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RESOURCES FOR CCB\"/>
    </mc:Choice>
  </mc:AlternateContent>
  <xr:revisionPtr revIDLastSave="0" documentId="13_ncr:1_{191FEAD7-83EF-4D24-9DD3-66C5E315DB5B}" xr6:coauthVersionLast="47" xr6:coauthVersionMax="47" xr10:uidLastSave="{00000000-0000-0000-0000-000000000000}"/>
  <bookViews>
    <workbookView xWindow="-120" yWindow="-120" windowWidth="20730" windowHeight="11160" firstSheet="3" activeTab="6" xr2:uid="{D22A6247-81D0-4AF4-9A4F-532E952F85CB}"/>
  </bookViews>
  <sheets>
    <sheet name="Sheet1" sheetId="4" r:id="rId1"/>
    <sheet name="Product Reference" sheetId="3" r:id="rId2"/>
    <sheet name="Logical Function" sheetId="2" r:id="rId3"/>
    <sheet name="DATA_CLEANING" sheetId="14" r:id="rId4"/>
    <sheet name="Sheet12" sheetId="15" r:id="rId5"/>
    <sheet name="Sales_Transactions" sheetId="1" r:id="rId6"/>
    <sheet name="Sales_Transactions (2)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6" l="1"/>
  <c r="E11" i="16"/>
  <c r="F2" i="16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I31" i="14"/>
  <c r="I30" i="14"/>
  <c r="B3" i="15"/>
  <c r="B4" i="15"/>
  <c r="B5" i="15"/>
  <c r="B6" i="15"/>
  <c r="B7" i="15"/>
  <c r="B8" i="15"/>
  <c r="C2" i="15"/>
  <c r="E11" i="1"/>
  <c r="E21" i="1"/>
</calcChain>
</file>

<file path=xl/sharedStrings.xml><?xml version="1.0" encoding="utf-8"?>
<sst xmlns="http://schemas.openxmlformats.org/spreadsheetml/2006/main" count="1046" uniqueCount="283">
  <si>
    <t>TransactionID</t>
  </si>
  <si>
    <t>FirstName</t>
  </si>
  <si>
    <t>LastName</t>
  </si>
  <si>
    <t>Product</t>
  </si>
  <si>
    <t>Category</t>
  </si>
  <si>
    <t>Price</t>
  </si>
  <si>
    <t>Quantity</t>
  </si>
  <si>
    <t>Discount</t>
  </si>
  <si>
    <t>PurchaseDate</t>
  </si>
  <si>
    <t>PaymentMethod</t>
  </si>
  <si>
    <t>Status</t>
  </si>
  <si>
    <t>T001</t>
  </si>
  <si>
    <t>Doe</t>
  </si>
  <si>
    <t>12 Main St, Lagos, Nigeria</t>
  </si>
  <si>
    <t>Laptop</t>
  </si>
  <si>
    <t>Electronics</t>
  </si>
  <si>
    <t>Card</t>
  </si>
  <si>
    <t>Paid</t>
  </si>
  <si>
    <t>T002</t>
  </si>
  <si>
    <t>Mary</t>
  </si>
  <si>
    <t>Smith</t>
  </si>
  <si>
    <t>45 Broad Rd, Abuja, Nigeria</t>
  </si>
  <si>
    <t>Headphones</t>
  </si>
  <si>
    <t>Cash</t>
  </si>
  <si>
    <t>Pending</t>
  </si>
  <si>
    <t>T003</t>
  </si>
  <si>
    <t>Okoro</t>
  </si>
  <si>
    <t>9 Market St, Enugu, Nigeria</t>
  </si>
  <si>
    <t>Grocery</t>
  </si>
  <si>
    <t>Transfer</t>
  </si>
  <si>
    <t>T004</t>
  </si>
  <si>
    <t>Alice</t>
  </si>
  <si>
    <t>88 Unity Rd, Kano, Nigeria</t>
  </si>
  <si>
    <t>Blender</t>
  </si>
  <si>
    <t>Home</t>
  </si>
  <si>
    <t>T005</t>
  </si>
  <si>
    <t>Chinedu</t>
  </si>
  <si>
    <t>Obi</t>
  </si>
  <si>
    <t>120 Aba Rd, Port Harcourt, NG</t>
  </si>
  <si>
    <t>Shoes</t>
  </si>
  <si>
    <t>Fashion</t>
  </si>
  <si>
    <t>T006</t>
  </si>
  <si>
    <t>Grace</t>
  </si>
  <si>
    <t>Ade</t>
  </si>
  <si>
    <t>7 Ikoyi Rd, Lagos, Nigeria</t>
  </si>
  <si>
    <t>T-Shirt</t>
  </si>
  <si>
    <t>T007</t>
  </si>
  <si>
    <t>Ahmed</t>
  </si>
  <si>
    <t>Bello</t>
  </si>
  <si>
    <t>64 Ahmadu St, Kaduna, Nigeria</t>
  </si>
  <si>
    <t>T008</t>
  </si>
  <si>
    <t>Rose</t>
  </si>
  <si>
    <t>22 Ring Rd, Ibadan, Nigeria</t>
  </si>
  <si>
    <t>Mattress</t>
  </si>
  <si>
    <t>T009</t>
  </si>
  <si>
    <t>Uche</t>
  </si>
  <si>
    <t>Nwosu</t>
  </si>
  <si>
    <t>50 Aba Rd, Owerri, Nigeria</t>
  </si>
  <si>
    <t>Maize (25kg)</t>
  </si>
  <si>
    <t>T010</t>
  </si>
  <si>
    <t>Jane</t>
  </si>
  <si>
    <t>78 Lekki Rd, Lagos, Nigeria</t>
  </si>
  <si>
    <t>T011</t>
  </si>
  <si>
    <t>Samuel</t>
  </si>
  <si>
    <t>Ibe</t>
  </si>
  <si>
    <t>33 Ogui Rd, Enugu, Nigeria</t>
  </si>
  <si>
    <t>Books</t>
  </si>
  <si>
    <t>Education</t>
  </si>
  <si>
    <t>T012</t>
  </si>
  <si>
    <t>Funke</t>
  </si>
  <si>
    <t>Adebayo</t>
  </si>
  <si>
    <t>92 Ring Rd, Ibadan, Nigeria</t>
  </si>
  <si>
    <t>Skirt</t>
  </si>
  <si>
    <t>T013</t>
  </si>
  <si>
    <t>Musa</t>
  </si>
  <si>
    <t>6 Unity Ave, Kano, Nigeria</t>
  </si>
  <si>
    <t>Rice (25kg)</t>
  </si>
  <si>
    <t>T014</t>
  </si>
  <si>
    <t>Chioma</t>
  </si>
  <si>
    <t>Nnaji</t>
  </si>
  <si>
    <t>101 Main St, Lagos, Nigeria</t>
  </si>
  <si>
    <t>T015</t>
  </si>
  <si>
    <t>David</t>
  </si>
  <si>
    <t>Brown</t>
  </si>
  <si>
    <t>Shirt</t>
  </si>
  <si>
    <t>T016</t>
  </si>
  <si>
    <t>Blessing</t>
  </si>
  <si>
    <t>Okafor</t>
  </si>
  <si>
    <t>14 Ogbete St, Enugu, Nigeria</t>
  </si>
  <si>
    <t>Notebook</t>
  </si>
  <si>
    <t>T017</t>
  </si>
  <si>
    <t>Kelvin</t>
  </si>
  <si>
    <t>Wright</t>
  </si>
  <si>
    <t>29 Unity Rd, Kaduna, Nigeria</t>
  </si>
  <si>
    <t>Earbuds</t>
  </si>
  <si>
    <t>T018</t>
  </si>
  <si>
    <t>Fatima</t>
  </si>
  <si>
    <t>72 Broad Rd, Kano, Nigeria</t>
  </si>
  <si>
    <t>Wardrobe</t>
  </si>
  <si>
    <t>T019</t>
  </si>
  <si>
    <t>Ngozi</t>
  </si>
  <si>
    <t>Chukwu</t>
  </si>
  <si>
    <t>43 Market St, Onitsha, Nigeria</t>
  </si>
  <si>
    <t>Maize (50kg)</t>
  </si>
  <si>
    <t>T020</t>
  </si>
  <si>
    <t>Henry</t>
  </si>
  <si>
    <t>Eze</t>
  </si>
  <si>
    <t>88 Airport Rd, Abuja, Nigeria</t>
  </si>
  <si>
    <t>Laptop Stand</t>
  </si>
  <si>
    <t>SMITH</t>
  </si>
  <si>
    <t>phone</t>
  </si>
  <si>
    <t>N/A</t>
  </si>
  <si>
    <t>Lee</t>
  </si>
  <si>
    <t>Phone</t>
  </si>
  <si>
    <t>TO21</t>
  </si>
  <si>
    <t>TO22</t>
  </si>
  <si>
    <t>TO23</t>
  </si>
  <si>
    <t>TO24</t>
  </si>
  <si>
    <t>TO25</t>
  </si>
  <si>
    <t>TO26</t>
  </si>
  <si>
    <t>TO27</t>
  </si>
  <si>
    <t>TO29</t>
  </si>
  <si>
    <t>john</t>
  </si>
  <si>
    <t>23, King Street, NY</t>
  </si>
  <si>
    <t>credit card</t>
  </si>
  <si>
    <t>jones</t>
  </si>
  <si>
    <t>45 Main Rd, LA</t>
  </si>
  <si>
    <t>electronics</t>
  </si>
  <si>
    <t>800USD</t>
  </si>
  <si>
    <t>2024-13-05</t>
  </si>
  <si>
    <t>Uchechukwu</t>
  </si>
  <si>
    <t>Anyika</t>
  </si>
  <si>
    <t>Nsukka, Enugu, NG</t>
  </si>
  <si>
    <t>Chair</t>
  </si>
  <si>
    <t>furniture</t>
  </si>
  <si>
    <t>Mobile Money</t>
  </si>
  <si>
    <t>Ann</t>
  </si>
  <si>
    <t>O’Conner</t>
  </si>
  <si>
    <t>12, Broad Street, London</t>
  </si>
  <si>
    <t>Desk</t>
  </si>
  <si>
    <t>Furniture</t>
  </si>
  <si>
    <t>350.5$</t>
  </si>
  <si>
    <t>2 pcs</t>
  </si>
  <si>
    <t>22/14/2024</t>
  </si>
  <si>
    <t>debit card</t>
  </si>
  <si>
    <t>NULL</t>
  </si>
  <si>
    <t>Credit</t>
  </si>
  <si>
    <t>78 River, Toronto, CAN</t>
  </si>
  <si>
    <t>07-31-202X</t>
  </si>
  <si>
    <t>CArd</t>
  </si>
  <si>
    <t>mike</t>
  </si>
  <si>
    <t>Okechukwu</t>
  </si>
  <si>
    <t>Table</t>
  </si>
  <si>
    <t>two fifty</t>
  </si>
  <si>
    <t>CASH</t>
  </si>
  <si>
    <t>Adeyemi</t>
  </si>
  <si>
    <t>14, Hill Road, Accra</t>
  </si>
  <si>
    <t>nill</t>
  </si>
  <si>
    <t>bank transfer</t>
  </si>
  <si>
    <t>PENDING</t>
  </si>
  <si>
    <t>PEnding</t>
  </si>
  <si>
    <t>PendiIng</t>
  </si>
  <si>
    <t>14B, unknown Street Lagos, nigeria</t>
  </si>
  <si>
    <t>Where you live</t>
  </si>
  <si>
    <t>PaymentMethod that you paid</t>
  </si>
  <si>
    <t>S/N</t>
  </si>
  <si>
    <t xml:space="preserve">    John</t>
  </si>
  <si>
    <t xml:space="preserve">Mary   </t>
  </si>
  <si>
    <t xml:space="preserve">  Peter   </t>
  </si>
  <si>
    <t xml:space="preserve">    Johnson</t>
  </si>
  <si>
    <t xml:space="preserve">Daniels    </t>
  </si>
  <si>
    <t xml:space="preserve">    Obioma</t>
  </si>
  <si>
    <t>Lawa+D29l</t>
  </si>
  <si>
    <t xml:space="preserve">Kelivin    </t>
  </si>
  <si>
    <t>Notery</t>
  </si>
  <si>
    <t xml:space="preserve">     Smartphone</t>
  </si>
  <si>
    <t xml:space="preserve">    Laptop</t>
  </si>
  <si>
    <t xml:space="preserve">    Rice (50kg)</t>
  </si>
  <si>
    <t>CustomerType</t>
  </si>
  <si>
    <t>OrderAmount</t>
  </si>
  <si>
    <t>PaymentStatus</t>
  </si>
  <si>
    <t>StockAvailable</t>
  </si>
  <si>
    <t>Expedited</t>
  </si>
  <si>
    <t>Region</t>
  </si>
  <si>
    <t>CouponCode</t>
  </si>
  <si>
    <t>OrderDate</t>
  </si>
  <si>
    <t>T030</t>
  </si>
  <si>
    <t>New</t>
  </si>
  <si>
    <t>Yes</t>
  </si>
  <si>
    <t>No</t>
  </si>
  <si>
    <t>North</t>
  </si>
  <si>
    <t>SAVE10</t>
  </si>
  <si>
    <t>T031</t>
  </si>
  <si>
    <t>Returning</t>
  </si>
  <si>
    <t>West</t>
  </si>
  <si>
    <t>VIP</t>
  </si>
  <si>
    <t>T032</t>
  </si>
  <si>
    <t>Guest</t>
  </si>
  <si>
    <t>South</t>
  </si>
  <si>
    <t>NONE</t>
  </si>
  <si>
    <t>T033</t>
  </si>
  <si>
    <t>Failed</t>
  </si>
  <si>
    <t>East</t>
  </si>
  <si>
    <t>T034</t>
  </si>
  <si>
    <t>T035</t>
  </si>
  <si>
    <t>Cancelled</t>
  </si>
  <si>
    <t>T036</t>
  </si>
  <si>
    <t>T037</t>
  </si>
  <si>
    <t>returning</t>
  </si>
  <si>
    <t>SAVE5</t>
  </si>
  <si>
    <t>T038</t>
  </si>
  <si>
    <t>NEW</t>
  </si>
  <si>
    <t>T039</t>
  </si>
  <si>
    <t>Refunded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</si>
  <si>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</si>
  <si>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</si>
  <si>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</si>
  <si>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</si>
  <si>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</si>
  <si>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</si>
  <si>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</si>
  <si>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</si>
  <si>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</si>
  <si>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guest</t>
  </si>
  <si>
    <t>none</t>
  </si>
  <si>
    <t>T049</t>
  </si>
  <si>
    <t>0803 456 7890</t>
  </si>
  <si>
    <t>0812-345-6789</t>
  </si>
  <si>
    <t>+234 812 345 6789</t>
  </si>
  <si>
    <t>0703-456-7890</t>
  </si>
  <si>
    <t>081-234-56789</t>
  </si>
  <si>
    <t>0801 234 5678</t>
  </si>
  <si>
    <t>0902-345-6789</t>
  </si>
  <si>
    <t>0802 345 6780</t>
  </si>
  <si>
    <t>091-2345-6789</t>
  </si>
  <si>
    <t>0805 234 5678</t>
  </si>
  <si>
    <t>0812 345 6781</t>
  </si>
  <si>
    <t>234-812-345-6782</t>
  </si>
  <si>
    <t>Enter Your number (PhoneNumber )</t>
  </si>
  <si>
    <t>ProductID</t>
  </si>
  <si>
    <t>P001</t>
  </si>
  <si>
    <t>P002</t>
  </si>
  <si>
    <t>P003</t>
  </si>
  <si>
    <t>HomeAppl.</t>
  </si>
  <si>
    <t>P004</t>
  </si>
  <si>
    <t>P005</t>
  </si>
  <si>
    <t>P006</t>
  </si>
  <si>
    <t>P007</t>
  </si>
  <si>
    <t>Column1</t>
  </si>
  <si>
    <t>EnterYournumber(PhoneNumber)</t>
  </si>
  <si>
    <t>Column2</t>
  </si>
  <si>
    <t>Price(N)</t>
  </si>
  <si>
    <t>""</t>
  </si>
  <si>
    <t>+234803 456 7890</t>
  </si>
  <si>
    <t>+234812-345-6789</t>
  </si>
  <si>
    <t>+2348034567890</t>
  </si>
  <si>
    <t>+2349012345678</t>
  </si>
  <si>
    <t>+2348023456789</t>
  </si>
  <si>
    <t>+234+234 812 345 6789</t>
  </si>
  <si>
    <t>+2348123456789</t>
  </si>
  <si>
    <t>+234703-456-7890</t>
  </si>
  <si>
    <t>+234801 234 5678</t>
  </si>
  <si>
    <t>+2348034567891</t>
  </si>
  <si>
    <t>+2348123456782</t>
  </si>
  <si>
    <t>+234902-345-6789</t>
  </si>
  <si>
    <t>+2347012345679</t>
  </si>
  <si>
    <t>+234802 345 6780</t>
  </si>
  <si>
    <t>+234-6379</t>
  </si>
  <si>
    <t>+2348123456783</t>
  </si>
  <si>
    <t>+2348091234567</t>
  </si>
  <si>
    <t>+23491-2345-6789</t>
  </si>
  <si>
    <t>+2349034567891</t>
  </si>
  <si>
    <t>+234805 234 5678</t>
  </si>
  <si>
    <t>+2347081234567</t>
  </si>
  <si>
    <t>+234812 345 6781</t>
  </si>
  <si>
    <t>+2349023456789</t>
  </si>
  <si>
    <t>+2348062345678</t>
  </si>
  <si>
    <t>+234-812-345-6782</t>
  </si>
  <si>
    <t>+234""</t>
  </si>
  <si>
    <t>regular</t>
  </si>
  <si>
    <t>Bulky</t>
  </si>
  <si>
    <t>TShirt</t>
  </si>
  <si>
    <t>0731202X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</si>
</sst>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$&quot;#,##0_);[Red]\(&quot;$&quot;#,##0\)"/>
    <numFmt numFmtId="8" formatCode="&quot;$&quot;#,##0.00_);[Red]\(&quot;$&quot;#,##0.00\)"/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6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9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1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16"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" formatCode="0"/>
    </dxf>
    <dxf>
      <numFmt numFmtId="1" formatCode="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0.0"/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4781D92B-67C8-40C4-9B04-E3E282B69EB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F0935C-FDDA-4C0E-A0A3-94D965B9682C}" name="Table6" displayName="Table6" ref="A1:P29" totalsRowShown="0" headerRowDxfId="10">
  <autoFilter ref="A1:P29" xr:uid="{6CF0935C-FDDA-4C0E-A0A3-94D965B9682C}"/>
  <tableColumns count="16">
    <tableColumn id="1" xr3:uid="{43396EE4-13B4-49D1-A863-F85E8727EA8F}" name="S/N"/>
    <tableColumn id="2" xr3:uid="{0B9E960F-DB52-411E-A78F-51982271CF99}" name="TransactionID" dataDxfId="15"/>
    <tableColumn id="3" xr3:uid="{953BBE60-6960-4AA1-ADC7-031E2403E3EA}" name="FirstName" dataDxfId="14"/>
    <tableColumn id="4" xr3:uid="{C5F7A1CB-35FD-4708-8C29-FC49D0BB49F0}" name="LastName" dataDxfId="3"/>
    <tableColumn id="5" xr3:uid="{EC465B1F-4B34-4090-80FE-5338F6D404E7}" name="Enter Your number (PhoneNumber )" dataDxfId="2"/>
    <tableColumn id="6" xr3:uid="{42440EFB-0279-4005-B1FE-D0123197DF90}" name="Where you live" dataDxfId="9"/>
    <tableColumn id="7" xr3:uid="{50586EE6-4AB9-45C1-B50F-E5E6ED56BFC8}" name="Product" dataDxfId="13"/>
    <tableColumn id="8" xr3:uid="{EA918721-4B61-4701-9D0E-EEBE181C80A3}" name="Category" dataDxfId="6"/>
    <tableColumn id="9" xr3:uid="{997F5237-9F7F-4555-9C5B-DC40F221E861}" name="Price(N)" dataDxfId="4"/>
    <tableColumn id="10" xr3:uid="{EC48AA7C-B509-4879-8164-A44EAE4EDDBB}" name="Quantity" dataDxfId="5"/>
    <tableColumn id="16" xr3:uid="{62C47BDB-761F-4612-927F-720EAEC8822F}" name="Column1" dataDxfId="1">
      <calculatedColumnFormula>ABS(Table6[[#This Row],[Quantity]])</calculatedColumnFormula>
    </tableColumn>
    <tableColumn id="17" xr3:uid="{18BB508B-9CD9-4F9C-A42D-699928C46B26}" name="Column2" dataDxfId="0">
      <calculatedColumnFormula>IF(Table6[[#This Row],[Quantity]]&lt;0,  J2*-1, J2)</calculatedColumnFormula>
    </tableColumn>
    <tableColumn id="11" xr3:uid="{9F328922-400B-4C65-8119-120DAF2A85F9}" name="Discount" dataDxfId="7"/>
    <tableColumn id="12" xr3:uid="{E0A56024-55BF-4813-B005-697839C65CE3}" name="PurchaseDate" dataDxfId="8"/>
    <tableColumn id="13" xr3:uid="{99679C83-F114-41CD-8759-17A6D223A48E}" name="PaymentMethod that you paid" dataDxfId="12"/>
    <tableColumn id="14" xr3:uid="{963D7442-DAD3-4B91-9BE1-89256D886198}" name="Status" dataDxfId="1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B700-8415-424E-9B6F-408BEEC3EB9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2C4C-630C-4C59-824E-6A1FB1DA6F34}">
  <dimension ref="A1:D8"/>
  <sheetViews>
    <sheetView workbookViewId="0">
      <selection activeCell="D5" sqref="D5"/>
    </sheetView>
  </sheetViews>
  <sheetFormatPr defaultRowHeight="15" x14ac:dyDescent="0.25"/>
  <sheetData>
    <row r="1" spans="1:4" ht="30" x14ac:dyDescent="0.25">
      <c r="A1" s="1" t="s">
        <v>239</v>
      </c>
      <c r="B1" s="7" t="s">
        <v>176</v>
      </c>
      <c r="C1" s="1" t="s">
        <v>4</v>
      </c>
      <c r="D1" s="1" t="s">
        <v>5</v>
      </c>
    </row>
    <row r="2" spans="1:4" ht="30" x14ac:dyDescent="0.25">
      <c r="A2" s="2" t="s">
        <v>240</v>
      </c>
      <c r="B2" s="7" t="s">
        <v>22</v>
      </c>
      <c r="C2" s="2" t="s">
        <v>15</v>
      </c>
      <c r="D2" s="2"/>
    </row>
    <row r="3" spans="1:4" ht="30" x14ac:dyDescent="0.25">
      <c r="A3" s="2" t="s">
        <v>241</v>
      </c>
      <c r="B3" s="7" t="s">
        <v>177</v>
      </c>
      <c r="C3" s="2" t="s">
        <v>15</v>
      </c>
      <c r="D3" s="2"/>
    </row>
    <row r="4" spans="1:4" ht="30" x14ac:dyDescent="0.25">
      <c r="A4" s="2" t="s">
        <v>242</v>
      </c>
      <c r="B4" s="7" t="s">
        <v>33</v>
      </c>
      <c r="C4" s="2" t="s">
        <v>243</v>
      </c>
      <c r="D4" s="2"/>
    </row>
    <row r="5" spans="1:4" ht="30" x14ac:dyDescent="0.25">
      <c r="A5" s="2" t="s">
        <v>244</v>
      </c>
      <c r="B5" s="7" t="s">
        <v>39</v>
      </c>
      <c r="C5" s="2" t="s">
        <v>243</v>
      </c>
      <c r="D5" s="2"/>
    </row>
    <row r="6" spans="1:4" ht="29.25" customHeight="1" x14ac:dyDescent="0.25">
      <c r="A6" s="2" t="s">
        <v>245</v>
      </c>
      <c r="B6" s="7" t="s">
        <v>45</v>
      </c>
      <c r="C6" s="2" t="s">
        <v>15</v>
      </c>
      <c r="D6" s="2"/>
    </row>
    <row r="7" spans="1:4" x14ac:dyDescent="0.25">
      <c r="A7" s="2" t="s">
        <v>246</v>
      </c>
      <c r="B7" s="7" t="s">
        <v>175</v>
      </c>
    </row>
    <row r="8" spans="1:4" x14ac:dyDescent="0.25">
      <c r="A8" s="2" t="s">
        <v>247</v>
      </c>
      <c r="B8" s="7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A27C-0474-42E1-A05C-CA6D7DC8EC9D}">
  <dimension ref="A1:K21"/>
  <sheetViews>
    <sheetView workbookViewId="0">
      <selection activeCell="M6" sqref="M6"/>
    </sheetView>
  </sheetViews>
  <sheetFormatPr defaultRowHeight="15" x14ac:dyDescent="0.25"/>
  <sheetData>
    <row r="1" spans="1:11" ht="30" x14ac:dyDescent="0.25">
      <c r="A1" s="1" t="s">
        <v>0</v>
      </c>
      <c r="B1" s="1" t="s">
        <v>178</v>
      </c>
      <c r="C1" s="12" t="s">
        <v>179</v>
      </c>
      <c r="D1" s="12" t="s">
        <v>6</v>
      </c>
      <c r="E1" s="1" t="s">
        <v>9</v>
      </c>
      <c r="F1" s="1" t="s">
        <v>180</v>
      </c>
      <c r="G1" s="1" t="s">
        <v>181</v>
      </c>
      <c r="H1" s="1" t="s">
        <v>182</v>
      </c>
      <c r="I1" s="1" t="s">
        <v>183</v>
      </c>
      <c r="J1" s="1" t="s">
        <v>184</v>
      </c>
      <c r="K1" s="1" t="s">
        <v>185</v>
      </c>
    </row>
    <row r="2" spans="1:11" x14ac:dyDescent="0.25">
      <c r="A2" s="2" t="s">
        <v>186</v>
      </c>
      <c r="B2" s="2" t="s">
        <v>187</v>
      </c>
      <c r="C2" s="11">
        <v>120</v>
      </c>
      <c r="D2" s="11">
        <v>1</v>
      </c>
      <c r="E2" s="2" t="s">
        <v>16</v>
      </c>
      <c r="F2" s="2" t="s">
        <v>17</v>
      </c>
      <c r="G2" s="2" t="s">
        <v>188</v>
      </c>
      <c r="H2" s="2" t="s">
        <v>189</v>
      </c>
      <c r="I2" s="2" t="s">
        <v>190</v>
      </c>
      <c r="J2" s="2" t="s">
        <v>191</v>
      </c>
      <c r="K2" s="4">
        <v>45413</v>
      </c>
    </row>
    <row r="3" spans="1:11" ht="30" x14ac:dyDescent="0.25">
      <c r="A3" s="2" t="s">
        <v>192</v>
      </c>
      <c r="B3" s="2" t="s">
        <v>193</v>
      </c>
      <c r="C3" s="11">
        <v>980</v>
      </c>
      <c r="D3" s="11">
        <v>4</v>
      </c>
      <c r="E3" s="2" t="s">
        <v>29</v>
      </c>
      <c r="F3" s="2" t="s">
        <v>17</v>
      </c>
      <c r="G3" s="2" t="s">
        <v>188</v>
      </c>
      <c r="H3" s="2" t="s">
        <v>188</v>
      </c>
      <c r="I3" s="2" t="s">
        <v>194</v>
      </c>
      <c r="J3" s="2" t="s">
        <v>195</v>
      </c>
      <c r="K3" s="4">
        <v>45414</v>
      </c>
    </row>
    <row r="4" spans="1:11" x14ac:dyDescent="0.25">
      <c r="A4" s="2" t="s">
        <v>196</v>
      </c>
      <c r="B4" s="2" t="s">
        <v>197</v>
      </c>
      <c r="C4" s="11">
        <v>45</v>
      </c>
      <c r="D4" s="11">
        <v>1</v>
      </c>
      <c r="E4" s="2" t="s">
        <v>23</v>
      </c>
      <c r="F4" s="2" t="s">
        <v>24</v>
      </c>
      <c r="G4" s="2" t="s">
        <v>189</v>
      </c>
      <c r="H4" s="2" t="s">
        <v>189</v>
      </c>
      <c r="I4" s="2" t="s">
        <v>198</v>
      </c>
      <c r="J4" s="2" t="s">
        <v>199</v>
      </c>
      <c r="K4" s="4">
        <v>45415</v>
      </c>
    </row>
    <row r="5" spans="1:11" x14ac:dyDescent="0.25">
      <c r="A5" s="2" t="s">
        <v>200</v>
      </c>
      <c r="B5" s="2" t="s">
        <v>187</v>
      </c>
      <c r="C5" s="11">
        <v>520</v>
      </c>
      <c r="D5" s="11">
        <v>2</v>
      </c>
      <c r="E5" s="2" t="s">
        <v>16</v>
      </c>
      <c r="F5" s="2" t="s">
        <v>201</v>
      </c>
      <c r="G5" s="2" t="s">
        <v>188</v>
      </c>
      <c r="H5" s="2" t="s">
        <v>189</v>
      </c>
      <c r="I5" s="2" t="s">
        <v>202</v>
      </c>
      <c r="J5" s="2" t="s">
        <v>191</v>
      </c>
      <c r="K5" s="4">
        <v>45416</v>
      </c>
    </row>
    <row r="6" spans="1:11" ht="30" x14ac:dyDescent="0.25">
      <c r="A6" s="2" t="s">
        <v>203</v>
      </c>
      <c r="B6" s="2" t="s">
        <v>193</v>
      </c>
      <c r="C6" s="11">
        <v>260</v>
      </c>
      <c r="D6" s="11">
        <v>5</v>
      </c>
      <c r="E6" s="2" t="s">
        <v>16</v>
      </c>
      <c r="F6" s="2" t="s">
        <v>17</v>
      </c>
      <c r="G6" s="2" t="s">
        <v>188</v>
      </c>
      <c r="H6" s="2" t="s">
        <v>189</v>
      </c>
      <c r="I6" s="2" t="s">
        <v>190</v>
      </c>
      <c r="J6" s="2" t="s">
        <v>111</v>
      </c>
      <c r="K6" s="4">
        <v>45417</v>
      </c>
    </row>
    <row r="7" spans="1:11" ht="30" x14ac:dyDescent="0.25">
      <c r="A7" s="2" t="s">
        <v>204</v>
      </c>
      <c r="B7" s="2" t="s">
        <v>197</v>
      </c>
      <c r="C7" s="11">
        <v>0</v>
      </c>
      <c r="D7" s="11">
        <v>0</v>
      </c>
      <c r="E7" s="2" t="s">
        <v>23</v>
      </c>
      <c r="F7" s="2" t="s">
        <v>205</v>
      </c>
      <c r="G7" s="2" t="s">
        <v>188</v>
      </c>
      <c r="H7" s="2" t="s">
        <v>189</v>
      </c>
      <c r="I7" s="2" t="s">
        <v>194</v>
      </c>
      <c r="J7" s="2" t="s">
        <v>199</v>
      </c>
      <c r="K7" s="4">
        <v>45418</v>
      </c>
    </row>
    <row r="8" spans="1:11" x14ac:dyDescent="0.25">
      <c r="A8" s="2" t="s">
        <v>206</v>
      </c>
      <c r="B8" s="2" t="s">
        <v>187</v>
      </c>
      <c r="C8" s="11">
        <v>1500</v>
      </c>
      <c r="D8" s="11">
        <v>3</v>
      </c>
      <c r="E8" s="2" t="s">
        <v>16</v>
      </c>
      <c r="F8" s="2" t="s">
        <v>17</v>
      </c>
      <c r="G8" s="2" t="s">
        <v>188</v>
      </c>
      <c r="H8" s="2" t="s">
        <v>188</v>
      </c>
      <c r="I8" s="2" t="s">
        <v>198</v>
      </c>
      <c r="J8" s="2" t="s">
        <v>195</v>
      </c>
      <c r="K8" s="4">
        <v>45419</v>
      </c>
    </row>
    <row r="9" spans="1:11" x14ac:dyDescent="0.25">
      <c r="A9" s="2" t="s">
        <v>207</v>
      </c>
      <c r="B9" s="2" t="s">
        <v>208</v>
      </c>
      <c r="C9" s="11">
        <v>300</v>
      </c>
      <c r="D9" s="11">
        <v>1</v>
      </c>
      <c r="E9" s="2" t="s">
        <v>29</v>
      </c>
      <c r="F9" s="2" t="s">
        <v>17</v>
      </c>
      <c r="G9" s="2" t="s">
        <v>189</v>
      </c>
      <c r="H9" s="2" t="s">
        <v>189</v>
      </c>
      <c r="I9" s="2" t="s">
        <v>202</v>
      </c>
      <c r="J9" s="2" t="s">
        <v>209</v>
      </c>
      <c r="K9" s="4">
        <v>45420</v>
      </c>
    </row>
    <row r="10" spans="1:11" x14ac:dyDescent="0.25">
      <c r="A10" s="2" t="s">
        <v>210</v>
      </c>
      <c r="B10" s="2" t="s">
        <v>211</v>
      </c>
      <c r="C10" s="11">
        <v>75</v>
      </c>
      <c r="D10" s="11">
        <v>2</v>
      </c>
      <c r="E10" s="2" t="s">
        <v>16</v>
      </c>
      <c r="F10" s="2" t="s">
        <v>24</v>
      </c>
      <c r="G10" s="2" t="s">
        <v>188</v>
      </c>
      <c r="H10" s="2" t="s">
        <v>189</v>
      </c>
      <c r="I10" s="2" t="s">
        <v>190</v>
      </c>
      <c r="J10" s="2" t="s">
        <v>199</v>
      </c>
      <c r="K10" s="4">
        <v>45421</v>
      </c>
    </row>
    <row r="11" spans="1:11" ht="30" x14ac:dyDescent="0.25">
      <c r="A11" s="2" t="s">
        <v>212</v>
      </c>
      <c r="B11" s="2" t="s">
        <v>197</v>
      </c>
      <c r="C11" s="11">
        <v>680</v>
      </c>
      <c r="D11" s="11">
        <v>2</v>
      </c>
      <c r="E11" s="2" t="s">
        <v>16</v>
      </c>
      <c r="F11" s="2" t="s">
        <v>213</v>
      </c>
      <c r="G11" s="2" t="s">
        <v>188</v>
      </c>
      <c r="H11" s="2" t="s">
        <v>188</v>
      </c>
      <c r="I11" s="2" t="s">
        <v>194</v>
      </c>
      <c r="J11" s="2" t="s">
        <v>195</v>
      </c>
      <c r="K11" s="4">
        <v>45422</v>
      </c>
    </row>
    <row r="12" spans="1:11" ht="30" x14ac:dyDescent="0.25">
      <c r="A12" s="2" t="s">
        <v>214</v>
      </c>
      <c r="B12" s="2" t="s">
        <v>193</v>
      </c>
      <c r="C12" s="11">
        <v>499</v>
      </c>
      <c r="D12" s="11">
        <v>1</v>
      </c>
      <c r="E12" s="2" t="s">
        <v>23</v>
      </c>
      <c r="F12" s="2" t="s">
        <v>17</v>
      </c>
      <c r="G12" s="2" t="s">
        <v>188</v>
      </c>
      <c r="H12" s="2" t="s">
        <v>189</v>
      </c>
      <c r="I12" s="2" t="s">
        <v>198</v>
      </c>
      <c r="J12" s="2" t="s">
        <v>199</v>
      </c>
      <c r="K12" s="4">
        <v>45423</v>
      </c>
    </row>
    <row r="13" spans="1:11" x14ac:dyDescent="0.25">
      <c r="A13" s="2" t="s">
        <v>215</v>
      </c>
      <c r="B13" s="2" t="s">
        <v>187</v>
      </c>
      <c r="C13" s="11">
        <v>500</v>
      </c>
      <c r="D13" s="11">
        <v>5</v>
      </c>
      <c r="E13" s="2" t="s">
        <v>16</v>
      </c>
      <c r="F13" s="2" t="s">
        <v>17</v>
      </c>
      <c r="G13" s="2" t="s">
        <v>188</v>
      </c>
      <c r="H13" s="2" t="s">
        <v>188</v>
      </c>
      <c r="I13" s="2" t="s">
        <v>202</v>
      </c>
      <c r="J13" s="2" t="s">
        <v>191</v>
      </c>
      <c r="K13" s="4">
        <v>45424</v>
      </c>
    </row>
    <row r="14" spans="1:11" x14ac:dyDescent="0.25">
      <c r="A14" s="2" t="s">
        <v>216</v>
      </c>
      <c r="B14" s="2" t="s">
        <v>197</v>
      </c>
      <c r="C14" s="11">
        <v>220</v>
      </c>
      <c r="D14" s="11">
        <v>2</v>
      </c>
      <c r="E14" s="2" t="s">
        <v>29</v>
      </c>
      <c r="F14" s="2" t="s">
        <v>17</v>
      </c>
      <c r="G14" s="2" t="s">
        <v>189</v>
      </c>
      <c r="H14" s="2" t="s">
        <v>189</v>
      </c>
      <c r="I14" s="2" t="s">
        <v>190</v>
      </c>
      <c r="J14" s="2" t="s">
        <v>111</v>
      </c>
      <c r="K14" s="4">
        <v>45425</v>
      </c>
    </row>
    <row r="15" spans="1:11" ht="30" x14ac:dyDescent="0.25">
      <c r="A15" s="2" t="s">
        <v>217</v>
      </c>
      <c r="B15" s="2" t="s">
        <v>193</v>
      </c>
      <c r="C15" s="11">
        <v>1200</v>
      </c>
      <c r="D15" s="11">
        <v>6</v>
      </c>
      <c r="E15" s="2" t="s">
        <v>16</v>
      </c>
      <c r="F15" s="2" t="s">
        <v>17</v>
      </c>
      <c r="G15" s="2" t="s">
        <v>188</v>
      </c>
      <c r="H15" s="2" t="s">
        <v>188</v>
      </c>
      <c r="I15" s="2" t="s">
        <v>194</v>
      </c>
      <c r="J15" s="2" t="s">
        <v>195</v>
      </c>
      <c r="K15" s="4">
        <v>45426</v>
      </c>
    </row>
    <row r="16" spans="1:11" x14ac:dyDescent="0.25">
      <c r="A16" s="2" t="s">
        <v>218</v>
      </c>
      <c r="B16" s="2" t="s">
        <v>187</v>
      </c>
      <c r="C16" s="11">
        <v>350</v>
      </c>
      <c r="D16" s="11">
        <v>1</v>
      </c>
      <c r="E16" s="2" t="s">
        <v>23</v>
      </c>
      <c r="F16" s="2" t="s">
        <v>24</v>
      </c>
      <c r="G16" s="2" t="s">
        <v>188</v>
      </c>
      <c r="H16" s="2" t="s">
        <v>189</v>
      </c>
      <c r="I16" s="2" t="s">
        <v>198</v>
      </c>
      <c r="J16" s="2" t="s">
        <v>199</v>
      </c>
      <c r="K16" s="4">
        <v>45427</v>
      </c>
    </row>
    <row r="17" spans="1:11" x14ac:dyDescent="0.25">
      <c r="A17" s="2" t="s">
        <v>219</v>
      </c>
      <c r="B17" s="2" t="s">
        <v>197</v>
      </c>
      <c r="C17" s="11">
        <v>999</v>
      </c>
      <c r="D17" s="11">
        <v>3</v>
      </c>
      <c r="E17" s="2" t="s">
        <v>16</v>
      </c>
      <c r="F17" s="2" t="s">
        <v>17</v>
      </c>
      <c r="G17" s="2" t="s">
        <v>188</v>
      </c>
      <c r="H17" s="2" t="s">
        <v>189</v>
      </c>
      <c r="I17" s="2" t="s">
        <v>202</v>
      </c>
      <c r="J17" s="2" t="s">
        <v>191</v>
      </c>
      <c r="K17" s="4">
        <v>45428</v>
      </c>
    </row>
    <row r="18" spans="1:11" ht="30" x14ac:dyDescent="0.25">
      <c r="A18" s="2" t="s">
        <v>220</v>
      </c>
      <c r="B18" s="2" t="s">
        <v>193</v>
      </c>
      <c r="C18" s="11">
        <v>50</v>
      </c>
      <c r="D18" s="11">
        <v>1</v>
      </c>
      <c r="E18" s="2" t="s">
        <v>29</v>
      </c>
      <c r="F18" s="2" t="s">
        <v>201</v>
      </c>
      <c r="G18" s="2" t="s">
        <v>188</v>
      </c>
      <c r="H18" s="2" t="s">
        <v>189</v>
      </c>
      <c r="I18" s="2" t="s">
        <v>190</v>
      </c>
      <c r="J18" s="2" t="s">
        <v>199</v>
      </c>
      <c r="K18" s="4">
        <v>45429</v>
      </c>
    </row>
    <row r="19" spans="1:11" x14ac:dyDescent="0.25">
      <c r="A19" s="2" t="s">
        <v>221</v>
      </c>
      <c r="B19" s="2" t="s">
        <v>187</v>
      </c>
      <c r="C19" s="11">
        <v>2000</v>
      </c>
      <c r="D19" s="11">
        <v>8</v>
      </c>
      <c r="E19" s="2" t="s">
        <v>16</v>
      </c>
      <c r="F19" s="2" t="s">
        <v>17</v>
      </c>
      <c r="G19" s="2" t="s">
        <v>188</v>
      </c>
      <c r="H19" s="2" t="s">
        <v>188</v>
      </c>
      <c r="I19" s="2" t="s">
        <v>194</v>
      </c>
      <c r="J19" s="2" t="s">
        <v>195</v>
      </c>
      <c r="K19" s="4">
        <v>45430</v>
      </c>
    </row>
    <row r="20" spans="1:11" x14ac:dyDescent="0.25">
      <c r="A20" s="2" t="s">
        <v>222</v>
      </c>
      <c r="B20" s="2" t="s">
        <v>223</v>
      </c>
      <c r="C20" s="11">
        <v>275</v>
      </c>
      <c r="D20" s="11">
        <v>2</v>
      </c>
      <c r="E20" s="2" t="s">
        <v>23</v>
      </c>
      <c r="F20" s="2" t="s">
        <v>17</v>
      </c>
      <c r="G20" s="2" t="s">
        <v>188</v>
      </c>
      <c r="H20" s="2" t="s">
        <v>189</v>
      </c>
      <c r="I20" s="2" t="s">
        <v>198</v>
      </c>
      <c r="J20" s="2" t="s">
        <v>224</v>
      </c>
      <c r="K20" s="4">
        <v>45431</v>
      </c>
    </row>
    <row r="21" spans="1:11" ht="30" x14ac:dyDescent="0.25">
      <c r="A21" s="2" t="s">
        <v>225</v>
      </c>
      <c r="B21" s="2" t="s">
        <v>193</v>
      </c>
      <c r="C21" s="11">
        <v>700</v>
      </c>
      <c r="D21" s="11">
        <v>2</v>
      </c>
      <c r="E21" s="2" t="s">
        <v>16</v>
      </c>
      <c r="F21" s="2" t="s">
        <v>17</v>
      </c>
      <c r="G21" s="2" t="s">
        <v>189</v>
      </c>
      <c r="H21" s="2" t="s">
        <v>188</v>
      </c>
      <c r="I21" s="2" t="s">
        <v>202</v>
      </c>
      <c r="J21" s="2" t="s">
        <v>195</v>
      </c>
      <c r="K21" s="4">
        <v>45432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6404-373F-4E9E-8858-F0D74505CBD0}">
  <dimension ref="A1:P39"/>
  <sheetViews>
    <sheetView topLeftCell="E1" workbookViewId="0">
      <selection activeCell="L3" sqref="L3"/>
    </sheetView>
  </sheetViews>
  <sheetFormatPr defaultRowHeight="15" x14ac:dyDescent="0.25"/>
  <cols>
    <col min="1" max="1" width="6.42578125" customWidth="1"/>
    <col min="2" max="2" width="15.5703125" customWidth="1"/>
    <col min="3" max="3" width="12.42578125" customWidth="1"/>
    <col min="4" max="4" width="12.140625" customWidth="1"/>
    <col min="5" max="5" width="35.28515625" style="22" customWidth="1"/>
    <col min="6" max="6" width="28.7109375" bestFit="1" customWidth="1"/>
    <col min="7" max="7" width="14" bestFit="1" customWidth="1"/>
    <col min="8" max="8" width="11.28515625" customWidth="1"/>
    <col min="9" max="9" width="19.85546875" style="16" bestFit="1" customWidth="1"/>
    <col min="10" max="12" width="10.85546875" style="16" customWidth="1"/>
    <col min="13" max="13" width="11.28515625" style="18" customWidth="1"/>
    <col min="14" max="14" width="15.7109375" customWidth="1"/>
    <col min="15" max="15" width="29.85546875" customWidth="1"/>
    <col min="16" max="16" width="9.140625" bestFit="1" customWidth="1"/>
  </cols>
  <sheetData>
    <row r="1" spans="1:16" x14ac:dyDescent="0.25">
      <c r="A1" t="s">
        <v>165</v>
      </c>
      <c r="B1" s="6" t="s">
        <v>0</v>
      </c>
      <c r="C1" s="6" t="s">
        <v>1</v>
      </c>
      <c r="D1" s="6" t="s">
        <v>2</v>
      </c>
      <c r="E1" s="20" t="s">
        <v>238</v>
      </c>
      <c r="F1" s="6" t="s">
        <v>163</v>
      </c>
      <c r="G1" s="6" t="s">
        <v>3</v>
      </c>
      <c r="H1" s="6" t="s">
        <v>4</v>
      </c>
      <c r="I1" s="13" t="s">
        <v>251</v>
      </c>
      <c r="J1" s="13" t="s">
        <v>6</v>
      </c>
      <c r="K1" s="13" t="s">
        <v>248</v>
      </c>
      <c r="L1" s="13" t="s">
        <v>250</v>
      </c>
      <c r="M1" s="23" t="s">
        <v>7</v>
      </c>
      <c r="N1" s="6" t="s">
        <v>8</v>
      </c>
      <c r="O1" s="6" t="s">
        <v>164</v>
      </c>
      <c r="P1" s="6" t="s">
        <v>10</v>
      </c>
    </row>
    <row r="2" spans="1:16" x14ac:dyDescent="0.25">
      <c r="A2">
        <v>1</v>
      </c>
      <c r="B2" s="7" t="s">
        <v>11</v>
      </c>
      <c r="C2" s="7" t="s">
        <v>166</v>
      </c>
      <c r="D2" s="7" t="s">
        <v>12</v>
      </c>
      <c r="E2" s="21" t="s">
        <v>253</v>
      </c>
      <c r="F2" s="7" t="s">
        <v>13</v>
      </c>
      <c r="G2" s="7" t="s">
        <v>176</v>
      </c>
      <c r="H2" s="7" t="s">
        <v>15</v>
      </c>
      <c r="I2" s="14">
        <v>850.5</v>
      </c>
      <c r="J2" s="14">
        <v>-2</v>
      </c>
      <c r="K2" s="14">
        <f>ABS(Table6[[#This Row],[Quantity]])</f>
        <v>2</v>
      </c>
      <c r="L2" s="14">
        <f>IF(Table6[[#This Row],[Quantity]]&lt;0,  J2*-1, J2)</f>
        <v>2</v>
      </c>
      <c r="M2" s="24">
        <v>0.1</v>
      </c>
      <c r="N2" s="9">
        <v>45306</v>
      </c>
      <c r="O2" s="7" t="s">
        <v>16</v>
      </c>
      <c r="P2" s="7" t="s">
        <v>17</v>
      </c>
    </row>
    <row r="3" spans="1:16" x14ac:dyDescent="0.25">
      <c r="A3">
        <v>2</v>
      </c>
      <c r="B3" s="7" t="s">
        <v>18</v>
      </c>
      <c r="C3" s="7" t="s">
        <v>167</v>
      </c>
      <c r="D3" s="7" t="s">
        <v>20</v>
      </c>
      <c r="E3" s="21" t="s">
        <v>254</v>
      </c>
      <c r="F3" s="7" t="s">
        <v>21</v>
      </c>
      <c r="G3" s="7" t="s">
        <v>22</v>
      </c>
      <c r="H3" s="7" t="s">
        <v>15</v>
      </c>
      <c r="I3" s="14">
        <v>120</v>
      </c>
      <c r="J3" s="14">
        <v>-7</v>
      </c>
      <c r="K3" s="14">
        <f>ABS(Table6[[#This Row],[Quantity]])</f>
        <v>7</v>
      </c>
      <c r="L3" s="14">
        <f>IF(Table6[[#This Row],[Quantity]]&lt;0,  J3*-1, J3)</f>
        <v>7</v>
      </c>
      <c r="M3" s="24">
        <v>0.05</v>
      </c>
      <c r="N3" s="9">
        <v>45323</v>
      </c>
      <c r="O3" s="7" t="s">
        <v>23</v>
      </c>
      <c r="P3" s="7" t="s">
        <v>24</v>
      </c>
    </row>
    <row r="4" spans="1:16" x14ac:dyDescent="0.25">
      <c r="A4">
        <v>3</v>
      </c>
      <c r="B4" s="7" t="s">
        <v>25</v>
      </c>
      <c r="C4" s="7" t="s">
        <v>168</v>
      </c>
      <c r="D4" s="7" t="s">
        <v>26</v>
      </c>
      <c r="E4" s="21" t="s">
        <v>255</v>
      </c>
      <c r="F4" s="7" t="s">
        <v>27</v>
      </c>
      <c r="G4" s="7" t="s">
        <v>177</v>
      </c>
      <c r="H4" s="7" t="s">
        <v>28</v>
      </c>
      <c r="I4" s="14">
        <v>75</v>
      </c>
      <c r="J4" s="14">
        <v>-9</v>
      </c>
      <c r="K4" s="14">
        <f>ABS(Table6[[#This Row],[Quantity]])</f>
        <v>9</v>
      </c>
      <c r="L4" s="14">
        <f>IF(Table6[[#This Row],[Quantity]]&lt;0,  J4*-1, J4)</f>
        <v>9</v>
      </c>
      <c r="M4" s="24">
        <v>0</v>
      </c>
      <c r="N4" s="9">
        <v>45332</v>
      </c>
      <c r="O4" s="7" t="s">
        <v>29</v>
      </c>
      <c r="P4" s="7" t="s">
        <v>17</v>
      </c>
    </row>
    <row r="5" spans="1:16" x14ac:dyDescent="0.25">
      <c r="A5">
        <v>4</v>
      </c>
      <c r="B5" s="7" t="s">
        <v>30</v>
      </c>
      <c r="C5" s="7" t="s">
        <v>31</v>
      </c>
      <c r="D5" s="7" t="s">
        <v>169</v>
      </c>
      <c r="E5" s="21" t="s">
        <v>256</v>
      </c>
      <c r="F5" s="7" t="s">
        <v>32</v>
      </c>
      <c r="G5" s="7" t="s">
        <v>33</v>
      </c>
      <c r="H5" s="7" t="s">
        <v>34</v>
      </c>
      <c r="I5" s="14">
        <v>60.25</v>
      </c>
      <c r="J5" s="14">
        <v>-49</v>
      </c>
      <c r="K5" s="14">
        <f>ABS(Table6[[#This Row],[Quantity]])</f>
        <v>49</v>
      </c>
      <c r="L5" s="14">
        <f>IF(Table6[[#This Row],[Quantity]]&lt;0,  J5*-1, J5)</f>
        <v>49</v>
      </c>
      <c r="M5" s="24">
        <v>0.15</v>
      </c>
      <c r="N5" s="9">
        <v>45340</v>
      </c>
      <c r="O5" s="7" t="s">
        <v>16</v>
      </c>
      <c r="P5" s="7" t="s">
        <v>17</v>
      </c>
    </row>
    <row r="6" spans="1:16" x14ac:dyDescent="0.25">
      <c r="A6">
        <v>5</v>
      </c>
      <c r="B6" s="7" t="s">
        <v>35</v>
      </c>
      <c r="C6" s="7" t="s">
        <v>36</v>
      </c>
      <c r="D6" s="7" t="s">
        <v>37</v>
      </c>
      <c r="E6" s="21" t="s">
        <v>256</v>
      </c>
      <c r="F6" s="7" t="s">
        <v>38</v>
      </c>
      <c r="G6" s="7" t="s">
        <v>39</v>
      </c>
      <c r="H6" s="7" t="s">
        <v>40</v>
      </c>
      <c r="I6" s="14">
        <v>45</v>
      </c>
      <c r="J6" s="14">
        <v>34</v>
      </c>
      <c r="K6" s="14">
        <f>ABS(Table6[[#This Row],[Quantity]])</f>
        <v>34</v>
      </c>
      <c r="L6" s="14">
        <f>IF(Table6[[#This Row],[Quantity]]&lt;0,  J6*-1, J6)</f>
        <v>34</v>
      </c>
      <c r="M6" s="24">
        <v>0</v>
      </c>
      <c r="N6" s="9">
        <v>45350</v>
      </c>
      <c r="O6" s="7" t="s">
        <v>23</v>
      </c>
      <c r="P6" s="7" t="s">
        <v>24</v>
      </c>
    </row>
    <row r="7" spans="1:16" x14ac:dyDescent="0.25">
      <c r="A7">
        <v>6</v>
      </c>
      <c r="B7" s="7" t="s">
        <v>41</v>
      </c>
      <c r="C7" s="7" t="s">
        <v>42</v>
      </c>
      <c r="D7" s="7" t="s">
        <v>43</v>
      </c>
      <c r="E7" s="21" t="s">
        <v>257</v>
      </c>
      <c r="F7" s="7" t="s">
        <v>44</v>
      </c>
      <c r="G7" s="7" t="s">
        <v>45</v>
      </c>
      <c r="H7" s="7" t="s">
        <v>40</v>
      </c>
      <c r="I7" s="14">
        <v>18.75</v>
      </c>
      <c r="J7" s="14">
        <v>90</v>
      </c>
      <c r="K7" s="14">
        <f>ABS(Table6[[#This Row],[Quantity]])</f>
        <v>90</v>
      </c>
      <c r="L7" s="14">
        <f>IF(Table6[[#This Row],[Quantity]]&lt;0,  J7*-1, J7)</f>
        <v>90</v>
      </c>
      <c r="M7" s="24">
        <v>0.05</v>
      </c>
      <c r="N7" s="9">
        <v>45353</v>
      </c>
      <c r="O7" s="7" t="s">
        <v>29</v>
      </c>
      <c r="P7" s="7" t="s">
        <v>17</v>
      </c>
    </row>
    <row r="8" spans="1:16" x14ac:dyDescent="0.25">
      <c r="A8">
        <v>7</v>
      </c>
      <c r="B8" s="7" t="s">
        <v>46</v>
      </c>
      <c r="C8" s="7" t="s">
        <v>47</v>
      </c>
      <c r="D8" s="7" t="s">
        <v>48</v>
      </c>
      <c r="E8" s="21" t="s">
        <v>258</v>
      </c>
      <c r="F8" s="7" t="s">
        <v>49</v>
      </c>
      <c r="G8" s="7" t="s">
        <v>175</v>
      </c>
      <c r="H8" s="7" t="s">
        <v>15</v>
      </c>
      <c r="I8" s="14">
        <v>650</v>
      </c>
      <c r="J8" s="14">
        <v>-1000</v>
      </c>
      <c r="K8" s="14">
        <f>ABS(Table6[[#This Row],[Quantity]])</f>
        <v>1000</v>
      </c>
      <c r="L8" s="14">
        <f>IF(Table6[[#This Row],[Quantity]]&lt;0,  J8*-1, J8)</f>
        <v>1000</v>
      </c>
      <c r="M8" s="24">
        <v>0.2</v>
      </c>
      <c r="N8" s="9">
        <v>45356</v>
      </c>
      <c r="O8" s="7" t="s">
        <v>16</v>
      </c>
      <c r="P8" s="7" t="s">
        <v>17</v>
      </c>
    </row>
    <row r="9" spans="1:16" x14ac:dyDescent="0.25">
      <c r="A9">
        <v>8</v>
      </c>
      <c r="B9" s="7" t="s">
        <v>50</v>
      </c>
      <c r="C9" s="7" t="s">
        <v>51</v>
      </c>
      <c r="D9" s="7" t="s">
        <v>170</v>
      </c>
      <c r="E9" s="21" t="s">
        <v>259</v>
      </c>
      <c r="F9" s="7" t="s">
        <v>52</v>
      </c>
      <c r="G9" s="7" t="s">
        <v>53</v>
      </c>
      <c r="H9" s="7" t="s">
        <v>34</v>
      </c>
      <c r="I9" s="14">
        <v>287</v>
      </c>
      <c r="J9" s="14">
        <v>2</v>
      </c>
      <c r="K9" s="14">
        <f>ABS(Table6[[#This Row],[Quantity]])</f>
        <v>2</v>
      </c>
      <c r="L9" s="14">
        <f>IF(Table6[[#This Row],[Quantity]]&lt;0,  J9*-1, J9)</f>
        <v>2</v>
      </c>
      <c r="M9" s="24">
        <v>0</v>
      </c>
      <c r="N9" s="9">
        <v>45362</v>
      </c>
      <c r="O9" s="7" t="s">
        <v>23</v>
      </c>
      <c r="P9" s="7" t="s">
        <v>17</v>
      </c>
    </row>
    <row r="10" spans="1:16" x14ac:dyDescent="0.25">
      <c r="A10">
        <v>9</v>
      </c>
      <c r="B10" s="7" t="s">
        <v>54</v>
      </c>
      <c r="C10" s="7" t="s">
        <v>55</v>
      </c>
      <c r="D10" s="7" t="s">
        <v>56</v>
      </c>
      <c r="E10" s="21" t="s">
        <v>260</v>
      </c>
      <c r="F10" s="7" t="s">
        <v>57</v>
      </c>
      <c r="G10" s="7" t="s">
        <v>58</v>
      </c>
      <c r="H10" s="7" t="s">
        <v>28</v>
      </c>
      <c r="I10" s="14">
        <v>30</v>
      </c>
      <c r="J10" s="14"/>
      <c r="K10" s="14">
        <f>ABS(Table6[[#This Row],[Quantity]])</f>
        <v>0</v>
      </c>
      <c r="L10" s="14">
        <f>IF(Table6[[#This Row],[Quantity]]&lt;0,  J10*-1, J10)</f>
        <v>0</v>
      </c>
      <c r="M10" s="24">
        <v>0.1</v>
      </c>
      <c r="N10" s="9">
        <v>45366</v>
      </c>
      <c r="O10" s="7" t="s">
        <v>29</v>
      </c>
      <c r="P10" s="7" t="s">
        <v>161</v>
      </c>
    </row>
    <row r="11" spans="1:16" x14ac:dyDescent="0.25">
      <c r="A11">
        <v>12</v>
      </c>
      <c r="B11" s="7" t="s">
        <v>59</v>
      </c>
      <c r="C11" s="7" t="s">
        <v>60</v>
      </c>
      <c r="D11" s="7" t="s">
        <v>171</v>
      </c>
      <c r="E11" s="21" t="s">
        <v>261</v>
      </c>
      <c r="F11" s="7" t="s">
        <v>61</v>
      </c>
      <c r="G11" s="7"/>
      <c r="H11" s="7" t="s">
        <v>15</v>
      </c>
      <c r="I11" s="14">
        <v>1200</v>
      </c>
      <c r="J11" s="14">
        <v>1</v>
      </c>
      <c r="K11" s="14">
        <f>ABS(Table6[[#This Row],[Quantity]])</f>
        <v>1</v>
      </c>
      <c r="L11" s="14">
        <f>IF(Table6[[#This Row],[Quantity]]&lt;0,  J11*-1, J11)</f>
        <v>1</v>
      </c>
      <c r="M11" s="24">
        <v>0.25</v>
      </c>
      <c r="N11" s="9">
        <v>45371</v>
      </c>
      <c r="O11" s="7" t="s">
        <v>16</v>
      </c>
      <c r="P11" s="7" t="s">
        <v>17</v>
      </c>
    </row>
    <row r="12" spans="1:16" x14ac:dyDescent="0.25">
      <c r="A12">
        <v>14</v>
      </c>
      <c r="B12" s="7" t="s">
        <v>62</v>
      </c>
      <c r="C12" s="7" t="s">
        <v>63</v>
      </c>
      <c r="D12" s="7" t="s">
        <v>64</v>
      </c>
      <c r="E12" s="21" t="s">
        <v>262</v>
      </c>
      <c r="F12" s="7" t="s">
        <v>65</v>
      </c>
      <c r="G12" s="7" t="s">
        <v>66</v>
      </c>
      <c r="H12" s="7" t="s">
        <v>67</v>
      </c>
      <c r="I12" s="14">
        <v>15.5</v>
      </c>
      <c r="J12" s="14">
        <v>-9</v>
      </c>
      <c r="K12" s="14">
        <f>ABS(Table6[[#This Row],[Quantity]])</f>
        <v>9</v>
      </c>
      <c r="L12" s="14">
        <f>IF(Table6[[#This Row],[Quantity]]&lt;0,  J12*-1, J12)</f>
        <v>9</v>
      </c>
      <c r="M12" s="24"/>
      <c r="N12" s="9">
        <v>45373</v>
      </c>
      <c r="O12" s="7" t="s">
        <v>29</v>
      </c>
      <c r="P12" s="7" t="s">
        <v>17</v>
      </c>
    </row>
    <row r="13" spans="1:16" x14ac:dyDescent="0.25">
      <c r="A13">
        <v>15</v>
      </c>
      <c r="B13" s="7" t="s">
        <v>68</v>
      </c>
      <c r="C13" s="7" t="s">
        <v>69</v>
      </c>
      <c r="D13" s="7" t="s">
        <v>70</v>
      </c>
      <c r="E13" s="21" t="s">
        <v>263</v>
      </c>
      <c r="F13" s="7" t="s">
        <v>71</v>
      </c>
      <c r="G13" s="7" t="s">
        <v>72</v>
      </c>
      <c r="H13" s="7" t="s">
        <v>40</v>
      </c>
      <c r="I13" s="14">
        <v>28.4</v>
      </c>
      <c r="J13" s="14">
        <v>-7</v>
      </c>
      <c r="K13" s="14">
        <f>ABS(Table6[[#This Row],[Quantity]])</f>
        <v>7</v>
      </c>
      <c r="L13" s="14">
        <f>IF(Table6[[#This Row],[Quantity]]&lt;0,  J13*-1, J13)</f>
        <v>7</v>
      </c>
      <c r="M13" s="24">
        <v>0.1</v>
      </c>
      <c r="N13" s="9">
        <v>45379</v>
      </c>
      <c r="O13" s="7" t="s">
        <v>23</v>
      </c>
      <c r="P13" s="7" t="s">
        <v>17</v>
      </c>
    </row>
    <row r="14" spans="1:16" x14ac:dyDescent="0.25">
      <c r="A14">
        <v>16</v>
      </c>
      <c r="B14" s="7" t="s">
        <v>73</v>
      </c>
      <c r="C14" s="7" t="s">
        <v>74</v>
      </c>
      <c r="D14" s="7" t="s">
        <v>172</v>
      </c>
      <c r="E14" s="21" t="s">
        <v>257</v>
      </c>
      <c r="F14" s="7" t="s">
        <v>75</v>
      </c>
      <c r="G14" s="7" t="s">
        <v>76</v>
      </c>
      <c r="H14" s="7" t="s">
        <v>28</v>
      </c>
      <c r="I14" s="14">
        <v>287</v>
      </c>
      <c r="J14" s="14">
        <v>5</v>
      </c>
      <c r="K14" s="14">
        <f>ABS(Table6[[#This Row],[Quantity]])</f>
        <v>5</v>
      </c>
      <c r="L14" s="14">
        <f>IF(Table6[[#This Row],[Quantity]]&lt;0,  J14*-1, J14)</f>
        <v>5</v>
      </c>
      <c r="M14" s="24">
        <v>0</v>
      </c>
      <c r="N14" s="9">
        <v>45384</v>
      </c>
      <c r="O14" s="7" t="s">
        <v>29</v>
      </c>
      <c r="P14" s="7" t="s">
        <v>160</v>
      </c>
    </row>
    <row r="15" spans="1:16" x14ac:dyDescent="0.25">
      <c r="A15">
        <v>17</v>
      </c>
      <c r="B15" s="7" t="s">
        <v>77</v>
      </c>
      <c r="C15" s="7" t="s">
        <v>78</v>
      </c>
      <c r="D15" s="7" t="s">
        <v>79</v>
      </c>
      <c r="E15" s="21" t="s">
        <v>264</v>
      </c>
      <c r="F15" s="7" t="s">
        <v>80</v>
      </c>
      <c r="G15" s="7" t="s">
        <v>33</v>
      </c>
      <c r="H15" s="7" t="s">
        <v>34</v>
      </c>
      <c r="I15" s="14">
        <v>62.75</v>
      </c>
      <c r="J15" s="14">
        <v>1</v>
      </c>
      <c r="K15" s="14">
        <f>ABS(Table6[[#This Row],[Quantity]])</f>
        <v>1</v>
      </c>
      <c r="L15" s="14">
        <f>IF(Table6[[#This Row],[Quantity]]&lt;0,  J15*-1, J15)</f>
        <v>1</v>
      </c>
      <c r="M15" s="24">
        <v>0.05</v>
      </c>
      <c r="N15" s="9">
        <v>45388</v>
      </c>
      <c r="O15" s="7" t="s">
        <v>16</v>
      </c>
      <c r="P15" s="7" t="s">
        <v>17</v>
      </c>
    </row>
    <row r="16" spans="1:16" x14ac:dyDescent="0.25">
      <c r="A16">
        <v>18</v>
      </c>
      <c r="B16" s="7" t="s">
        <v>81</v>
      </c>
      <c r="C16" s="7" t="s">
        <v>82</v>
      </c>
      <c r="D16" s="7" t="s">
        <v>83</v>
      </c>
      <c r="E16" s="21" t="s">
        <v>265</v>
      </c>
      <c r="F16" s="7"/>
      <c r="G16" s="7" t="s">
        <v>84</v>
      </c>
      <c r="H16" s="7" t="s">
        <v>40</v>
      </c>
      <c r="I16" s="14">
        <v>22</v>
      </c>
      <c r="J16" s="14"/>
      <c r="K16" s="14">
        <f>ABS(Table6[[#This Row],[Quantity]])</f>
        <v>0</v>
      </c>
      <c r="L16" s="14">
        <f>IF(Table6[[#This Row],[Quantity]]&lt;0,  J16*-1, J16)</f>
        <v>0</v>
      </c>
      <c r="M16" s="24">
        <v>0</v>
      </c>
      <c r="N16" s="9">
        <v>45392</v>
      </c>
      <c r="O16" s="7" t="s">
        <v>23</v>
      </c>
      <c r="P16" s="7" t="s">
        <v>17</v>
      </c>
    </row>
    <row r="17" spans="1:16" x14ac:dyDescent="0.25">
      <c r="A17">
        <v>19</v>
      </c>
      <c r="B17" s="7" t="s">
        <v>85</v>
      </c>
      <c r="C17" s="7" t="s">
        <v>86</v>
      </c>
      <c r="D17" s="7" t="s">
        <v>87</v>
      </c>
      <c r="E17" s="21" t="s">
        <v>266</v>
      </c>
      <c r="F17" s="7" t="s">
        <v>88</v>
      </c>
      <c r="G17" s="7" t="s">
        <v>89</v>
      </c>
      <c r="H17" s="7" t="s">
        <v>67</v>
      </c>
      <c r="I17" s="14">
        <v>287</v>
      </c>
      <c r="J17" s="14">
        <v>20</v>
      </c>
      <c r="K17" s="14">
        <f>ABS(Table6[[#This Row],[Quantity]])</f>
        <v>20</v>
      </c>
      <c r="L17" s="14">
        <f>IF(Table6[[#This Row],[Quantity]]&lt;0,  J17*-1, J17)</f>
        <v>20</v>
      </c>
      <c r="M17" s="24">
        <v>0</v>
      </c>
      <c r="N17" s="9">
        <v>45396</v>
      </c>
      <c r="O17" s="7" t="s">
        <v>29</v>
      </c>
      <c r="P17" s="7" t="s">
        <v>17</v>
      </c>
    </row>
    <row r="18" spans="1:16" x14ac:dyDescent="0.25">
      <c r="A18">
        <v>20</v>
      </c>
      <c r="B18" s="7" t="s">
        <v>90</v>
      </c>
      <c r="C18" s="7" t="s">
        <v>91</v>
      </c>
      <c r="D18" s="7" t="s">
        <v>92</v>
      </c>
      <c r="E18" s="21" t="s">
        <v>267</v>
      </c>
      <c r="F18" s="7" t="s">
        <v>93</v>
      </c>
      <c r="G18" s="7" t="s">
        <v>94</v>
      </c>
      <c r="H18" s="7" t="s">
        <v>15</v>
      </c>
      <c r="I18" s="14">
        <v>55</v>
      </c>
      <c r="J18" s="14">
        <v>2</v>
      </c>
      <c r="K18" s="14">
        <f>ABS(Table6[[#This Row],[Quantity]])</f>
        <v>2</v>
      </c>
      <c r="L18" s="14">
        <f>IF(Table6[[#This Row],[Quantity]]&lt;0,  J18*-1, J18)</f>
        <v>2</v>
      </c>
      <c r="M18" s="24">
        <v>0.1</v>
      </c>
      <c r="N18" s="9">
        <v>45400</v>
      </c>
      <c r="O18" s="7" t="s">
        <v>16</v>
      </c>
      <c r="P18" s="7" t="s">
        <v>24</v>
      </c>
    </row>
    <row r="19" spans="1:16" x14ac:dyDescent="0.25">
      <c r="A19">
        <v>21</v>
      </c>
      <c r="B19" s="7" t="s">
        <v>95</v>
      </c>
      <c r="C19" s="7" t="s">
        <v>96</v>
      </c>
      <c r="D19" s="7" t="s">
        <v>48</v>
      </c>
      <c r="E19" s="21" t="s">
        <v>268</v>
      </c>
      <c r="F19" s="7" t="s">
        <v>97</v>
      </c>
      <c r="G19" s="7" t="s">
        <v>98</v>
      </c>
      <c r="H19" s="7" t="s">
        <v>34</v>
      </c>
      <c r="I19" s="14">
        <v>310</v>
      </c>
      <c r="J19" s="14">
        <v>1</v>
      </c>
      <c r="K19" s="14">
        <f>ABS(Table6[[#This Row],[Quantity]])</f>
        <v>1</v>
      </c>
      <c r="L19" s="14">
        <f>IF(Table6[[#This Row],[Quantity]]&lt;0,  J19*-1, J19)</f>
        <v>1</v>
      </c>
      <c r="M19" s="24">
        <v>0.15</v>
      </c>
      <c r="N19" s="9">
        <v>45404</v>
      </c>
      <c r="O19" s="7" t="s">
        <v>23</v>
      </c>
      <c r="P19" s="7" t="s">
        <v>17</v>
      </c>
    </row>
    <row r="20" spans="1:16" x14ac:dyDescent="0.25">
      <c r="A20">
        <v>22</v>
      </c>
      <c r="B20" s="7" t="s">
        <v>99</v>
      </c>
      <c r="C20" s="7" t="s">
        <v>100</v>
      </c>
      <c r="D20" s="7" t="s">
        <v>101</v>
      </c>
      <c r="E20" s="21" t="s">
        <v>269</v>
      </c>
      <c r="F20" s="7" t="s">
        <v>102</v>
      </c>
      <c r="G20" s="7" t="s">
        <v>103</v>
      </c>
      <c r="H20" s="7" t="s">
        <v>28</v>
      </c>
      <c r="I20" s="14">
        <v>55</v>
      </c>
      <c r="J20" s="14">
        <v>3</v>
      </c>
      <c r="K20" s="14">
        <f>ABS(Table6[[#This Row],[Quantity]])</f>
        <v>3</v>
      </c>
      <c r="L20" s="14">
        <f>IF(Table6[[#This Row],[Quantity]]&lt;0,  J20*-1, J20)</f>
        <v>3</v>
      </c>
      <c r="M20" s="24">
        <v>0</v>
      </c>
      <c r="N20" s="9">
        <v>45408</v>
      </c>
      <c r="O20" s="7" t="s">
        <v>29</v>
      </c>
      <c r="P20" s="7" t="s">
        <v>17</v>
      </c>
    </row>
    <row r="21" spans="1:16" x14ac:dyDescent="0.25">
      <c r="A21">
        <v>23</v>
      </c>
      <c r="B21" s="7" t="s">
        <v>104</v>
      </c>
      <c r="C21" s="7" t="s">
        <v>105</v>
      </c>
      <c r="D21" s="7" t="s">
        <v>106</v>
      </c>
      <c r="E21" s="21" t="s">
        <v>270</v>
      </c>
      <c r="F21" s="7" t="s">
        <v>107</v>
      </c>
      <c r="G21" s="7" t="s">
        <v>108</v>
      </c>
      <c r="H21" s="7" t="s">
        <v>15</v>
      </c>
      <c r="I21" s="14">
        <v>35</v>
      </c>
      <c r="J21" s="14"/>
      <c r="K21" s="14">
        <f>ABS(Table6[[#This Row],[Quantity]])</f>
        <v>0</v>
      </c>
      <c r="L21" s="14">
        <f>IF(Table6[[#This Row],[Quantity]]&lt;0,  J21*-1, J21)</f>
        <v>0</v>
      </c>
      <c r="M21" s="24">
        <v>0.05</v>
      </c>
      <c r="N21" s="9">
        <v>45412</v>
      </c>
      <c r="O21" s="7" t="s">
        <v>16</v>
      </c>
      <c r="P21" s="7" t="s">
        <v>17</v>
      </c>
    </row>
    <row r="22" spans="1:16" x14ac:dyDescent="0.25">
      <c r="A22">
        <v>24</v>
      </c>
      <c r="B22" s="7" t="s">
        <v>114</v>
      </c>
      <c r="C22" s="2" t="s">
        <v>122</v>
      </c>
      <c r="D22" s="2" t="s">
        <v>109</v>
      </c>
      <c r="E22" s="21" t="s">
        <v>271</v>
      </c>
      <c r="F22" s="2" t="s">
        <v>123</v>
      </c>
      <c r="G22" s="2" t="s">
        <v>14</v>
      </c>
      <c r="H22" s="2" t="s">
        <v>15</v>
      </c>
      <c r="I22" s="15">
        <v>1200</v>
      </c>
      <c r="J22" s="15">
        <v>2</v>
      </c>
      <c r="K22" s="15">
        <f>ABS(Table6[[#This Row],[Quantity]])</f>
        <v>2</v>
      </c>
      <c r="L22" s="15">
        <f>IF(Table6[[#This Row],[Quantity]]&lt;0,  J22*-1, J22)</f>
        <v>2</v>
      </c>
      <c r="M22" s="17">
        <v>0.1</v>
      </c>
      <c r="N22" s="4">
        <v>45631</v>
      </c>
      <c r="O22" s="2" t="s">
        <v>124</v>
      </c>
      <c r="P22" s="7" t="s">
        <v>24</v>
      </c>
    </row>
    <row r="23" spans="1:16" x14ac:dyDescent="0.25">
      <c r="A23">
        <v>25</v>
      </c>
      <c r="B23" s="7" t="s">
        <v>115</v>
      </c>
      <c r="C23" s="2" t="s">
        <v>19</v>
      </c>
      <c r="D23" s="2" t="s">
        <v>125</v>
      </c>
      <c r="E23" s="21" t="s">
        <v>272</v>
      </c>
      <c r="F23" s="2" t="s">
        <v>126</v>
      </c>
      <c r="G23" s="2"/>
      <c r="H23" s="2" t="s">
        <v>127</v>
      </c>
      <c r="I23" s="15">
        <v>800</v>
      </c>
      <c r="J23" s="15">
        <v>-3</v>
      </c>
      <c r="K23" s="15">
        <f>ABS(Table6[[#This Row],[Quantity]])</f>
        <v>3</v>
      </c>
      <c r="L23" s="15">
        <f>IF(Table6[[#This Row],[Quantity]]&lt;0,  J23*-1, J23)</f>
        <v>3</v>
      </c>
      <c r="M23" s="17" t="s">
        <v>111</v>
      </c>
      <c r="N23" s="2" t="s">
        <v>129</v>
      </c>
      <c r="O23" s="2" t="s">
        <v>23</v>
      </c>
      <c r="P23" s="7" t="s">
        <v>17</v>
      </c>
    </row>
    <row r="24" spans="1:16" x14ac:dyDescent="0.25">
      <c r="A24">
        <v>26</v>
      </c>
      <c r="B24" s="7" t="s">
        <v>116</v>
      </c>
      <c r="C24" s="2" t="s">
        <v>130</v>
      </c>
      <c r="D24" s="2" t="s">
        <v>131</v>
      </c>
      <c r="E24" s="21" t="s">
        <v>273</v>
      </c>
      <c r="F24" s="2" t="s">
        <v>132</v>
      </c>
      <c r="G24" s="2" t="s">
        <v>133</v>
      </c>
      <c r="H24" s="2" t="s">
        <v>134</v>
      </c>
      <c r="I24" s="15">
        <v>287</v>
      </c>
      <c r="J24" s="15">
        <v>1</v>
      </c>
      <c r="K24" s="15">
        <f>ABS(Table6[[#This Row],[Quantity]])</f>
        <v>1</v>
      </c>
      <c r="L24" s="15">
        <f>IF(Table6[[#This Row],[Quantity]]&lt;0,  J24*-1, J24)</f>
        <v>1</v>
      </c>
      <c r="M24" s="17">
        <v>0</v>
      </c>
      <c r="N24" s="4">
        <v>45434</v>
      </c>
      <c r="O24" s="2" t="s">
        <v>135</v>
      </c>
      <c r="P24" s="7" t="s">
        <v>17</v>
      </c>
    </row>
    <row r="25" spans="1:16" x14ac:dyDescent="0.25">
      <c r="A25">
        <v>27</v>
      </c>
      <c r="B25" s="7" t="s">
        <v>117</v>
      </c>
      <c r="C25" s="2" t="s">
        <v>136</v>
      </c>
      <c r="D25" s="2" t="s">
        <v>137</v>
      </c>
      <c r="E25" s="21" t="s">
        <v>274</v>
      </c>
      <c r="F25" s="2" t="s">
        <v>138</v>
      </c>
      <c r="G25" s="2" t="s">
        <v>139</v>
      </c>
      <c r="H25" s="2" t="s">
        <v>140</v>
      </c>
      <c r="I25" s="15">
        <v>350.5</v>
      </c>
      <c r="J25" s="15" t="s">
        <v>142</v>
      </c>
      <c r="K25" s="15" t="e">
        <f>ABS(Table6[[#This Row],[Quantity]])</f>
        <v>#VALUE!</v>
      </c>
      <c r="L25" s="15" t="str">
        <f>IF(Table6[[#This Row],[Quantity]]&lt;0,  J25*-1, J25)</f>
        <v>2 pcs</v>
      </c>
      <c r="M25" s="17">
        <v>0.05</v>
      </c>
      <c r="N25" s="2" t="s">
        <v>143</v>
      </c>
      <c r="O25" s="2" t="s">
        <v>144</v>
      </c>
      <c r="P25" s="7" t="s">
        <v>17</v>
      </c>
    </row>
    <row r="26" spans="1:16" x14ac:dyDescent="0.25">
      <c r="A26">
        <v>28</v>
      </c>
      <c r="B26" s="7" t="s">
        <v>118</v>
      </c>
      <c r="C26" s="2" t="s">
        <v>63</v>
      </c>
      <c r="D26" s="2" t="s">
        <v>112</v>
      </c>
      <c r="E26" s="21" t="s">
        <v>275</v>
      </c>
      <c r="F26" s="2" t="s">
        <v>145</v>
      </c>
      <c r="G26" s="2" t="s">
        <v>22</v>
      </c>
      <c r="H26" s="2" t="s">
        <v>15</v>
      </c>
      <c r="I26" s="15">
        <v>100</v>
      </c>
      <c r="J26" s="15"/>
      <c r="K26" s="15">
        <f>ABS(Table6[[#This Row],[Quantity]])</f>
        <v>0</v>
      </c>
      <c r="L26" s="15">
        <f>IF(Table6[[#This Row],[Quantity]]&lt;0,  J26*-1, J26)</f>
        <v>0</v>
      </c>
      <c r="M26" s="17"/>
      <c r="N26" s="4">
        <v>45503</v>
      </c>
      <c r="O26" s="2" t="s">
        <v>146</v>
      </c>
      <c r="P26" s="7" t="s">
        <v>24</v>
      </c>
    </row>
    <row r="27" spans="1:16" x14ac:dyDescent="0.25">
      <c r="A27">
        <v>29</v>
      </c>
      <c r="B27" s="7" t="s">
        <v>119</v>
      </c>
      <c r="C27" s="2" t="s">
        <v>42</v>
      </c>
      <c r="D27" s="2" t="s">
        <v>173</v>
      </c>
      <c r="E27" s="21" t="s">
        <v>276</v>
      </c>
      <c r="F27" s="2" t="s">
        <v>147</v>
      </c>
      <c r="G27" s="2" t="s">
        <v>110</v>
      </c>
      <c r="H27" s="2" t="s">
        <v>15</v>
      </c>
      <c r="I27" s="15">
        <v>-450</v>
      </c>
      <c r="J27" s="15">
        <v>2</v>
      </c>
      <c r="K27" s="15">
        <f>ABS(Table6[[#This Row],[Quantity]])</f>
        <v>2</v>
      </c>
      <c r="L27" s="15">
        <f>IF(Table6[[#This Row],[Quantity]]&lt;0,  J27*-1, J27)</f>
        <v>2</v>
      </c>
      <c r="M27" s="17">
        <v>-0.1</v>
      </c>
      <c r="N27" s="2" t="s">
        <v>148</v>
      </c>
      <c r="O27" s="2" t="s">
        <v>149</v>
      </c>
      <c r="P27" s="7" t="s">
        <v>17</v>
      </c>
    </row>
    <row r="28" spans="1:16" ht="30" x14ac:dyDescent="0.25">
      <c r="A28">
        <v>30</v>
      </c>
      <c r="B28" s="7" t="s">
        <v>120</v>
      </c>
      <c r="C28" s="2" t="s">
        <v>150</v>
      </c>
      <c r="D28" s="2" t="s">
        <v>151</v>
      </c>
      <c r="E28" s="21" t="s">
        <v>277</v>
      </c>
      <c r="F28" s="2" t="s">
        <v>162</v>
      </c>
      <c r="G28" s="2" t="s">
        <v>152</v>
      </c>
      <c r="H28" s="2" t="s">
        <v>134</v>
      </c>
      <c r="I28" s="15">
        <v>250</v>
      </c>
      <c r="J28" s="15">
        <v>1</v>
      </c>
      <c r="K28" s="15">
        <f>ABS(Table6[[#This Row],[Quantity]])</f>
        <v>1</v>
      </c>
      <c r="L28" s="15">
        <f>IF(Table6[[#This Row],[Quantity]]&lt;0,  J28*-1, J28)</f>
        <v>1</v>
      </c>
      <c r="M28" s="17">
        <v>0.15</v>
      </c>
      <c r="N28" s="4">
        <v>45420</v>
      </c>
      <c r="O28" s="2" t="s">
        <v>154</v>
      </c>
      <c r="P28" s="7" t="s">
        <v>159</v>
      </c>
    </row>
    <row r="29" spans="1:16" x14ac:dyDescent="0.25">
      <c r="A29">
        <v>32</v>
      </c>
      <c r="B29" s="7" t="s">
        <v>121</v>
      </c>
      <c r="C29" s="2" t="s">
        <v>174</v>
      </c>
      <c r="D29" s="2" t="s">
        <v>155</v>
      </c>
      <c r="E29" s="21" t="s">
        <v>278</v>
      </c>
      <c r="F29" s="2" t="s">
        <v>156</v>
      </c>
      <c r="G29" s="2" t="s">
        <v>113</v>
      </c>
      <c r="H29" s="2" t="s">
        <v>127</v>
      </c>
      <c r="I29" s="15">
        <v>999.99</v>
      </c>
      <c r="J29" s="15">
        <v>5</v>
      </c>
      <c r="K29" s="15">
        <f>ABS(Table6[[#This Row],[Quantity]])</f>
        <v>5</v>
      </c>
      <c r="L29" s="15">
        <f>IF(Table6[[#This Row],[Quantity]]&lt;0,  J29*-1, J29)</f>
        <v>5</v>
      </c>
      <c r="M29" s="17" t="s">
        <v>157</v>
      </c>
      <c r="N29" s="4">
        <v>45444</v>
      </c>
      <c r="O29" s="2" t="s">
        <v>158</v>
      </c>
      <c r="P29" s="7" t="s">
        <v>160</v>
      </c>
    </row>
    <row r="30" spans="1:16" x14ac:dyDescent="0.25">
      <c r="E30" s="22" t="s">
        <v>252</v>
      </c>
      <c r="I30" s="16">
        <f>MEDIAN(Table6[Price(N)])</f>
        <v>110</v>
      </c>
    </row>
    <row r="31" spans="1:16" x14ac:dyDescent="0.25">
      <c r="E31" s="22" t="s">
        <v>252</v>
      </c>
      <c r="I31" s="16">
        <f>AVERAGE(Table6[Price(N)])</f>
        <v>286.84428571428572</v>
      </c>
    </row>
    <row r="32" spans="1:16" x14ac:dyDescent="0.25">
      <c r="E32" s="22" t="s">
        <v>252</v>
      </c>
      <c r="I32" s="16">
        <v>287</v>
      </c>
    </row>
    <row r="33" spans="5:9" x14ac:dyDescent="0.25">
      <c r="E33" s="22" t="s">
        <v>252</v>
      </c>
      <c r="I33" s="16">
        <v>287</v>
      </c>
    </row>
    <row r="34" spans="5:9" x14ac:dyDescent="0.25">
      <c r="E34" s="22" t="s">
        <v>252</v>
      </c>
      <c r="I34" s="16">
        <v>287</v>
      </c>
    </row>
    <row r="35" spans="5:9" x14ac:dyDescent="0.25">
      <c r="E35" s="22" t="s">
        <v>252</v>
      </c>
      <c r="I35" s="16">
        <v>287</v>
      </c>
    </row>
    <row r="36" spans="5:9" x14ac:dyDescent="0.25">
      <c r="E36" s="22" t="s">
        <v>252</v>
      </c>
      <c r="I36" s="16">
        <v>287</v>
      </c>
    </row>
    <row r="37" spans="5:9" x14ac:dyDescent="0.25">
      <c r="E37" s="22" t="s">
        <v>252</v>
      </c>
      <c r="I37" s="16">
        <v>287</v>
      </c>
    </row>
    <row r="38" spans="5:9" x14ac:dyDescent="0.25">
      <c r="E38" s="22" t="s">
        <v>252</v>
      </c>
      <c r="I38" s="16">
        <v>287</v>
      </c>
    </row>
    <row r="39" spans="5:9" x14ac:dyDescent="0.25">
      <c r="E39" s="22" t="s">
        <v>252</v>
      </c>
      <c r="I39" s="16">
        <v>287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F1C2-7388-4D17-988A-C58B021E8F3A}">
  <dimension ref="A2:C8"/>
  <sheetViews>
    <sheetView workbookViewId="0">
      <selection activeCell="E6" sqref="E6"/>
    </sheetView>
  </sheetViews>
  <sheetFormatPr defaultRowHeight="15" x14ac:dyDescent="0.25"/>
  <sheetData>
    <row r="2" spans="1:3" x14ac:dyDescent="0.25">
      <c r="A2">
        <v>2</v>
      </c>
      <c r="C2">
        <f>2*3</f>
        <v>6</v>
      </c>
    </row>
    <row r="3" spans="1:3" x14ac:dyDescent="0.25">
      <c r="A3">
        <v>3</v>
      </c>
      <c r="B3" t="str">
        <f>IF(A3&gt;5, "Bulky", "regular")</f>
        <v>regular</v>
      </c>
      <c r="C3" t="s">
        <v>279</v>
      </c>
    </row>
    <row r="4" spans="1:3" x14ac:dyDescent="0.25">
      <c r="A4">
        <v>2</v>
      </c>
      <c r="B4" t="str">
        <f>IF(A4&gt;5, "Bulky", "regular")</f>
        <v>regular</v>
      </c>
      <c r="C4" t="s">
        <v>279</v>
      </c>
    </row>
    <row r="5" spans="1:3" x14ac:dyDescent="0.25">
      <c r="A5">
        <v>20</v>
      </c>
      <c r="B5" t="str">
        <f>IF(A5&gt;5, "Bulky", "regular")</f>
        <v>Bulky</v>
      </c>
      <c r="C5" t="s">
        <v>280</v>
      </c>
    </row>
    <row r="6" spans="1:3" x14ac:dyDescent="0.25">
      <c r="A6">
        <v>30</v>
      </c>
      <c r="B6" t="str">
        <f>IF(A6&gt;5, "Bulky", "regular")</f>
        <v>Bulky</v>
      </c>
      <c r="C6" t="s">
        <v>280</v>
      </c>
    </row>
    <row r="7" spans="1:3" x14ac:dyDescent="0.25">
      <c r="A7">
        <v>56</v>
      </c>
      <c r="B7" t="str">
        <f>IF(A7&gt;5, "Bulky", "regular")</f>
        <v>Bulky</v>
      </c>
      <c r="C7" t="s">
        <v>280</v>
      </c>
    </row>
    <row r="8" spans="1:3" x14ac:dyDescent="0.25">
      <c r="A8">
        <v>23</v>
      </c>
      <c r="B8" t="str">
        <f>IF(A8&gt;5, "Bulky", "regular")</f>
        <v>Bulky</v>
      </c>
      <c r="C8" t="s">
        <v>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9E52-833A-4292-A712-EAD3DB55A822}">
  <dimension ref="A1:N33"/>
  <sheetViews>
    <sheetView topLeftCell="A26" workbookViewId="0">
      <selection activeCell="A33" sqref="A33:XFD33"/>
    </sheetView>
  </sheetViews>
  <sheetFormatPr defaultRowHeight="15" x14ac:dyDescent="0.25"/>
  <cols>
    <col min="1" max="1" width="4.140625" bestFit="1" customWidth="1"/>
    <col min="2" max="2" width="13.5703125" bestFit="1" customWidth="1"/>
    <col min="3" max="3" width="10.28515625" bestFit="1" customWidth="1"/>
    <col min="4" max="4" width="10.42578125" bestFit="1" customWidth="1"/>
    <col min="5" max="5" width="11.5703125" bestFit="1" customWidth="1"/>
    <col min="6" max="6" width="28.7109375" bestFit="1" customWidth="1"/>
    <col min="7" max="7" width="14" bestFit="1" customWidth="1"/>
    <col min="8" max="8" width="10.7109375" bestFit="1" customWidth="1"/>
    <col min="9" max="9" width="9.85546875" bestFit="1" customWidth="1"/>
    <col min="10" max="10" width="8.7109375" bestFit="1" customWidth="1"/>
    <col min="12" max="12" width="13.7109375" bestFit="1" customWidth="1"/>
    <col min="13" max="13" width="28.28515625" bestFit="1" customWidth="1"/>
    <col min="14" max="14" width="9.140625" bestFit="1" customWidth="1"/>
  </cols>
  <sheetData>
    <row r="1" spans="1:14" ht="60" x14ac:dyDescent="0.25">
      <c r="A1" t="s">
        <v>165</v>
      </c>
      <c r="B1" s="6" t="s">
        <v>0</v>
      </c>
      <c r="C1" s="6" t="s">
        <v>1</v>
      </c>
      <c r="D1" s="6" t="s">
        <v>2</v>
      </c>
      <c r="E1" s="1" t="s">
        <v>238</v>
      </c>
      <c r="F1" s="6" t="s">
        <v>163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164</v>
      </c>
      <c r="N1" s="6" t="s">
        <v>10</v>
      </c>
    </row>
    <row r="2" spans="1:14" ht="30" x14ac:dyDescent="0.25">
      <c r="B2" s="7" t="s">
        <v>11</v>
      </c>
      <c r="C2" s="7" t="s">
        <v>166</v>
      </c>
      <c r="D2" s="7" t="s">
        <v>12</v>
      </c>
      <c r="E2" s="2" t="s">
        <v>226</v>
      </c>
      <c r="F2" s="7" t="s">
        <v>13</v>
      </c>
      <c r="G2" s="7" t="s">
        <v>176</v>
      </c>
      <c r="H2" s="7" t="s">
        <v>15</v>
      </c>
      <c r="I2" s="8">
        <v>850.5</v>
      </c>
      <c r="J2" s="7">
        <v>-2</v>
      </c>
      <c r="K2" s="7">
        <v>0.1</v>
      </c>
      <c r="L2" s="9">
        <v>45306</v>
      </c>
      <c r="M2" s="7" t="s">
        <v>16</v>
      </c>
      <c r="N2" s="7" t="s">
        <v>17</v>
      </c>
    </row>
    <row r="3" spans="1:14" ht="30" x14ac:dyDescent="0.25">
      <c r="B3" s="7" t="s">
        <v>18</v>
      </c>
      <c r="C3" s="7" t="s">
        <v>167</v>
      </c>
      <c r="D3" s="7" t="s">
        <v>20</v>
      </c>
      <c r="E3" s="2" t="s">
        <v>227</v>
      </c>
      <c r="F3" s="7" t="s">
        <v>21</v>
      </c>
      <c r="G3" s="7" t="s">
        <v>22</v>
      </c>
      <c r="H3" s="7" t="s">
        <v>15</v>
      </c>
      <c r="I3" s="8">
        <v>120</v>
      </c>
      <c r="J3" s="7">
        <v>-7</v>
      </c>
      <c r="K3" s="7">
        <v>0.05</v>
      </c>
      <c r="L3" s="9">
        <v>45323</v>
      </c>
      <c r="M3" s="7" t="s">
        <v>23</v>
      </c>
      <c r="N3" s="7" t="s">
        <v>24</v>
      </c>
    </row>
    <row r="4" spans="1:14" x14ac:dyDescent="0.25">
      <c r="B4" s="7" t="s">
        <v>25</v>
      </c>
      <c r="C4" s="7" t="s">
        <v>168</v>
      </c>
      <c r="D4" s="7" t="s">
        <v>26</v>
      </c>
      <c r="E4" s="2">
        <v>2348034567890</v>
      </c>
      <c r="F4" s="7" t="s">
        <v>27</v>
      </c>
      <c r="G4" s="7" t="s">
        <v>177</v>
      </c>
      <c r="H4" s="7" t="s">
        <v>28</v>
      </c>
      <c r="I4" s="8">
        <v>75</v>
      </c>
      <c r="J4" s="7">
        <v>-9</v>
      </c>
      <c r="K4" s="7">
        <v>0</v>
      </c>
      <c r="L4" s="9">
        <v>45332</v>
      </c>
      <c r="M4" s="7" t="s">
        <v>29</v>
      </c>
      <c r="N4" s="7" t="s">
        <v>17</v>
      </c>
    </row>
    <row r="5" spans="1:14" x14ac:dyDescent="0.25">
      <c r="B5" s="7" t="s">
        <v>30</v>
      </c>
      <c r="C5" s="7" t="s">
        <v>31</v>
      </c>
      <c r="D5" s="7" t="s">
        <v>169</v>
      </c>
      <c r="E5" s="2">
        <v>2349012345678</v>
      </c>
      <c r="F5" s="7" t="s">
        <v>32</v>
      </c>
      <c r="G5" s="7" t="s">
        <v>33</v>
      </c>
      <c r="H5" s="7" t="s">
        <v>34</v>
      </c>
      <c r="I5" s="8">
        <v>60.25</v>
      </c>
      <c r="J5" s="7">
        <v>-49</v>
      </c>
      <c r="K5" s="7">
        <v>0.15</v>
      </c>
      <c r="L5" s="9">
        <v>45340</v>
      </c>
      <c r="M5" s="7" t="s">
        <v>16</v>
      </c>
      <c r="N5" s="7" t="s">
        <v>17</v>
      </c>
    </row>
    <row r="6" spans="1:14" x14ac:dyDescent="0.25">
      <c r="B6" s="7" t="s">
        <v>35</v>
      </c>
      <c r="C6" s="7" t="s">
        <v>36</v>
      </c>
      <c r="D6" s="7" t="s">
        <v>37</v>
      </c>
      <c r="E6" s="2">
        <v>9012345678</v>
      </c>
      <c r="F6" s="7" t="s">
        <v>38</v>
      </c>
      <c r="G6" s="7" t="s">
        <v>39</v>
      </c>
      <c r="H6" s="7" t="s">
        <v>40</v>
      </c>
      <c r="I6" s="8">
        <v>45</v>
      </c>
      <c r="J6" s="7">
        <v>34</v>
      </c>
      <c r="K6" s="7">
        <v>0</v>
      </c>
      <c r="L6" s="9">
        <v>45350</v>
      </c>
      <c r="M6" s="7" t="s">
        <v>23</v>
      </c>
      <c r="N6" s="7" t="s">
        <v>24</v>
      </c>
    </row>
    <row r="7" spans="1:14" x14ac:dyDescent="0.25">
      <c r="B7" s="7" t="s">
        <v>41</v>
      </c>
      <c r="C7" s="7" t="s">
        <v>42</v>
      </c>
      <c r="D7" s="7" t="s">
        <v>43</v>
      </c>
      <c r="E7" s="2">
        <v>8023456789</v>
      </c>
      <c r="F7" s="7" t="s">
        <v>44</v>
      </c>
      <c r="G7" s="7" t="s">
        <v>45</v>
      </c>
      <c r="H7" s="7" t="s">
        <v>40</v>
      </c>
      <c r="I7" s="8">
        <v>18.75</v>
      </c>
      <c r="J7" s="7">
        <v>90</v>
      </c>
      <c r="K7" s="7">
        <v>0.05</v>
      </c>
      <c r="L7" s="9">
        <v>45353</v>
      </c>
      <c r="M7" s="7" t="s">
        <v>29</v>
      </c>
      <c r="N7" s="7" t="s">
        <v>17</v>
      </c>
    </row>
    <row r="8" spans="1:14" ht="30" x14ac:dyDescent="0.25">
      <c r="B8" s="7" t="s">
        <v>46</v>
      </c>
      <c r="C8" s="7" t="s">
        <v>47</v>
      </c>
      <c r="D8" s="7" t="s">
        <v>48</v>
      </c>
      <c r="E8" s="2" t="s">
        <v>228</v>
      </c>
      <c r="F8" s="7" t="s">
        <v>49</v>
      </c>
      <c r="G8" s="7" t="s">
        <v>175</v>
      </c>
      <c r="H8" s="7" t="s">
        <v>15</v>
      </c>
      <c r="I8" s="8">
        <v>650</v>
      </c>
      <c r="J8" s="7">
        <v>-1000</v>
      </c>
      <c r="K8" s="7">
        <v>0.2</v>
      </c>
      <c r="L8" s="9">
        <v>45356</v>
      </c>
      <c r="M8" s="7" t="s">
        <v>16</v>
      </c>
      <c r="N8" s="7" t="s">
        <v>17</v>
      </c>
    </row>
    <row r="9" spans="1:14" x14ac:dyDescent="0.25">
      <c r="B9" s="7" t="s">
        <v>50</v>
      </c>
      <c r="C9" s="7" t="s">
        <v>51</v>
      </c>
      <c r="D9" s="7" t="s">
        <v>170</v>
      </c>
      <c r="E9" s="2">
        <v>8123456789</v>
      </c>
      <c r="F9" s="7" t="s">
        <v>52</v>
      </c>
      <c r="G9" s="7" t="s">
        <v>53</v>
      </c>
      <c r="H9" s="7" t="s">
        <v>34</v>
      </c>
      <c r="I9" s="8"/>
      <c r="J9" s="7">
        <v>2</v>
      </c>
      <c r="K9" s="7">
        <v>0</v>
      </c>
      <c r="L9" s="9">
        <v>45362</v>
      </c>
      <c r="M9" s="7" t="s">
        <v>23</v>
      </c>
      <c r="N9" s="7" t="s">
        <v>17</v>
      </c>
    </row>
    <row r="10" spans="1:14" ht="30" x14ac:dyDescent="0.25">
      <c r="B10" s="7" t="s">
        <v>54</v>
      </c>
      <c r="C10" s="7" t="s">
        <v>55</v>
      </c>
      <c r="D10" s="7" t="s">
        <v>56</v>
      </c>
      <c r="E10" s="2" t="s">
        <v>229</v>
      </c>
      <c r="F10" s="7" t="s">
        <v>57</v>
      </c>
      <c r="G10" s="7" t="s">
        <v>58</v>
      </c>
      <c r="H10" s="7" t="s">
        <v>28</v>
      </c>
      <c r="I10" s="8">
        <v>30</v>
      </c>
      <c r="J10" s="7"/>
      <c r="K10" s="7">
        <v>0.1</v>
      </c>
      <c r="L10" s="9">
        <v>45366</v>
      </c>
      <c r="M10" s="7" t="s">
        <v>29</v>
      </c>
      <c r="N10" s="7" t="s">
        <v>161</v>
      </c>
    </row>
    <row r="11" spans="1:14" x14ac:dyDescent="0.25">
      <c r="B11" s="7" t="s">
        <v>35</v>
      </c>
      <c r="C11" s="7" t="s">
        <v>36</v>
      </c>
      <c r="D11" s="7" t="s">
        <v>37</v>
      </c>
      <c r="E11" s="2">
        <f>234-803-456-7890</f>
        <v>-8915</v>
      </c>
      <c r="F11" s="7" t="s">
        <v>38</v>
      </c>
      <c r="G11" s="7" t="s">
        <v>39</v>
      </c>
      <c r="H11" s="7" t="s">
        <v>40</v>
      </c>
      <c r="I11" s="8">
        <v>45</v>
      </c>
      <c r="J11" s="7">
        <v>34</v>
      </c>
      <c r="K11" s="7">
        <v>0</v>
      </c>
      <c r="L11" s="9">
        <v>45350</v>
      </c>
      <c r="M11" s="7" t="s">
        <v>23</v>
      </c>
      <c r="N11" s="7" t="s">
        <v>24</v>
      </c>
    </row>
    <row r="12" spans="1:14" ht="30" x14ac:dyDescent="0.25">
      <c r="B12" s="7" t="s">
        <v>46</v>
      </c>
      <c r="C12" s="7" t="s">
        <v>47</v>
      </c>
      <c r="D12" s="7" t="s">
        <v>48</v>
      </c>
      <c r="E12" s="2" t="s">
        <v>230</v>
      </c>
      <c r="F12" s="7" t="s">
        <v>49</v>
      </c>
      <c r="G12" s="7" t="s">
        <v>175</v>
      </c>
      <c r="H12" s="7" t="s">
        <v>15</v>
      </c>
      <c r="I12" s="8">
        <v>650</v>
      </c>
      <c r="J12" s="7">
        <v>-1000</v>
      </c>
      <c r="K12" s="7">
        <v>0.2</v>
      </c>
      <c r="L12" s="9">
        <v>45356</v>
      </c>
      <c r="M12" s="7" t="s">
        <v>16</v>
      </c>
      <c r="N12" s="7" t="s">
        <v>17</v>
      </c>
    </row>
    <row r="13" spans="1:14" ht="30" x14ac:dyDescent="0.25">
      <c r="B13" s="7" t="s">
        <v>59</v>
      </c>
      <c r="C13" s="7" t="s">
        <v>60</v>
      </c>
      <c r="D13" s="7" t="s">
        <v>171</v>
      </c>
      <c r="E13" s="2" t="s">
        <v>231</v>
      </c>
      <c r="F13" s="7" t="s">
        <v>61</v>
      </c>
      <c r="G13" s="7"/>
      <c r="H13" s="7" t="s">
        <v>15</v>
      </c>
      <c r="I13" s="8">
        <v>1200</v>
      </c>
      <c r="J13" s="7">
        <v>1</v>
      </c>
      <c r="K13" s="7">
        <v>0.25</v>
      </c>
      <c r="L13" s="9">
        <v>45371</v>
      </c>
      <c r="M13" s="7" t="s">
        <v>16</v>
      </c>
      <c r="N13" s="7" t="s">
        <v>17</v>
      </c>
    </row>
    <row r="14" spans="1:14" x14ac:dyDescent="0.25">
      <c r="B14" s="7" t="s">
        <v>50</v>
      </c>
      <c r="C14" s="7" t="s">
        <v>51</v>
      </c>
      <c r="D14" s="7" t="s">
        <v>170</v>
      </c>
      <c r="E14" s="2">
        <v>9123456789</v>
      </c>
      <c r="F14" s="7" t="s">
        <v>52</v>
      </c>
      <c r="G14" s="7" t="s">
        <v>53</v>
      </c>
      <c r="H14" s="7" t="s">
        <v>34</v>
      </c>
      <c r="I14" s="8"/>
      <c r="J14" s="7">
        <v>2</v>
      </c>
      <c r="K14" s="7">
        <v>0</v>
      </c>
      <c r="L14" s="9">
        <v>45362</v>
      </c>
      <c r="M14" s="7" t="s">
        <v>23</v>
      </c>
      <c r="N14" s="7" t="s">
        <v>17</v>
      </c>
    </row>
    <row r="15" spans="1:14" x14ac:dyDescent="0.25">
      <c r="B15" s="7" t="s">
        <v>62</v>
      </c>
      <c r="C15" s="7" t="s">
        <v>63</v>
      </c>
      <c r="D15" s="7" t="s">
        <v>64</v>
      </c>
      <c r="E15" s="2">
        <v>8034567891</v>
      </c>
      <c r="F15" s="7" t="s">
        <v>65</v>
      </c>
      <c r="G15" s="7" t="s">
        <v>66</v>
      </c>
      <c r="H15" s="7" t="s">
        <v>67</v>
      </c>
      <c r="I15" s="8">
        <v>15.5</v>
      </c>
      <c r="J15" s="7">
        <v>-9</v>
      </c>
      <c r="K15" s="7"/>
      <c r="L15" s="9">
        <v>45373</v>
      </c>
      <c r="M15" s="7" t="s">
        <v>29</v>
      </c>
      <c r="N15" s="7" t="s">
        <v>17</v>
      </c>
    </row>
    <row r="16" spans="1:14" x14ac:dyDescent="0.25">
      <c r="B16" s="7" t="s">
        <v>68</v>
      </c>
      <c r="C16" s="7" t="s">
        <v>69</v>
      </c>
      <c r="D16" s="7" t="s">
        <v>70</v>
      </c>
      <c r="E16" s="2">
        <v>8123456782</v>
      </c>
      <c r="F16" s="7" t="s">
        <v>71</v>
      </c>
      <c r="G16" s="7" t="s">
        <v>72</v>
      </c>
      <c r="H16" s="7" t="s">
        <v>40</v>
      </c>
      <c r="I16" s="8">
        <v>28.4</v>
      </c>
      <c r="J16" s="7">
        <v>-7</v>
      </c>
      <c r="K16" s="7">
        <v>0.1</v>
      </c>
      <c r="L16" s="9">
        <v>45379</v>
      </c>
      <c r="M16" s="7" t="s">
        <v>23</v>
      </c>
      <c r="N16" s="7" t="s">
        <v>17</v>
      </c>
    </row>
    <row r="17" spans="2:14" x14ac:dyDescent="0.25">
      <c r="B17" s="7" t="s">
        <v>73</v>
      </c>
      <c r="C17" s="7" t="s">
        <v>74</v>
      </c>
      <c r="D17" s="7" t="s">
        <v>172</v>
      </c>
      <c r="E17" s="2">
        <v>2348023456789</v>
      </c>
      <c r="F17" s="7" t="s">
        <v>75</v>
      </c>
      <c r="G17" s="7" t="s">
        <v>76</v>
      </c>
      <c r="H17" s="7" t="s">
        <v>28</v>
      </c>
      <c r="I17" s="8"/>
      <c r="J17" s="7">
        <v>5</v>
      </c>
      <c r="K17" s="7">
        <v>0</v>
      </c>
      <c r="L17" s="9">
        <v>45384</v>
      </c>
      <c r="M17" s="7" t="s">
        <v>29</v>
      </c>
      <c r="N17" s="7" t="s">
        <v>160</v>
      </c>
    </row>
    <row r="18" spans="2:14" ht="30" x14ac:dyDescent="0.25">
      <c r="B18" s="7" t="s">
        <v>77</v>
      </c>
      <c r="C18" s="7" t="s">
        <v>78</v>
      </c>
      <c r="D18" s="7" t="s">
        <v>79</v>
      </c>
      <c r="E18" s="2" t="s">
        <v>232</v>
      </c>
      <c r="F18" s="7" t="s">
        <v>80</v>
      </c>
      <c r="G18" s="7" t="s">
        <v>33</v>
      </c>
      <c r="H18" s="7" t="s">
        <v>34</v>
      </c>
      <c r="I18" s="8">
        <v>62.75</v>
      </c>
      <c r="J18" s="7">
        <v>1</v>
      </c>
      <c r="K18" s="7">
        <v>0.05</v>
      </c>
      <c r="L18" s="9">
        <v>45388</v>
      </c>
      <c r="M18" s="7" t="s">
        <v>16</v>
      </c>
      <c r="N18" s="7" t="s">
        <v>17</v>
      </c>
    </row>
    <row r="19" spans="2:14" x14ac:dyDescent="0.25">
      <c r="B19" s="7" t="s">
        <v>81</v>
      </c>
      <c r="C19" s="7" t="s">
        <v>82</v>
      </c>
      <c r="D19" s="7" t="s">
        <v>83</v>
      </c>
      <c r="E19" s="2">
        <v>7012345679</v>
      </c>
      <c r="F19" s="7"/>
      <c r="G19" s="7" t="s">
        <v>84</v>
      </c>
      <c r="H19" s="7" t="s">
        <v>40</v>
      </c>
      <c r="I19" s="8">
        <v>22</v>
      </c>
      <c r="J19" s="7"/>
      <c r="K19" s="7">
        <v>0</v>
      </c>
      <c r="L19" s="9">
        <v>45392</v>
      </c>
      <c r="M19" s="7" t="s">
        <v>23</v>
      </c>
      <c r="N19" s="7" t="s">
        <v>17</v>
      </c>
    </row>
    <row r="20" spans="2:14" ht="30" x14ac:dyDescent="0.25">
      <c r="B20" s="7" t="s">
        <v>85</v>
      </c>
      <c r="C20" s="7" t="s">
        <v>86</v>
      </c>
      <c r="D20" s="7" t="s">
        <v>87</v>
      </c>
      <c r="E20" s="2" t="s">
        <v>233</v>
      </c>
      <c r="F20" s="7" t="s">
        <v>88</v>
      </c>
      <c r="G20" s="7" t="s">
        <v>89</v>
      </c>
      <c r="H20" s="7" t="s">
        <v>67</v>
      </c>
      <c r="I20" s="8"/>
      <c r="J20" s="7">
        <v>20</v>
      </c>
      <c r="K20" s="7">
        <v>0</v>
      </c>
      <c r="L20" s="9">
        <v>45396</v>
      </c>
      <c r="M20" s="7" t="s">
        <v>29</v>
      </c>
      <c r="N20" s="7" t="s">
        <v>17</v>
      </c>
    </row>
    <row r="21" spans="2:14" x14ac:dyDescent="0.25">
      <c r="B21" s="7" t="s">
        <v>90</v>
      </c>
      <c r="C21" s="7" t="s">
        <v>91</v>
      </c>
      <c r="D21" s="7" t="s">
        <v>92</v>
      </c>
      <c r="E21" s="2">
        <f>234-701-234-5678</f>
        <v>-6379</v>
      </c>
      <c r="F21" s="7" t="s">
        <v>93</v>
      </c>
      <c r="G21" s="7" t="s">
        <v>94</v>
      </c>
      <c r="H21" s="7" t="s">
        <v>15</v>
      </c>
      <c r="I21" s="8">
        <v>55</v>
      </c>
      <c r="J21" s="7">
        <v>2</v>
      </c>
      <c r="K21" s="7">
        <v>0.1</v>
      </c>
      <c r="L21" s="9">
        <v>45400</v>
      </c>
      <c r="M21" s="7" t="s">
        <v>16</v>
      </c>
      <c r="N21" s="7" t="s">
        <v>24</v>
      </c>
    </row>
    <row r="22" spans="2:14" x14ac:dyDescent="0.25">
      <c r="B22" s="7" t="s">
        <v>95</v>
      </c>
      <c r="C22" s="7" t="s">
        <v>96</v>
      </c>
      <c r="D22" s="7" t="s">
        <v>48</v>
      </c>
      <c r="E22" s="2">
        <v>8123456783</v>
      </c>
      <c r="F22" s="7" t="s">
        <v>97</v>
      </c>
      <c r="G22" s="7" t="s">
        <v>98</v>
      </c>
      <c r="H22" s="7" t="s">
        <v>34</v>
      </c>
      <c r="I22" s="8">
        <v>310</v>
      </c>
      <c r="J22" s="7">
        <v>1</v>
      </c>
      <c r="K22" s="7">
        <v>0.15</v>
      </c>
      <c r="L22" s="9">
        <v>45404</v>
      </c>
      <c r="M22" s="7" t="s">
        <v>23</v>
      </c>
      <c r="N22" s="7" t="s">
        <v>17</v>
      </c>
    </row>
    <row r="23" spans="2:14" x14ac:dyDescent="0.25">
      <c r="B23" s="7" t="s">
        <v>99</v>
      </c>
      <c r="C23" s="7" t="s">
        <v>100</v>
      </c>
      <c r="D23" s="7" t="s">
        <v>101</v>
      </c>
      <c r="E23" s="2">
        <v>8091234567</v>
      </c>
      <c r="F23" s="7" t="s">
        <v>102</v>
      </c>
      <c r="G23" s="7" t="s">
        <v>103</v>
      </c>
      <c r="H23" s="7" t="s">
        <v>28</v>
      </c>
      <c r="I23" s="8">
        <v>55</v>
      </c>
      <c r="J23" s="7">
        <v>3</v>
      </c>
      <c r="K23" s="7">
        <v>0</v>
      </c>
      <c r="L23" s="9">
        <v>45408</v>
      </c>
      <c r="M23" s="7" t="s">
        <v>29</v>
      </c>
      <c r="N23" s="7" t="s">
        <v>17</v>
      </c>
    </row>
    <row r="24" spans="2:14" ht="30" x14ac:dyDescent="0.25">
      <c r="B24" s="7" t="s">
        <v>104</v>
      </c>
      <c r="C24" s="7" t="s">
        <v>105</v>
      </c>
      <c r="D24" s="7" t="s">
        <v>106</v>
      </c>
      <c r="E24" s="2" t="s">
        <v>234</v>
      </c>
      <c r="F24" s="7" t="s">
        <v>107</v>
      </c>
      <c r="G24" s="7" t="s">
        <v>108</v>
      </c>
      <c r="H24" s="7" t="s">
        <v>15</v>
      </c>
      <c r="I24" s="8">
        <v>35</v>
      </c>
      <c r="J24" s="7"/>
      <c r="K24" s="7">
        <v>0.05</v>
      </c>
      <c r="L24" s="9">
        <v>45412</v>
      </c>
      <c r="M24" s="7" t="s">
        <v>16</v>
      </c>
      <c r="N24" s="7" t="s">
        <v>17</v>
      </c>
    </row>
    <row r="25" spans="2:14" ht="30" x14ac:dyDescent="0.25">
      <c r="B25" s="7" t="s">
        <v>114</v>
      </c>
      <c r="C25" s="2" t="s">
        <v>122</v>
      </c>
      <c r="D25" s="2" t="s">
        <v>109</v>
      </c>
      <c r="E25" s="2">
        <v>2349034567891</v>
      </c>
      <c r="F25" s="2" t="s">
        <v>123</v>
      </c>
      <c r="G25" s="2" t="s">
        <v>14</v>
      </c>
      <c r="H25" s="2" t="s">
        <v>15</v>
      </c>
      <c r="I25" s="5">
        <v>1200</v>
      </c>
      <c r="J25" s="2">
        <v>2</v>
      </c>
      <c r="K25" s="10">
        <v>0.1</v>
      </c>
      <c r="L25" s="4">
        <v>45631</v>
      </c>
      <c r="M25" s="2" t="s">
        <v>124</v>
      </c>
      <c r="N25" s="7" t="s">
        <v>24</v>
      </c>
    </row>
    <row r="26" spans="2:14" ht="30" x14ac:dyDescent="0.25">
      <c r="B26" s="7" t="s">
        <v>115</v>
      </c>
      <c r="C26" s="2" t="s">
        <v>19</v>
      </c>
      <c r="D26" s="2" t="s">
        <v>125</v>
      </c>
      <c r="E26" s="2" t="s">
        <v>235</v>
      </c>
      <c r="F26" s="2" t="s">
        <v>126</v>
      </c>
      <c r="G26" s="2"/>
      <c r="H26" s="2" t="s">
        <v>127</v>
      </c>
      <c r="I26" s="2" t="s">
        <v>128</v>
      </c>
      <c r="J26" s="2">
        <v>-3</v>
      </c>
      <c r="K26" s="2" t="s">
        <v>111</v>
      </c>
      <c r="L26" s="2" t="s">
        <v>129</v>
      </c>
      <c r="M26" s="2" t="s">
        <v>23</v>
      </c>
      <c r="N26" s="7" t="s">
        <v>17</v>
      </c>
    </row>
    <row r="27" spans="2:14" ht="30" x14ac:dyDescent="0.25">
      <c r="B27" s="7" t="s">
        <v>116</v>
      </c>
      <c r="C27" s="2" t="s">
        <v>130</v>
      </c>
      <c r="D27" s="2" t="s">
        <v>131</v>
      </c>
      <c r="E27" s="2">
        <v>7081234567</v>
      </c>
      <c r="F27" s="2" t="s">
        <v>132</v>
      </c>
      <c r="G27" s="2" t="s">
        <v>133</v>
      </c>
      <c r="H27" s="2" t="s">
        <v>134</v>
      </c>
      <c r="I27" s="2"/>
      <c r="J27" s="2">
        <v>1</v>
      </c>
      <c r="K27" s="2">
        <v>0</v>
      </c>
      <c r="L27" s="4">
        <v>45434</v>
      </c>
      <c r="M27" s="2" t="s">
        <v>135</v>
      </c>
      <c r="N27" s="7" t="s">
        <v>17</v>
      </c>
    </row>
    <row r="28" spans="2:14" ht="30" x14ac:dyDescent="0.25">
      <c r="B28" s="7" t="s">
        <v>117</v>
      </c>
      <c r="C28" s="2" t="s">
        <v>136</v>
      </c>
      <c r="D28" s="2" t="s">
        <v>137</v>
      </c>
      <c r="E28" s="2" t="s">
        <v>236</v>
      </c>
      <c r="F28" s="2" t="s">
        <v>138</v>
      </c>
      <c r="G28" s="2" t="s">
        <v>139</v>
      </c>
      <c r="H28" s="2" t="s">
        <v>140</v>
      </c>
      <c r="I28" s="2" t="s">
        <v>141</v>
      </c>
      <c r="J28" s="2" t="s">
        <v>142</v>
      </c>
      <c r="K28" s="10">
        <v>0.05</v>
      </c>
      <c r="L28" s="2" t="s">
        <v>143</v>
      </c>
      <c r="M28" s="2" t="s">
        <v>144</v>
      </c>
      <c r="N28" s="7" t="s">
        <v>17</v>
      </c>
    </row>
    <row r="29" spans="2:14" ht="30" x14ac:dyDescent="0.25">
      <c r="B29" s="7" t="s">
        <v>118</v>
      </c>
      <c r="C29" s="2" t="s">
        <v>63</v>
      </c>
      <c r="D29" s="2" t="s">
        <v>112</v>
      </c>
      <c r="E29" s="2">
        <v>9023456789</v>
      </c>
      <c r="F29" s="2" t="s">
        <v>145</v>
      </c>
      <c r="G29" s="2" t="s">
        <v>22</v>
      </c>
      <c r="H29" s="2" t="s">
        <v>15</v>
      </c>
      <c r="I29" s="2">
        <v>100</v>
      </c>
      <c r="J29" s="2"/>
      <c r="K29" s="2"/>
      <c r="L29" s="4">
        <v>45503</v>
      </c>
      <c r="M29" s="2" t="s">
        <v>146</v>
      </c>
      <c r="N29" s="7" t="s">
        <v>24</v>
      </c>
    </row>
    <row r="30" spans="2:14" x14ac:dyDescent="0.25">
      <c r="B30" s="7" t="s">
        <v>119</v>
      </c>
      <c r="C30" s="2" t="s">
        <v>42</v>
      </c>
      <c r="D30" s="2" t="s">
        <v>173</v>
      </c>
      <c r="E30" s="2">
        <v>8062345678</v>
      </c>
      <c r="F30" s="2" t="s">
        <v>147</v>
      </c>
      <c r="G30" s="2" t="s">
        <v>110</v>
      </c>
      <c r="H30" s="2" t="s">
        <v>15</v>
      </c>
      <c r="I30" s="5">
        <v>-450</v>
      </c>
      <c r="J30" s="2">
        <v>2</v>
      </c>
      <c r="K30" s="10">
        <v>-0.1</v>
      </c>
      <c r="L30" s="2" t="s">
        <v>148</v>
      </c>
      <c r="M30" s="2" t="s">
        <v>149</v>
      </c>
      <c r="N30" s="7" t="s">
        <v>17</v>
      </c>
    </row>
    <row r="31" spans="2:14" ht="30" x14ac:dyDescent="0.25">
      <c r="B31" s="7" t="s">
        <v>120</v>
      </c>
      <c r="C31" s="2" t="s">
        <v>150</v>
      </c>
      <c r="D31" s="2" t="s">
        <v>151</v>
      </c>
      <c r="E31" s="2" t="s">
        <v>237</v>
      </c>
      <c r="F31" s="2" t="s">
        <v>162</v>
      </c>
      <c r="G31" s="2" t="s">
        <v>152</v>
      </c>
      <c r="H31" s="2" t="s">
        <v>134</v>
      </c>
      <c r="I31" s="2" t="s">
        <v>153</v>
      </c>
      <c r="J31" s="2">
        <v>1</v>
      </c>
      <c r="K31" s="10">
        <v>0.15</v>
      </c>
      <c r="L31" s="4">
        <v>45420</v>
      </c>
      <c r="M31" s="2" t="s">
        <v>154</v>
      </c>
      <c r="N31" s="7" t="s">
        <v>159</v>
      </c>
    </row>
    <row r="32" spans="2:14" x14ac:dyDescent="0.25">
      <c r="B32" s="7" t="s">
        <v>68</v>
      </c>
      <c r="C32" s="2" t="s">
        <v>69</v>
      </c>
      <c r="D32" s="2" t="s">
        <v>70</v>
      </c>
      <c r="E32" s="2"/>
      <c r="F32" s="2" t="s">
        <v>71</v>
      </c>
      <c r="G32" s="2" t="s">
        <v>72</v>
      </c>
      <c r="H32" s="2" t="s">
        <v>40</v>
      </c>
      <c r="I32" s="5">
        <v>28.4</v>
      </c>
      <c r="J32" s="2">
        <v>-7</v>
      </c>
      <c r="K32" s="10">
        <v>0.1</v>
      </c>
      <c r="L32" s="2">
        <v>45379</v>
      </c>
      <c r="M32" s="2" t="s">
        <v>23</v>
      </c>
      <c r="N32" s="7" t="s">
        <v>17</v>
      </c>
    </row>
    <row r="33" spans="2:14" x14ac:dyDescent="0.25">
      <c r="B33" s="7" t="s">
        <v>121</v>
      </c>
      <c r="C33" s="2" t="s">
        <v>174</v>
      </c>
      <c r="D33" s="2" t="s">
        <v>155</v>
      </c>
      <c r="E33" s="2"/>
      <c r="F33" s="2" t="s">
        <v>156</v>
      </c>
      <c r="G33" s="2" t="s">
        <v>113</v>
      </c>
      <c r="H33" s="2" t="s">
        <v>127</v>
      </c>
      <c r="I33" s="3">
        <v>999.99</v>
      </c>
      <c r="J33" s="2">
        <v>5</v>
      </c>
      <c r="K33" s="2" t="s">
        <v>157</v>
      </c>
      <c r="L33" s="4">
        <v>45444</v>
      </c>
      <c r="M33" s="2" t="s">
        <v>158</v>
      </c>
      <c r="N33" s="7" t="s">
        <v>160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0E256-1FA3-467A-AC77-7466CAC9C3EC}">
  <dimension ref="A1:O33"/>
  <sheetViews>
    <sheetView tabSelected="1" workbookViewId="0">
      <selection activeCell="E1" sqref="E1:E1048576"/>
    </sheetView>
  </sheetViews>
  <sheetFormatPr defaultRowHeight="15" x14ac:dyDescent="0.25"/>
  <cols>
    <col min="1" max="1" width="4.140625" bestFit="1" customWidth="1"/>
    <col min="2" max="2" width="13.5703125" bestFit="1" customWidth="1"/>
    <col min="3" max="3" width="10.28515625" bestFit="1" customWidth="1"/>
    <col min="4" max="4" width="10.42578125" bestFit="1" customWidth="1"/>
    <col min="5" max="5" width="16.7109375" style="16" bestFit="1" customWidth="1"/>
    <col min="6" max="6" width="16.7109375" style="16" customWidth="1"/>
    <col min="7" max="7" width="28.7109375" bestFit="1" customWidth="1"/>
    <col min="8" max="8" width="14" bestFit="1" customWidth="1"/>
    <col min="9" max="9" width="10.7109375" bestFit="1" customWidth="1"/>
    <col min="10" max="10" width="9.85546875" bestFit="1" customWidth="1"/>
    <col min="11" max="11" width="8.7109375" bestFit="1" customWidth="1"/>
    <col min="13" max="13" width="13.7109375" bestFit="1" customWidth="1"/>
    <col min="14" max="14" width="28.28515625" bestFit="1" customWidth="1"/>
    <col min="15" max="15" width="9.140625" bestFit="1" customWidth="1"/>
  </cols>
  <sheetData>
    <row r="1" spans="1:15" ht="45" x14ac:dyDescent="0.25">
      <c r="A1" t="s">
        <v>165</v>
      </c>
      <c r="B1" s="6" t="s">
        <v>0</v>
      </c>
      <c r="C1" s="6" t="s">
        <v>1</v>
      </c>
      <c r="D1" s="6" t="s">
        <v>2</v>
      </c>
      <c r="E1" s="19" t="s">
        <v>249</v>
      </c>
      <c r="F1" s="19"/>
      <c r="G1" s="6" t="s">
        <v>163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164</v>
      </c>
      <c r="O1" s="6" t="s">
        <v>10</v>
      </c>
    </row>
    <row r="2" spans="1:15" x14ac:dyDescent="0.25">
      <c r="B2" s="7" t="s">
        <v>11</v>
      </c>
      <c r="C2" s="7" t="s">
        <v>166</v>
      </c>
      <c r="D2" s="7" t="s">
        <v>12</v>
      </c>
      <c r="E2" s="15">
        <v>8034567890</v>
      </c>
      <c r="F2" s="15" t="str">
        <f>TRIM(E2)</f>
        <v>8034567890</v>
      </c>
      <c r="G2" s="7" t="s">
        <v>13</v>
      </c>
      <c r="H2" s="7" t="s">
        <v>176</v>
      </c>
      <c r="I2" s="7" t="s">
        <v>15</v>
      </c>
      <c r="J2" s="8">
        <v>850.5</v>
      </c>
      <c r="K2" s="7">
        <v>2</v>
      </c>
      <c r="L2" s="7">
        <v>0.1</v>
      </c>
      <c r="M2" s="9">
        <v>45306</v>
      </c>
      <c r="N2" s="7" t="s">
        <v>16</v>
      </c>
      <c r="O2" s="7" t="s">
        <v>17</v>
      </c>
    </row>
    <row r="3" spans="1:15" x14ac:dyDescent="0.25">
      <c r="B3" s="7" t="s">
        <v>18</v>
      </c>
      <c r="C3" s="7" t="s">
        <v>167</v>
      </c>
      <c r="D3" s="7" t="s">
        <v>20</v>
      </c>
      <c r="E3" s="15">
        <v>8123456789</v>
      </c>
      <c r="F3" s="15"/>
      <c r="G3" s="7" t="s">
        <v>21</v>
      </c>
      <c r="H3" s="7" t="s">
        <v>22</v>
      </c>
      <c r="I3" s="7" t="s">
        <v>15</v>
      </c>
      <c r="J3" s="8">
        <v>120</v>
      </c>
      <c r="K3" s="7">
        <v>7</v>
      </c>
      <c r="L3" s="7">
        <v>0.05</v>
      </c>
      <c r="M3" s="9">
        <v>45323</v>
      </c>
      <c r="N3" s="7" t="s">
        <v>23</v>
      </c>
      <c r="O3" s="7" t="s">
        <v>24</v>
      </c>
    </row>
    <row r="4" spans="1:15" x14ac:dyDescent="0.25">
      <c r="B4" s="7" t="s">
        <v>25</v>
      </c>
      <c r="C4" s="7" t="s">
        <v>168</v>
      </c>
      <c r="D4" s="7" t="s">
        <v>26</v>
      </c>
      <c r="E4" s="15">
        <v>2348034567890</v>
      </c>
      <c r="F4" s="15"/>
      <c r="G4" s="7" t="s">
        <v>27</v>
      </c>
      <c r="H4" s="7" t="s">
        <v>177</v>
      </c>
      <c r="I4" s="7" t="s">
        <v>28</v>
      </c>
      <c r="J4" s="8">
        <v>75</v>
      </c>
      <c r="K4" s="7">
        <v>9</v>
      </c>
      <c r="L4" s="7">
        <v>0</v>
      </c>
      <c r="M4" s="9">
        <v>45332</v>
      </c>
      <c r="N4" s="7" t="s">
        <v>29</v>
      </c>
      <c r="O4" s="7" t="s">
        <v>17</v>
      </c>
    </row>
    <row r="5" spans="1:15" x14ac:dyDescent="0.25">
      <c r="B5" s="7" t="s">
        <v>30</v>
      </c>
      <c r="C5" s="7" t="s">
        <v>31</v>
      </c>
      <c r="D5" s="7" t="s">
        <v>169</v>
      </c>
      <c r="E5" s="15">
        <v>2349012345678</v>
      </c>
      <c r="F5" s="15"/>
      <c r="G5" s="7" t="s">
        <v>32</v>
      </c>
      <c r="H5" s="7" t="s">
        <v>33</v>
      </c>
      <c r="I5" s="7" t="s">
        <v>34</v>
      </c>
      <c r="J5" s="8">
        <v>60.25</v>
      </c>
      <c r="K5" s="7">
        <v>49</v>
      </c>
      <c r="L5" s="7">
        <v>0.15</v>
      </c>
      <c r="M5" s="9">
        <v>45340</v>
      </c>
      <c r="N5" s="7" t="s">
        <v>16</v>
      </c>
      <c r="O5" s="7" t="s">
        <v>17</v>
      </c>
    </row>
    <row r="6" spans="1:15" x14ac:dyDescent="0.25">
      <c r="B6" s="7" t="s">
        <v>35</v>
      </c>
      <c r="C6" s="7" t="s">
        <v>36</v>
      </c>
      <c r="D6" s="7" t="s">
        <v>37</v>
      </c>
      <c r="E6" s="15">
        <v>9012345678</v>
      </c>
      <c r="F6" s="15"/>
      <c r="G6" s="7" t="s">
        <v>38</v>
      </c>
      <c r="H6" s="7" t="s">
        <v>39</v>
      </c>
      <c r="I6" s="7" t="s">
        <v>40</v>
      </c>
      <c r="J6" s="8">
        <v>45</v>
      </c>
      <c r="K6" s="7">
        <v>34</v>
      </c>
      <c r="L6" s="7">
        <v>0</v>
      </c>
      <c r="M6" s="9">
        <v>45350</v>
      </c>
      <c r="N6" s="7" t="s">
        <v>23</v>
      </c>
      <c r="O6" s="7" t="s">
        <v>24</v>
      </c>
    </row>
    <row r="7" spans="1:15" x14ac:dyDescent="0.25">
      <c r="B7" s="7" t="s">
        <v>41</v>
      </c>
      <c r="C7" s="7" t="s">
        <v>42</v>
      </c>
      <c r="D7" s="7" t="s">
        <v>43</v>
      </c>
      <c r="E7" s="15">
        <v>8023456789</v>
      </c>
      <c r="F7" s="15"/>
      <c r="G7" s="7" t="s">
        <v>44</v>
      </c>
      <c r="H7" s="7" t="s">
        <v>281</v>
      </c>
      <c r="I7" s="7" t="s">
        <v>40</v>
      </c>
      <c r="J7" s="8">
        <v>18.75</v>
      </c>
      <c r="K7" s="7">
        <v>90</v>
      </c>
      <c r="L7" s="7">
        <v>0.05</v>
      </c>
      <c r="M7" s="9">
        <v>45353</v>
      </c>
      <c r="N7" s="7" t="s">
        <v>29</v>
      </c>
      <c r="O7" s="7" t="s">
        <v>17</v>
      </c>
    </row>
    <row r="8" spans="1:15" x14ac:dyDescent="0.25">
      <c r="B8" s="7" t="s">
        <v>46</v>
      </c>
      <c r="C8" s="7" t="s">
        <v>47</v>
      </c>
      <c r="D8" s="7" t="s">
        <v>48</v>
      </c>
      <c r="E8" s="15">
        <v>2348123456789</v>
      </c>
      <c r="F8" s="15"/>
      <c r="G8" s="7" t="s">
        <v>49</v>
      </c>
      <c r="H8" s="7" t="s">
        <v>175</v>
      </c>
      <c r="I8" s="7" t="s">
        <v>15</v>
      </c>
      <c r="J8" s="8">
        <v>650</v>
      </c>
      <c r="K8" s="7">
        <v>1000</v>
      </c>
      <c r="L8" s="7">
        <v>0.2</v>
      </c>
      <c r="M8" s="9">
        <v>45356</v>
      </c>
      <c r="N8" s="7" t="s">
        <v>16</v>
      </c>
      <c r="O8" s="7" t="s">
        <v>17</v>
      </c>
    </row>
    <row r="9" spans="1:15" x14ac:dyDescent="0.25">
      <c r="B9" s="7" t="s">
        <v>50</v>
      </c>
      <c r="C9" s="7" t="s">
        <v>51</v>
      </c>
      <c r="D9" s="7" t="s">
        <v>170</v>
      </c>
      <c r="E9" s="15">
        <v>8123456789</v>
      </c>
      <c r="F9" s="15"/>
      <c r="G9" s="7" t="s">
        <v>52</v>
      </c>
      <c r="H9" s="7" t="s">
        <v>53</v>
      </c>
      <c r="I9" s="7" t="s">
        <v>34</v>
      </c>
      <c r="J9" s="8"/>
      <c r="K9" s="7">
        <v>2</v>
      </c>
      <c r="L9" s="7">
        <v>0</v>
      </c>
      <c r="M9" s="9">
        <v>45362</v>
      </c>
      <c r="N9" s="7" t="s">
        <v>23</v>
      </c>
      <c r="O9" s="7" t="s">
        <v>17</v>
      </c>
    </row>
    <row r="10" spans="1:15" x14ac:dyDescent="0.25">
      <c r="B10" s="7" t="s">
        <v>54</v>
      </c>
      <c r="C10" s="7" t="s">
        <v>55</v>
      </c>
      <c r="D10" s="7" t="s">
        <v>56</v>
      </c>
      <c r="E10" s="15">
        <v>7034567890</v>
      </c>
      <c r="F10" s="15"/>
      <c r="G10" s="7" t="s">
        <v>57</v>
      </c>
      <c r="H10" s="7" t="s">
        <v>58</v>
      </c>
      <c r="I10" s="7" t="s">
        <v>28</v>
      </c>
      <c r="J10" s="8">
        <v>30</v>
      </c>
      <c r="K10" s="7"/>
      <c r="L10" s="7">
        <v>0.1</v>
      </c>
      <c r="M10" s="9">
        <v>45366</v>
      </c>
      <c r="N10" s="7" t="s">
        <v>29</v>
      </c>
      <c r="O10" s="7" t="s">
        <v>161</v>
      </c>
    </row>
    <row r="11" spans="1:15" x14ac:dyDescent="0.25">
      <c r="B11" s="7" t="s">
        <v>35</v>
      </c>
      <c r="C11" s="7" t="s">
        <v>36</v>
      </c>
      <c r="D11" s="7" t="s">
        <v>37</v>
      </c>
      <c r="E11" s="15">
        <f>2348034567890</f>
        <v>2348034567890</v>
      </c>
      <c r="F11" s="15"/>
      <c r="G11" s="7" t="s">
        <v>38</v>
      </c>
      <c r="H11" s="7" t="s">
        <v>39</v>
      </c>
      <c r="I11" s="7" t="s">
        <v>40</v>
      </c>
      <c r="J11" s="8">
        <v>45</v>
      </c>
      <c r="K11" s="7">
        <v>34</v>
      </c>
      <c r="L11" s="7">
        <v>0</v>
      </c>
      <c r="M11" s="9">
        <v>45350</v>
      </c>
      <c r="N11" s="7" t="s">
        <v>23</v>
      </c>
      <c r="O11" s="7" t="s">
        <v>24</v>
      </c>
    </row>
    <row r="12" spans="1:15" x14ac:dyDescent="0.25">
      <c r="B12" s="7" t="s">
        <v>46</v>
      </c>
      <c r="C12" s="7" t="s">
        <v>47</v>
      </c>
      <c r="D12" s="7" t="s">
        <v>48</v>
      </c>
      <c r="E12" s="15">
        <v>8123456789</v>
      </c>
      <c r="F12" s="15"/>
      <c r="G12" s="7" t="s">
        <v>49</v>
      </c>
      <c r="H12" s="7" t="s">
        <v>175</v>
      </c>
      <c r="I12" s="7" t="s">
        <v>15</v>
      </c>
      <c r="J12" s="8">
        <v>650</v>
      </c>
      <c r="K12" s="7">
        <v>1000</v>
      </c>
      <c r="L12" s="7">
        <v>0.2</v>
      </c>
      <c r="M12" s="9">
        <v>45356</v>
      </c>
      <c r="N12" s="7" t="s">
        <v>16</v>
      </c>
      <c r="O12" s="7" t="s">
        <v>17</v>
      </c>
    </row>
    <row r="13" spans="1:15" x14ac:dyDescent="0.25">
      <c r="B13" s="7" t="s">
        <v>59</v>
      </c>
      <c r="C13" s="7" t="s">
        <v>60</v>
      </c>
      <c r="D13" s="7" t="s">
        <v>171</v>
      </c>
      <c r="E13" s="15">
        <v>8012345678</v>
      </c>
      <c r="F13" s="15"/>
      <c r="G13" s="7" t="s">
        <v>61</v>
      </c>
      <c r="H13" s="7"/>
      <c r="I13" s="7" t="s">
        <v>15</v>
      </c>
      <c r="J13" s="8">
        <v>1200</v>
      </c>
      <c r="K13" s="7">
        <v>1</v>
      </c>
      <c r="L13" s="7">
        <v>0.25</v>
      </c>
      <c r="M13" s="9">
        <v>45371</v>
      </c>
      <c r="N13" s="7" t="s">
        <v>16</v>
      </c>
      <c r="O13" s="7" t="s">
        <v>17</v>
      </c>
    </row>
    <row r="14" spans="1:15" x14ac:dyDescent="0.25">
      <c r="B14" s="7" t="s">
        <v>50</v>
      </c>
      <c r="C14" s="7" t="s">
        <v>51</v>
      </c>
      <c r="D14" s="7" t="s">
        <v>170</v>
      </c>
      <c r="E14" s="15">
        <v>9123456789</v>
      </c>
      <c r="F14" s="15"/>
      <c r="G14" s="7" t="s">
        <v>52</v>
      </c>
      <c r="H14" s="7" t="s">
        <v>53</v>
      </c>
      <c r="I14" s="7" t="s">
        <v>34</v>
      </c>
      <c r="J14" s="8"/>
      <c r="K14" s="7">
        <v>2</v>
      </c>
      <c r="L14" s="7">
        <v>0</v>
      </c>
      <c r="M14" s="9">
        <v>45362</v>
      </c>
      <c r="N14" s="7" t="s">
        <v>23</v>
      </c>
      <c r="O14" s="7" t="s">
        <v>17</v>
      </c>
    </row>
    <row r="15" spans="1:15" x14ac:dyDescent="0.25">
      <c r="B15" s="7" t="s">
        <v>62</v>
      </c>
      <c r="C15" s="7" t="s">
        <v>63</v>
      </c>
      <c r="D15" s="7" t="s">
        <v>64</v>
      </c>
      <c r="E15" s="15">
        <v>8034567891</v>
      </c>
      <c r="F15" s="15"/>
      <c r="G15" s="7" t="s">
        <v>65</v>
      </c>
      <c r="H15" s="7" t="s">
        <v>66</v>
      </c>
      <c r="I15" s="7" t="s">
        <v>67</v>
      </c>
      <c r="J15" s="8">
        <v>15.5</v>
      </c>
      <c r="K15" s="7">
        <v>9</v>
      </c>
      <c r="L15" s="7"/>
      <c r="M15" s="9">
        <v>45373</v>
      </c>
      <c r="N15" s="7" t="s">
        <v>29</v>
      </c>
      <c r="O15" s="7" t="s">
        <v>17</v>
      </c>
    </row>
    <row r="16" spans="1:15" x14ac:dyDescent="0.25">
      <c r="B16" s="7" t="s">
        <v>68</v>
      </c>
      <c r="C16" s="7" t="s">
        <v>69</v>
      </c>
      <c r="D16" s="7" t="s">
        <v>70</v>
      </c>
      <c r="E16" s="15">
        <v>8123456782</v>
      </c>
      <c r="F16" s="15"/>
      <c r="G16" s="7" t="s">
        <v>71</v>
      </c>
      <c r="H16" s="7" t="s">
        <v>72</v>
      </c>
      <c r="I16" s="7" t="s">
        <v>40</v>
      </c>
      <c r="J16" s="8">
        <v>28.4</v>
      </c>
      <c r="K16" s="7">
        <v>7</v>
      </c>
      <c r="L16" s="7">
        <v>0.1</v>
      </c>
      <c r="M16" s="9">
        <v>45379</v>
      </c>
      <c r="N16" s="7" t="s">
        <v>23</v>
      </c>
      <c r="O16" s="7" t="s">
        <v>17</v>
      </c>
    </row>
    <row r="17" spans="2:15" x14ac:dyDescent="0.25">
      <c r="B17" s="7" t="s">
        <v>73</v>
      </c>
      <c r="C17" s="7" t="s">
        <v>74</v>
      </c>
      <c r="D17" s="7" t="s">
        <v>172</v>
      </c>
      <c r="E17" s="15">
        <v>2348023456789</v>
      </c>
      <c r="F17" s="15"/>
      <c r="G17" s="7" t="s">
        <v>75</v>
      </c>
      <c r="H17" s="7" t="s">
        <v>76</v>
      </c>
      <c r="I17" s="7" t="s">
        <v>28</v>
      </c>
      <c r="J17" s="8"/>
      <c r="K17" s="7">
        <v>5</v>
      </c>
      <c r="L17" s="7">
        <v>0</v>
      </c>
      <c r="M17" s="9">
        <v>45384</v>
      </c>
      <c r="N17" s="7" t="s">
        <v>29</v>
      </c>
      <c r="O17" s="7" t="s">
        <v>160</v>
      </c>
    </row>
    <row r="18" spans="2:15" x14ac:dyDescent="0.25">
      <c r="B18" s="7" t="s">
        <v>77</v>
      </c>
      <c r="C18" s="7" t="s">
        <v>78</v>
      </c>
      <c r="D18" s="7" t="s">
        <v>79</v>
      </c>
      <c r="E18" s="15">
        <v>9023456789</v>
      </c>
      <c r="F18" s="15"/>
      <c r="G18" s="7" t="s">
        <v>80</v>
      </c>
      <c r="H18" s="7" t="s">
        <v>33</v>
      </c>
      <c r="I18" s="7" t="s">
        <v>34</v>
      </c>
      <c r="J18" s="8">
        <v>62.75</v>
      </c>
      <c r="K18" s="7">
        <v>1</v>
      </c>
      <c r="L18" s="7">
        <v>0.05</v>
      </c>
      <c r="M18" s="9">
        <v>45388</v>
      </c>
      <c r="N18" s="7" t="s">
        <v>16</v>
      </c>
      <c r="O18" s="7" t="s">
        <v>17</v>
      </c>
    </row>
    <row r="19" spans="2:15" x14ac:dyDescent="0.25">
      <c r="B19" s="7" t="s">
        <v>81</v>
      </c>
      <c r="C19" s="7" t="s">
        <v>82</v>
      </c>
      <c r="D19" s="7" t="s">
        <v>83</v>
      </c>
      <c r="E19" s="15">
        <v>7012345679</v>
      </c>
      <c r="F19" s="15"/>
      <c r="G19" s="7"/>
      <c r="H19" s="7" t="s">
        <v>84</v>
      </c>
      <c r="I19" s="7" t="s">
        <v>40</v>
      </c>
      <c r="J19" s="8">
        <v>22</v>
      </c>
      <c r="K19" s="7"/>
      <c r="L19" s="7">
        <v>0</v>
      </c>
      <c r="M19" s="9">
        <v>45392</v>
      </c>
      <c r="N19" s="7" t="s">
        <v>23</v>
      </c>
      <c r="O19" s="7" t="s">
        <v>17</v>
      </c>
    </row>
    <row r="20" spans="2:15" x14ac:dyDescent="0.25">
      <c r="B20" s="7" t="s">
        <v>85</v>
      </c>
      <c r="C20" s="7" t="s">
        <v>86</v>
      </c>
      <c r="D20" s="7" t="s">
        <v>87</v>
      </c>
      <c r="E20" s="15">
        <v>8023456780</v>
      </c>
      <c r="F20" s="15"/>
      <c r="G20" s="7" t="s">
        <v>88</v>
      </c>
      <c r="H20" s="7" t="s">
        <v>89</v>
      </c>
      <c r="I20" s="7" t="s">
        <v>67</v>
      </c>
      <c r="J20" s="8"/>
      <c r="K20" s="7">
        <v>20</v>
      </c>
      <c r="L20" s="7">
        <v>0</v>
      </c>
      <c r="M20" s="9">
        <v>45396</v>
      </c>
      <c r="N20" s="7" t="s">
        <v>29</v>
      </c>
      <c r="O20" s="7" t="s">
        <v>17</v>
      </c>
    </row>
    <row r="21" spans="2:15" x14ac:dyDescent="0.25">
      <c r="B21" s="7" t="s">
        <v>90</v>
      </c>
      <c r="C21" s="7" t="s">
        <v>91</v>
      </c>
      <c r="D21" s="7" t="s">
        <v>92</v>
      </c>
      <c r="E21" s="15">
        <f>2347012345678</f>
        <v>2347012345678</v>
      </c>
      <c r="F21" s="15"/>
      <c r="G21" s="7" t="s">
        <v>93</v>
      </c>
      <c r="H21" s="7" t="s">
        <v>94</v>
      </c>
      <c r="I21" s="7" t="s">
        <v>15</v>
      </c>
      <c r="J21" s="8">
        <v>55</v>
      </c>
      <c r="K21" s="7">
        <v>2</v>
      </c>
      <c r="L21" s="7">
        <v>0.1</v>
      </c>
      <c r="M21" s="9">
        <v>45400</v>
      </c>
      <c r="N21" s="7" t="s">
        <v>16</v>
      </c>
      <c r="O21" s="7" t="s">
        <v>24</v>
      </c>
    </row>
    <row r="22" spans="2:15" x14ac:dyDescent="0.25">
      <c r="B22" s="7" t="s">
        <v>95</v>
      </c>
      <c r="C22" s="7" t="s">
        <v>96</v>
      </c>
      <c r="D22" s="7" t="s">
        <v>48</v>
      </c>
      <c r="E22" s="15">
        <v>8123456783</v>
      </c>
      <c r="F22" s="15"/>
      <c r="G22" s="7" t="s">
        <v>97</v>
      </c>
      <c r="H22" s="7" t="s">
        <v>98</v>
      </c>
      <c r="I22" s="7" t="s">
        <v>34</v>
      </c>
      <c r="J22" s="8">
        <v>310</v>
      </c>
      <c r="K22" s="7">
        <v>1</v>
      </c>
      <c r="L22" s="7">
        <v>0.15</v>
      </c>
      <c r="M22" s="9">
        <v>45404</v>
      </c>
      <c r="N22" s="7" t="s">
        <v>23</v>
      </c>
      <c r="O22" s="7" t="s">
        <v>17</v>
      </c>
    </row>
    <row r="23" spans="2:15" x14ac:dyDescent="0.25">
      <c r="B23" s="7" t="s">
        <v>99</v>
      </c>
      <c r="C23" s="7" t="s">
        <v>100</v>
      </c>
      <c r="D23" s="7" t="s">
        <v>101</v>
      </c>
      <c r="E23" s="15">
        <v>8091234567</v>
      </c>
      <c r="F23" s="15"/>
      <c r="G23" s="7" t="s">
        <v>102</v>
      </c>
      <c r="H23" s="7" t="s">
        <v>103</v>
      </c>
      <c r="I23" s="7" t="s">
        <v>28</v>
      </c>
      <c r="J23" s="8">
        <v>55</v>
      </c>
      <c r="K23" s="7">
        <v>3</v>
      </c>
      <c r="L23" s="7">
        <v>0</v>
      </c>
      <c r="M23" s="9">
        <v>45408</v>
      </c>
      <c r="N23" s="7" t="s">
        <v>29</v>
      </c>
      <c r="O23" s="7" t="s">
        <v>17</v>
      </c>
    </row>
    <row r="24" spans="2:15" x14ac:dyDescent="0.25">
      <c r="B24" s="7" t="s">
        <v>104</v>
      </c>
      <c r="C24" s="7" t="s">
        <v>105</v>
      </c>
      <c r="D24" s="7" t="s">
        <v>106</v>
      </c>
      <c r="E24" s="15">
        <v>9123456789</v>
      </c>
      <c r="F24" s="15"/>
      <c r="G24" s="7" t="s">
        <v>107</v>
      </c>
      <c r="H24" s="7" t="s">
        <v>108</v>
      </c>
      <c r="I24" s="7" t="s">
        <v>15</v>
      </c>
      <c r="J24" s="8">
        <v>35</v>
      </c>
      <c r="K24" s="7"/>
      <c r="L24" s="7">
        <v>0.05</v>
      </c>
      <c r="M24" s="9">
        <v>45412</v>
      </c>
      <c r="N24" s="7" t="s">
        <v>16</v>
      </c>
      <c r="O24" s="7" t="s">
        <v>17</v>
      </c>
    </row>
    <row r="25" spans="2:15" x14ac:dyDescent="0.25">
      <c r="B25" s="7" t="s">
        <v>114</v>
      </c>
      <c r="C25" s="2" t="s">
        <v>122</v>
      </c>
      <c r="D25" s="2" t="s">
        <v>109</v>
      </c>
      <c r="E25" s="15">
        <v>2349034567891</v>
      </c>
      <c r="F25" s="15"/>
      <c r="G25" s="2" t="s">
        <v>123</v>
      </c>
      <c r="H25" s="2" t="s">
        <v>14</v>
      </c>
      <c r="I25" s="2" t="s">
        <v>15</v>
      </c>
      <c r="J25" s="5">
        <v>1200</v>
      </c>
      <c r="K25" s="2">
        <v>2</v>
      </c>
      <c r="L25" s="10">
        <v>0.1</v>
      </c>
      <c r="M25" s="4">
        <v>45631</v>
      </c>
      <c r="N25" s="2" t="s">
        <v>124</v>
      </c>
      <c r="O25" s="7" t="s">
        <v>24</v>
      </c>
    </row>
    <row r="26" spans="2:15" x14ac:dyDescent="0.25">
      <c r="B26" s="7" t="s">
        <v>115</v>
      </c>
      <c r="C26" s="2" t="s">
        <v>19</v>
      </c>
      <c r="D26" s="2" t="s">
        <v>125</v>
      </c>
      <c r="E26" s="15">
        <v>8052345678</v>
      </c>
      <c r="F26" s="15"/>
      <c r="G26" s="2" t="s">
        <v>126</v>
      </c>
      <c r="H26" s="2"/>
      <c r="I26" s="2" t="s">
        <v>127</v>
      </c>
      <c r="J26" s="2" t="s">
        <v>128</v>
      </c>
      <c r="K26" s="2">
        <v>3</v>
      </c>
      <c r="L26" s="2" t="s">
        <v>111</v>
      </c>
      <c r="M26" s="2">
        <v>20241305</v>
      </c>
      <c r="N26" s="2" t="s">
        <v>23</v>
      </c>
      <c r="O26" s="7" t="s">
        <v>17</v>
      </c>
    </row>
    <row r="27" spans="2:15" ht="30" x14ac:dyDescent="0.25">
      <c r="B27" s="7" t="s">
        <v>116</v>
      </c>
      <c r="C27" s="2" t="s">
        <v>130</v>
      </c>
      <c r="D27" s="2" t="s">
        <v>131</v>
      </c>
      <c r="E27" s="15">
        <v>7081234567</v>
      </c>
      <c r="F27" s="15"/>
      <c r="G27" s="2" t="s">
        <v>132</v>
      </c>
      <c r="H27" s="2" t="s">
        <v>133</v>
      </c>
      <c r="I27" s="2" t="s">
        <v>134</v>
      </c>
      <c r="J27" s="2"/>
      <c r="K27" s="2">
        <v>1</v>
      </c>
      <c r="L27" s="2">
        <v>0</v>
      </c>
      <c r="M27" s="4">
        <v>45434</v>
      </c>
      <c r="N27" s="2" t="s">
        <v>135</v>
      </c>
      <c r="O27" s="7" t="s">
        <v>17</v>
      </c>
    </row>
    <row r="28" spans="2:15" x14ac:dyDescent="0.25">
      <c r="B28" s="7" t="s">
        <v>117</v>
      </c>
      <c r="C28" s="2" t="s">
        <v>136</v>
      </c>
      <c r="D28" s="2" t="s">
        <v>137</v>
      </c>
      <c r="E28" s="15">
        <v>8123456781</v>
      </c>
      <c r="F28" s="15"/>
      <c r="G28" s="2" t="s">
        <v>138</v>
      </c>
      <c r="H28" s="2" t="s">
        <v>139</v>
      </c>
      <c r="I28" s="2" t="s">
        <v>140</v>
      </c>
      <c r="J28" s="2" t="s">
        <v>141</v>
      </c>
      <c r="K28" s="2" t="s">
        <v>142</v>
      </c>
      <c r="L28" s="10">
        <v>0.05</v>
      </c>
      <c r="M28" s="2" t="s">
        <v>143</v>
      </c>
      <c r="N28" s="2" t="s">
        <v>144</v>
      </c>
      <c r="O28" s="7" t="s">
        <v>17</v>
      </c>
    </row>
    <row r="29" spans="2:15" x14ac:dyDescent="0.25">
      <c r="B29" s="7" t="s">
        <v>118</v>
      </c>
      <c r="C29" s="2" t="s">
        <v>63</v>
      </c>
      <c r="D29" s="2" t="s">
        <v>112</v>
      </c>
      <c r="E29" s="15">
        <v>9023456789</v>
      </c>
      <c r="F29" s="15"/>
      <c r="G29" s="2" t="s">
        <v>145</v>
      </c>
      <c r="H29" s="2" t="s">
        <v>22</v>
      </c>
      <c r="I29" s="2" t="s">
        <v>15</v>
      </c>
      <c r="J29" s="2">
        <v>100</v>
      </c>
      <c r="K29" s="2"/>
      <c r="L29" s="2"/>
      <c r="M29" s="4">
        <v>45503</v>
      </c>
      <c r="N29" s="2" t="s">
        <v>146</v>
      </c>
      <c r="O29" s="7" t="s">
        <v>24</v>
      </c>
    </row>
    <row r="30" spans="2:15" x14ac:dyDescent="0.25">
      <c r="B30" s="7" t="s">
        <v>119</v>
      </c>
      <c r="C30" s="2" t="s">
        <v>42</v>
      </c>
      <c r="D30" s="2" t="s">
        <v>173</v>
      </c>
      <c r="E30" s="15">
        <v>8062345678</v>
      </c>
      <c r="F30" s="15"/>
      <c r="G30" s="2" t="s">
        <v>147</v>
      </c>
      <c r="H30" s="2" t="s">
        <v>110</v>
      </c>
      <c r="I30" s="2" t="s">
        <v>15</v>
      </c>
      <c r="J30" s="5">
        <v>450</v>
      </c>
      <c r="K30" s="2">
        <v>2</v>
      </c>
      <c r="L30" s="10">
        <v>0.1</v>
      </c>
      <c r="M30" s="2" t="s">
        <v>282</v>
      </c>
      <c r="N30" s="2" t="s">
        <v>149</v>
      </c>
      <c r="O30" s="7" t="s">
        <v>17</v>
      </c>
    </row>
    <row r="31" spans="2:15" ht="30" x14ac:dyDescent="0.25">
      <c r="B31" s="7" t="s">
        <v>120</v>
      </c>
      <c r="C31" s="2" t="s">
        <v>150</v>
      </c>
      <c r="D31" s="2" t="s">
        <v>151</v>
      </c>
      <c r="E31" s="15">
        <v>2348123456782</v>
      </c>
      <c r="F31" s="15"/>
      <c r="G31" s="2" t="s">
        <v>162</v>
      </c>
      <c r="H31" s="2" t="s">
        <v>152</v>
      </c>
      <c r="I31" s="2" t="s">
        <v>134</v>
      </c>
      <c r="J31" s="2" t="s">
        <v>153</v>
      </c>
      <c r="K31" s="2">
        <v>1</v>
      </c>
      <c r="L31" s="10">
        <v>0.15</v>
      </c>
      <c r="M31" s="4">
        <v>45420</v>
      </c>
      <c r="N31" s="2" t="s">
        <v>154</v>
      </c>
      <c r="O31" s="7" t="s">
        <v>159</v>
      </c>
    </row>
    <row r="32" spans="2:15" x14ac:dyDescent="0.25">
      <c r="B32" s="7" t="s">
        <v>68</v>
      </c>
      <c r="C32" s="2" t="s">
        <v>69</v>
      </c>
      <c r="D32" s="2" t="s">
        <v>70</v>
      </c>
      <c r="E32" s="15" t="s">
        <v>252</v>
      </c>
      <c r="F32" s="15"/>
      <c r="G32" s="2" t="s">
        <v>71</v>
      </c>
      <c r="H32" s="2" t="s">
        <v>72</v>
      </c>
      <c r="I32" s="2" t="s">
        <v>40</v>
      </c>
      <c r="J32" s="5">
        <v>28.4</v>
      </c>
      <c r="K32" s="2">
        <v>7</v>
      </c>
      <c r="L32" s="10">
        <v>0.1</v>
      </c>
      <c r="M32" s="2">
        <v>45379</v>
      </c>
      <c r="N32" s="2" t="s">
        <v>23</v>
      </c>
      <c r="O32" s="7" t="s">
        <v>17</v>
      </c>
    </row>
    <row r="33" spans="2:15" x14ac:dyDescent="0.25">
      <c r="B33" s="7" t="s">
        <v>121</v>
      </c>
      <c r="C33" s="2" t="s">
        <v>174</v>
      </c>
      <c r="D33" s="2" t="s">
        <v>155</v>
      </c>
      <c r="E33" s="15" t="s">
        <v>252</v>
      </c>
      <c r="F33" s="15"/>
      <c r="G33" s="2" t="s">
        <v>156</v>
      </c>
      <c r="H33" s="2" t="s">
        <v>113</v>
      </c>
      <c r="I33" s="2" t="s">
        <v>127</v>
      </c>
      <c r="J33" s="3">
        <v>999.99</v>
      </c>
      <c r="K33" s="2">
        <v>5</v>
      </c>
      <c r="L33" s="2" t="s">
        <v>157</v>
      </c>
      <c r="M33" s="4">
        <v>45444</v>
      </c>
      <c r="N33" s="2" t="s">
        <v>158</v>
      </c>
      <c r="O33" s="7" t="s">
        <v>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Product Reference</vt:lpstr>
      <vt:lpstr>Logical Function</vt:lpstr>
      <vt:lpstr>DATA_CLEANING</vt:lpstr>
      <vt:lpstr>Sheet12</vt:lpstr>
      <vt:lpstr>Sales_Transactions</vt:lpstr>
      <vt:lpstr>Sales_Transactions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Uchechukwu Lorreta Anyika</dc:creator>
  <cp:lastModifiedBy>Uchechukwu Lorreta Anyika</cp:lastModifiedBy>
  <dcterms:created xsi:type="dcterms:W3CDTF">2025-08-17T23:24:04Z</dcterms:created>
  <dcterms:modified xsi:type="dcterms:W3CDTF">2025-08-23T15:04:07Z</dcterms:modified>
</cp:coreProperties>
</file>