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\Downloads\"/>
    </mc:Choice>
  </mc:AlternateContent>
  <bookViews>
    <workbookView xWindow="0" yWindow="0" windowWidth="15270" windowHeight="4575"/>
  </bookViews>
  <sheets>
    <sheet name="Métricas" sheetId="2" r:id="rId1"/>
  </sheets>
  <calcPr calcId="162913"/>
</workbook>
</file>

<file path=xl/calcChain.xml><?xml version="1.0" encoding="utf-8"?>
<calcChain xmlns="http://schemas.openxmlformats.org/spreadsheetml/2006/main">
  <c r="G31" i="2" l="1"/>
  <c r="J31" i="2"/>
  <c r="N31" i="2"/>
  <c r="N24" i="2"/>
  <c r="N25" i="2"/>
  <c r="N26" i="2"/>
  <c r="N27" i="2"/>
  <c r="J24" i="2"/>
  <c r="J25" i="2"/>
  <c r="J26" i="2"/>
  <c r="J27" i="2"/>
  <c r="J28" i="2"/>
  <c r="B25" i="2"/>
  <c r="M31" i="2"/>
  <c r="N28" i="2"/>
  <c r="J29" i="2"/>
  <c r="N29" i="2" s="1"/>
  <c r="J30" i="2"/>
  <c r="N30" i="2" s="1"/>
  <c r="B29" i="2"/>
  <c r="J23" i="2"/>
  <c r="N23" i="2" s="1"/>
  <c r="B27" i="2"/>
  <c r="B28" i="2"/>
  <c r="B30" i="2"/>
  <c r="B24" i="2"/>
  <c r="L31" i="2"/>
  <c r="E46" i="2" s="1"/>
  <c r="K31" i="2"/>
  <c r="F31" i="2"/>
  <c r="E5" i="2"/>
  <c r="E42" i="2" s="1"/>
  <c r="E9" i="2"/>
  <c r="E43" i="2" s="1"/>
  <c r="E13" i="2"/>
  <c r="E44" i="2" s="1"/>
  <c r="E35" i="2"/>
  <c r="E45" i="2" s="1"/>
  <c r="J22" i="2"/>
  <c r="N22" i="2" s="1"/>
  <c r="J19" i="2"/>
  <c r="N19" i="2" s="1"/>
  <c r="J20" i="2"/>
  <c r="N20" i="2" s="1"/>
  <c r="J21" i="2"/>
  <c r="N21" i="2" s="1"/>
  <c r="J18" i="2"/>
  <c r="N18" i="2" s="1"/>
  <c r="B19" i="2"/>
  <c r="B20" i="2"/>
  <c r="B21" i="2"/>
  <c r="B22" i="2"/>
  <c r="B23" i="2"/>
  <c r="B26" i="2"/>
  <c r="B18" i="2"/>
  <c r="E47" i="2" l="1"/>
  <c r="F47" i="2" s="1"/>
  <c r="E38" i="2"/>
  <c r="E39" i="2"/>
  <c r="E40" i="2"/>
  <c r="E41" i="2"/>
  <c r="E48" i="2" l="1"/>
  <c r="F46" i="2" s="1"/>
  <c r="F44" i="2" l="1"/>
  <c r="F42" i="2"/>
  <c r="F43" i="2"/>
  <c r="F45" i="2"/>
</calcChain>
</file>

<file path=xl/sharedStrings.xml><?xml version="1.0" encoding="utf-8"?>
<sst xmlns="http://schemas.openxmlformats.org/spreadsheetml/2006/main" count="64" uniqueCount="47">
  <si>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</si>
  <si>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</si>
  <si>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</si>
  <si>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</si>
  <si>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</si>
  <si>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</si>
  <si>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</si>
  <si>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</si>
  <si>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</si>
  <si>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</si>
  <si>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</si>
  <si>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</si>
  <si>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</si>
  <si>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</si>
  <si>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</si>
  <si>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</si>
  <si>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</si>
  <si>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</si>
  <si>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</si>
  <si>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</si>
  <si>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</si>
  <si>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</si>
  <si>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</si>
  <si>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</si>
  <si>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</si>
  <si>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</si>
  <si>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</si>
  <si>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</si>
  <si>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</si>
  <si>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</si>
  <si>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</si>
  <si>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</si>
  <si>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</si>
  <si>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</si>
  <si>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Matriz implementada en vector</t>
  </si>
  <si>
    <t>Grafo aleatorio y probabilidad arista (GrafoGenerator.probArista)</t>
  </si>
  <si>
    <t>Grafo aleatorio y porcentaje de adyacencia (GrafoGenerator.porcAdyacencia)</t>
  </si>
  <si>
    <t>Grafo regular dado el grado (GrafoGenerator.regular)</t>
  </si>
  <si>
    <t>Grafo regular y porcentaje adyacencia (GrafoGenerator.regularPorcAdyacencia)</t>
  </si>
  <si>
    <t>Grafo n-partito (GrafoGenerator.npartito)</t>
  </si>
  <si>
    <t>Programa probador</t>
  </si>
  <si>
    <t>Métodos para manejo de archivos</t>
  </si>
  <si>
    <t>Métodos para las corridas para el análisis estadístico</t>
  </si>
  <si>
    <t>Métodos de coloreo</t>
  </si>
  <si>
    <t>Algoritmo de coloreo: secuencial aleatorio</t>
  </si>
  <si>
    <t>Algoritmo de coloreo: Welsh-Powell</t>
  </si>
  <si>
    <t>Algoritmo de coloreo: Matula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</si>
</sst>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" fontId="0" fillId="5" borderId="32" xfId="0" applyNumberFormat="1" applyFill="1" applyBorder="1" applyAlignment="1" applyProtection="1">
      <alignment horizontal="center" vertical="center" wrapText="1"/>
      <protection locked="0"/>
    </xf>
    <xf numFmtId="165" fontId="0" fillId="5" borderId="33" xfId="0" applyNumberFormat="1" applyFill="1" applyBorder="1" applyAlignment="1" applyProtection="1">
      <alignment horizontal="center" vertical="center" wrapText="1"/>
      <protection locked="0"/>
    </xf>
    <xf numFmtId="164" fontId="0" fillId="5" borderId="34" xfId="0" applyNumberFormat="1" applyFill="1" applyBorder="1" applyAlignment="1" applyProtection="1">
      <alignment horizontal="center" vertical="center" wrapText="1"/>
      <protection locked="0"/>
    </xf>
    <xf numFmtId="164" fontId="0" fillId="5" borderId="31" xfId="0" applyNumberFormat="1" applyFill="1" applyBorder="1" applyAlignment="1" applyProtection="1">
      <alignment horizontal="center" vertical="center" wrapText="1"/>
      <protection locked="0"/>
    </xf>
    <xf numFmtId="0" fontId="0" fillId="5" borderId="32" xfId="0" applyFill="1" applyBorder="1" applyAlignment="1" applyProtection="1">
      <alignment horizontal="center" vertical="center" wrapText="1"/>
      <protection locked="0"/>
    </xf>
    <xf numFmtId="164" fontId="0" fillId="5" borderId="33" xfId="0" applyNumberFormat="1" applyFill="1" applyBorder="1" applyAlignment="1" applyProtection="1">
      <alignment horizontal="center" vertical="center" wrapText="1"/>
      <protection locked="0"/>
    </xf>
    <xf numFmtId="1" fontId="0" fillId="5" borderId="34" xfId="0" applyNumberFormat="1" applyFill="1" applyBorder="1" applyAlignment="1" applyProtection="1">
      <alignment horizontal="center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5" xfId="0" applyNumberFormat="1" applyFill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2722-49D7-A270-AA98CA1B190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722-49D7-A270-AA98CA1B190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2722-49D7-A270-AA98CA1B190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2722-49D7-A270-AA98CA1B190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2722-49D7-A270-AA98CA1B190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2722-49D7-A270-AA98CA1B1900}"/>
              </c:ext>
            </c:extLst>
          </c:dPt>
          <c:cat>
            <c:strRef>
              <c:f>Métricas!$B$42:$D$47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Métricas!$E$42:$E$47</c:f>
              <c:numCache>
                <c:formatCode>[h]:mm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2-49D7-A270-AA98CA1B1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9527</xdr:rowOff>
    </xdr:from>
    <xdr:to>
      <xdr:col>11</xdr:col>
      <xdr:colOff>419100</xdr:colOff>
      <xdr:row>47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tabSelected="1" workbookViewId="0">
      <selection activeCell="F44" sqref="F44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9" customWidth="1"/>
    <col min="3" max="4" width="11.42578125" style="29" customWidth="1"/>
    <col min="5" max="5" width="52.28515625" style="29" customWidth="1"/>
    <col min="6" max="11" width="11.42578125" style="29" customWidth="1"/>
    <col min="12" max="12" width="13" style="29" customWidth="1"/>
    <col min="13" max="14" width="11.42578125" style="29" customWidth="1"/>
    <col min="15" max="15" width="1.140625" style="21" customWidth="1"/>
    <col min="16" max="16384" width="11.42578125" style="29" hidden="1"/>
  </cols>
  <sheetData>
    <row r="1" spans="1:16" s="10" customFormat="1" ht="23.25" customHeight="1" x14ac:dyDescent="0.25">
      <c r="B1" s="62" t="s">
        <v>19</v>
      </c>
      <c r="C1" s="62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6" s="10" customFormat="1" ht="5.25" customHeight="1" thickBot="1" x14ac:dyDescent="0.3">
      <c r="B2" s="61"/>
      <c r="C2" s="61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6" s="13" customFormat="1" ht="15" customHeight="1" x14ac:dyDescent="0.25">
      <c r="A3" s="11"/>
      <c r="B3" s="64" t="s">
        <v>3</v>
      </c>
      <c r="C3" s="65"/>
      <c r="D3" s="65"/>
      <c r="E3" s="66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6" t="s">
        <v>1</v>
      </c>
      <c r="C4" s="43" t="s">
        <v>4</v>
      </c>
      <c r="D4" s="43" t="s">
        <v>5</v>
      </c>
      <c r="E4" s="57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/>
      <c r="C5" s="2"/>
      <c r="D5" s="2"/>
      <c r="E5" s="53" t="str">
        <f>IFERROR(IF(OR(ISBLANK(C5),ISBLANK(D5)),"Completar",IF(D5&gt;=C5,D5-C5,"Error")),"Error")</f>
        <v>Completar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4" t="s">
        <v>0</v>
      </c>
      <c r="C7" s="65"/>
      <c r="D7" s="65"/>
      <c r="E7" s="66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6" t="s">
        <v>1</v>
      </c>
      <c r="C8" s="43" t="s">
        <v>4</v>
      </c>
      <c r="D8" s="43" t="s">
        <v>5</v>
      </c>
      <c r="E8" s="57" t="s">
        <v>2</v>
      </c>
      <c r="F8" s="67"/>
      <c r="G8" s="67"/>
      <c r="H8" s="67"/>
      <c r="I8" s="67"/>
      <c r="J8" s="67"/>
      <c r="K8" s="67"/>
      <c r="L8" s="67"/>
      <c r="M8" s="67"/>
      <c r="N8" s="67"/>
      <c r="O8" s="14"/>
      <c r="P8" s="18"/>
    </row>
    <row r="9" spans="1:16" s="23" customFormat="1" ht="15.75" thickBot="1" x14ac:dyDescent="0.3">
      <c r="A9" s="19"/>
      <c r="B9" s="1"/>
      <c r="C9" s="2"/>
      <c r="D9" s="2"/>
      <c r="E9" s="53" t="str">
        <f>IFERROR(IF(OR(ISBLANK(C9),ISBLANK(D9)),"Completar",IF(D9&gt;=C9,D9-C9,"Error")),"Error")</f>
        <v>Completar</v>
      </c>
      <c r="F9" s="68"/>
      <c r="G9" s="68"/>
      <c r="H9" s="68"/>
      <c r="I9" s="68"/>
      <c r="J9" s="68"/>
      <c r="K9" s="68"/>
      <c r="L9" s="68"/>
      <c r="M9" s="68"/>
      <c r="N9" s="68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4" t="s">
        <v>30</v>
      </c>
      <c r="C11" s="65"/>
      <c r="D11" s="65"/>
      <c r="E11" s="66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6" t="s">
        <v>1</v>
      </c>
      <c r="C12" s="43" t="s">
        <v>4</v>
      </c>
      <c r="D12" s="43" t="s">
        <v>5</v>
      </c>
      <c r="E12" s="57" t="s">
        <v>2</v>
      </c>
      <c r="F12" s="67"/>
      <c r="G12" s="67"/>
      <c r="H12" s="67"/>
      <c r="I12" s="67"/>
      <c r="J12" s="67"/>
      <c r="K12" s="67"/>
      <c r="L12" s="67"/>
      <c r="M12" s="67"/>
      <c r="N12" s="67"/>
      <c r="O12" s="14"/>
      <c r="P12" s="18"/>
    </row>
    <row r="13" spans="1:16" s="23" customFormat="1" ht="15.75" thickBot="1" x14ac:dyDescent="0.3">
      <c r="A13" s="19"/>
      <c r="B13" s="1"/>
      <c r="C13" s="2"/>
      <c r="D13" s="2"/>
      <c r="E13" s="53" t="str">
        <f>IFERROR(IF(OR(ISBLANK(C13),ISBLANK(D13)),"Completar",IF(D13&gt;=C13,D13-C13,"Error")),"Error")</f>
        <v>Completar</v>
      </c>
      <c r="F13" s="68"/>
      <c r="G13" s="68"/>
      <c r="H13" s="68"/>
      <c r="I13" s="68"/>
      <c r="J13" s="68"/>
      <c r="K13" s="68"/>
      <c r="L13" s="68"/>
      <c r="M13" s="68"/>
      <c r="N13" s="68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4" t="s">
        <v>7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6"/>
      <c r="O15" s="11"/>
    </row>
    <row r="16" spans="1:16" s="15" customFormat="1" ht="16.5" customHeight="1" x14ac:dyDescent="0.25">
      <c r="A16" s="14"/>
      <c r="B16" s="76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1" t="s">
        <v>2</v>
      </c>
      <c r="O16" s="14"/>
      <c r="P16" s="18"/>
    </row>
    <row r="17" spans="1:16" s="15" customFormat="1" ht="30" x14ac:dyDescent="0.25">
      <c r="A17" s="14"/>
      <c r="B17" s="76"/>
      <c r="C17" s="87"/>
      <c r="D17" s="87"/>
      <c r="E17" s="88"/>
      <c r="F17" s="40" t="s">
        <v>12</v>
      </c>
      <c r="G17" s="41" t="s">
        <v>10</v>
      </c>
      <c r="H17" s="42" t="s">
        <v>4</v>
      </c>
      <c r="I17" s="43" t="s">
        <v>5</v>
      </c>
      <c r="J17" s="44" t="s">
        <v>10</v>
      </c>
      <c r="K17" s="40" t="s">
        <v>14</v>
      </c>
      <c r="L17" s="41" t="s">
        <v>16</v>
      </c>
      <c r="M17" s="86"/>
      <c r="N17" s="91"/>
      <c r="O17" s="14"/>
      <c r="P17" s="18"/>
    </row>
    <row r="18" spans="1:16" s="23" customFormat="1" x14ac:dyDescent="0.25">
      <c r="A18" s="19"/>
      <c r="B18" s="45">
        <f>ROW($B18)-16</f>
        <v>2</v>
      </c>
      <c r="C18" s="80" t="s">
        <v>34</v>
      </c>
      <c r="D18" s="80"/>
      <c r="E18" s="81"/>
      <c r="F18" s="3">
        <v>30</v>
      </c>
      <c r="G18" s="4"/>
      <c r="H18" s="5"/>
      <c r="I18" s="6"/>
      <c r="J18" s="54" t="str">
        <f>IFERROR(IF(OR(ISBLANK(H18),ISBLANK(I18)),"",IF(I18&gt;=H18,I18-H18,"Error")),"Error")</f>
        <v/>
      </c>
      <c r="K18" s="7"/>
      <c r="L18" s="8"/>
      <c r="M18" s="9">
        <v>36</v>
      </c>
      <c r="N18" s="55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5">
        <f t="shared" ref="B19:B30" si="0">ROW($B19)-16</f>
        <v>3</v>
      </c>
      <c r="C19" s="80" t="s">
        <v>35</v>
      </c>
      <c r="D19" s="80"/>
      <c r="E19" s="81"/>
      <c r="F19" s="3"/>
      <c r="G19" s="4"/>
      <c r="H19" s="5"/>
      <c r="I19" s="6"/>
      <c r="J19" s="54" t="str">
        <f t="shared" ref="J19:J30" si="1">IFERROR(IF(OR(ISBLANK(H19),ISBLANK(I19)),"",IF(I19&gt;=H19,I19-H19,"Error")),"Error")</f>
        <v/>
      </c>
      <c r="K19" s="7"/>
      <c r="L19" s="8"/>
      <c r="M19" s="9">
        <v>11</v>
      </c>
      <c r="N19" s="55" t="str">
        <f t="shared" ref="N19:N30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5">
        <f t="shared" si="0"/>
        <v>4</v>
      </c>
      <c r="C20" s="80" t="s">
        <v>36</v>
      </c>
      <c r="D20" s="80"/>
      <c r="E20" s="81"/>
      <c r="F20" s="3"/>
      <c r="G20" s="4"/>
      <c r="H20" s="5"/>
      <c r="I20" s="6"/>
      <c r="J20" s="54" t="str">
        <f t="shared" si="1"/>
        <v/>
      </c>
      <c r="K20" s="7"/>
      <c r="L20" s="8"/>
      <c r="M20" s="9">
        <v>29</v>
      </c>
      <c r="N20" s="55" t="str">
        <f t="shared" si="2"/>
        <v/>
      </c>
      <c r="O20" s="19"/>
      <c r="P20" s="22"/>
    </row>
    <row r="21" spans="1:16" s="23" customFormat="1" x14ac:dyDescent="0.25">
      <c r="A21" s="19"/>
      <c r="B21" s="45">
        <f t="shared" si="0"/>
        <v>5</v>
      </c>
      <c r="C21" s="80" t="s">
        <v>37</v>
      </c>
      <c r="D21" s="80"/>
      <c r="E21" s="81"/>
      <c r="F21" s="3"/>
      <c r="G21" s="4"/>
      <c r="H21" s="5"/>
      <c r="I21" s="6"/>
      <c r="J21" s="54" t="str">
        <f t="shared" si="1"/>
        <v/>
      </c>
      <c r="K21" s="7"/>
      <c r="L21" s="8"/>
      <c r="M21" s="9">
        <v>20</v>
      </c>
      <c r="N21" s="55" t="str">
        <f t="shared" si="2"/>
        <v/>
      </c>
      <c r="O21" s="19"/>
      <c r="P21" s="22"/>
    </row>
    <row r="22" spans="1:16" s="23" customFormat="1" x14ac:dyDescent="0.25">
      <c r="A22" s="19"/>
      <c r="B22" s="45">
        <f t="shared" si="0"/>
        <v>6</v>
      </c>
      <c r="C22" s="80" t="s">
        <v>38</v>
      </c>
      <c r="D22" s="80"/>
      <c r="E22" s="81"/>
      <c r="F22" s="3"/>
      <c r="G22" s="4"/>
      <c r="H22" s="5"/>
      <c r="I22" s="6"/>
      <c r="J22" s="54" t="str">
        <f t="shared" si="1"/>
        <v/>
      </c>
      <c r="K22" s="7"/>
      <c r="L22" s="8"/>
      <c r="M22" s="9">
        <v>4</v>
      </c>
      <c r="N22" s="55" t="str">
        <f t="shared" si="2"/>
        <v/>
      </c>
      <c r="O22" s="19"/>
      <c r="P22" s="22"/>
    </row>
    <row r="23" spans="1:16" s="23" customFormat="1" x14ac:dyDescent="0.25">
      <c r="A23" s="19"/>
      <c r="B23" s="45">
        <f t="shared" si="0"/>
        <v>7</v>
      </c>
      <c r="C23" s="80" t="s">
        <v>39</v>
      </c>
      <c r="D23" s="80"/>
      <c r="E23" s="81"/>
      <c r="F23" s="3"/>
      <c r="G23" s="4"/>
      <c r="H23" s="5"/>
      <c r="I23" s="6"/>
      <c r="J23" s="54" t="str">
        <f t="shared" si="1"/>
        <v/>
      </c>
      <c r="K23" s="7"/>
      <c r="L23" s="8"/>
      <c r="M23" s="9">
        <v>21</v>
      </c>
      <c r="N23" s="55" t="str">
        <f t="shared" si="2"/>
        <v/>
      </c>
      <c r="O23" s="19"/>
      <c r="P23" s="22"/>
    </row>
    <row r="24" spans="1:16" s="23" customFormat="1" x14ac:dyDescent="0.25">
      <c r="A24" s="19"/>
      <c r="B24" s="45">
        <f t="shared" si="0"/>
        <v>8</v>
      </c>
      <c r="C24" s="80" t="s">
        <v>40</v>
      </c>
      <c r="D24" s="80"/>
      <c r="E24" s="81"/>
      <c r="F24" s="3"/>
      <c r="G24" s="4"/>
      <c r="H24" s="5"/>
      <c r="I24" s="6"/>
      <c r="J24" s="54" t="str">
        <f t="shared" si="1"/>
        <v/>
      </c>
      <c r="K24" s="7"/>
      <c r="L24" s="8"/>
      <c r="M24" s="9">
        <v>11</v>
      </c>
      <c r="N24" s="55" t="str">
        <f t="shared" si="2"/>
        <v/>
      </c>
      <c r="O24" s="19"/>
      <c r="P24" s="22"/>
    </row>
    <row r="25" spans="1:16" s="23" customFormat="1" x14ac:dyDescent="0.25">
      <c r="A25" s="26"/>
      <c r="B25" s="45">
        <f t="shared" si="0"/>
        <v>9</v>
      </c>
      <c r="C25" s="81" t="s">
        <v>43</v>
      </c>
      <c r="D25" s="102"/>
      <c r="E25" s="103"/>
      <c r="F25" s="3"/>
      <c r="G25" s="4"/>
      <c r="H25" s="5"/>
      <c r="I25" s="6"/>
      <c r="J25" s="54" t="str">
        <f t="shared" si="1"/>
        <v/>
      </c>
      <c r="K25" s="7"/>
      <c r="L25" s="8"/>
      <c r="M25" s="9"/>
      <c r="N25" s="55" t="str">
        <f t="shared" si="2"/>
        <v/>
      </c>
      <c r="O25" s="26"/>
      <c r="P25" s="22"/>
    </row>
    <row r="26" spans="1:16" s="23" customFormat="1" x14ac:dyDescent="0.25">
      <c r="A26" s="19"/>
      <c r="B26" s="45">
        <f t="shared" si="0"/>
        <v>10</v>
      </c>
      <c r="C26" s="80" t="s">
        <v>44</v>
      </c>
      <c r="D26" s="80"/>
      <c r="E26" s="81"/>
      <c r="F26" s="3"/>
      <c r="G26" s="4"/>
      <c r="H26" s="5"/>
      <c r="I26" s="6"/>
      <c r="J26" s="54" t="str">
        <f t="shared" si="1"/>
        <v/>
      </c>
      <c r="K26" s="7"/>
      <c r="L26" s="8"/>
      <c r="M26" s="9">
        <v>21</v>
      </c>
      <c r="N26" s="55" t="str">
        <f t="shared" si="2"/>
        <v/>
      </c>
      <c r="O26" s="19"/>
      <c r="P26" s="22"/>
    </row>
    <row r="27" spans="1:16" s="23" customFormat="1" x14ac:dyDescent="0.25">
      <c r="A27" s="26"/>
      <c r="B27" s="45">
        <f t="shared" si="0"/>
        <v>11</v>
      </c>
      <c r="C27" s="81" t="s">
        <v>45</v>
      </c>
      <c r="D27" s="102"/>
      <c r="E27" s="103"/>
      <c r="F27" s="95"/>
      <c r="G27" s="96"/>
      <c r="H27" s="97"/>
      <c r="I27" s="98"/>
      <c r="J27" s="54" t="str">
        <f t="shared" si="1"/>
        <v/>
      </c>
      <c r="K27" s="99"/>
      <c r="L27" s="100"/>
      <c r="M27" s="101">
        <v>40</v>
      </c>
      <c r="N27" s="55" t="str">
        <f t="shared" si="2"/>
        <v/>
      </c>
      <c r="O27" s="26"/>
      <c r="P27" s="22"/>
    </row>
    <row r="28" spans="1:16" s="23" customFormat="1" x14ac:dyDescent="0.25">
      <c r="A28" s="26"/>
      <c r="B28" s="45">
        <f t="shared" si="0"/>
        <v>12</v>
      </c>
      <c r="C28" s="81" t="s">
        <v>46</v>
      </c>
      <c r="D28" s="102"/>
      <c r="E28" s="103"/>
      <c r="F28" s="95"/>
      <c r="G28" s="96"/>
      <c r="H28" s="97"/>
      <c r="I28" s="98"/>
      <c r="J28" s="54" t="str">
        <f t="shared" si="1"/>
        <v/>
      </c>
      <c r="K28" s="99"/>
      <c r="L28" s="100"/>
      <c r="M28" s="101">
        <v>40</v>
      </c>
      <c r="N28" s="55" t="str">
        <f t="shared" si="2"/>
        <v/>
      </c>
      <c r="O28" s="26"/>
      <c r="P28" s="22"/>
    </row>
    <row r="29" spans="1:16" s="23" customFormat="1" ht="15" customHeight="1" x14ac:dyDescent="0.25">
      <c r="A29" s="26"/>
      <c r="B29" s="45">
        <f t="shared" si="0"/>
        <v>13</v>
      </c>
      <c r="C29" s="81" t="s">
        <v>41</v>
      </c>
      <c r="D29" s="102"/>
      <c r="E29" s="103"/>
      <c r="F29" s="95"/>
      <c r="G29" s="96"/>
      <c r="H29" s="97"/>
      <c r="I29" s="98"/>
      <c r="J29" s="54" t="str">
        <f t="shared" si="1"/>
        <v/>
      </c>
      <c r="K29" s="99"/>
      <c r="L29" s="100"/>
      <c r="M29" s="101">
        <v>25</v>
      </c>
      <c r="N29" s="55" t="str">
        <f t="shared" si="2"/>
        <v/>
      </c>
      <c r="O29" s="26"/>
      <c r="P29" s="22"/>
    </row>
    <row r="30" spans="1:16" s="23" customFormat="1" x14ac:dyDescent="0.25">
      <c r="A30" s="26"/>
      <c r="B30" s="45">
        <f t="shared" si="0"/>
        <v>14</v>
      </c>
      <c r="C30" s="81" t="s">
        <v>42</v>
      </c>
      <c r="D30" s="102"/>
      <c r="E30" s="103"/>
      <c r="F30" s="95"/>
      <c r="G30" s="96"/>
      <c r="H30" s="97"/>
      <c r="I30" s="98"/>
      <c r="J30" s="54" t="str">
        <f t="shared" si="1"/>
        <v/>
      </c>
      <c r="K30" s="99"/>
      <c r="L30" s="100"/>
      <c r="M30" s="101">
        <v>158</v>
      </c>
      <c r="N30" s="55" t="str">
        <f t="shared" si="2"/>
        <v/>
      </c>
      <c r="O30" s="26"/>
      <c r="P30" s="22"/>
    </row>
    <row r="31" spans="1:16" s="28" customFormat="1" ht="15.75" thickBot="1" x14ac:dyDescent="0.3">
      <c r="A31" s="14"/>
      <c r="B31" s="92" t="s">
        <v>33</v>
      </c>
      <c r="C31" s="93"/>
      <c r="D31" s="93"/>
      <c r="E31" s="94"/>
      <c r="F31" s="46">
        <f>IF(SUM(F18:F26)=0,"Completar",SUM(F18:F26))</f>
        <v>30</v>
      </c>
      <c r="G31" s="47" t="str">
        <f>IF(SUM(G18:G30)=0,"Completar",SUM(G18:G30))</f>
        <v>Completar</v>
      </c>
      <c r="H31" s="48" t="s">
        <v>32</v>
      </c>
      <c r="I31" s="49" t="s">
        <v>32</v>
      </c>
      <c r="J31" s="50" t="str">
        <f>IF(OR(COUNTIF(J18:J30,"Error")&gt;0,COUNTIF(J18:J30,"Completar")&gt;0),"Error",IF(SUM(J18:J30)=0,"Completar",SUM(J18:J30)))</f>
        <v>Completar</v>
      </c>
      <c r="K31" s="51">
        <f>SUM(K18:K26)</f>
        <v>0</v>
      </c>
      <c r="L31" s="47">
        <f>SUM(L18:L26)</f>
        <v>0</v>
      </c>
      <c r="M31" s="52">
        <f>IF(SUM(M18:M30)=0,"Completar",SUM(M18:M30))</f>
        <v>416</v>
      </c>
      <c r="N31" s="53" t="str">
        <f>IF(OR(COUNTIF(N18:N30,"Error")&gt;0,COUNTIF(N18:N30,"Completar")&gt;0),"Error",IF(SUM(N18:N30)=0,"Completar",SUM(N18:N30)))</f>
        <v>Completar</v>
      </c>
      <c r="O31" s="14"/>
      <c r="P31" s="27"/>
    </row>
    <row r="32" spans="1:16" s="24" customFormat="1" ht="6" customHeight="1" thickBot="1" x14ac:dyDescent="0.3">
      <c r="A32" s="21"/>
      <c r="B32" s="19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6" s="13" customFormat="1" ht="15" customHeight="1" x14ac:dyDescent="0.25">
      <c r="A33" s="11"/>
      <c r="B33" s="64" t="s">
        <v>18</v>
      </c>
      <c r="C33" s="65"/>
      <c r="D33" s="65"/>
      <c r="E33" s="66"/>
      <c r="F33" s="12"/>
      <c r="G33" s="12"/>
      <c r="H33" s="12"/>
      <c r="I33" s="12"/>
      <c r="J33" s="12"/>
      <c r="K33" s="12"/>
      <c r="L33" s="12"/>
      <c r="M33" s="12"/>
      <c r="N33" s="12"/>
      <c r="O33" s="11"/>
    </row>
    <row r="34" spans="1:16" s="15" customFormat="1" ht="30" x14ac:dyDescent="0.25">
      <c r="A34" s="14"/>
      <c r="B34" s="56" t="s">
        <v>1</v>
      </c>
      <c r="C34" s="43" t="s">
        <v>4</v>
      </c>
      <c r="D34" s="43" t="s">
        <v>5</v>
      </c>
      <c r="E34" s="57" t="s">
        <v>2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s="23" customFormat="1" ht="15.75" thickBot="1" x14ac:dyDescent="0.3">
      <c r="A35" s="19"/>
      <c r="B35" s="1"/>
      <c r="C35" s="2"/>
      <c r="D35" s="2"/>
      <c r="E35" s="53" t="str">
        <f>IFERROR(IF(OR(ISBLANK(C35),ISBLANK(D35)),"Completar",IF(D35&gt;=C35,D35-C35,"Error")),"Error")</f>
        <v>Completar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22"/>
    </row>
    <row r="36" spans="1:16" s="24" customFormat="1" ht="6" customHeight="1" thickBot="1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6" x14ac:dyDescent="0.25">
      <c r="B37" s="64" t="s">
        <v>20</v>
      </c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6"/>
    </row>
    <row r="38" spans="1:16" ht="15" customHeight="1" x14ac:dyDescent="0.25">
      <c r="B38" s="71" t="s">
        <v>22</v>
      </c>
      <c r="C38" s="72"/>
      <c r="D38" s="73"/>
      <c r="E38" s="82">
        <f>M31</f>
        <v>416</v>
      </c>
      <c r="F38" s="83"/>
      <c r="G38" s="30"/>
      <c r="H38" s="31"/>
      <c r="I38" s="31"/>
      <c r="J38" s="31"/>
      <c r="K38" s="31"/>
      <c r="L38" s="31"/>
      <c r="M38" s="31"/>
      <c r="N38" s="32"/>
    </row>
    <row r="39" spans="1:16" x14ac:dyDescent="0.25">
      <c r="B39" s="71" t="s">
        <v>23</v>
      </c>
      <c r="C39" s="72"/>
      <c r="D39" s="73"/>
      <c r="E39" s="84" t="str">
        <f>IF(M31="Completar","Completar",IFERROR(M31/(N31*24),"Error"))</f>
        <v>Error</v>
      </c>
      <c r="F39" s="85"/>
      <c r="G39" s="33"/>
      <c r="H39" s="34"/>
      <c r="I39" s="34"/>
      <c r="J39" s="34"/>
      <c r="K39" s="34"/>
      <c r="L39" s="34"/>
      <c r="M39" s="34"/>
      <c r="N39" s="35"/>
    </row>
    <row r="40" spans="1:16" ht="15" customHeight="1" x14ac:dyDescent="0.25">
      <c r="B40" s="71" t="s">
        <v>21</v>
      </c>
      <c r="C40" s="72"/>
      <c r="D40" s="73"/>
      <c r="E40" s="82">
        <f>IF(K31=0,0,IFERROR(ROUNDUP(K31/(M31/100),0),"Error"))</f>
        <v>0</v>
      </c>
      <c r="F40" s="83"/>
      <c r="G40" s="33"/>
      <c r="H40" s="34"/>
      <c r="I40" s="34"/>
      <c r="J40" s="34"/>
      <c r="K40" s="34"/>
      <c r="L40" s="34"/>
      <c r="M40" s="34"/>
      <c r="N40" s="35"/>
    </row>
    <row r="41" spans="1:16" ht="15" customHeight="1" x14ac:dyDescent="0.25">
      <c r="B41" s="71" t="s">
        <v>24</v>
      </c>
      <c r="C41" s="72"/>
      <c r="D41" s="73"/>
      <c r="E41" s="69">
        <f>IF(K31=0,0,IFERROR(K31/M31,"Error"))</f>
        <v>0</v>
      </c>
      <c r="F41" s="70"/>
      <c r="G41" s="33"/>
      <c r="H41" s="34"/>
      <c r="I41" s="34"/>
      <c r="J41" s="34"/>
      <c r="K41" s="34"/>
      <c r="L41" s="34"/>
      <c r="M41" s="34"/>
      <c r="N41" s="35"/>
    </row>
    <row r="42" spans="1:16" ht="15" customHeight="1" x14ac:dyDescent="0.25">
      <c r="B42" s="71" t="s">
        <v>27</v>
      </c>
      <c r="C42" s="72"/>
      <c r="D42" s="73"/>
      <c r="E42" s="58" t="str">
        <f>E5</f>
        <v>Completar</v>
      </c>
      <c r="F42" s="59" t="str">
        <f>IF(E42="Completar",E42,IFERROR(E42/$E$48,"Error"))</f>
        <v>Completar</v>
      </c>
      <c r="G42" s="33"/>
      <c r="H42" s="34"/>
      <c r="I42" s="34"/>
      <c r="J42" s="34"/>
      <c r="K42" s="34"/>
      <c r="L42" s="34"/>
      <c r="M42" s="34"/>
      <c r="N42" s="35"/>
    </row>
    <row r="43" spans="1:16" ht="15" customHeight="1" x14ac:dyDescent="0.25">
      <c r="B43" s="71" t="s">
        <v>28</v>
      </c>
      <c r="C43" s="72"/>
      <c r="D43" s="73"/>
      <c r="E43" s="58" t="str">
        <f>E9</f>
        <v>Completar</v>
      </c>
      <c r="F43" s="59" t="str">
        <f>IF(E43="Completar",E43,IFERROR(E43/$E$48,"Error"))</f>
        <v>Completar</v>
      </c>
      <c r="G43" s="33"/>
      <c r="H43" s="34"/>
      <c r="I43" s="34"/>
      <c r="J43" s="34"/>
      <c r="K43" s="34"/>
      <c r="L43" s="34"/>
      <c r="M43" s="34"/>
      <c r="N43" s="35"/>
    </row>
    <row r="44" spans="1:16" ht="15" customHeight="1" x14ac:dyDescent="0.25">
      <c r="B44" s="71" t="s">
        <v>31</v>
      </c>
      <c r="C44" s="72"/>
      <c r="D44" s="73"/>
      <c r="E44" s="58" t="str">
        <f>E13</f>
        <v>Completar</v>
      </c>
      <c r="F44" s="59" t="str">
        <f t="shared" ref="F44" si="3">IF(E44="Completar",E44,IFERROR(E44/$E$48,"Error"))</f>
        <v>Completar</v>
      </c>
      <c r="G44" s="33"/>
      <c r="H44" s="34"/>
      <c r="I44" s="34"/>
      <c r="J44" s="34"/>
      <c r="K44" s="34"/>
      <c r="L44" s="34"/>
      <c r="M44" s="34"/>
      <c r="N44" s="35"/>
    </row>
    <row r="45" spans="1:16" ht="15" customHeight="1" x14ac:dyDescent="0.25">
      <c r="B45" s="71" t="s">
        <v>29</v>
      </c>
      <c r="C45" s="72"/>
      <c r="D45" s="73"/>
      <c r="E45" s="58" t="str">
        <f>E35</f>
        <v>Completar</v>
      </c>
      <c r="F45" s="59" t="str">
        <f>IF(E45="Completar",E45,IFERROR(E45/$E$48,"Error"))</f>
        <v>Completar</v>
      </c>
      <c r="G45" s="33"/>
      <c r="H45" s="34"/>
      <c r="I45" s="34"/>
      <c r="J45" s="34"/>
      <c r="K45" s="34"/>
      <c r="L45" s="34"/>
      <c r="M45" s="34"/>
      <c r="N45" s="35"/>
    </row>
    <row r="46" spans="1:16" ht="15" customHeight="1" x14ac:dyDescent="0.25">
      <c r="B46" s="71" t="s">
        <v>25</v>
      </c>
      <c r="C46" s="72"/>
      <c r="D46" s="73"/>
      <c r="E46" s="58">
        <f>L31</f>
        <v>0</v>
      </c>
      <c r="F46" s="59" t="str">
        <f>IF(E46="Completar",E46,IFERROR(E46/$E$48,"Completar"))</f>
        <v>Completar</v>
      </c>
      <c r="G46" s="33"/>
      <c r="H46" s="34"/>
      <c r="I46" s="34"/>
      <c r="J46" s="34"/>
      <c r="K46" s="34"/>
      <c r="L46" s="34"/>
      <c r="M46" s="34"/>
      <c r="N46" s="35"/>
    </row>
    <row r="47" spans="1:16" ht="15" customHeight="1" x14ac:dyDescent="0.25">
      <c r="B47" s="71" t="s">
        <v>26</v>
      </c>
      <c r="C47" s="72"/>
      <c r="D47" s="73"/>
      <c r="E47" s="58" t="str">
        <f>J31</f>
        <v>Completar</v>
      </c>
      <c r="F47" s="59" t="str">
        <f>IF(E47="Completar",E47,IFERROR(E47/$E$48,"Completar"))</f>
        <v>Completar</v>
      </c>
      <c r="G47" s="33"/>
      <c r="H47" s="34"/>
      <c r="I47" s="34"/>
      <c r="J47" s="34"/>
      <c r="K47" s="34"/>
      <c r="L47" s="34"/>
      <c r="M47" s="34"/>
      <c r="N47" s="35"/>
    </row>
    <row r="48" spans="1:16" ht="15" customHeight="1" thickBot="1" x14ac:dyDescent="0.3">
      <c r="B48" s="77" t="s">
        <v>6</v>
      </c>
      <c r="C48" s="78"/>
      <c r="D48" s="79"/>
      <c r="E48" s="74" t="str">
        <f>IF(COUNTIF(E42:E47,"Error")&gt;0,"Error",IF(SUM(E42:E47)=0,"Completar",SUM(E42:E47)))</f>
        <v>Completar</v>
      </c>
      <c r="F48" s="75"/>
      <c r="G48" s="36"/>
      <c r="H48" s="37"/>
      <c r="I48" s="37"/>
      <c r="J48" s="37"/>
      <c r="K48" s="37"/>
      <c r="L48" s="37"/>
      <c r="M48" s="37"/>
      <c r="N48" s="38"/>
    </row>
    <row r="49" spans="1:15" s="39" customFormat="1" ht="6" customHeight="1" x14ac:dyDescent="0.25">
      <c r="A49" s="21"/>
      <c r="O49" s="21"/>
    </row>
    <row r="50" spans="1:15" hidden="1" x14ac:dyDescent="0.25"/>
    <row r="51" spans="1:15" hidden="1" x14ac:dyDescent="0.25"/>
    <row r="52" spans="1:15" hidden="1" x14ac:dyDescent="0.25"/>
    <row r="53" spans="1:15" hidden="1" x14ac:dyDescent="0.25"/>
    <row r="54" spans="1:15" hidden="1" x14ac:dyDescent="0.25"/>
    <row r="55" spans="1:15" hidden="1" x14ac:dyDescent="0.25"/>
    <row r="56" spans="1:15" hidden="1" x14ac:dyDescent="0.25"/>
    <row r="57" spans="1:15" hidden="1" x14ac:dyDescent="0.25"/>
    <row r="58" spans="1:15" hidden="1" x14ac:dyDescent="0.25"/>
    <row r="59" spans="1:15" hidden="1" x14ac:dyDescent="0.25"/>
    <row r="60" spans="1:15" hidden="1" x14ac:dyDescent="0.25"/>
    <row r="61" spans="1:15" hidden="1" x14ac:dyDescent="0.25"/>
    <row r="62" spans="1:15" hidden="1" x14ac:dyDescent="0.25"/>
    <row r="63" spans="1:15" hidden="1" x14ac:dyDescent="0.25"/>
    <row r="64" spans="1:15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</sheetData>
  <sheetProtection formatCells="0" formatColumns="0" formatRows="0" insertColumns="0" insertRows="0" deleteColumns="0" deleteRows="0"/>
  <mergeCells count="49">
    <mergeCell ref="C28:E28"/>
    <mergeCell ref="C30:E30"/>
    <mergeCell ref="C29:E29"/>
    <mergeCell ref="C25:E25"/>
    <mergeCell ref="K16:L16"/>
    <mergeCell ref="M16:M17"/>
    <mergeCell ref="N16:N17"/>
    <mergeCell ref="F8:N8"/>
    <mergeCell ref="F9:N9"/>
    <mergeCell ref="B15:N15"/>
    <mergeCell ref="E39:F39"/>
    <mergeCell ref="E40:F40"/>
    <mergeCell ref="H16:J16"/>
    <mergeCell ref="F16:G16"/>
    <mergeCell ref="C16:E17"/>
    <mergeCell ref="C21:E21"/>
    <mergeCell ref="B39:D39"/>
    <mergeCell ref="B40:D40"/>
    <mergeCell ref="C24:E24"/>
    <mergeCell ref="B33:E33"/>
    <mergeCell ref="B38:D38"/>
    <mergeCell ref="C22:E22"/>
    <mergeCell ref="C23:E23"/>
    <mergeCell ref="C26:E26"/>
    <mergeCell ref="B31:E31"/>
    <mergeCell ref="C27:E27"/>
    <mergeCell ref="E41:F41"/>
    <mergeCell ref="B47:D47"/>
    <mergeCell ref="E48:F48"/>
    <mergeCell ref="B37:N37"/>
    <mergeCell ref="B16:B17"/>
    <mergeCell ref="B48:D48"/>
    <mergeCell ref="B46:D46"/>
    <mergeCell ref="B41:D41"/>
    <mergeCell ref="B45:D45"/>
    <mergeCell ref="B42:D42"/>
    <mergeCell ref="B43:D43"/>
    <mergeCell ref="C19:E19"/>
    <mergeCell ref="C20:E20"/>
    <mergeCell ref="C18:E18"/>
    <mergeCell ref="B44:D44"/>
    <mergeCell ref="E38:F38"/>
    <mergeCell ref="B1:C1"/>
    <mergeCell ref="D1:N1"/>
    <mergeCell ref="B11:E11"/>
    <mergeCell ref="F12:N12"/>
    <mergeCell ref="F13:N13"/>
    <mergeCell ref="B7:E7"/>
    <mergeCell ref="B3:E3"/>
  </mergeCells>
  <conditionalFormatting sqref="D1:XFD22 C3:C1048576 D31:XFD1048576 F27:I30 D23:I24 D26:I26 F25:I25 A1:B1048576 J23:XFD30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</cp:lastModifiedBy>
  <dcterms:created xsi:type="dcterms:W3CDTF">2014-04-14T14:00:11Z</dcterms:created>
  <dcterms:modified xsi:type="dcterms:W3CDTF">2017-06-23T21:00:02Z</dcterms:modified>
</cp:coreProperties>
</file>