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Course\UDM\final\"/>
    </mc:Choice>
  </mc:AlternateContent>
  <xr:revisionPtr revIDLastSave="0" documentId="13_ncr:1_{96D3A06E-0B28-4BE1-864A-B69E00737642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2" sheetId="4" r:id="rId1"/>
    <sheet name="Simulation Output 1" sheetId="8" r:id="rId2"/>
    <sheet name="CFD Output 1" sheetId="9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4" l="1"/>
  <c r="C11" i="4"/>
  <c r="C12" i="4"/>
  <c r="C13" i="4"/>
  <c r="C14" i="4"/>
  <c r="C15" i="4"/>
  <c r="C16" i="4"/>
  <c r="C17" i="4"/>
  <c r="C18" i="4"/>
  <c r="C3" i="4" a="1"/>
  <c r="C3" i="4" l="1"/>
  <c r="F14" i="4" s="1"/>
  <c r="F12" i="4" l="1"/>
  <c r="D18" i="4"/>
  <c r="E18" i="4" s="1"/>
  <c r="G12" i="4"/>
  <c r="H12" i="4" s="1"/>
  <c r="G14" i="4"/>
  <c r="H14" i="4" s="1"/>
  <c r="D14" i="4"/>
  <c r="E14" i="4" s="1"/>
  <c r="G17" i="4"/>
  <c r="H41" i="4" s="1"/>
  <c r="D13" i="4"/>
  <c r="E13" i="4" s="1"/>
  <c r="D10" i="4"/>
  <c r="E10" i="4" s="1"/>
  <c r="F11" i="4"/>
  <c r="F13" i="4"/>
  <c r="F18" i="4"/>
  <c r="D17" i="4"/>
  <c r="E17" i="4" s="1"/>
  <c r="G11" i="4"/>
  <c r="H11" i="4" s="1"/>
  <c r="G15" i="4"/>
  <c r="D11" i="4"/>
  <c r="E11" i="4" s="1"/>
  <c r="F17" i="4"/>
  <c r="G18" i="4"/>
  <c r="H30" i="4" s="1"/>
  <c r="G16" i="4"/>
  <c r="H16" i="4" s="1"/>
  <c r="F16" i="4"/>
  <c r="F10" i="4"/>
  <c r="G10" i="4"/>
  <c r="H10" i="4" s="1"/>
  <c r="D16" i="4"/>
  <c r="E16" i="4" s="1"/>
  <c r="F15" i="4"/>
  <c r="G13" i="4"/>
  <c r="H25" i="4" s="1"/>
  <c r="D15" i="4"/>
  <c r="E15" i="4" s="1"/>
  <c r="D12" i="4"/>
  <c r="E12" i="4" s="1"/>
  <c r="H27" i="4" l="1"/>
  <c r="H51" i="4"/>
  <c r="I11" i="4"/>
  <c r="I27" i="4"/>
  <c r="H24" i="4"/>
  <c r="I24" i="4" s="1"/>
  <c r="H36" i="4"/>
  <c r="I36" i="4" s="1"/>
  <c r="I30" i="4"/>
  <c r="H48" i="4"/>
  <c r="I48" i="4" s="1"/>
  <c r="I14" i="4"/>
  <c r="H50" i="4"/>
  <c r="I50" i="4" s="1"/>
  <c r="H35" i="4"/>
  <c r="I35" i="4" s="1"/>
  <c r="H47" i="4"/>
  <c r="I47" i="4" s="1"/>
  <c r="I25" i="4"/>
  <c r="H26" i="4"/>
  <c r="I26" i="4" s="1"/>
  <c r="H39" i="4"/>
  <c r="I39" i="4" s="1"/>
  <c r="H46" i="4"/>
  <c r="I46" i="4" s="1"/>
  <c r="H38" i="4"/>
  <c r="I38" i="4" s="1"/>
  <c r="I12" i="4"/>
  <c r="H53" i="4"/>
  <c r="I53" i="4" s="1"/>
  <c r="H29" i="4"/>
  <c r="I29" i="4" s="1"/>
  <c r="I41" i="4"/>
  <c r="I10" i="4"/>
  <c r="H17" i="4"/>
  <c r="I17" i="4" s="1"/>
  <c r="H49" i="4"/>
  <c r="I49" i="4" s="1"/>
  <c r="H22" i="4"/>
  <c r="I22" i="4" s="1"/>
  <c r="H34" i="4"/>
  <c r="I34" i="4" s="1"/>
  <c r="H23" i="4"/>
  <c r="I23" i="4" s="1"/>
  <c r="H54" i="4"/>
  <c r="I54" i="4" s="1"/>
  <c r="H37" i="4"/>
  <c r="I37" i="4" s="1"/>
  <c r="H13" i="4"/>
  <c r="I13" i="4" s="1"/>
  <c r="H42" i="4"/>
  <c r="I42" i="4" s="1"/>
  <c r="I16" i="4"/>
  <c r="H28" i="4"/>
  <c r="I28" i="4" s="1"/>
  <c r="H15" i="4"/>
  <c r="I15" i="4" s="1"/>
  <c r="H40" i="4"/>
  <c r="I40" i="4" s="1"/>
  <c r="H52" i="4"/>
  <c r="I52" i="4" s="1"/>
  <c r="I51" i="4"/>
  <c r="H18" i="4"/>
  <c r="I18" i="4" s="1"/>
  <c r="J23" i="4" a="1"/>
  <c r="J29" i="4" a="1"/>
  <c r="J51" i="4" a="1"/>
  <c r="J53" i="4" a="1"/>
  <c r="J30" i="4" a="1"/>
  <c r="J50" i="4" a="1"/>
  <c r="J47" i="4" a="1"/>
  <c r="J39" i="4" a="1"/>
  <c r="J12" i="4" a="1"/>
  <c r="J37" i="4" a="1"/>
  <c r="J36" i="4" a="1"/>
  <c r="J26" i="4" a="1"/>
  <c r="J10" i="4" a="1"/>
  <c r="J28" i="4" a="1"/>
  <c r="J38" i="4" a="1"/>
  <c r="J11" i="4" a="1"/>
  <c r="J13" i="4" a="1"/>
  <c r="J17" i="4" a="1"/>
  <c r="J46" i="4" a="1"/>
  <c r="J52" i="4" a="1"/>
  <c r="J27" i="4" a="1"/>
  <c r="J16" i="4" a="1"/>
  <c r="J24" i="4" a="1"/>
  <c r="J15" i="4" a="1"/>
  <c r="J41" i="4" a="1"/>
  <c r="J22" i="4" a="1"/>
  <c r="J49" i="4" a="1"/>
  <c r="J40" i="4" a="1"/>
  <c r="J14" i="4" a="1"/>
  <c r="J18" i="4" a="1"/>
  <c r="J25" i="4" a="1"/>
  <c r="J34" i="4" a="1"/>
  <c r="J54" i="4" a="1"/>
  <c r="J48" i="4" a="1"/>
  <c r="J42" i="4" a="1"/>
  <c r="J35" i="4" a="1"/>
  <c r="J11" i="4" l="1"/>
  <c r="J54" i="4"/>
  <c r="J53" i="4"/>
  <c r="J27" i="4"/>
  <c r="J52" i="4"/>
  <c r="J51" i="4"/>
  <c r="J50" i="4"/>
  <c r="J49" i="4"/>
  <c r="J48" i="4"/>
  <c r="J47" i="4"/>
  <c r="J46" i="4"/>
  <c r="J42" i="4"/>
  <c r="J41" i="4"/>
  <c r="J40" i="4"/>
  <c r="J39" i="4"/>
  <c r="J38" i="4"/>
  <c r="J37" i="4"/>
  <c r="J36" i="4"/>
  <c r="J35" i="4"/>
  <c r="J30" i="4"/>
  <c r="J29" i="4"/>
  <c r="J28" i="4"/>
  <c r="J26" i="4"/>
  <c r="J25" i="4"/>
  <c r="J24" i="4"/>
  <c r="J14" i="4"/>
  <c r="J23" i="4"/>
  <c r="J22" i="4"/>
  <c r="J10" i="4"/>
  <c r="J18" i="4"/>
  <c r="J17" i="4"/>
  <c r="J12" i="4"/>
  <c r="J16" i="4"/>
  <c r="J15" i="4"/>
  <c r="J13" i="4"/>
  <c r="J34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<sst xmlns="http://schemas.openxmlformats.org/spreadsheetml/2006/main" count="145" uniqueCount="78">
  <si>
    <t>Varible Cost(in million)</t>
  </si>
  <si>
    <t>Maximum</t>
  </si>
  <si>
    <t>Percentiles</t>
  </si>
  <si>
    <t>Minimum</t>
  </si>
  <si>
    <t>Output Name</t>
  </si>
  <si>
    <t>Upper 95% CI</t>
  </si>
  <si>
    <t>Lower 95% CI</t>
  </si>
  <si>
    <t>Mean Std. Error</t>
  </si>
  <si>
    <t>Standard
Deviation</t>
  </si>
  <si>
    <t>Mean</t>
  </si>
  <si>
    <t>Observations</t>
  </si>
  <si>
    <t>Scenario</t>
  </si>
  <si>
    <t>Sample Size:</t>
  </si>
  <si>
    <t>Scenarios:</t>
  </si>
  <si>
    <t>Run Time (h:mm:ss)</t>
  </si>
  <si>
    <t>Start Time</t>
  </si>
  <si>
    <t>Random Number Seed:</t>
  </si>
  <si>
    <t>Start Date</t>
  </si>
  <si>
    <t>Use Same Seed?</t>
  </si>
  <si>
    <t>v2.0w30</t>
  </si>
  <si>
    <t>YASAI Version:</t>
  </si>
  <si>
    <t>Workbook</t>
  </si>
  <si>
    <t>YASAIw Simulation Output</t>
  </si>
  <si>
    <t>Simulation</t>
    <phoneticPr fontId="1" type="noConversion"/>
  </si>
  <si>
    <t>Revenue(in million)</t>
    <phoneticPr fontId="1" type="noConversion"/>
  </si>
  <si>
    <t>Salvage 15 Income</t>
    <phoneticPr fontId="1" type="noConversion"/>
  </si>
  <si>
    <t>Salvage 12 Income</t>
    <phoneticPr fontId="1" type="noConversion"/>
  </si>
  <si>
    <t>Salvage 10 Income</t>
    <phoneticPr fontId="1" type="noConversion"/>
  </si>
  <si>
    <t>LeftOver</t>
    <phoneticPr fontId="1" type="noConversion"/>
  </si>
  <si>
    <t>Shortage</t>
    <phoneticPr fontId="1" type="noConversion"/>
  </si>
  <si>
    <t>Income(in million)</t>
    <phoneticPr fontId="1" type="noConversion"/>
  </si>
  <si>
    <t>Sale Number(in million)</t>
    <phoneticPr fontId="1" type="noConversion"/>
  </si>
  <si>
    <t>Production(in million)</t>
    <phoneticPr fontId="1" type="noConversion"/>
  </si>
  <si>
    <t>Sale Price</t>
    <phoneticPr fontId="1" type="noConversion"/>
  </si>
  <si>
    <t>Fixed Cost(in million)</t>
    <phoneticPr fontId="1" type="noConversion"/>
  </si>
  <si>
    <t>Demand(in million)</t>
    <phoneticPr fontId="1" type="noConversion"/>
  </si>
  <si>
    <t>15-95</t>
  </si>
  <si>
    <t>15-90</t>
  </si>
  <si>
    <t>15-85</t>
  </si>
  <si>
    <t>15-80</t>
  </si>
  <si>
    <t>15-120</t>
  </si>
  <si>
    <t>15-115</t>
  </si>
  <si>
    <t>15-110</t>
  </si>
  <si>
    <t>15-105</t>
  </si>
  <si>
    <t>15-100</t>
  </si>
  <si>
    <t>14-95</t>
  </si>
  <si>
    <t>14-90</t>
  </si>
  <si>
    <t>14-85</t>
  </si>
  <si>
    <t>14-80</t>
  </si>
  <si>
    <t>14-120</t>
  </si>
  <si>
    <t>14-115</t>
  </si>
  <si>
    <t>14-110</t>
  </si>
  <si>
    <t>14-105</t>
  </si>
  <si>
    <t>14-100</t>
  </si>
  <si>
    <t>12-95</t>
  </si>
  <si>
    <t>12-90</t>
  </si>
  <si>
    <t>12-85</t>
  </si>
  <si>
    <t>12-80</t>
  </si>
  <si>
    <t>12-120</t>
  </si>
  <si>
    <t>12-115</t>
  </si>
  <si>
    <t>12-110</t>
  </si>
  <si>
    <t>12-105</t>
  </si>
  <si>
    <t>12-100</t>
  </si>
  <si>
    <t>10-95</t>
  </si>
  <si>
    <t>10-90</t>
  </si>
  <si>
    <t>10-85</t>
  </si>
  <si>
    <t>10-80</t>
  </si>
  <si>
    <t>10-120</t>
  </si>
  <si>
    <t>10-115</t>
  </si>
  <si>
    <t>10-110</t>
  </si>
  <si>
    <t>10-105</t>
  </si>
  <si>
    <t>10-100</t>
  </si>
  <si>
    <t>Salvage Price</t>
  </si>
  <si>
    <t>Varible Cost</t>
  </si>
  <si>
    <t>Salvage 14 Income</t>
  </si>
  <si>
    <t>Final22.xlsx</t>
  </si>
  <si>
    <t>No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</si>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</sst>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6">
    <xf numFmtId="0" fontId="0" fillId="0" borderId="0" xfId="0"/>
    <xf numFmtId="0" fontId="2" fillId="0" borderId="0" xfId="1" applyFont="1">
      <alignment vertical="center"/>
    </xf>
    <xf numFmtId="0" fontId="4" fillId="0" borderId="0" xfId="1" applyFont="1" applyAlignment="1">
      <alignment vertical="center" wrapText="1"/>
    </xf>
    <xf numFmtId="0" fontId="2" fillId="0" borderId="0" xfId="1" applyFont="1" applyAlignment="1">
      <alignment vertical="center" wrapText="1"/>
    </xf>
    <xf numFmtId="0" fontId="4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9" fontId="0" fillId="0" borderId="0" xfId="0" applyNumberFormat="1" applyAlignment="1">
      <alignment horizontal="left"/>
    </xf>
    <xf numFmtId="21" fontId="0" fillId="0" borderId="0" xfId="0" applyNumberFormat="1" applyAlignment="1">
      <alignment horizontal="left"/>
    </xf>
    <xf numFmtId="49" fontId="5" fillId="0" borderId="0" xfId="0" applyNumberFormat="1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wrapText="1"/>
    </xf>
    <xf numFmtId="9" fontId="4" fillId="0" borderId="0" xfId="0" applyNumberFormat="1" applyFont="1" applyAlignment="1">
      <alignment horizontal="center"/>
    </xf>
    <xf numFmtId="17" fontId="4" fillId="0" borderId="0" xfId="0" applyNumberFormat="1" applyFont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164" fontId="5" fillId="0" borderId="0" xfId="0" applyNumberFormat="1" applyFont="1"/>
    <xf numFmtId="9" fontId="4" fillId="0" borderId="0" xfId="0" applyNumberFormat="1" applyFont="1" applyAlignment="1">
      <alignment horizontal="left"/>
    </xf>
    <xf numFmtId="17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9" fontId="0" fillId="0" borderId="0" xfId="0" applyNumberFormat="1" applyAlignment="1">
      <alignment horizontal="left"/>
    </xf>
    <xf numFmtId="49" fontId="3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4" fillId="0" borderId="0" xfId="0" applyFont="1" applyAlignment="1"/>
    <xf numFmtId="0" fontId="0" fillId="0" borderId="0" xfId="0" applyAlignment="1"/>
  </cellXfs>
  <cellStyles count="2">
    <cellStyle name="Normal" xfId="0" builtinId="0"/>
    <cellStyle name="Normal 2" xfId="1" xr:uid="{ABE90FA2-2297-4AA2-91EB-B0A1F50B4D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iyon\AppData\Roaming\Microsoft\AddIns\YASAIwNYU%20(3)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ASAI Blank Sheet"/>
      <sheetName val="Simulation Output 1"/>
    </sheetNames>
    <definedNames>
      <definedName name="genNormal"/>
      <definedName name="simOutput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C7549-F29C-4721-B47B-1D4FBE5D911E}">
  <dimension ref="B3:J54"/>
  <sheetViews>
    <sheetView tabSelected="1" topLeftCell="C5" zoomScale="70" zoomScaleNormal="70" workbookViewId="0">
      <selection activeCell="H53" sqref="H53"/>
    </sheetView>
  </sheetViews>
  <sheetFormatPr defaultRowHeight="14.5"/>
  <cols>
    <col min="1" max="1" width="8.7265625" style="1"/>
    <col min="2" max="2" width="14.90625" style="1" customWidth="1"/>
    <col min="3" max="3" width="11.7265625" style="1" customWidth="1"/>
    <col min="4" max="4" width="12.26953125" style="1" customWidth="1"/>
    <col min="5" max="5" width="9.6328125" style="1" customWidth="1"/>
    <col min="6" max="6" width="12.26953125" style="1" customWidth="1"/>
    <col min="7" max="7" width="11.08984375" style="1" bestFit="1" customWidth="1"/>
    <col min="8" max="8" width="19.08984375" style="1" bestFit="1" customWidth="1"/>
    <col min="9" max="9" width="20.6328125" style="1" bestFit="1" customWidth="1"/>
    <col min="10" max="10" width="12.6328125" style="1" bestFit="1" customWidth="1"/>
    <col min="11" max="16384" width="8.7265625" style="1"/>
  </cols>
  <sheetData>
    <row r="3" spans="2:10">
      <c r="B3" s="1" t="s">
        <v>35</v>
      </c>
      <c r="C3" s="1" cm="1">
        <f t="array" aca="1" ref="C3" ca="1">[1]!genNormal(100,10)</f>
        <v>116.74109370544478</v>
      </c>
    </row>
    <row r="4" spans="2:10">
      <c r="B4" s="1" t="s">
        <v>34</v>
      </c>
      <c r="C4" s="1">
        <v>125</v>
      </c>
    </row>
    <row r="5" spans="2:10">
      <c r="B5" s="1" t="s">
        <v>73</v>
      </c>
      <c r="C5" s="1">
        <v>15</v>
      </c>
    </row>
    <row r="6" spans="2:10">
      <c r="B6" s="1" t="s">
        <v>33</v>
      </c>
      <c r="C6" s="1">
        <v>20</v>
      </c>
    </row>
    <row r="7" spans="2:10">
      <c r="B7" s="1" t="s">
        <v>72</v>
      </c>
      <c r="C7" s="1">
        <v>10</v>
      </c>
      <c r="D7" s="1">
        <v>12</v>
      </c>
      <c r="E7" s="1">
        <v>14</v>
      </c>
      <c r="F7" s="1">
        <v>15</v>
      </c>
    </row>
    <row r="9" spans="2:10">
      <c r="B9" s="1" t="s">
        <v>32</v>
      </c>
      <c r="C9" s="1" t="s">
        <v>0</v>
      </c>
      <c r="D9" s="1" t="s">
        <v>31</v>
      </c>
      <c r="E9" s="1" t="s">
        <v>30</v>
      </c>
      <c r="F9" s="1" t="s">
        <v>29</v>
      </c>
      <c r="G9" s="1" t="s">
        <v>28</v>
      </c>
      <c r="H9" s="1" t="s">
        <v>27</v>
      </c>
      <c r="I9" s="1" t="s">
        <v>24</v>
      </c>
      <c r="J9" s="1" t="s">
        <v>23</v>
      </c>
    </row>
    <row r="10" spans="2:10">
      <c r="B10" s="1">
        <v>80</v>
      </c>
      <c r="C10" s="1">
        <f t="shared" ref="C10:C18" si="0">$C$5*B10</f>
        <v>1200</v>
      </c>
      <c r="D10" s="1">
        <f ca="1">IF(B10&gt;$C$3,$C$3,B10)</f>
        <v>80</v>
      </c>
      <c r="E10" s="1">
        <f ca="1">$C$6*D10</f>
        <v>1600</v>
      </c>
      <c r="F10" s="1">
        <f ca="1">IF(B10&lt;$C$3,$C$3-B10,0)</f>
        <v>36.741093705444783</v>
      </c>
      <c r="G10" s="1">
        <f t="shared" ref="G10:G18" ca="1" si="1">IF(B10&gt;$C$3,B10-$C$3,0)</f>
        <v>0</v>
      </c>
      <c r="H10" s="1">
        <f t="shared" ref="H10:H18" ca="1" si="2">G10*$C$7</f>
        <v>0</v>
      </c>
      <c r="I10" s="1">
        <f t="shared" ref="I10:I18" ca="1" si="3">E10-C10-$C$4+H10</f>
        <v>275</v>
      </c>
      <c r="J10" s="1" cm="1">
        <f t="array" aca="1" ref="J10" ca="1">[1]!simOutput(I10,"10-80")</f>
        <v>275</v>
      </c>
    </row>
    <row r="11" spans="2:10">
      <c r="B11" s="1">
        <v>85</v>
      </c>
      <c r="C11" s="1">
        <f t="shared" si="0"/>
        <v>1275</v>
      </c>
      <c r="D11" s="1">
        <f t="shared" ref="D11:D18" ca="1" si="4">IF(B11&gt;$C$3,$C$3,B11)</f>
        <v>85</v>
      </c>
      <c r="E11" s="1">
        <f t="shared" ref="E11:E18" ca="1" si="5">$C$6*D11</f>
        <v>1700</v>
      </c>
      <c r="F11" s="1">
        <f t="shared" ref="F11:F18" ca="1" si="6">IF(B11&lt;$C$3,$C$3-B11,0)</f>
        <v>31.741093705444783</v>
      </c>
      <c r="G11" s="1">
        <f t="shared" ca="1" si="1"/>
        <v>0</v>
      </c>
      <c r="H11" s="1">
        <f t="shared" ca="1" si="2"/>
        <v>0</v>
      </c>
      <c r="I11" s="1">
        <f t="shared" ca="1" si="3"/>
        <v>300</v>
      </c>
      <c r="J11" s="1" cm="1">
        <f t="array" aca="1" ref="J11" ca="1">[1]!simOutput(I11,"10-85")</f>
        <v>300</v>
      </c>
    </row>
    <row r="12" spans="2:10">
      <c r="B12" s="1">
        <v>90</v>
      </c>
      <c r="C12" s="1">
        <f t="shared" si="0"/>
        <v>1350</v>
      </c>
      <c r="D12" s="1">
        <f t="shared" ca="1" si="4"/>
        <v>90</v>
      </c>
      <c r="E12" s="1">
        <f t="shared" ca="1" si="5"/>
        <v>1800</v>
      </c>
      <c r="F12" s="1">
        <f t="shared" ca="1" si="6"/>
        <v>26.741093705444783</v>
      </c>
      <c r="G12" s="1">
        <f t="shared" ca="1" si="1"/>
        <v>0</v>
      </c>
      <c r="H12" s="1">
        <f t="shared" ca="1" si="2"/>
        <v>0</v>
      </c>
      <c r="I12" s="1">
        <f t="shared" ca="1" si="3"/>
        <v>325</v>
      </c>
      <c r="J12" s="1" cm="1">
        <f t="array" aca="1" ref="J12" ca="1">[1]!simOutput(I12,"10-90")</f>
        <v>325</v>
      </c>
    </row>
    <row r="13" spans="2:10">
      <c r="B13" s="1">
        <v>95</v>
      </c>
      <c r="C13" s="1">
        <f t="shared" si="0"/>
        <v>1425</v>
      </c>
      <c r="D13" s="1">
        <f t="shared" ca="1" si="4"/>
        <v>95</v>
      </c>
      <c r="E13" s="1">
        <f t="shared" ca="1" si="5"/>
        <v>1900</v>
      </c>
      <c r="F13" s="1">
        <f t="shared" ca="1" si="6"/>
        <v>21.741093705444783</v>
      </c>
      <c r="G13" s="1">
        <f t="shared" ca="1" si="1"/>
        <v>0</v>
      </c>
      <c r="H13" s="1">
        <f t="shared" ca="1" si="2"/>
        <v>0</v>
      </c>
      <c r="I13" s="1">
        <f t="shared" ca="1" si="3"/>
        <v>350</v>
      </c>
      <c r="J13" s="1" cm="1">
        <f t="array" aca="1" ref="J13" ca="1">[1]!simOutput(I13,"10-95")</f>
        <v>350</v>
      </c>
    </row>
    <row r="14" spans="2:10">
      <c r="B14" s="1">
        <v>100</v>
      </c>
      <c r="C14" s="1">
        <f t="shared" si="0"/>
        <v>1500</v>
      </c>
      <c r="D14" s="1">
        <f t="shared" ca="1" si="4"/>
        <v>100</v>
      </c>
      <c r="E14" s="1">
        <f t="shared" ca="1" si="5"/>
        <v>2000</v>
      </c>
      <c r="F14" s="1">
        <f t="shared" ca="1" si="6"/>
        <v>16.741093705444783</v>
      </c>
      <c r="G14" s="1">
        <f t="shared" ca="1" si="1"/>
        <v>0</v>
      </c>
      <c r="H14" s="1">
        <f t="shared" ca="1" si="2"/>
        <v>0</v>
      </c>
      <c r="I14" s="1">
        <f t="shared" ca="1" si="3"/>
        <v>375</v>
      </c>
      <c r="J14" s="1" cm="1">
        <f t="array" aca="1" ref="J14" ca="1">[1]!simOutput(I14,"10-100")</f>
        <v>375</v>
      </c>
    </row>
    <row r="15" spans="2:10">
      <c r="B15" s="1">
        <v>105</v>
      </c>
      <c r="C15" s="1">
        <f t="shared" si="0"/>
        <v>1575</v>
      </c>
      <c r="D15" s="1">
        <f t="shared" ca="1" si="4"/>
        <v>105</v>
      </c>
      <c r="E15" s="1">
        <f t="shared" ca="1" si="5"/>
        <v>2100</v>
      </c>
      <c r="F15" s="1">
        <f t="shared" ca="1" si="6"/>
        <v>11.741093705444783</v>
      </c>
      <c r="G15" s="1">
        <f t="shared" ca="1" si="1"/>
        <v>0</v>
      </c>
      <c r="H15" s="1">
        <f t="shared" ca="1" si="2"/>
        <v>0</v>
      </c>
      <c r="I15" s="1">
        <f t="shared" ca="1" si="3"/>
        <v>400</v>
      </c>
      <c r="J15" s="1" cm="1">
        <f t="array" aca="1" ref="J15" ca="1">[1]!simOutput(I15,"10-105")</f>
        <v>400</v>
      </c>
    </row>
    <row r="16" spans="2:10">
      <c r="B16" s="1">
        <v>110</v>
      </c>
      <c r="C16" s="1">
        <f t="shared" si="0"/>
        <v>1650</v>
      </c>
      <c r="D16" s="1">
        <f t="shared" ca="1" si="4"/>
        <v>110</v>
      </c>
      <c r="E16" s="1">
        <f t="shared" ca="1" si="5"/>
        <v>2200</v>
      </c>
      <c r="F16" s="1">
        <f t="shared" ca="1" si="6"/>
        <v>6.7410937054447828</v>
      </c>
      <c r="G16" s="1">
        <f t="shared" ca="1" si="1"/>
        <v>0</v>
      </c>
      <c r="H16" s="1">
        <f t="shared" ca="1" si="2"/>
        <v>0</v>
      </c>
      <c r="I16" s="1">
        <f t="shared" ca="1" si="3"/>
        <v>425</v>
      </c>
      <c r="J16" s="1" cm="1">
        <f t="array" aca="1" ref="J16" ca="1">[1]!simOutput(I16,"10-110")</f>
        <v>425</v>
      </c>
    </row>
    <row r="17" spans="2:10">
      <c r="B17" s="1">
        <v>115</v>
      </c>
      <c r="C17" s="1">
        <f t="shared" si="0"/>
        <v>1725</v>
      </c>
      <c r="D17" s="1">
        <f t="shared" ca="1" si="4"/>
        <v>115</v>
      </c>
      <c r="E17" s="1">
        <f t="shared" ca="1" si="5"/>
        <v>2300</v>
      </c>
      <c r="F17" s="1">
        <f t="shared" ca="1" si="6"/>
        <v>1.7410937054447828</v>
      </c>
      <c r="G17" s="1">
        <f t="shared" ca="1" si="1"/>
        <v>0</v>
      </c>
      <c r="H17" s="1">
        <f t="shared" ca="1" si="2"/>
        <v>0</v>
      </c>
      <c r="I17" s="1">
        <f t="shared" ca="1" si="3"/>
        <v>450</v>
      </c>
      <c r="J17" s="1" cm="1">
        <f t="array" aca="1" ref="J17" ca="1">[1]!simOutput(I17,"10-115")</f>
        <v>450</v>
      </c>
    </row>
    <row r="18" spans="2:10">
      <c r="B18" s="1">
        <v>120</v>
      </c>
      <c r="C18" s="1">
        <f t="shared" si="0"/>
        <v>1800</v>
      </c>
      <c r="D18" s="1">
        <f t="shared" ca="1" si="4"/>
        <v>116.74109370544478</v>
      </c>
      <c r="E18" s="1">
        <f t="shared" ca="1" si="5"/>
        <v>2334.8218741088958</v>
      </c>
      <c r="F18" s="1">
        <f t="shared" ca="1" si="6"/>
        <v>0</v>
      </c>
      <c r="G18" s="1">
        <f t="shared" ca="1" si="1"/>
        <v>3.2589062945552172</v>
      </c>
      <c r="H18" s="1">
        <f t="shared" ca="1" si="2"/>
        <v>32.589062945552172</v>
      </c>
      <c r="I18" s="1">
        <f t="shared" ca="1" si="3"/>
        <v>442.41093705444803</v>
      </c>
      <c r="J18" s="1" cm="1">
        <f t="array" aca="1" ref="J18" ca="1">[1]!simOutput(I18,"10-120")</f>
        <v>442.41093705444803</v>
      </c>
    </row>
    <row r="21" spans="2:10">
      <c r="H21" s="1" t="s">
        <v>26</v>
      </c>
      <c r="I21" s="1" t="s">
        <v>24</v>
      </c>
      <c r="J21" s="1" t="s">
        <v>23</v>
      </c>
    </row>
    <row r="22" spans="2:10">
      <c r="B22" s="2"/>
      <c r="C22" s="2"/>
      <c r="D22" s="2"/>
      <c r="E22" s="2"/>
      <c r="F22" s="2"/>
      <c r="H22" s="1">
        <f t="shared" ref="H22:H30" ca="1" si="7">G10*$D$7</f>
        <v>0</v>
      </c>
      <c r="I22" s="1">
        <f t="shared" ref="I22:I30" ca="1" si="8">E10-C10-$C$4+H22</f>
        <v>275</v>
      </c>
      <c r="J22" s="1" cm="1">
        <f t="array" aca="1" ref="J22" ca="1">[1]!simOutput(I22,"12-80")</f>
        <v>275</v>
      </c>
    </row>
    <row r="23" spans="2:10">
      <c r="B23" s="2"/>
      <c r="C23" s="2"/>
      <c r="D23" s="2"/>
      <c r="E23" s="2"/>
      <c r="F23" s="2"/>
      <c r="H23" s="1">
        <f t="shared" ca="1" si="7"/>
        <v>0</v>
      </c>
      <c r="I23" s="1">
        <f t="shared" ca="1" si="8"/>
        <v>300</v>
      </c>
      <c r="J23" s="1" cm="1">
        <f t="array" aca="1" ref="J23" ca="1">[1]!simOutput(I23,"12-85")</f>
        <v>300</v>
      </c>
    </row>
    <row r="24" spans="2:10">
      <c r="B24" s="3"/>
      <c r="C24" s="3"/>
      <c r="D24" s="3"/>
      <c r="E24" s="3"/>
      <c r="F24" s="3"/>
      <c r="H24" s="1">
        <f t="shared" ca="1" si="7"/>
        <v>0</v>
      </c>
      <c r="I24" s="1">
        <f t="shared" ca="1" si="8"/>
        <v>325</v>
      </c>
      <c r="J24" s="1" cm="1">
        <f t="array" aca="1" ref="J24" ca="1">[1]!simOutput(I24,"12-90")</f>
        <v>325</v>
      </c>
    </row>
    <row r="25" spans="2:10">
      <c r="H25" s="1">
        <f t="shared" ca="1" si="7"/>
        <v>0</v>
      </c>
      <c r="I25" s="1">
        <f t="shared" ca="1" si="8"/>
        <v>350</v>
      </c>
      <c r="J25" s="1" cm="1">
        <f t="array" aca="1" ref="J25" ca="1">[1]!simOutput(I25,"12-95")</f>
        <v>350</v>
      </c>
    </row>
    <row r="26" spans="2:10">
      <c r="H26" s="1">
        <f t="shared" ca="1" si="7"/>
        <v>0</v>
      </c>
      <c r="I26" s="1">
        <f t="shared" ca="1" si="8"/>
        <v>375</v>
      </c>
      <c r="J26" s="1" cm="1">
        <f t="array" aca="1" ref="J26" ca="1">[1]!simOutput(I26,"12-100")</f>
        <v>375</v>
      </c>
    </row>
    <row r="27" spans="2:10">
      <c r="H27" s="1">
        <f t="shared" ca="1" si="7"/>
        <v>0</v>
      </c>
      <c r="I27" s="1">
        <f t="shared" ca="1" si="8"/>
        <v>400</v>
      </c>
      <c r="J27" s="1" cm="1">
        <f t="array" aca="1" ref="J27" ca="1">[1]!simOutput(I27,"12-105")</f>
        <v>400</v>
      </c>
    </row>
    <row r="28" spans="2:10">
      <c r="H28" s="1">
        <f t="shared" ca="1" si="7"/>
        <v>0</v>
      </c>
      <c r="I28" s="1">
        <f t="shared" ca="1" si="8"/>
        <v>425</v>
      </c>
      <c r="J28" s="1" cm="1">
        <f t="array" aca="1" ref="J28" ca="1">[1]!simOutput(I28,"12-110")</f>
        <v>425</v>
      </c>
    </row>
    <row r="29" spans="2:10">
      <c r="H29" s="1">
        <f t="shared" ca="1" si="7"/>
        <v>0</v>
      </c>
      <c r="I29" s="1">
        <f t="shared" ca="1" si="8"/>
        <v>450</v>
      </c>
      <c r="J29" s="1" cm="1">
        <f t="array" aca="1" ref="J29" ca="1">[1]!simOutput(I29,"12-115")</f>
        <v>450</v>
      </c>
    </row>
    <row r="30" spans="2:10">
      <c r="H30" s="1">
        <f t="shared" ca="1" si="7"/>
        <v>39.106875534662606</v>
      </c>
      <c r="I30" s="1">
        <f t="shared" ca="1" si="8"/>
        <v>448.92874964355843</v>
      </c>
      <c r="J30" s="1" cm="1">
        <f t="array" aca="1" ref="J30" ca="1">[1]!simOutput(I30,"12-120")</f>
        <v>448.92874964355843</v>
      </c>
    </row>
    <row r="33" spans="8:10">
      <c r="H33" s="1" t="s">
        <v>74</v>
      </c>
      <c r="I33" s="1" t="s">
        <v>24</v>
      </c>
      <c r="J33" s="1" t="s">
        <v>23</v>
      </c>
    </row>
    <row r="34" spans="8:10">
      <c r="H34" s="1">
        <f t="shared" ref="H34:H42" ca="1" si="9">G10*$E$7</f>
        <v>0</v>
      </c>
      <c r="I34" s="1">
        <f t="shared" ref="I34:I42" ca="1" si="10">E10-C10-$C$4+H34</f>
        <v>275</v>
      </c>
      <c r="J34" s="1" cm="1">
        <f t="array" aca="1" ref="J34" ca="1">[1]!simOutput(I34,"14-80")</f>
        <v>275</v>
      </c>
    </row>
    <row r="35" spans="8:10">
      <c r="H35" s="1">
        <f t="shared" ca="1" si="9"/>
        <v>0</v>
      </c>
      <c r="I35" s="1">
        <f t="shared" ca="1" si="10"/>
        <v>300</v>
      </c>
      <c r="J35" s="1" cm="1">
        <f t="array" aca="1" ref="J35" ca="1">[1]!simOutput(I35,"14-85")</f>
        <v>300</v>
      </c>
    </row>
    <row r="36" spans="8:10">
      <c r="H36" s="1">
        <f t="shared" ca="1" si="9"/>
        <v>0</v>
      </c>
      <c r="I36" s="1">
        <f t="shared" ca="1" si="10"/>
        <v>325</v>
      </c>
      <c r="J36" s="1" cm="1">
        <f t="array" aca="1" ref="J36" ca="1">[1]!simOutput(I36,"14-90")</f>
        <v>325</v>
      </c>
    </row>
    <row r="37" spans="8:10">
      <c r="H37" s="1">
        <f t="shared" ca="1" si="9"/>
        <v>0</v>
      </c>
      <c r="I37" s="1">
        <f t="shared" ca="1" si="10"/>
        <v>350</v>
      </c>
      <c r="J37" s="1" cm="1">
        <f t="array" aca="1" ref="J37" ca="1">[1]!simOutput(I37,"14-95")</f>
        <v>350</v>
      </c>
    </row>
    <row r="38" spans="8:10">
      <c r="H38" s="1">
        <f t="shared" ca="1" si="9"/>
        <v>0</v>
      </c>
      <c r="I38" s="1">
        <f t="shared" ca="1" si="10"/>
        <v>375</v>
      </c>
      <c r="J38" s="1" cm="1">
        <f t="array" aca="1" ref="J38" ca="1">[1]!simOutput(I38,"14-100")</f>
        <v>375</v>
      </c>
    </row>
    <row r="39" spans="8:10">
      <c r="H39" s="1">
        <f t="shared" ca="1" si="9"/>
        <v>0</v>
      </c>
      <c r="I39" s="1">
        <f t="shared" ca="1" si="10"/>
        <v>400</v>
      </c>
      <c r="J39" s="1" cm="1">
        <f t="array" aca="1" ref="J39" ca="1">[1]!simOutput(I39,"14-105")</f>
        <v>400</v>
      </c>
    </row>
    <row r="40" spans="8:10">
      <c r="H40" s="1">
        <f t="shared" ca="1" si="9"/>
        <v>0</v>
      </c>
      <c r="I40" s="1">
        <f t="shared" ca="1" si="10"/>
        <v>425</v>
      </c>
      <c r="J40" s="1" cm="1">
        <f t="array" aca="1" ref="J40" ca="1">[1]!simOutput(I40,"14-110")</f>
        <v>425</v>
      </c>
    </row>
    <row r="41" spans="8:10">
      <c r="H41" s="1">
        <f t="shared" ca="1" si="9"/>
        <v>0</v>
      </c>
      <c r="I41" s="1">
        <f t="shared" ca="1" si="10"/>
        <v>450</v>
      </c>
      <c r="J41" s="1" cm="1">
        <f t="array" aca="1" ref="J41" ca="1">[1]!simOutput(I41,"14-115")</f>
        <v>450</v>
      </c>
    </row>
    <row r="42" spans="8:10">
      <c r="H42" s="1">
        <f t="shared" ca="1" si="9"/>
        <v>45.624688123773041</v>
      </c>
      <c r="I42" s="1">
        <f t="shared" ca="1" si="10"/>
        <v>455.44656223266884</v>
      </c>
      <c r="J42" s="1" cm="1">
        <f t="array" aca="1" ref="J42" ca="1">[1]!simOutput(I42,"14-120")</f>
        <v>455.44656223266884</v>
      </c>
    </row>
    <row r="45" spans="8:10">
      <c r="H45" s="1" t="s">
        <v>25</v>
      </c>
      <c r="I45" s="1" t="s">
        <v>24</v>
      </c>
      <c r="J45" s="1" t="s">
        <v>23</v>
      </c>
    </row>
    <row r="46" spans="8:10">
      <c r="H46" s="1">
        <f t="shared" ref="H46:H54" ca="1" si="11">G10*$F$7</f>
        <v>0</v>
      </c>
      <c r="I46" s="1">
        <f t="shared" ref="I46:I54" ca="1" si="12">E10-C10-$C$4+H46</f>
        <v>275</v>
      </c>
      <c r="J46" s="1" cm="1">
        <f t="array" aca="1" ref="J46" ca="1">[1]!simOutput(I46,"15-80")</f>
        <v>275</v>
      </c>
    </row>
    <row r="47" spans="8:10">
      <c r="H47" s="1">
        <f t="shared" ca="1" si="11"/>
        <v>0</v>
      </c>
      <c r="I47" s="1">
        <f t="shared" ca="1" si="12"/>
        <v>300</v>
      </c>
      <c r="J47" s="1" cm="1">
        <f t="array" aca="1" ref="J47" ca="1">[1]!simOutput(I47,"15-85")</f>
        <v>300</v>
      </c>
    </row>
    <row r="48" spans="8:10">
      <c r="H48" s="1">
        <f t="shared" ca="1" si="11"/>
        <v>0</v>
      </c>
      <c r="I48" s="1">
        <f t="shared" ca="1" si="12"/>
        <v>325</v>
      </c>
      <c r="J48" s="1" cm="1">
        <f t="array" aca="1" ref="J48" ca="1">[1]!simOutput(I48,"15-90")</f>
        <v>325</v>
      </c>
    </row>
    <row r="49" spans="8:10">
      <c r="H49" s="1">
        <f t="shared" ca="1" si="11"/>
        <v>0</v>
      </c>
      <c r="I49" s="1">
        <f t="shared" ca="1" si="12"/>
        <v>350</v>
      </c>
      <c r="J49" s="1" cm="1">
        <f t="array" aca="1" ref="J49" ca="1">[1]!simOutput(I49,"15-95")</f>
        <v>350</v>
      </c>
    </row>
    <row r="50" spans="8:10">
      <c r="H50" s="1">
        <f t="shared" ca="1" si="11"/>
        <v>0</v>
      </c>
      <c r="I50" s="1">
        <f t="shared" ca="1" si="12"/>
        <v>375</v>
      </c>
      <c r="J50" s="1" cm="1">
        <f t="array" aca="1" ref="J50" ca="1">[1]!simOutput(I50,"15-100")</f>
        <v>375</v>
      </c>
    </row>
    <row r="51" spans="8:10">
      <c r="H51" s="1">
        <f ca="1">G15*$F$7</f>
        <v>0</v>
      </c>
      <c r="I51" s="1">
        <f t="shared" ca="1" si="12"/>
        <v>400</v>
      </c>
      <c r="J51" s="1" cm="1">
        <f t="array" aca="1" ref="J51" ca="1">[1]!simOutput(I51,"15-105")</f>
        <v>400</v>
      </c>
    </row>
    <row r="52" spans="8:10">
      <c r="H52" s="1">
        <f t="shared" ca="1" si="11"/>
        <v>0</v>
      </c>
      <c r="I52" s="1">
        <f t="shared" ca="1" si="12"/>
        <v>425</v>
      </c>
      <c r="J52" s="1" cm="1">
        <f t="array" aca="1" ref="J52" ca="1">[1]!simOutput(I52,"15-110")</f>
        <v>425</v>
      </c>
    </row>
    <row r="53" spans="8:10">
      <c r="H53" s="1">
        <f t="shared" ca="1" si="11"/>
        <v>0</v>
      </c>
      <c r="I53" s="1">
        <f t="shared" ca="1" si="12"/>
        <v>450</v>
      </c>
      <c r="J53" s="1" cm="1">
        <f t="array" aca="1" ref="J53" ca="1">[1]!simOutput(I53,"15-115")</f>
        <v>450</v>
      </c>
    </row>
    <row r="54" spans="8:10">
      <c r="H54" s="1">
        <f t="shared" ca="1" si="11"/>
        <v>48.883594418328258</v>
      </c>
      <c r="I54" s="1">
        <f t="shared" ca="1" si="12"/>
        <v>458.70546852722407</v>
      </c>
      <c r="J54" s="1" cm="1">
        <f t="array" aca="1" ref="J54" ca="1">[1]!simOutput(I54,"15-120")</f>
        <v>458.70546852722407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4B0C1-1E8D-4634-8629-B21254F2CE3C}">
  <dimension ref="A1:AK73"/>
  <sheetViews>
    <sheetView topLeftCell="A25" workbookViewId="0">
      <selection activeCell="F39" sqref="F39"/>
    </sheetView>
  </sheetViews>
  <sheetFormatPr defaultRowHeight="14.5"/>
  <cols>
    <col min="1" max="1" width="17.6328125" bestFit="1" customWidth="1"/>
    <col min="2" max="2" width="10.453125" bestFit="1" customWidth="1"/>
    <col min="3" max="3" width="20.26953125" bestFit="1" customWidth="1"/>
    <col min="4" max="4" width="7.7265625" bestFit="1" customWidth="1"/>
    <col min="5" max="5" width="8.81640625" bestFit="1" customWidth="1"/>
    <col min="6" max="6" width="14.1796875" bestFit="1" customWidth="1"/>
    <col min="7" max="7" width="11.90625" bestFit="1" customWidth="1"/>
    <col min="8" max="8" width="12" bestFit="1" customWidth="1"/>
    <col min="9" max="37" width="7.36328125" bestFit="1" customWidth="1"/>
  </cols>
  <sheetData>
    <row r="1" spans="1:16">
      <c r="A1" s="24" t="s">
        <v>22</v>
      </c>
      <c r="B1" s="25"/>
    </row>
    <row r="3" spans="1:16">
      <c r="A3" s="4" t="s">
        <v>21</v>
      </c>
      <c r="B3" s="5" t="s">
        <v>75</v>
      </c>
      <c r="C3" s="4" t="s">
        <v>20</v>
      </c>
      <c r="D3" t="s">
        <v>19</v>
      </c>
    </row>
    <row r="4" spans="1:16">
      <c r="B4" s="5"/>
      <c r="C4" s="4" t="s">
        <v>18</v>
      </c>
      <c r="D4" t="s">
        <v>76</v>
      </c>
    </row>
    <row r="5" spans="1:16">
      <c r="A5" s="4" t="s">
        <v>17</v>
      </c>
      <c r="B5" s="6">
        <v>44543</v>
      </c>
      <c r="C5" s="4" t="s">
        <v>16</v>
      </c>
      <c r="D5">
        <v>123</v>
      </c>
    </row>
    <row r="6" spans="1:16">
      <c r="A6" s="4" t="s">
        <v>15</v>
      </c>
      <c r="B6" s="7">
        <v>0.77113425925925927</v>
      </c>
    </row>
    <row r="7" spans="1:16">
      <c r="A7" s="4" t="s">
        <v>14</v>
      </c>
      <c r="B7" s="8">
        <v>3.4722222222222222E-5</v>
      </c>
    </row>
    <row r="8" spans="1:16">
      <c r="A8" s="4" t="s">
        <v>13</v>
      </c>
      <c r="B8" s="5">
        <v>1</v>
      </c>
    </row>
    <row r="9" spans="1:16">
      <c r="A9" s="4" t="s">
        <v>12</v>
      </c>
      <c r="B9" s="5">
        <v>1000</v>
      </c>
    </row>
    <row r="11" spans="1:16" ht="29">
      <c r="A11" s="4" t="s">
        <v>4</v>
      </c>
      <c r="B11" s="4" t="s">
        <v>11</v>
      </c>
      <c r="C11" s="4" t="s">
        <v>10</v>
      </c>
      <c r="D11" s="4" t="s">
        <v>9</v>
      </c>
      <c r="E11" s="11" t="s">
        <v>8</v>
      </c>
      <c r="F11" s="10" t="s">
        <v>7</v>
      </c>
      <c r="G11" s="10" t="s">
        <v>6</v>
      </c>
      <c r="H11" s="10" t="s">
        <v>5</v>
      </c>
    </row>
    <row r="12" spans="1:16" s="22" customFormat="1">
      <c r="A12" s="21" t="s">
        <v>71</v>
      </c>
      <c r="B12" s="22">
        <v>1</v>
      </c>
      <c r="C12" s="22">
        <v>1000</v>
      </c>
      <c r="D12" s="23">
        <v>334.24368645275933</v>
      </c>
      <c r="E12" s="23">
        <v>58.830865943670183</v>
      </c>
      <c r="F12" s="23">
        <v>1.8603953310202894</v>
      </c>
      <c r="G12" s="23">
        <v>330.59731160395955</v>
      </c>
      <c r="H12" s="23">
        <v>337.89006130155911</v>
      </c>
      <c r="I12" s="23"/>
      <c r="J12" s="23"/>
      <c r="K12" s="23"/>
      <c r="L12" s="23"/>
      <c r="M12" s="23"/>
      <c r="N12" s="23"/>
      <c r="O12" s="23"/>
      <c r="P12" s="23"/>
    </row>
    <row r="13" spans="1:16">
      <c r="A13" s="9" t="s">
        <v>70</v>
      </c>
      <c r="B13">
        <v>1</v>
      </c>
      <c r="C13">
        <v>1000</v>
      </c>
      <c r="D13" s="16">
        <v>329.64868943366258</v>
      </c>
      <c r="E13" s="14">
        <v>75.237780405883569</v>
      </c>
      <c r="F13" s="14">
        <v>2.3792275217817984</v>
      </c>
      <c r="G13" s="14">
        <v>324.98540349097027</v>
      </c>
      <c r="H13" s="14">
        <v>334.31197537635489</v>
      </c>
      <c r="I13" s="14"/>
      <c r="J13" s="14"/>
      <c r="K13" s="14"/>
      <c r="L13" s="14"/>
      <c r="M13" s="14"/>
      <c r="N13" s="14"/>
      <c r="O13" s="14"/>
      <c r="P13" s="14"/>
    </row>
    <row r="14" spans="1:16">
      <c r="A14" s="9" t="s">
        <v>69</v>
      </c>
      <c r="B14">
        <v>1</v>
      </c>
      <c r="C14">
        <v>1000</v>
      </c>
      <c r="D14" s="16">
        <v>317.0156487712859</v>
      </c>
      <c r="E14" s="14">
        <v>88.346691774588834</v>
      </c>
      <c r="F14" s="14">
        <v>2.793767697485638</v>
      </c>
      <c r="G14" s="14">
        <v>311.53986408421406</v>
      </c>
      <c r="H14" s="14">
        <v>322.49143345835773</v>
      </c>
      <c r="I14" s="14"/>
      <c r="J14" s="14"/>
      <c r="K14" s="14"/>
      <c r="L14" s="14"/>
      <c r="M14" s="14"/>
      <c r="N14" s="14"/>
      <c r="O14" s="14"/>
      <c r="P14" s="14"/>
    </row>
    <row r="15" spans="1:16">
      <c r="A15" s="9" t="s">
        <v>68</v>
      </c>
      <c r="B15">
        <v>1</v>
      </c>
      <c r="C15">
        <v>1000</v>
      </c>
      <c r="D15" s="16">
        <v>298.6059874809194</v>
      </c>
      <c r="E15" s="14">
        <v>97.36381378488862</v>
      </c>
      <c r="F15" s="14">
        <v>3.078914132407474</v>
      </c>
      <c r="G15" s="14">
        <v>292.57131578140076</v>
      </c>
      <c r="H15" s="14">
        <v>304.64065918043804</v>
      </c>
      <c r="I15" s="14"/>
      <c r="J15" s="14"/>
      <c r="K15" s="14"/>
      <c r="L15" s="14"/>
      <c r="M15" s="14"/>
      <c r="N15" s="14"/>
      <c r="O15" s="14"/>
      <c r="P15" s="14"/>
    </row>
    <row r="16" spans="1:16">
      <c r="A16" s="9" t="s">
        <v>67</v>
      </c>
      <c r="B16">
        <v>1</v>
      </c>
      <c r="C16">
        <v>1000</v>
      </c>
      <c r="D16" s="16">
        <v>276.0846873668408</v>
      </c>
      <c r="E16" s="14">
        <v>101.60519008361329</v>
      </c>
      <c r="F16" s="14">
        <v>3.2130382275857206</v>
      </c>
      <c r="G16" s="14">
        <v>269.78713244077278</v>
      </c>
      <c r="H16" s="14">
        <v>282.38224229290881</v>
      </c>
      <c r="I16" s="14"/>
      <c r="J16" s="14"/>
      <c r="K16" s="14"/>
      <c r="L16" s="14"/>
      <c r="M16" s="14"/>
      <c r="N16" s="14"/>
      <c r="O16" s="14"/>
      <c r="P16" s="14"/>
    </row>
    <row r="17" spans="1:16">
      <c r="A17" s="9" t="s">
        <v>66</v>
      </c>
      <c r="B17">
        <v>1</v>
      </c>
      <c r="C17">
        <v>1000</v>
      </c>
      <c r="D17" s="16">
        <v>273.99338295795036</v>
      </c>
      <c r="E17" s="14">
        <v>8.9392533211862766</v>
      </c>
      <c r="F17" s="14">
        <v>0.28268401076173355</v>
      </c>
      <c r="G17" s="14">
        <v>273.43932229685737</v>
      </c>
      <c r="H17" s="14">
        <v>274.54744361904335</v>
      </c>
      <c r="I17" s="14"/>
      <c r="J17" s="14"/>
      <c r="K17" s="14"/>
      <c r="L17" s="14"/>
      <c r="M17" s="14"/>
      <c r="N17" s="14"/>
      <c r="O17" s="14"/>
      <c r="P17" s="14"/>
    </row>
    <row r="18" spans="1:16">
      <c r="A18" s="9" t="s">
        <v>65</v>
      </c>
      <c r="B18">
        <v>1</v>
      </c>
      <c r="C18">
        <v>1000</v>
      </c>
      <c r="D18" s="16">
        <v>297.03959744019846</v>
      </c>
      <c r="E18" s="14">
        <v>15.961858799603116</v>
      </c>
      <c r="F18" s="14">
        <v>0.50475829496746993</v>
      </c>
      <c r="G18" s="14">
        <v>296.0502711820622</v>
      </c>
      <c r="H18" s="14">
        <v>298.02892369833472</v>
      </c>
      <c r="I18" s="14"/>
      <c r="J18" s="14"/>
      <c r="K18" s="14"/>
      <c r="L18" s="14"/>
      <c r="M18" s="14"/>
      <c r="N18" s="14"/>
      <c r="O18" s="14"/>
      <c r="P18" s="14"/>
    </row>
    <row r="19" spans="1:16">
      <c r="A19" s="9" t="s">
        <v>64</v>
      </c>
      <c r="B19">
        <v>1</v>
      </c>
      <c r="C19">
        <v>1000</v>
      </c>
      <c r="D19" s="16">
        <v>316.7749526524118</v>
      </c>
      <c r="E19" s="14">
        <v>26.682746343071528</v>
      </c>
      <c r="F19" s="14">
        <v>0.84378252672634613</v>
      </c>
      <c r="G19" s="14">
        <v>315.12113890002814</v>
      </c>
      <c r="H19" s="14">
        <v>318.42876640479545</v>
      </c>
      <c r="I19" s="14"/>
      <c r="J19" s="14"/>
      <c r="K19" s="14"/>
      <c r="L19" s="14"/>
      <c r="M19" s="14"/>
      <c r="N19" s="14"/>
      <c r="O19" s="14"/>
      <c r="P19" s="14"/>
    </row>
    <row r="20" spans="1:16">
      <c r="A20" s="9" t="s">
        <v>63</v>
      </c>
      <c r="B20">
        <v>1</v>
      </c>
      <c r="C20">
        <v>1000</v>
      </c>
      <c r="D20" s="16">
        <v>329.67804848987049</v>
      </c>
      <c r="E20" s="14">
        <v>41.640342461693464</v>
      </c>
      <c r="F20" s="14">
        <v>1.3167832472837402</v>
      </c>
      <c r="G20" s="14">
        <v>327.09715332519437</v>
      </c>
      <c r="H20" s="14">
        <v>332.25894365454661</v>
      </c>
      <c r="I20" s="14"/>
      <c r="J20" s="14"/>
      <c r="K20" s="14"/>
      <c r="L20" s="14"/>
      <c r="M20" s="14"/>
      <c r="N20" s="14"/>
      <c r="O20" s="14"/>
      <c r="P20" s="14"/>
    </row>
    <row r="21" spans="1:16">
      <c r="A21" s="9" t="s">
        <v>62</v>
      </c>
      <c r="B21">
        <v>1</v>
      </c>
      <c r="C21">
        <v>1000</v>
      </c>
      <c r="D21" s="16">
        <v>342.39494916220752</v>
      </c>
      <c r="E21" s="14">
        <v>47.064692754935187</v>
      </c>
      <c r="F21" s="14">
        <v>1.4883162648162012</v>
      </c>
      <c r="G21" s="14">
        <v>339.47784928316776</v>
      </c>
      <c r="H21" s="14">
        <v>345.31204904124729</v>
      </c>
      <c r="I21" s="14"/>
      <c r="J21" s="14"/>
      <c r="K21" s="14"/>
      <c r="L21" s="14"/>
      <c r="M21" s="14"/>
      <c r="N21" s="14"/>
      <c r="O21" s="14"/>
      <c r="P21" s="14"/>
    </row>
    <row r="22" spans="1:16" s="22" customFormat="1">
      <c r="A22" s="21" t="s">
        <v>61</v>
      </c>
      <c r="B22" s="22">
        <v>1</v>
      </c>
      <c r="C22" s="22">
        <v>1000</v>
      </c>
      <c r="D22" s="23">
        <v>343.7189515469301</v>
      </c>
      <c r="E22" s="23">
        <v>60.190224324706229</v>
      </c>
      <c r="F22" s="23">
        <v>1.9033820174254188</v>
      </c>
      <c r="G22" s="23">
        <v>339.98832279277627</v>
      </c>
      <c r="H22" s="23">
        <v>347.44958030108393</v>
      </c>
      <c r="I22" s="23"/>
      <c r="J22" s="23"/>
      <c r="K22" s="23"/>
      <c r="L22" s="23"/>
      <c r="M22" s="23"/>
      <c r="N22" s="23"/>
      <c r="O22" s="23"/>
      <c r="P22" s="23"/>
    </row>
    <row r="23" spans="1:16">
      <c r="A23" s="9" t="s">
        <v>60</v>
      </c>
      <c r="B23">
        <v>1</v>
      </c>
      <c r="C23">
        <v>1000</v>
      </c>
      <c r="D23" s="16">
        <v>338.61251901702849</v>
      </c>
      <c r="E23" s="14">
        <v>70.677353419672031</v>
      </c>
      <c r="F23" s="14">
        <v>2.235014157988541</v>
      </c>
      <c r="G23" s="14">
        <v>334.23189126737094</v>
      </c>
      <c r="H23" s="14">
        <v>342.99314676668604</v>
      </c>
      <c r="I23" s="14"/>
      <c r="J23" s="14"/>
      <c r="K23" s="14"/>
      <c r="L23" s="14"/>
      <c r="M23" s="14"/>
      <c r="N23" s="14"/>
      <c r="O23" s="14"/>
      <c r="P23" s="14"/>
    </row>
    <row r="24" spans="1:16">
      <c r="A24" s="9" t="s">
        <v>59</v>
      </c>
      <c r="B24">
        <v>1</v>
      </c>
      <c r="C24">
        <v>1000</v>
      </c>
      <c r="D24" s="16">
        <v>328.88478998473533</v>
      </c>
      <c r="E24" s="14">
        <v>77.891051027911274</v>
      </c>
      <c r="F24" s="14">
        <v>2.4631313059259909</v>
      </c>
      <c r="G24" s="14">
        <v>324.05705262512038</v>
      </c>
      <c r="H24" s="14">
        <v>333.71252734435029</v>
      </c>
      <c r="I24" s="14"/>
      <c r="J24" s="14"/>
      <c r="K24" s="14"/>
      <c r="L24" s="14"/>
      <c r="M24" s="14"/>
      <c r="N24" s="14"/>
      <c r="O24" s="14"/>
      <c r="P24" s="14"/>
    </row>
    <row r="25" spans="1:16">
      <c r="A25" s="9" t="s">
        <v>58</v>
      </c>
      <c r="B25">
        <v>1</v>
      </c>
      <c r="C25">
        <v>1000</v>
      </c>
      <c r="D25" s="16">
        <v>315.86774989347236</v>
      </c>
      <c r="E25" s="14">
        <v>81.284152066891849</v>
      </c>
      <c r="F25" s="14">
        <v>2.5704305820686151</v>
      </c>
      <c r="G25" s="14">
        <v>310.82970595261787</v>
      </c>
      <c r="H25" s="14">
        <v>320.90579383432686</v>
      </c>
      <c r="I25" s="14"/>
      <c r="J25" s="14"/>
      <c r="K25" s="14"/>
      <c r="L25" s="14"/>
      <c r="M25" s="14"/>
      <c r="N25" s="14"/>
      <c r="O25" s="14"/>
      <c r="P25" s="14"/>
    </row>
    <row r="26" spans="1:16">
      <c r="A26" s="9" t="s">
        <v>57</v>
      </c>
      <c r="B26">
        <v>1</v>
      </c>
      <c r="C26">
        <v>1000</v>
      </c>
      <c r="D26" s="16">
        <v>274.19470636636032</v>
      </c>
      <c r="E26" s="14">
        <v>7.1514026569482869</v>
      </c>
      <c r="F26" s="14">
        <v>0.2261472086093636</v>
      </c>
      <c r="G26" s="14">
        <v>273.75145783748599</v>
      </c>
      <c r="H26" s="14">
        <v>274.63795489523466</v>
      </c>
      <c r="I26" s="14"/>
      <c r="J26" s="14"/>
      <c r="K26" s="14"/>
      <c r="L26" s="14"/>
      <c r="M26" s="14"/>
      <c r="N26" s="14"/>
      <c r="O26" s="14"/>
      <c r="P26" s="14"/>
    </row>
    <row r="27" spans="1:16">
      <c r="A27" s="9" t="s">
        <v>56</v>
      </c>
      <c r="B27">
        <v>1</v>
      </c>
      <c r="C27">
        <v>1000</v>
      </c>
      <c r="D27" s="16">
        <v>297.63167795215878</v>
      </c>
      <c r="E27" s="14">
        <v>12.769487039681904</v>
      </c>
      <c r="F27" s="14">
        <v>0.40380663597395738</v>
      </c>
      <c r="G27" s="14">
        <v>296.84021694564984</v>
      </c>
      <c r="H27" s="14">
        <v>298.42313895866772</v>
      </c>
      <c r="I27" s="14"/>
      <c r="J27" s="14"/>
      <c r="K27" s="14"/>
      <c r="L27" s="14"/>
      <c r="M27" s="14"/>
      <c r="N27" s="14"/>
      <c r="O27" s="14"/>
      <c r="P27" s="14"/>
    </row>
    <row r="28" spans="1:16">
      <c r="A28" s="9" t="s">
        <v>55</v>
      </c>
      <c r="B28">
        <v>1</v>
      </c>
      <c r="C28">
        <v>1000</v>
      </c>
      <c r="D28" s="16">
        <v>318.41996212192947</v>
      </c>
      <c r="E28" s="14">
        <v>21.346197074457297</v>
      </c>
      <c r="F28" s="14">
        <v>0.67502602138107926</v>
      </c>
      <c r="G28" s="14">
        <v>317.09691112002258</v>
      </c>
      <c r="H28" s="14">
        <v>319.74301312383636</v>
      </c>
      <c r="I28" s="14"/>
      <c r="J28" s="14"/>
      <c r="K28" s="14"/>
      <c r="L28" s="14"/>
      <c r="M28" s="14"/>
      <c r="N28" s="14"/>
      <c r="O28" s="14"/>
      <c r="P28" s="14"/>
    </row>
    <row r="29" spans="1:16">
      <c r="A29" s="9" t="s">
        <v>54</v>
      </c>
      <c r="B29">
        <v>1</v>
      </c>
      <c r="C29">
        <v>1000</v>
      </c>
      <c r="D29" s="16">
        <v>333.7424387918964</v>
      </c>
      <c r="E29" s="14">
        <v>33.312273969354692</v>
      </c>
      <c r="F29" s="14">
        <v>1.0534265978269897</v>
      </c>
      <c r="G29" s="14">
        <v>331.6777226601555</v>
      </c>
      <c r="H29" s="14">
        <v>335.80715492363731</v>
      </c>
      <c r="I29" s="14"/>
      <c r="J29" s="14"/>
      <c r="K29" s="14"/>
      <c r="L29" s="14"/>
      <c r="M29" s="14"/>
      <c r="N29" s="14"/>
      <c r="O29" s="14"/>
      <c r="P29" s="14"/>
    </row>
    <row r="30" spans="1:16">
      <c r="A30" s="9" t="s">
        <v>53</v>
      </c>
      <c r="B30">
        <v>1</v>
      </c>
      <c r="C30">
        <v>1000</v>
      </c>
      <c r="D30" s="16">
        <v>350.54621187165554</v>
      </c>
      <c r="E30" s="14">
        <v>35.298519566202572</v>
      </c>
      <c r="F30" s="14">
        <v>1.1162371986121882</v>
      </c>
      <c r="G30" s="14">
        <v>348.35838696237568</v>
      </c>
      <c r="H30" s="14">
        <v>352.73403678093541</v>
      </c>
      <c r="I30" s="14"/>
      <c r="J30" s="14"/>
      <c r="K30" s="14"/>
      <c r="L30" s="14"/>
      <c r="M30" s="14"/>
      <c r="N30" s="14"/>
      <c r="O30" s="14"/>
      <c r="P30" s="14"/>
    </row>
    <row r="31" spans="1:16">
      <c r="A31" s="9" t="s">
        <v>52</v>
      </c>
      <c r="B31">
        <v>1</v>
      </c>
      <c r="C31">
        <v>1000</v>
      </c>
      <c r="D31" s="16">
        <v>357.78921366019767</v>
      </c>
      <c r="E31" s="14">
        <v>45.142668243529904</v>
      </c>
      <c r="F31" s="14">
        <v>1.4275365130690716</v>
      </c>
      <c r="G31" s="14">
        <v>354.99124209458228</v>
      </c>
      <c r="H31" s="14">
        <v>360.58718522581307</v>
      </c>
      <c r="I31" s="14"/>
      <c r="J31" s="14"/>
      <c r="K31" s="14"/>
      <c r="L31" s="14"/>
      <c r="M31" s="14"/>
      <c r="N31" s="14"/>
      <c r="O31" s="14"/>
      <c r="P31" s="14"/>
    </row>
    <row r="32" spans="1:16" s="22" customFormat="1">
      <c r="A32" s="21" t="s">
        <v>51</v>
      </c>
      <c r="B32" s="22">
        <v>1</v>
      </c>
      <c r="C32" s="22">
        <v>1000</v>
      </c>
      <c r="D32" s="23">
        <v>360.20938926277171</v>
      </c>
      <c r="E32" s="23">
        <v>53.008015064751611</v>
      </c>
      <c r="F32" s="23">
        <v>1.6762606184913293</v>
      </c>
      <c r="G32" s="23">
        <v>356.92391845052873</v>
      </c>
      <c r="H32" s="23">
        <v>363.49486007501469</v>
      </c>
      <c r="I32" s="23"/>
      <c r="J32" s="23"/>
      <c r="K32" s="23"/>
      <c r="L32" s="23"/>
      <c r="M32" s="23"/>
      <c r="N32" s="23"/>
      <c r="O32" s="23"/>
      <c r="P32" s="23"/>
    </row>
    <row r="33" spans="1:16">
      <c r="A33" s="9" t="s">
        <v>50</v>
      </c>
      <c r="B33">
        <v>1</v>
      </c>
      <c r="C33">
        <v>1000</v>
      </c>
      <c r="D33" s="16">
        <v>359.16359248855179</v>
      </c>
      <c r="E33" s="14">
        <v>58.418288270931377</v>
      </c>
      <c r="F33" s="14">
        <v>1.8473484794444275</v>
      </c>
      <c r="G33" s="14">
        <v>355.54278946884068</v>
      </c>
      <c r="H33" s="14">
        <v>362.78439550826289</v>
      </c>
      <c r="I33" s="14"/>
      <c r="J33" s="14"/>
      <c r="K33" s="14"/>
      <c r="L33" s="14"/>
      <c r="M33" s="14"/>
      <c r="N33" s="14"/>
      <c r="O33" s="14"/>
      <c r="P33" s="14"/>
    </row>
    <row r="34" spans="1:16">
      <c r="A34" s="9" t="s">
        <v>49</v>
      </c>
      <c r="B34">
        <v>1</v>
      </c>
      <c r="C34">
        <v>1000</v>
      </c>
      <c r="D34" s="16">
        <v>355.6508124201045</v>
      </c>
      <c r="E34" s="14">
        <v>60.963114050167093</v>
      </c>
      <c r="F34" s="14">
        <v>1.9278229365514046</v>
      </c>
      <c r="G34" s="14">
        <v>351.87227946446376</v>
      </c>
      <c r="H34" s="14">
        <v>359.42934537574524</v>
      </c>
      <c r="I34" s="14"/>
      <c r="J34" s="14"/>
      <c r="K34" s="14"/>
      <c r="L34" s="14"/>
      <c r="M34" s="14"/>
      <c r="N34" s="14"/>
      <c r="O34" s="14"/>
      <c r="P34" s="14"/>
    </row>
    <row r="35" spans="1:16">
      <c r="A35" s="9" t="s">
        <v>48</v>
      </c>
      <c r="B35">
        <v>1</v>
      </c>
      <c r="C35">
        <v>1000</v>
      </c>
      <c r="D35" s="16">
        <v>274.39602977477023</v>
      </c>
      <c r="E35" s="14">
        <v>5.3635519927124546</v>
      </c>
      <c r="F35" s="14">
        <v>0.16961040645706191</v>
      </c>
      <c r="G35" s="14">
        <v>274.06359337811438</v>
      </c>
      <c r="H35" s="14">
        <v>274.72846617142608</v>
      </c>
      <c r="I35" s="14"/>
      <c r="J35" s="14"/>
      <c r="K35" s="14"/>
      <c r="L35" s="14"/>
      <c r="M35" s="14"/>
      <c r="N35" s="14"/>
      <c r="O35" s="14"/>
      <c r="P35" s="14"/>
    </row>
    <row r="36" spans="1:16">
      <c r="A36" s="9" t="s">
        <v>47</v>
      </c>
      <c r="B36">
        <v>1</v>
      </c>
      <c r="C36">
        <v>1000</v>
      </c>
      <c r="D36" s="16">
        <v>298.22375846411904</v>
      </c>
      <c r="E36" s="14">
        <v>9.5771152797632393</v>
      </c>
      <c r="F36" s="14">
        <v>0.30285497698052533</v>
      </c>
      <c r="G36" s="14">
        <v>297.6301627092372</v>
      </c>
      <c r="H36" s="14">
        <v>298.81735421900089</v>
      </c>
      <c r="I36" s="14"/>
      <c r="J36" s="14"/>
      <c r="K36" s="14"/>
      <c r="L36" s="14"/>
      <c r="M36" s="14"/>
      <c r="N36" s="14"/>
      <c r="O36" s="14"/>
      <c r="P36" s="14"/>
    </row>
    <row r="37" spans="1:16">
      <c r="A37" s="9" t="s">
        <v>46</v>
      </c>
      <c r="B37">
        <v>1</v>
      </c>
      <c r="C37">
        <v>1000</v>
      </c>
      <c r="D37" s="16">
        <v>320.06497159144715</v>
      </c>
      <c r="E37" s="14">
        <v>16.009647805842061</v>
      </c>
      <c r="F37" s="14">
        <v>0.50626951603578063</v>
      </c>
      <c r="G37" s="14">
        <v>319.07268334001702</v>
      </c>
      <c r="H37" s="14">
        <v>321.05725984287727</v>
      </c>
      <c r="I37" s="14"/>
      <c r="J37" s="14"/>
      <c r="K37" s="14"/>
      <c r="L37" s="14"/>
      <c r="M37" s="14"/>
      <c r="N37" s="14"/>
      <c r="O37" s="14"/>
      <c r="P37" s="14"/>
    </row>
    <row r="38" spans="1:16">
      <c r="A38" s="9" t="s">
        <v>45</v>
      </c>
      <c r="B38">
        <v>1</v>
      </c>
      <c r="C38">
        <v>1000</v>
      </c>
      <c r="D38" s="16">
        <v>337.80682909392232</v>
      </c>
      <c r="E38" s="14">
        <v>24.984205477015855</v>
      </c>
      <c r="F38" s="14">
        <v>0.79006994837023714</v>
      </c>
      <c r="G38" s="14">
        <v>336.25829199511668</v>
      </c>
      <c r="H38" s="14">
        <v>339.35536619272796</v>
      </c>
      <c r="I38" s="14"/>
      <c r="J38" s="14"/>
      <c r="K38" s="14"/>
      <c r="L38" s="14"/>
      <c r="M38" s="14"/>
      <c r="N38" s="14"/>
      <c r="O38" s="14"/>
      <c r="P38" s="14"/>
    </row>
    <row r="39" spans="1:16">
      <c r="A39" s="9" t="s">
        <v>44</v>
      </c>
      <c r="B39">
        <v>1</v>
      </c>
      <c r="C39">
        <v>1000</v>
      </c>
      <c r="D39" s="16">
        <v>354.62184322637967</v>
      </c>
      <c r="E39" s="14">
        <v>29.415432971834168</v>
      </c>
      <c r="F39" s="14">
        <v>0.93019766551011551</v>
      </c>
      <c r="G39" s="14">
        <v>352.79865580197986</v>
      </c>
      <c r="H39" s="14">
        <v>356.44503065077947</v>
      </c>
      <c r="I39" s="14"/>
      <c r="J39" s="14"/>
      <c r="K39" s="14"/>
      <c r="L39" s="14"/>
      <c r="M39" s="14"/>
      <c r="N39" s="14"/>
      <c r="O39" s="14"/>
      <c r="P39" s="14"/>
    </row>
    <row r="40" spans="1:16">
      <c r="A40" s="9" t="s">
        <v>43</v>
      </c>
      <c r="B40">
        <v>1</v>
      </c>
      <c r="C40">
        <v>1000</v>
      </c>
      <c r="D40" s="16">
        <v>364.82434471683121</v>
      </c>
      <c r="E40" s="14">
        <v>37.618890202941863</v>
      </c>
      <c r="F40" s="14">
        <v>1.1896137608909017</v>
      </c>
      <c r="G40" s="14">
        <v>362.49270174548502</v>
      </c>
      <c r="H40" s="14">
        <v>367.15598768817739</v>
      </c>
      <c r="I40" s="14"/>
      <c r="J40" s="14"/>
      <c r="K40" s="14"/>
      <c r="L40" s="14"/>
      <c r="M40" s="14"/>
      <c r="N40" s="14"/>
      <c r="O40" s="14"/>
      <c r="P40" s="14"/>
    </row>
    <row r="41" spans="1:16">
      <c r="A41" s="9" t="s">
        <v>42</v>
      </c>
      <c r="B41">
        <v>1</v>
      </c>
      <c r="C41">
        <v>1000</v>
      </c>
      <c r="D41" s="16">
        <v>371.00782438564272</v>
      </c>
      <c r="E41" s="14">
        <v>44.173345887294381</v>
      </c>
      <c r="F41" s="14">
        <v>1.3968838487428179</v>
      </c>
      <c r="G41" s="14">
        <v>368.2699320421068</v>
      </c>
      <c r="H41" s="14">
        <v>373.74571672917864</v>
      </c>
      <c r="I41" s="14"/>
      <c r="J41" s="14"/>
      <c r="K41" s="14"/>
      <c r="L41" s="14"/>
      <c r="M41" s="14"/>
      <c r="N41" s="14"/>
      <c r="O41" s="14"/>
      <c r="P41" s="14"/>
    </row>
    <row r="42" spans="1:16">
      <c r="A42" s="9" t="s">
        <v>41</v>
      </c>
      <c r="B42">
        <v>1</v>
      </c>
      <c r="C42">
        <v>1000</v>
      </c>
      <c r="D42" s="16">
        <v>374.30299374045956</v>
      </c>
      <c r="E42" s="14">
        <v>48.681906892443841</v>
      </c>
      <c r="F42" s="14">
        <v>1.5394570662037221</v>
      </c>
      <c r="G42" s="14">
        <v>371.28565789070024</v>
      </c>
      <c r="H42" s="14">
        <v>377.32032959021888</v>
      </c>
      <c r="I42" s="14"/>
      <c r="J42" s="14"/>
      <c r="K42" s="14"/>
      <c r="L42" s="14"/>
      <c r="M42" s="14"/>
      <c r="N42" s="14"/>
      <c r="O42" s="14"/>
      <c r="P42" s="14"/>
    </row>
    <row r="43" spans="1:16" s="22" customFormat="1">
      <c r="A43" s="21" t="s">
        <v>40</v>
      </c>
      <c r="B43" s="22">
        <v>1</v>
      </c>
      <c r="C43" s="22">
        <v>1000</v>
      </c>
      <c r="D43" s="23">
        <v>375.54234368342048</v>
      </c>
      <c r="E43" s="23">
        <v>50.802595041804359</v>
      </c>
      <c r="F43" s="23">
        <v>1.6065191137927881</v>
      </c>
      <c r="G43" s="23">
        <v>372.39356622038662</v>
      </c>
      <c r="H43" s="23">
        <v>378.69112114645435</v>
      </c>
      <c r="I43" s="23"/>
      <c r="J43" s="23"/>
      <c r="K43" s="23"/>
      <c r="L43" s="23"/>
      <c r="M43" s="23"/>
      <c r="N43" s="23"/>
      <c r="O43" s="23"/>
      <c r="P43" s="23"/>
    </row>
    <row r="44" spans="1:16">
      <c r="A44" s="9" t="s">
        <v>39</v>
      </c>
      <c r="B44">
        <v>1</v>
      </c>
      <c r="C44">
        <v>1000</v>
      </c>
      <c r="D44" s="16">
        <v>274.49669147897515</v>
      </c>
      <c r="E44" s="14">
        <v>4.4696266605920867</v>
      </c>
      <c r="F44" s="14">
        <v>0.14134200538083352</v>
      </c>
      <c r="G44" s="14">
        <v>274.21966114842871</v>
      </c>
      <c r="H44" s="14">
        <v>274.77372180952159</v>
      </c>
      <c r="I44" s="14"/>
      <c r="J44" s="14"/>
      <c r="K44" s="14"/>
      <c r="L44" s="14"/>
      <c r="M44" s="14"/>
      <c r="N44" s="14"/>
      <c r="O44" s="14"/>
      <c r="P44" s="14"/>
    </row>
    <row r="45" spans="1:16">
      <c r="A45" s="9" t="s">
        <v>38</v>
      </c>
      <c r="B45">
        <v>1</v>
      </c>
      <c r="C45">
        <v>1000</v>
      </c>
      <c r="D45" s="16">
        <v>298.51979872009929</v>
      </c>
      <c r="E45" s="14">
        <v>7.9809293998007842</v>
      </c>
      <c r="F45" s="14">
        <v>0.25237914748371054</v>
      </c>
      <c r="G45" s="14">
        <v>298.02513559103124</v>
      </c>
      <c r="H45" s="14">
        <v>299.01446184916733</v>
      </c>
      <c r="I45" s="14"/>
      <c r="J45" s="14"/>
      <c r="K45" s="14"/>
      <c r="L45" s="14"/>
      <c r="M45" s="14"/>
      <c r="N45" s="14"/>
      <c r="O45" s="14"/>
      <c r="P45" s="14"/>
    </row>
    <row r="46" spans="1:16">
      <c r="A46" s="9" t="s">
        <v>37</v>
      </c>
      <c r="B46">
        <v>1</v>
      </c>
      <c r="C46">
        <v>1000</v>
      </c>
      <c r="D46" s="16">
        <v>320.88747632620596</v>
      </c>
      <c r="E46" s="14">
        <v>13.341373171535336</v>
      </c>
      <c r="F46" s="14">
        <v>0.42189126336315952</v>
      </c>
      <c r="G46" s="14">
        <v>320.06056945001416</v>
      </c>
      <c r="H46" s="14">
        <v>321.71438320239776</v>
      </c>
      <c r="I46" s="14"/>
      <c r="J46" s="14"/>
      <c r="K46" s="14"/>
      <c r="L46" s="14"/>
      <c r="M46" s="14"/>
      <c r="N46" s="14"/>
      <c r="O46" s="14"/>
      <c r="P46" s="14"/>
    </row>
    <row r="47" spans="1:16">
      <c r="A47" s="9" t="s">
        <v>36</v>
      </c>
      <c r="B47">
        <v>1</v>
      </c>
      <c r="C47">
        <v>1000</v>
      </c>
      <c r="D47" s="16">
        <v>339.83902424493527</v>
      </c>
      <c r="E47" s="14">
        <v>20.8201712308468</v>
      </c>
      <c r="F47" s="14">
        <v>0.6583916236418722</v>
      </c>
      <c r="G47" s="14">
        <v>338.54857666259721</v>
      </c>
      <c r="H47" s="14">
        <v>341.12947182727333</v>
      </c>
      <c r="I47" s="14"/>
      <c r="J47" s="14"/>
      <c r="K47" s="14"/>
      <c r="L47" s="14"/>
      <c r="M47" s="14"/>
      <c r="N47" s="14"/>
      <c r="O47" s="14"/>
      <c r="P47" s="14"/>
    </row>
    <row r="49" spans="1:37">
      <c r="A49" s="10" t="s">
        <v>4</v>
      </c>
      <c r="B49" s="10" t="s">
        <v>71</v>
      </c>
      <c r="C49" s="10" t="s">
        <v>70</v>
      </c>
      <c r="D49" s="10" t="s">
        <v>69</v>
      </c>
      <c r="E49" s="10" t="s">
        <v>68</v>
      </c>
      <c r="F49" s="10" t="s">
        <v>67</v>
      </c>
      <c r="G49" s="13">
        <v>29495</v>
      </c>
      <c r="H49" s="13">
        <v>31321</v>
      </c>
      <c r="I49" s="13">
        <v>33147</v>
      </c>
      <c r="J49" s="13">
        <v>34973</v>
      </c>
      <c r="K49" s="10" t="s">
        <v>62</v>
      </c>
      <c r="L49" s="10" t="s">
        <v>61</v>
      </c>
      <c r="M49" s="10" t="s">
        <v>60</v>
      </c>
      <c r="N49" s="10" t="s">
        <v>59</v>
      </c>
      <c r="O49" s="10" t="s">
        <v>58</v>
      </c>
      <c r="P49" s="13">
        <v>29556</v>
      </c>
      <c r="Q49" s="13">
        <v>31382</v>
      </c>
      <c r="R49" s="13">
        <v>33208</v>
      </c>
      <c r="S49" s="13">
        <v>35034</v>
      </c>
      <c r="T49" s="10" t="s">
        <v>53</v>
      </c>
      <c r="U49" s="10" t="s">
        <v>52</v>
      </c>
      <c r="V49" s="10" t="s">
        <v>51</v>
      </c>
      <c r="W49" s="10" t="s">
        <v>50</v>
      </c>
      <c r="X49" s="10" t="s">
        <v>49</v>
      </c>
      <c r="Y49" s="10" t="s">
        <v>48</v>
      </c>
      <c r="Z49" s="10" t="s">
        <v>47</v>
      </c>
      <c r="AA49" s="10" t="s">
        <v>46</v>
      </c>
      <c r="AB49" s="10" t="s">
        <v>45</v>
      </c>
      <c r="AC49" s="10" t="s">
        <v>44</v>
      </c>
      <c r="AD49" s="10" t="s">
        <v>43</v>
      </c>
      <c r="AE49" s="10" t="s">
        <v>42</v>
      </c>
      <c r="AF49" s="10" t="s">
        <v>41</v>
      </c>
      <c r="AG49" s="10" t="s">
        <v>40</v>
      </c>
      <c r="AH49" s="10" t="s">
        <v>39</v>
      </c>
      <c r="AI49" s="10" t="s">
        <v>38</v>
      </c>
      <c r="AJ49" s="10" t="s">
        <v>37</v>
      </c>
      <c r="AK49" s="10" t="s">
        <v>36</v>
      </c>
    </row>
    <row r="50" spans="1:37">
      <c r="A50" s="10" t="s">
        <v>3</v>
      </c>
      <c r="B50" s="15">
        <v>14.448829825819416</v>
      </c>
      <c r="C50" s="15">
        <v>-10.551170174180584</v>
      </c>
      <c r="D50" s="15">
        <v>-35.551170174180584</v>
      </c>
      <c r="E50" s="15">
        <v>-60.551170174180584</v>
      </c>
      <c r="F50" s="15">
        <v>-85.551170174180584</v>
      </c>
      <c r="G50" s="15">
        <v>114.44882982581939</v>
      </c>
      <c r="H50" s="15">
        <v>89.448829825819388</v>
      </c>
      <c r="I50" s="15">
        <v>64.448829825819416</v>
      </c>
      <c r="J50" s="15">
        <v>39.448829825819416</v>
      </c>
      <c r="K50" s="15">
        <v>86.559063860655499</v>
      </c>
      <c r="L50" s="15">
        <v>71.559063860655499</v>
      </c>
      <c r="M50" s="15">
        <v>56.559063860655442</v>
      </c>
      <c r="N50" s="15">
        <v>41.559063860655442</v>
      </c>
      <c r="O50" s="15">
        <v>26.559063860655442</v>
      </c>
      <c r="P50" s="15">
        <v>146.5590638606555</v>
      </c>
      <c r="Q50" s="15">
        <v>131.5590638606555</v>
      </c>
      <c r="R50" s="15">
        <v>116.5590638606555</v>
      </c>
      <c r="S50" s="15">
        <v>101.5590638606555</v>
      </c>
      <c r="T50" s="15">
        <v>158.66929789549158</v>
      </c>
      <c r="U50" s="15">
        <v>153.66929789549158</v>
      </c>
      <c r="V50" s="15">
        <v>148.66929789549158</v>
      </c>
      <c r="W50" s="15">
        <v>143.66929789549158</v>
      </c>
      <c r="X50" s="15">
        <v>138.66929789549158</v>
      </c>
      <c r="Y50" s="15">
        <v>178.66929789549161</v>
      </c>
      <c r="Z50" s="15">
        <v>173.66929789549158</v>
      </c>
      <c r="AA50" s="15">
        <v>168.66929789549158</v>
      </c>
      <c r="AB50" s="15">
        <v>163.66929789549158</v>
      </c>
      <c r="AC50" s="15">
        <v>194.72441491290965</v>
      </c>
      <c r="AD50" s="15">
        <v>194.72441491290965</v>
      </c>
      <c r="AE50" s="15">
        <v>194.72441491290965</v>
      </c>
      <c r="AF50" s="15">
        <v>194.72441491290965</v>
      </c>
      <c r="AG50" s="15">
        <v>194.72441491290965</v>
      </c>
      <c r="AH50" s="15">
        <v>194.72441491290965</v>
      </c>
      <c r="AI50" s="15">
        <v>194.72441491290965</v>
      </c>
      <c r="AJ50" s="15">
        <v>194.72441491290965</v>
      </c>
      <c r="AK50" s="15">
        <v>194.72441491290965</v>
      </c>
    </row>
    <row r="51" spans="1:37">
      <c r="A51" s="10" t="s">
        <v>2</v>
      </c>
    </row>
    <row r="52" spans="1:37">
      <c r="A52" s="12">
        <v>0.05</v>
      </c>
      <c r="B52" s="15">
        <v>215.60523726910378</v>
      </c>
      <c r="C52" s="15">
        <v>190.60523726910378</v>
      </c>
      <c r="D52" s="15">
        <v>165.60523726910375</v>
      </c>
      <c r="E52" s="15">
        <v>140.60523726910375</v>
      </c>
      <c r="F52" s="15">
        <v>115.60523726910375</v>
      </c>
      <c r="G52" s="15">
        <v>275</v>
      </c>
      <c r="H52" s="15">
        <v>290.60523726910372</v>
      </c>
      <c r="I52" s="15">
        <v>265.60523726910378</v>
      </c>
      <c r="J52" s="15">
        <v>240.60523726910378</v>
      </c>
      <c r="K52" s="15">
        <v>247.48418981528303</v>
      </c>
      <c r="L52" s="15">
        <v>232.48418981528303</v>
      </c>
      <c r="M52" s="15">
        <v>217.48418981528303</v>
      </c>
      <c r="N52" s="15">
        <v>202.48418981528303</v>
      </c>
      <c r="O52" s="15">
        <v>187.48418981528303</v>
      </c>
      <c r="P52" s="15">
        <v>275</v>
      </c>
      <c r="Q52" s="15">
        <v>292.48418981528306</v>
      </c>
      <c r="R52" s="15">
        <v>277.484189815283</v>
      </c>
      <c r="S52" s="15">
        <v>262.48418981528306</v>
      </c>
      <c r="T52" s="15">
        <v>279.36314236146234</v>
      </c>
      <c r="U52" s="15">
        <v>274.36314236146234</v>
      </c>
      <c r="V52" s="15">
        <v>269.36314236146234</v>
      </c>
      <c r="W52" s="15">
        <v>264.36314236146234</v>
      </c>
      <c r="X52" s="15">
        <v>259.36314236146234</v>
      </c>
      <c r="Y52" s="15">
        <v>275</v>
      </c>
      <c r="Z52" s="15">
        <v>294.36314236146234</v>
      </c>
      <c r="AA52" s="15">
        <v>289.36314236146228</v>
      </c>
      <c r="AB52" s="15">
        <v>284.36314236146234</v>
      </c>
      <c r="AC52" s="15">
        <v>295.30261863455195</v>
      </c>
      <c r="AD52" s="15">
        <v>295.30261863455195</v>
      </c>
      <c r="AE52" s="15">
        <v>295.30261863455195</v>
      </c>
      <c r="AF52" s="15">
        <v>295.30261863455195</v>
      </c>
      <c r="AG52" s="15">
        <v>295.30261863455189</v>
      </c>
      <c r="AH52" s="15">
        <v>275</v>
      </c>
      <c r="AI52" s="15">
        <v>295.30261863455195</v>
      </c>
      <c r="AJ52" s="15">
        <v>295.30261863455195</v>
      </c>
      <c r="AK52" s="15">
        <v>295.30261863455195</v>
      </c>
    </row>
    <row r="53" spans="1:37">
      <c r="A53" s="12">
        <v>0.1</v>
      </c>
      <c r="B53" s="15">
        <v>250.86933887033851</v>
      </c>
      <c r="C53" s="15">
        <v>225.86933887033851</v>
      </c>
      <c r="D53" s="15">
        <v>200.86933887033851</v>
      </c>
      <c r="E53" s="15">
        <v>175.86933887033851</v>
      </c>
      <c r="F53" s="15">
        <v>150.86933887033851</v>
      </c>
      <c r="G53" s="15">
        <v>275</v>
      </c>
      <c r="H53" s="15">
        <v>300</v>
      </c>
      <c r="I53" s="15">
        <v>300.86933887033848</v>
      </c>
      <c r="J53" s="15">
        <v>275.86933887033848</v>
      </c>
      <c r="K53" s="15">
        <v>275.69547109627081</v>
      </c>
      <c r="L53" s="15">
        <v>260.69547109627081</v>
      </c>
      <c r="M53" s="15">
        <v>245.69547109627081</v>
      </c>
      <c r="N53" s="15">
        <v>230.69547109627081</v>
      </c>
      <c r="O53" s="15">
        <v>215.69547109627081</v>
      </c>
      <c r="P53" s="15">
        <v>275</v>
      </c>
      <c r="Q53" s="15">
        <v>300</v>
      </c>
      <c r="R53" s="15">
        <v>305.69547109627081</v>
      </c>
      <c r="S53" s="15">
        <v>290.69547109627081</v>
      </c>
      <c r="T53" s="15">
        <v>300.52160332220319</v>
      </c>
      <c r="U53" s="15">
        <v>295.52160332220313</v>
      </c>
      <c r="V53" s="15">
        <v>290.52160332220319</v>
      </c>
      <c r="W53" s="15">
        <v>285.52160332220313</v>
      </c>
      <c r="X53" s="15">
        <v>280.52160332220313</v>
      </c>
      <c r="Y53" s="15">
        <v>275</v>
      </c>
      <c r="Z53" s="15">
        <v>300</v>
      </c>
      <c r="AA53" s="15">
        <v>310.52160332220319</v>
      </c>
      <c r="AB53" s="15">
        <v>305.52160332220313</v>
      </c>
      <c r="AC53" s="15">
        <v>312.93466943516933</v>
      </c>
      <c r="AD53" s="15">
        <v>312.93466943516933</v>
      </c>
      <c r="AE53" s="15">
        <v>312.93466943516933</v>
      </c>
      <c r="AF53" s="15">
        <v>312.93466943516933</v>
      </c>
      <c r="AG53" s="15">
        <v>312.93466943516933</v>
      </c>
      <c r="AH53" s="15">
        <v>275</v>
      </c>
      <c r="AI53" s="15">
        <v>300</v>
      </c>
      <c r="AJ53" s="15">
        <v>312.93466943516933</v>
      </c>
      <c r="AK53" s="15">
        <v>312.93466943516933</v>
      </c>
    </row>
    <row r="54" spans="1:37">
      <c r="A54" s="12">
        <v>0.15</v>
      </c>
      <c r="B54" s="15">
        <v>269.22300795966828</v>
      </c>
      <c r="C54" s="15">
        <v>244.22300795966831</v>
      </c>
      <c r="D54" s="15">
        <v>219.22300795966831</v>
      </c>
      <c r="E54" s="15">
        <v>194.22300795966831</v>
      </c>
      <c r="F54" s="15">
        <v>169.22300795966828</v>
      </c>
      <c r="G54" s="15">
        <v>275</v>
      </c>
      <c r="H54" s="15">
        <v>300</v>
      </c>
      <c r="I54" s="15">
        <v>319.22300795966828</v>
      </c>
      <c r="J54" s="15">
        <v>294.22300795966828</v>
      </c>
      <c r="K54" s="15">
        <v>290.37840636773467</v>
      </c>
      <c r="L54" s="15">
        <v>275.37840636773467</v>
      </c>
      <c r="M54" s="15">
        <v>260.37840636773467</v>
      </c>
      <c r="N54" s="15">
        <v>245.37840636773464</v>
      </c>
      <c r="O54" s="15">
        <v>230.37840636773464</v>
      </c>
      <c r="P54" s="15">
        <v>275</v>
      </c>
      <c r="Q54" s="15">
        <v>300</v>
      </c>
      <c r="R54" s="15">
        <v>320.37840636773467</v>
      </c>
      <c r="S54" s="15">
        <v>305.37840636773467</v>
      </c>
      <c r="T54" s="15">
        <v>311.53380477580106</v>
      </c>
      <c r="U54" s="15">
        <v>306.533804775801</v>
      </c>
      <c r="V54" s="15">
        <v>301.53380477580106</v>
      </c>
      <c r="W54" s="15">
        <v>296.533804775801</v>
      </c>
      <c r="X54" s="15">
        <v>291.533804775801</v>
      </c>
      <c r="Y54" s="15">
        <v>275</v>
      </c>
      <c r="Z54" s="15">
        <v>300</v>
      </c>
      <c r="AA54" s="15">
        <v>321.53380477580106</v>
      </c>
      <c r="AB54" s="15">
        <v>316.533804775801</v>
      </c>
      <c r="AC54" s="15">
        <v>322.1115039798342</v>
      </c>
      <c r="AD54" s="15">
        <v>322.1115039798342</v>
      </c>
      <c r="AE54" s="15">
        <v>322.1115039798342</v>
      </c>
      <c r="AF54" s="15">
        <v>322.1115039798342</v>
      </c>
      <c r="AG54" s="15">
        <v>322.1115039798342</v>
      </c>
      <c r="AH54" s="15">
        <v>275</v>
      </c>
      <c r="AI54" s="15">
        <v>300</v>
      </c>
      <c r="AJ54" s="15">
        <v>322.1115039798342</v>
      </c>
      <c r="AK54" s="15">
        <v>322.1115039798342</v>
      </c>
    </row>
    <row r="55" spans="1:37">
      <c r="A55" s="12">
        <v>0.2</v>
      </c>
      <c r="B55" s="15">
        <v>286.02315829018585</v>
      </c>
      <c r="C55" s="15">
        <v>261.02315829018585</v>
      </c>
      <c r="D55" s="15">
        <v>236.02315829018585</v>
      </c>
      <c r="E55" s="15">
        <v>211.02315829018585</v>
      </c>
      <c r="F55" s="15">
        <v>186.02315829018588</v>
      </c>
      <c r="G55" s="15">
        <v>275</v>
      </c>
      <c r="H55" s="15">
        <v>300</v>
      </c>
      <c r="I55" s="15">
        <v>325</v>
      </c>
      <c r="J55" s="15">
        <v>311.02315829018585</v>
      </c>
      <c r="K55" s="15">
        <v>303.81852663214869</v>
      </c>
      <c r="L55" s="15">
        <v>288.81852663214869</v>
      </c>
      <c r="M55" s="15">
        <v>273.81852663214869</v>
      </c>
      <c r="N55" s="15">
        <v>258.81852663214869</v>
      </c>
      <c r="O55" s="15">
        <v>243.81852663214872</v>
      </c>
      <c r="P55" s="15">
        <v>275</v>
      </c>
      <c r="Q55" s="15">
        <v>300</v>
      </c>
      <c r="R55" s="15">
        <v>325</v>
      </c>
      <c r="S55" s="15">
        <v>318.81852663214869</v>
      </c>
      <c r="T55" s="15">
        <v>321.61389497411153</v>
      </c>
      <c r="U55" s="15">
        <v>316.61389497411153</v>
      </c>
      <c r="V55" s="15">
        <v>311.61389497411153</v>
      </c>
      <c r="W55" s="15">
        <v>306.61389497411153</v>
      </c>
      <c r="X55" s="15">
        <v>301.61389497411153</v>
      </c>
      <c r="Y55" s="15">
        <v>275</v>
      </c>
      <c r="Z55" s="15">
        <v>300</v>
      </c>
      <c r="AA55" s="15">
        <v>325</v>
      </c>
      <c r="AB55" s="15">
        <v>326.61389497411153</v>
      </c>
      <c r="AC55" s="15">
        <v>330.51157914509298</v>
      </c>
      <c r="AD55" s="15">
        <v>330.51157914509298</v>
      </c>
      <c r="AE55" s="15">
        <v>330.51157914509298</v>
      </c>
      <c r="AF55" s="15">
        <v>330.51157914509298</v>
      </c>
      <c r="AG55" s="15">
        <v>330.51157914509298</v>
      </c>
      <c r="AH55" s="15">
        <v>275</v>
      </c>
      <c r="AI55" s="15">
        <v>300</v>
      </c>
      <c r="AJ55" s="15">
        <v>325</v>
      </c>
      <c r="AK55" s="15">
        <v>330.51157914509298</v>
      </c>
    </row>
    <row r="56" spans="1:37">
      <c r="A56" s="12">
        <v>0.25</v>
      </c>
      <c r="B56" s="15">
        <v>302.74912764940416</v>
      </c>
      <c r="C56" s="15">
        <v>277.74912764940416</v>
      </c>
      <c r="D56" s="15">
        <v>252.74912764940419</v>
      </c>
      <c r="E56" s="15">
        <v>227.74912764940419</v>
      </c>
      <c r="F56" s="15">
        <v>202.74912764940416</v>
      </c>
      <c r="G56" s="15">
        <v>275</v>
      </c>
      <c r="H56" s="15">
        <v>300</v>
      </c>
      <c r="I56" s="15">
        <v>325</v>
      </c>
      <c r="J56" s="15">
        <v>327.74912764940416</v>
      </c>
      <c r="K56" s="15">
        <v>317.19930211952334</v>
      </c>
      <c r="L56" s="15">
        <v>302.19930211952334</v>
      </c>
      <c r="M56" s="15">
        <v>287.19930211952334</v>
      </c>
      <c r="N56" s="15">
        <v>272.19930211952334</v>
      </c>
      <c r="O56" s="15">
        <v>257.19930211952334</v>
      </c>
      <c r="P56" s="15">
        <v>275</v>
      </c>
      <c r="Q56" s="15">
        <v>300</v>
      </c>
      <c r="R56" s="15">
        <v>325</v>
      </c>
      <c r="S56" s="15">
        <v>332.19930211952334</v>
      </c>
      <c r="T56" s="15">
        <v>331.64947658964252</v>
      </c>
      <c r="U56" s="15">
        <v>326.64947658964252</v>
      </c>
      <c r="V56" s="15">
        <v>321.64947658964252</v>
      </c>
      <c r="W56" s="15">
        <v>316.64947658964252</v>
      </c>
      <c r="X56" s="15">
        <v>311.64947658964252</v>
      </c>
      <c r="Y56" s="15">
        <v>275</v>
      </c>
      <c r="Z56" s="15">
        <v>300</v>
      </c>
      <c r="AA56" s="15">
        <v>325</v>
      </c>
      <c r="AB56" s="15">
        <v>336.64947658964252</v>
      </c>
      <c r="AC56" s="15">
        <v>338.87456382470214</v>
      </c>
      <c r="AD56" s="15">
        <v>338.87456382470214</v>
      </c>
      <c r="AE56" s="15">
        <v>338.87456382470214</v>
      </c>
      <c r="AF56" s="15">
        <v>338.87456382470214</v>
      </c>
      <c r="AG56" s="15">
        <v>338.87456382470214</v>
      </c>
      <c r="AH56" s="15">
        <v>275</v>
      </c>
      <c r="AI56" s="15">
        <v>300</v>
      </c>
      <c r="AJ56" s="15">
        <v>325</v>
      </c>
      <c r="AK56" s="15">
        <v>338.87456382470214</v>
      </c>
    </row>
    <row r="57" spans="1:37">
      <c r="A57" s="12">
        <v>0.3</v>
      </c>
      <c r="B57" s="15">
        <v>319.91067268243188</v>
      </c>
      <c r="C57" s="15">
        <v>294.91067268243188</v>
      </c>
      <c r="D57" s="15">
        <v>269.91067268243188</v>
      </c>
      <c r="E57" s="15">
        <v>244.91067268243188</v>
      </c>
      <c r="F57" s="15">
        <v>219.91067268243188</v>
      </c>
      <c r="G57" s="15">
        <v>275</v>
      </c>
      <c r="H57" s="15">
        <v>300</v>
      </c>
      <c r="I57" s="15">
        <v>325</v>
      </c>
      <c r="J57" s="15">
        <v>344.91067268243188</v>
      </c>
      <c r="K57" s="15">
        <v>330.92853814594548</v>
      </c>
      <c r="L57" s="15">
        <v>315.92853814594548</v>
      </c>
      <c r="M57" s="15">
        <v>300.92853814594548</v>
      </c>
      <c r="N57" s="15">
        <v>285.92853814594548</v>
      </c>
      <c r="O57" s="15">
        <v>270.92853814594548</v>
      </c>
      <c r="P57" s="15">
        <v>275</v>
      </c>
      <c r="Q57" s="15">
        <v>300</v>
      </c>
      <c r="R57" s="15">
        <v>325</v>
      </c>
      <c r="S57" s="15">
        <v>345.92853814594548</v>
      </c>
      <c r="T57" s="15">
        <v>341.94640360945914</v>
      </c>
      <c r="U57" s="15">
        <v>336.94640360945914</v>
      </c>
      <c r="V57" s="15">
        <v>331.94640360945914</v>
      </c>
      <c r="W57" s="15">
        <v>326.94640360945914</v>
      </c>
      <c r="X57" s="15">
        <v>321.94640360945914</v>
      </c>
      <c r="Y57" s="15">
        <v>275</v>
      </c>
      <c r="Z57" s="15">
        <v>300</v>
      </c>
      <c r="AA57" s="15">
        <v>325</v>
      </c>
      <c r="AB57" s="15">
        <v>346.94640360945914</v>
      </c>
      <c r="AC57" s="15">
        <v>347.45533634121597</v>
      </c>
      <c r="AD57" s="15">
        <v>347.45533634121597</v>
      </c>
      <c r="AE57" s="15">
        <v>347.45533634121597</v>
      </c>
      <c r="AF57" s="15">
        <v>347.45533634121597</v>
      </c>
      <c r="AG57" s="15">
        <v>347.45533634121597</v>
      </c>
      <c r="AH57" s="15">
        <v>275</v>
      </c>
      <c r="AI57" s="15">
        <v>300</v>
      </c>
      <c r="AJ57" s="15">
        <v>325</v>
      </c>
      <c r="AK57" s="15">
        <v>347.45533634121597</v>
      </c>
    </row>
    <row r="58" spans="1:37">
      <c r="A58" s="12">
        <v>0.35</v>
      </c>
      <c r="B58" s="15">
        <v>333.19680568175386</v>
      </c>
      <c r="C58" s="15">
        <v>308.19680568175386</v>
      </c>
      <c r="D58" s="15">
        <v>283.19680568175386</v>
      </c>
      <c r="E58" s="15">
        <v>258.19680568175386</v>
      </c>
      <c r="F58" s="15">
        <v>233.19680568175391</v>
      </c>
      <c r="G58" s="15">
        <v>275</v>
      </c>
      <c r="H58" s="15">
        <v>300</v>
      </c>
      <c r="I58" s="15">
        <v>325</v>
      </c>
      <c r="J58" s="15">
        <v>350</v>
      </c>
      <c r="K58" s="15">
        <v>341.55744454540314</v>
      </c>
      <c r="L58" s="15">
        <v>326.55744454540314</v>
      </c>
      <c r="M58" s="15">
        <v>311.55744454540314</v>
      </c>
      <c r="N58" s="15">
        <v>296.55744454540314</v>
      </c>
      <c r="O58" s="15">
        <v>281.55744454540314</v>
      </c>
      <c r="P58" s="15">
        <v>275</v>
      </c>
      <c r="Q58" s="15">
        <v>300</v>
      </c>
      <c r="R58" s="15">
        <v>325</v>
      </c>
      <c r="S58" s="15">
        <v>350</v>
      </c>
      <c r="T58" s="15">
        <v>349.91808340905237</v>
      </c>
      <c r="U58" s="15">
        <v>344.91808340905237</v>
      </c>
      <c r="V58" s="15">
        <v>339.91808340905237</v>
      </c>
      <c r="W58" s="15">
        <v>334.91808340905237</v>
      </c>
      <c r="X58" s="15">
        <v>329.91808340905237</v>
      </c>
      <c r="Y58" s="15">
        <v>275</v>
      </c>
      <c r="Z58" s="15">
        <v>300</v>
      </c>
      <c r="AA58" s="15">
        <v>325</v>
      </c>
      <c r="AB58" s="15">
        <v>350</v>
      </c>
      <c r="AC58" s="15">
        <v>354.09840284087704</v>
      </c>
      <c r="AD58" s="15">
        <v>354.09840284087704</v>
      </c>
      <c r="AE58" s="15">
        <v>354.09840284087704</v>
      </c>
      <c r="AF58" s="15">
        <v>354.09840284087704</v>
      </c>
      <c r="AG58" s="15">
        <v>354.09840284087704</v>
      </c>
      <c r="AH58" s="15">
        <v>275</v>
      </c>
      <c r="AI58" s="15">
        <v>300</v>
      </c>
      <c r="AJ58" s="15">
        <v>325</v>
      </c>
      <c r="AK58" s="15">
        <v>350</v>
      </c>
    </row>
    <row r="59" spans="1:37">
      <c r="A59" s="12">
        <v>0.4</v>
      </c>
      <c r="B59" s="15">
        <v>347.87136699959353</v>
      </c>
      <c r="C59" s="15">
        <v>322.87136699959353</v>
      </c>
      <c r="D59" s="15">
        <v>297.87136699959353</v>
      </c>
      <c r="E59" s="15">
        <v>272.87136699959353</v>
      </c>
      <c r="F59" s="15">
        <v>247.87136699959359</v>
      </c>
      <c r="G59" s="15">
        <v>275</v>
      </c>
      <c r="H59" s="15">
        <v>300</v>
      </c>
      <c r="I59" s="15">
        <v>325</v>
      </c>
      <c r="J59" s="15">
        <v>350</v>
      </c>
      <c r="K59" s="15">
        <v>353.29709359967489</v>
      </c>
      <c r="L59" s="15">
        <v>338.29709359967489</v>
      </c>
      <c r="M59" s="15">
        <v>323.29709359967489</v>
      </c>
      <c r="N59" s="15">
        <v>308.29709359967489</v>
      </c>
      <c r="O59" s="15">
        <v>293.29709359967489</v>
      </c>
      <c r="P59" s="15">
        <v>275</v>
      </c>
      <c r="Q59" s="15">
        <v>300</v>
      </c>
      <c r="R59" s="15">
        <v>325</v>
      </c>
      <c r="S59" s="15">
        <v>350</v>
      </c>
      <c r="T59" s="15">
        <v>358.72282019975614</v>
      </c>
      <c r="U59" s="15">
        <v>353.72282019975614</v>
      </c>
      <c r="V59" s="15">
        <v>348.72282019975614</v>
      </c>
      <c r="W59" s="15">
        <v>343.72282019975614</v>
      </c>
      <c r="X59" s="15">
        <v>338.72282019975614</v>
      </c>
      <c r="Y59" s="15">
        <v>275</v>
      </c>
      <c r="Z59" s="15">
        <v>300</v>
      </c>
      <c r="AA59" s="15">
        <v>325</v>
      </c>
      <c r="AB59" s="15">
        <v>350</v>
      </c>
      <c r="AC59" s="15">
        <v>361.43568349979682</v>
      </c>
      <c r="AD59" s="15">
        <v>361.43568349979682</v>
      </c>
      <c r="AE59" s="15">
        <v>361.43568349979682</v>
      </c>
      <c r="AF59" s="15">
        <v>361.43568349979682</v>
      </c>
      <c r="AG59" s="15">
        <v>361.43568349979682</v>
      </c>
      <c r="AH59" s="15">
        <v>275</v>
      </c>
      <c r="AI59" s="15">
        <v>300</v>
      </c>
      <c r="AJ59" s="15">
        <v>325</v>
      </c>
      <c r="AK59" s="15">
        <v>350</v>
      </c>
    </row>
    <row r="60" spans="1:37">
      <c r="A60" s="12">
        <v>0.45</v>
      </c>
      <c r="B60" s="15">
        <v>361.14753478320324</v>
      </c>
      <c r="C60" s="15">
        <v>336.14753478320324</v>
      </c>
      <c r="D60" s="15">
        <v>311.14753478320324</v>
      </c>
      <c r="E60" s="15">
        <v>286.14753478320324</v>
      </c>
      <c r="F60" s="15">
        <v>261.14753478320324</v>
      </c>
      <c r="G60" s="15">
        <v>275</v>
      </c>
      <c r="H60" s="15">
        <v>300</v>
      </c>
      <c r="I60" s="15">
        <v>325</v>
      </c>
      <c r="J60" s="15">
        <v>350</v>
      </c>
      <c r="K60" s="15">
        <v>363.91802782656259</v>
      </c>
      <c r="L60" s="15">
        <v>348.91802782656259</v>
      </c>
      <c r="M60" s="15">
        <v>333.91802782656259</v>
      </c>
      <c r="N60" s="15">
        <v>318.91802782656259</v>
      </c>
      <c r="O60" s="15">
        <v>303.91802782656259</v>
      </c>
      <c r="P60" s="15">
        <v>275</v>
      </c>
      <c r="Q60" s="15">
        <v>300</v>
      </c>
      <c r="R60" s="15">
        <v>325</v>
      </c>
      <c r="S60" s="15">
        <v>350</v>
      </c>
      <c r="T60" s="15">
        <v>366.68852086992194</v>
      </c>
      <c r="U60" s="15">
        <v>361.68852086992194</v>
      </c>
      <c r="V60" s="15">
        <v>356.68852086992194</v>
      </c>
      <c r="W60" s="15">
        <v>351.68852086992194</v>
      </c>
      <c r="X60" s="15">
        <v>346.68852086992194</v>
      </c>
      <c r="Y60" s="15">
        <v>275</v>
      </c>
      <c r="Z60" s="15">
        <v>300</v>
      </c>
      <c r="AA60" s="15">
        <v>325</v>
      </c>
      <c r="AB60" s="15">
        <v>350</v>
      </c>
      <c r="AC60" s="15">
        <v>368.07376739160156</v>
      </c>
      <c r="AD60" s="15">
        <v>368.07376739160156</v>
      </c>
      <c r="AE60" s="15">
        <v>368.07376739160156</v>
      </c>
      <c r="AF60" s="15">
        <v>368.07376739160156</v>
      </c>
      <c r="AG60" s="15">
        <v>368.07376739160156</v>
      </c>
      <c r="AH60" s="15">
        <v>275</v>
      </c>
      <c r="AI60" s="15">
        <v>300</v>
      </c>
      <c r="AJ60" s="15">
        <v>325</v>
      </c>
      <c r="AK60" s="15">
        <v>350</v>
      </c>
    </row>
    <row r="61" spans="1:37">
      <c r="A61" s="12">
        <v>0.5</v>
      </c>
      <c r="B61" s="15">
        <v>372.98397963364994</v>
      </c>
      <c r="C61" s="15">
        <v>347.98397963364994</v>
      </c>
      <c r="D61" s="15">
        <v>322.98397963364994</v>
      </c>
      <c r="E61" s="15">
        <v>297.98397963364994</v>
      </c>
      <c r="F61" s="15">
        <v>272.98397963364994</v>
      </c>
      <c r="G61" s="15">
        <v>275</v>
      </c>
      <c r="H61" s="15">
        <v>300</v>
      </c>
      <c r="I61" s="15">
        <v>325</v>
      </c>
      <c r="J61" s="15">
        <v>350</v>
      </c>
      <c r="K61" s="15">
        <v>373.38718370691993</v>
      </c>
      <c r="L61" s="15">
        <v>358.38718370691993</v>
      </c>
      <c r="M61" s="15">
        <v>343.38718370691993</v>
      </c>
      <c r="N61" s="15">
        <v>328.38718370691993</v>
      </c>
      <c r="O61" s="15">
        <v>313.38718370691993</v>
      </c>
      <c r="P61" s="15">
        <v>275</v>
      </c>
      <c r="Q61" s="15">
        <v>300</v>
      </c>
      <c r="R61" s="15">
        <v>325</v>
      </c>
      <c r="S61" s="15">
        <v>350</v>
      </c>
      <c r="T61" s="15">
        <v>373.79038778019003</v>
      </c>
      <c r="U61" s="15">
        <v>368.79038778019003</v>
      </c>
      <c r="V61" s="15">
        <v>363.79038778019003</v>
      </c>
      <c r="W61" s="15">
        <v>358.79038778019003</v>
      </c>
      <c r="X61" s="15">
        <v>353.79038778019003</v>
      </c>
      <c r="Y61" s="15">
        <v>275</v>
      </c>
      <c r="Z61" s="15">
        <v>300</v>
      </c>
      <c r="AA61" s="15">
        <v>325</v>
      </c>
      <c r="AB61" s="15">
        <v>350</v>
      </c>
      <c r="AC61" s="15">
        <v>373.99198981682503</v>
      </c>
      <c r="AD61" s="15">
        <v>373.99198981682503</v>
      </c>
      <c r="AE61" s="15">
        <v>373.99198981682503</v>
      </c>
      <c r="AF61" s="15">
        <v>373.99198981682503</v>
      </c>
      <c r="AG61" s="15">
        <v>373.99198981682503</v>
      </c>
      <c r="AH61" s="15">
        <v>275</v>
      </c>
      <c r="AI61" s="15">
        <v>300</v>
      </c>
      <c r="AJ61" s="15">
        <v>325</v>
      </c>
      <c r="AK61" s="15">
        <v>350</v>
      </c>
    </row>
    <row r="62" spans="1:37">
      <c r="A62" s="12">
        <v>0.55000000000000004</v>
      </c>
      <c r="B62" s="15">
        <v>375</v>
      </c>
      <c r="C62" s="15">
        <v>362.8929129017946</v>
      </c>
      <c r="D62" s="15">
        <v>337.8929129017946</v>
      </c>
      <c r="E62" s="15">
        <v>312.8929129017946</v>
      </c>
      <c r="F62" s="15">
        <v>287.8929129017946</v>
      </c>
      <c r="G62" s="15">
        <v>275</v>
      </c>
      <c r="H62" s="15">
        <v>300</v>
      </c>
      <c r="I62" s="15">
        <v>325</v>
      </c>
      <c r="J62" s="15">
        <v>350</v>
      </c>
      <c r="K62" s="15">
        <v>375</v>
      </c>
      <c r="L62" s="15">
        <v>370.3143303214357</v>
      </c>
      <c r="M62" s="15">
        <v>355.3143303214357</v>
      </c>
      <c r="N62" s="15">
        <v>340.3143303214357</v>
      </c>
      <c r="O62" s="15">
        <v>325.3143303214357</v>
      </c>
      <c r="P62" s="15">
        <v>275</v>
      </c>
      <c r="Q62" s="15">
        <v>300</v>
      </c>
      <c r="R62" s="15">
        <v>325</v>
      </c>
      <c r="S62" s="15">
        <v>350</v>
      </c>
      <c r="T62" s="15">
        <v>375</v>
      </c>
      <c r="U62" s="15">
        <v>377.73574774107675</v>
      </c>
      <c r="V62" s="15">
        <v>372.73574774107675</v>
      </c>
      <c r="W62" s="15">
        <v>367.73574774107675</v>
      </c>
      <c r="X62" s="15">
        <v>362.73574774107675</v>
      </c>
      <c r="Y62" s="15">
        <v>275</v>
      </c>
      <c r="Z62" s="15">
        <v>300</v>
      </c>
      <c r="AA62" s="15">
        <v>325</v>
      </c>
      <c r="AB62" s="15">
        <v>350</v>
      </c>
      <c r="AC62" s="15">
        <v>375</v>
      </c>
      <c r="AD62" s="15">
        <v>381.4464564508973</v>
      </c>
      <c r="AE62" s="15">
        <v>381.4464564508973</v>
      </c>
      <c r="AF62" s="15">
        <v>381.4464564508973</v>
      </c>
      <c r="AG62" s="15">
        <v>381.4464564508973</v>
      </c>
      <c r="AH62" s="15">
        <v>275</v>
      </c>
      <c r="AI62" s="15">
        <v>300</v>
      </c>
      <c r="AJ62" s="15">
        <v>325</v>
      </c>
      <c r="AK62" s="15">
        <v>350</v>
      </c>
    </row>
    <row r="63" spans="1:37">
      <c r="A63" s="12">
        <v>0.6</v>
      </c>
      <c r="B63" s="15">
        <v>375</v>
      </c>
      <c r="C63" s="15">
        <v>376.50198083650167</v>
      </c>
      <c r="D63" s="15">
        <v>351.50198083650167</v>
      </c>
      <c r="E63" s="15">
        <v>326.50198083650167</v>
      </c>
      <c r="F63" s="15">
        <v>301.50198083650167</v>
      </c>
      <c r="G63" s="15">
        <v>275</v>
      </c>
      <c r="H63" s="15">
        <v>300</v>
      </c>
      <c r="I63" s="15">
        <v>325</v>
      </c>
      <c r="J63" s="15">
        <v>350</v>
      </c>
      <c r="K63" s="15">
        <v>375</v>
      </c>
      <c r="L63" s="15">
        <v>381.20158466920134</v>
      </c>
      <c r="M63" s="15">
        <v>366.20158466920134</v>
      </c>
      <c r="N63" s="15">
        <v>351.20158466920134</v>
      </c>
      <c r="O63" s="15">
        <v>336.20158466920134</v>
      </c>
      <c r="P63" s="15">
        <v>275</v>
      </c>
      <c r="Q63" s="15">
        <v>300</v>
      </c>
      <c r="R63" s="15">
        <v>325</v>
      </c>
      <c r="S63" s="15">
        <v>350</v>
      </c>
      <c r="T63" s="15">
        <v>375</v>
      </c>
      <c r="U63" s="15">
        <v>385.90118850190106</v>
      </c>
      <c r="V63" s="15">
        <v>380.90118850190106</v>
      </c>
      <c r="W63" s="15">
        <v>375.90118850190106</v>
      </c>
      <c r="X63" s="15">
        <v>370.90118850190106</v>
      </c>
      <c r="Y63" s="15">
        <v>275</v>
      </c>
      <c r="Z63" s="15">
        <v>300</v>
      </c>
      <c r="AA63" s="15">
        <v>325</v>
      </c>
      <c r="AB63" s="15">
        <v>350</v>
      </c>
      <c r="AC63" s="15">
        <v>375</v>
      </c>
      <c r="AD63" s="15">
        <v>388.25099041825081</v>
      </c>
      <c r="AE63" s="15">
        <v>388.25099041825081</v>
      </c>
      <c r="AF63" s="15">
        <v>388.25099041825081</v>
      </c>
      <c r="AG63" s="15">
        <v>388.25099041825081</v>
      </c>
      <c r="AH63" s="15">
        <v>275</v>
      </c>
      <c r="AI63" s="15">
        <v>300</v>
      </c>
      <c r="AJ63" s="15">
        <v>325</v>
      </c>
      <c r="AK63" s="15">
        <v>350</v>
      </c>
    </row>
    <row r="64" spans="1:37">
      <c r="A64" s="12">
        <v>0.65</v>
      </c>
      <c r="B64" s="15">
        <v>375</v>
      </c>
      <c r="C64" s="15">
        <v>393.52866099855009</v>
      </c>
      <c r="D64" s="15">
        <v>368.52866099855009</v>
      </c>
      <c r="E64" s="15">
        <v>343.52866099855009</v>
      </c>
      <c r="F64" s="15">
        <v>318.52866099855009</v>
      </c>
      <c r="G64" s="15">
        <v>275</v>
      </c>
      <c r="H64" s="15">
        <v>300</v>
      </c>
      <c r="I64" s="15">
        <v>325</v>
      </c>
      <c r="J64" s="15">
        <v>350</v>
      </c>
      <c r="K64" s="15">
        <v>375</v>
      </c>
      <c r="L64" s="15">
        <v>394.82292879884005</v>
      </c>
      <c r="M64" s="15">
        <v>379.82292879884005</v>
      </c>
      <c r="N64" s="15">
        <v>364.82292879884005</v>
      </c>
      <c r="O64" s="15">
        <v>349.82292879884005</v>
      </c>
      <c r="P64" s="15">
        <v>275</v>
      </c>
      <c r="Q64" s="15">
        <v>300</v>
      </c>
      <c r="R64" s="15">
        <v>325</v>
      </c>
      <c r="S64" s="15">
        <v>350</v>
      </c>
      <c r="T64" s="15">
        <v>375</v>
      </c>
      <c r="U64" s="15">
        <v>396.11719659913001</v>
      </c>
      <c r="V64" s="15">
        <v>391.11719659913001</v>
      </c>
      <c r="W64" s="15">
        <v>386.11719659913001</v>
      </c>
      <c r="X64" s="15">
        <v>381.11719659913001</v>
      </c>
      <c r="Y64" s="15">
        <v>275</v>
      </c>
      <c r="Z64" s="15">
        <v>300</v>
      </c>
      <c r="AA64" s="15">
        <v>325</v>
      </c>
      <c r="AB64" s="15">
        <v>350</v>
      </c>
      <c r="AC64" s="15">
        <v>375</v>
      </c>
      <c r="AD64" s="15">
        <v>396.76433049927505</v>
      </c>
      <c r="AE64" s="15">
        <v>396.76433049927505</v>
      </c>
      <c r="AF64" s="15">
        <v>396.76433049927505</v>
      </c>
      <c r="AG64" s="15">
        <v>396.76433049927505</v>
      </c>
      <c r="AH64" s="15">
        <v>275</v>
      </c>
      <c r="AI64" s="15">
        <v>300</v>
      </c>
      <c r="AJ64" s="15">
        <v>325</v>
      </c>
      <c r="AK64" s="15">
        <v>350</v>
      </c>
    </row>
    <row r="65" spans="1:37">
      <c r="A65" s="12">
        <v>0.7</v>
      </c>
      <c r="B65" s="15">
        <v>375</v>
      </c>
      <c r="C65" s="15">
        <v>400</v>
      </c>
      <c r="D65" s="15">
        <v>383.72025885808097</v>
      </c>
      <c r="E65" s="15">
        <v>358.72025885808097</v>
      </c>
      <c r="F65" s="15">
        <v>333.72025885808097</v>
      </c>
      <c r="G65" s="15">
        <v>275</v>
      </c>
      <c r="H65" s="15">
        <v>300</v>
      </c>
      <c r="I65" s="15">
        <v>325</v>
      </c>
      <c r="J65" s="15">
        <v>350</v>
      </c>
      <c r="K65" s="15">
        <v>375</v>
      </c>
      <c r="L65" s="15">
        <v>400</v>
      </c>
      <c r="M65" s="15">
        <v>391.97620708646474</v>
      </c>
      <c r="N65" s="15">
        <v>376.97620708646474</v>
      </c>
      <c r="O65" s="15">
        <v>361.97620708646474</v>
      </c>
      <c r="P65" s="15">
        <v>275</v>
      </c>
      <c r="Q65" s="15">
        <v>300</v>
      </c>
      <c r="R65" s="15">
        <v>325</v>
      </c>
      <c r="S65" s="15">
        <v>350</v>
      </c>
      <c r="T65" s="15">
        <v>375</v>
      </c>
      <c r="U65" s="15">
        <v>400</v>
      </c>
      <c r="V65" s="15">
        <v>400.23215531484857</v>
      </c>
      <c r="W65" s="15">
        <v>395.23215531484857</v>
      </c>
      <c r="X65" s="15">
        <v>390.23215531484857</v>
      </c>
      <c r="Y65" s="15">
        <v>275</v>
      </c>
      <c r="Z65" s="15">
        <v>300</v>
      </c>
      <c r="AA65" s="15">
        <v>325</v>
      </c>
      <c r="AB65" s="15">
        <v>350</v>
      </c>
      <c r="AC65" s="15">
        <v>375</v>
      </c>
      <c r="AD65" s="15">
        <v>400</v>
      </c>
      <c r="AE65" s="15">
        <v>404.3601294290404</v>
      </c>
      <c r="AF65" s="15">
        <v>404.3601294290404</v>
      </c>
      <c r="AG65" s="15">
        <v>404.3601294290404</v>
      </c>
      <c r="AH65" s="15">
        <v>275</v>
      </c>
      <c r="AI65" s="15">
        <v>300</v>
      </c>
      <c r="AJ65" s="15">
        <v>325</v>
      </c>
      <c r="AK65" s="15">
        <v>350</v>
      </c>
    </row>
    <row r="66" spans="1:37">
      <c r="A66" s="12">
        <v>0.75</v>
      </c>
      <c r="B66" s="15">
        <v>375</v>
      </c>
      <c r="C66" s="15">
        <v>400</v>
      </c>
      <c r="D66" s="15">
        <v>398.43790551415304</v>
      </c>
      <c r="E66" s="15">
        <v>373.43790551415304</v>
      </c>
      <c r="F66" s="15">
        <v>348.43790551415304</v>
      </c>
      <c r="G66" s="15">
        <v>275</v>
      </c>
      <c r="H66" s="15">
        <v>300</v>
      </c>
      <c r="I66" s="15">
        <v>325</v>
      </c>
      <c r="J66" s="15">
        <v>350</v>
      </c>
      <c r="K66" s="15">
        <v>375</v>
      </c>
      <c r="L66" s="15">
        <v>400</v>
      </c>
      <c r="M66" s="15">
        <v>403.75032441132242</v>
      </c>
      <c r="N66" s="15">
        <v>388.75032441132242</v>
      </c>
      <c r="O66" s="15">
        <v>373.75032441132242</v>
      </c>
      <c r="P66" s="15">
        <v>275</v>
      </c>
      <c r="Q66" s="15">
        <v>300</v>
      </c>
      <c r="R66" s="15">
        <v>325</v>
      </c>
      <c r="S66" s="15">
        <v>350</v>
      </c>
      <c r="T66" s="15">
        <v>375</v>
      </c>
      <c r="U66" s="15">
        <v>400</v>
      </c>
      <c r="V66" s="15">
        <v>409.0627433084918</v>
      </c>
      <c r="W66" s="15">
        <v>404.0627433084918</v>
      </c>
      <c r="X66" s="15">
        <v>399.0627433084918</v>
      </c>
      <c r="Y66" s="15">
        <v>275</v>
      </c>
      <c r="Z66" s="15">
        <v>300</v>
      </c>
      <c r="AA66" s="15">
        <v>325</v>
      </c>
      <c r="AB66" s="15">
        <v>350</v>
      </c>
      <c r="AC66" s="15">
        <v>375</v>
      </c>
      <c r="AD66" s="15">
        <v>400</v>
      </c>
      <c r="AE66" s="15">
        <v>411.71895275707652</v>
      </c>
      <c r="AF66" s="15">
        <v>411.71895275707652</v>
      </c>
      <c r="AG66" s="15">
        <v>411.71895275707652</v>
      </c>
      <c r="AH66" s="15">
        <v>275</v>
      </c>
      <c r="AI66" s="15">
        <v>300</v>
      </c>
      <c r="AJ66" s="15">
        <v>325</v>
      </c>
      <c r="AK66" s="15">
        <v>350</v>
      </c>
    </row>
    <row r="67" spans="1:37">
      <c r="A67" s="12">
        <v>0.8</v>
      </c>
      <c r="B67" s="15">
        <v>375</v>
      </c>
      <c r="C67" s="15">
        <v>400</v>
      </c>
      <c r="D67" s="15">
        <v>414.45816691050834</v>
      </c>
      <c r="E67" s="15">
        <v>389.45816691050834</v>
      </c>
      <c r="F67" s="15">
        <v>364.45816691050834</v>
      </c>
      <c r="G67" s="15">
        <v>275</v>
      </c>
      <c r="H67" s="15">
        <v>300</v>
      </c>
      <c r="I67" s="15">
        <v>325</v>
      </c>
      <c r="J67" s="15">
        <v>350</v>
      </c>
      <c r="K67" s="15">
        <v>375</v>
      </c>
      <c r="L67" s="15">
        <v>400</v>
      </c>
      <c r="M67" s="15">
        <v>416.56653352840669</v>
      </c>
      <c r="N67" s="15">
        <v>401.56653352840669</v>
      </c>
      <c r="O67" s="15">
        <v>386.56653352840669</v>
      </c>
      <c r="P67" s="15">
        <v>275</v>
      </c>
      <c r="Q67" s="15">
        <v>300</v>
      </c>
      <c r="R67" s="15">
        <v>325</v>
      </c>
      <c r="S67" s="15">
        <v>350</v>
      </c>
      <c r="T67" s="15">
        <v>375</v>
      </c>
      <c r="U67" s="15">
        <v>400</v>
      </c>
      <c r="V67" s="15">
        <v>418.67490014630505</v>
      </c>
      <c r="W67" s="15">
        <v>413.67490014630505</v>
      </c>
      <c r="X67" s="15">
        <v>408.67490014630505</v>
      </c>
      <c r="Y67" s="15">
        <v>275</v>
      </c>
      <c r="Z67" s="15">
        <v>300</v>
      </c>
      <c r="AA67" s="15">
        <v>325</v>
      </c>
      <c r="AB67" s="15">
        <v>350</v>
      </c>
      <c r="AC67" s="15">
        <v>375</v>
      </c>
      <c r="AD67" s="15">
        <v>400</v>
      </c>
      <c r="AE67" s="15">
        <v>419.72908345525417</v>
      </c>
      <c r="AF67" s="15">
        <v>419.72908345525417</v>
      </c>
      <c r="AG67" s="15">
        <v>419.72908345525417</v>
      </c>
      <c r="AH67" s="15">
        <v>275</v>
      </c>
      <c r="AI67" s="15">
        <v>300</v>
      </c>
      <c r="AJ67" s="15">
        <v>325</v>
      </c>
      <c r="AK67" s="15">
        <v>350</v>
      </c>
    </row>
    <row r="68" spans="1:37">
      <c r="A68" s="12">
        <v>0.85</v>
      </c>
      <c r="B68" s="15">
        <v>375</v>
      </c>
      <c r="C68" s="15">
        <v>400</v>
      </c>
      <c r="D68" s="15">
        <v>425</v>
      </c>
      <c r="E68" s="15">
        <v>415.75578466754882</v>
      </c>
      <c r="F68" s="15">
        <v>390.75578466754882</v>
      </c>
      <c r="G68" s="15">
        <v>275</v>
      </c>
      <c r="H68" s="15">
        <v>300</v>
      </c>
      <c r="I68" s="15">
        <v>325</v>
      </c>
      <c r="J68" s="15">
        <v>350</v>
      </c>
      <c r="K68" s="15">
        <v>375</v>
      </c>
      <c r="L68" s="15">
        <v>400</v>
      </c>
      <c r="M68" s="15">
        <v>425</v>
      </c>
      <c r="N68" s="15">
        <v>422.60462773403901</v>
      </c>
      <c r="O68" s="15">
        <v>407.60462773403901</v>
      </c>
      <c r="P68" s="15">
        <v>275</v>
      </c>
      <c r="Q68" s="15">
        <v>300</v>
      </c>
      <c r="R68" s="15">
        <v>325</v>
      </c>
      <c r="S68" s="15">
        <v>350</v>
      </c>
      <c r="T68" s="15">
        <v>375</v>
      </c>
      <c r="U68" s="15">
        <v>400</v>
      </c>
      <c r="V68" s="15">
        <v>425</v>
      </c>
      <c r="W68" s="15">
        <v>429.4534708005292</v>
      </c>
      <c r="X68" s="15">
        <v>424.4534708005292</v>
      </c>
      <c r="Y68" s="15">
        <v>275</v>
      </c>
      <c r="Z68" s="15">
        <v>300</v>
      </c>
      <c r="AA68" s="15">
        <v>325</v>
      </c>
      <c r="AB68" s="15">
        <v>350</v>
      </c>
      <c r="AC68" s="15">
        <v>375</v>
      </c>
      <c r="AD68" s="15">
        <v>400</v>
      </c>
      <c r="AE68" s="15">
        <v>425</v>
      </c>
      <c r="AF68" s="15">
        <v>432.87789233377435</v>
      </c>
      <c r="AG68" s="15">
        <v>432.87789233377435</v>
      </c>
      <c r="AH68" s="15">
        <v>275</v>
      </c>
      <c r="AI68" s="15">
        <v>300</v>
      </c>
      <c r="AJ68" s="15">
        <v>325</v>
      </c>
      <c r="AK68" s="15">
        <v>350</v>
      </c>
    </row>
    <row r="69" spans="1:37">
      <c r="A69" s="12">
        <v>0.9</v>
      </c>
      <c r="B69" s="15">
        <v>375</v>
      </c>
      <c r="C69" s="15">
        <v>400</v>
      </c>
      <c r="D69" s="15">
        <v>425</v>
      </c>
      <c r="E69" s="15">
        <v>443.35557966496134</v>
      </c>
      <c r="F69" s="15">
        <v>418.35557966496134</v>
      </c>
      <c r="G69" s="15">
        <v>275</v>
      </c>
      <c r="H69" s="15">
        <v>300</v>
      </c>
      <c r="I69" s="15">
        <v>325</v>
      </c>
      <c r="J69" s="15">
        <v>350</v>
      </c>
      <c r="K69" s="15">
        <v>375</v>
      </c>
      <c r="L69" s="15">
        <v>400</v>
      </c>
      <c r="M69" s="15">
        <v>425</v>
      </c>
      <c r="N69" s="15">
        <v>444.68446373196906</v>
      </c>
      <c r="O69" s="15">
        <v>429.68446373196906</v>
      </c>
      <c r="P69" s="15">
        <v>275</v>
      </c>
      <c r="Q69" s="15">
        <v>300</v>
      </c>
      <c r="R69" s="15">
        <v>325</v>
      </c>
      <c r="S69" s="15">
        <v>350</v>
      </c>
      <c r="T69" s="15">
        <v>375</v>
      </c>
      <c r="U69" s="15">
        <v>400</v>
      </c>
      <c r="V69" s="15">
        <v>425</v>
      </c>
      <c r="W69" s="15">
        <v>446.01334779897678</v>
      </c>
      <c r="X69" s="15">
        <v>441.01334779897678</v>
      </c>
      <c r="Y69" s="15">
        <v>275</v>
      </c>
      <c r="Z69" s="15">
        <v>300</v>
      </c>
      <c r="AA69" s="15">
        <v>325</v>
      </c>
      <c r="AB69" s="15">
        <v>350</v>
      </c>
      <c r="AC69" s="15">
        <v>375</v>
      </c>
      <c r="AD69" s="15">
        <v>400</v>
      </c>
      <c r="AE69" s="15">
        <v>425</v>
      </c>
      <c r="AF69" s="15">
        <v>446.67778983248064</v>
      </c>
      <c r="AG69" s="15">
        <v>446.67778983248064</v>
      </c>
      <c r="AH69" s="15">
        <v>275</v>
      </c>
      <c r="AI69" s="15">
        <v>300</v>
      </c>
      <c r="AJ69" s="15">
        <v>325</v>
      </c>
      <c r="AK69" s="15">
        <v>350</v>
      </c>
    </row>
    <row r="70" spans="1:37">
      <c r="A70" s="12">
        <v>0.95</v>
      </c>
      <c r="B70" s="15">
        <v>375</v>
      </c>
      <c r="C70" s="15">
        <v>400</v>
      </c>
      <c r="D70" s="15">
        <v>425</v>
      </c>
      <c r="E70" s="15">
        <v>450</v>
      </c>
      <c r="F70" s="15">
        <v>445.70552689931606</v>
      </c>
      <c r="G70" s="15">
        <v>275</v>
      </c>
      <c r="H70" s="15">
        <v>300</v>
      </c>
      <c r="I70" s="15">
        <v>325</v>
      </c>
      <c r="J70" s="15">
        <v>350</v>
      </c>
      <c r="K70" s="15">
        <v>375</v>
      </c>
      <c r="L70" s="15">
        <v>400</v>
      </c>
      <c r="M70" s="15">
        <v>425</v>
      </c>
      <c r="N70" s="15">
        <v>450</v>
      </c>
      <c r="O70" s="15">
        <v>451.56442151945282</v>
      </c>
      <c r="P70" s="15">
        <v>275</v>
      </c>
      <c r="Q70" s="15">
        <v>300</v>
      </c>
      <c r="R70" s="15">
        <v>325</v>
      </c>
      <c r="S70" s="15">
        <v>350</v>
      </c>
      <c r="T70" s="15">
        <v>375</v>
      </c>
      <c r="U70" s="15">
        <v>400</v>
      </c>
      <c r="V70" s="15">
        <v>425</v>
      </c>
      <c r="W70" s="15">
        <v>450</v>
      </c>
      <c r="X70" s="15">
        <v>457.4233161395897</v>
      </c>
      <c r="Y70" s="15">
        <v>275</v>
      </c>
      <c r="Z70" s="15">
        <v>300</v>
      </c>
      <c r="AA70" s="15">
        <v>325</v>
      </c>
      <c r="AB70" s="15">
        <v>350</v>
      </c>
      <c r="AC70" s="15">
        <v>375</v>
      </c>
      <c r="AD70" s="15">
        <v>400</v>
      </c>
      <c r="AE70" s="15">
        <v>425</v>
      </c>
      <c r="AF70" s="15">
        <v>450</v>
      </c>
      <c r="AG70" s="15">
        <v>460.35276344965814</v>
      </c>
      <c r="AH70" s="15">
        <v>275</v>
      </c>
      <c r="AI70" s="15">
        <v>300</v>
      </c>
      <c r="AJ70" s="15">
        <v>325</v>
      </c>
      <c r="AK70" s="15">
        <v>350</v>
      </c>
    </row>
    <row r="71" spans="1:37">
      <c r="A71" s="12">
        <v>1</v>
      </c>
      <c r="B71" s="15">
        <v>375</v>
      </c>
      <c r="C71" s="15">
        <v>400</v>
      </c>
      <c r="D71" s="15">
        <v>425</v>
      </c>
      <c r="E71" s="15">
        <v>450</v>
      </c>
      <c r="F71" s="15">
        <v>475</v>
      </c>
      <c r="G71" s="15">
        <v>275</v>
      </c>
      <c r="H71" s="15">
        <v>300</v>
      </c>
      <c r="I71" s="15">
        <v>325</v>
      </c>
      <c r="J71" s="15">
        <v>350</v>
      </c>
      <c r="K71" s="15">
        <v>375</v>
      </c>
      <c r="L71" s="15">
        <v>400</v>
      </c>
      <c r="M71" s="15">
        <v>425</v>
      </c>
      <c r="N71" s="15">
        <v>450</v>
      </c>
      <c r="O71" s="15">
        <v>475</v>
      </c>
      <c r="P71" s="15">
        <v>275</v>
      </c>
      <c r="Q71" s="15">
        <v>300</v>
      </c>
      <c r="R71" s="15">
        <v>325</v>
      </c>
      <c r="S71" s="15">
        <v>350</v>
      </c>
      <c r="T71" s="15">
        <v>375</v>
      </c>
      <c r="U71" s="15">
        <v>400</v>
      </c>
      <c r="V71" s="15">
        <v>425</v>
      </c>
      <c r="W71" s="15">
        <v>450</v>
      </c>
      <c r="X71" s="15">
        <v>475</v>
      </c>
      <c r="Y71" s="15">
        <v>275</v>
      </c>
      <c r="Z71" s="15">
        <v>300</v>
      </c>
      <c r="AA71" s="15">
        <v>325</v>
      </c>
      <c r="AB71" s="15">
        <v>350</v>
      </c>
      <c r="AC71" s="15">
        <v>375</v>
      </c>
      <c r="AD71" s="15">
        <v>400</v>
      </c>
      <c r="AE71" s="15">
        <v>425</v>
      </c>
      <c r="AF71" s="15">
        <v>450</v>
      </c>
      <c r="AG71" s="15">
        <v>475</v>
      </c>
      <c r="AH71" s="15">
        <v>275</v>
      </c>
      <c r="AI71" s="15">
        <v>300</v>
      </c>
      <c r="AJ71" s="15">
        <v>325</v>
      </c>
      <c r="AK71" s="15">
        <v>350</v>
      </c>
    </row>
    <row r="73" spans="1:37">
      <c r="A73" s="10" t="s">
        <v>1</v>
      </c>
      <c r="B73" s="15">
        <v>375</v>
      </c>
      <c r="C73" s="15">
        <v>400</v>
      </c>
      <c r="D73" s="15">
        <v>425</v>
      </c>
      <c r="E73" s="15">
        <v>450</v>
      </c>
      <c r="F73" s="15">
        <v>475</v>
      </c>
      <c r="G73" s="15">
        <v>275</v>
      </c>
      <c r="H73" s="15">
        <v>300</v>
      </c>
      <c r="I73" s="15">
        <v>325</v>
      </c>
      <c r="J73" s="15">
        <v>350</v>
      </c>
      <c r="K73" s="15">
        <v>375</v>
      </c>
      <c r="L73" s="15">
        <v>400</v>
      </c>
      <c r="M73" s="15">
        <v>425</v>
      </c>
      <c r="N73" s="15">
        <v>450</v>
      </c>
      <c r="O73" s="15">
        <v>475</v>
      </c>
      <c r="P73" s="15">
        <v>275</v>
      </c>
      <c r="Q73" s="15">
        <v>300</v>
      </c>
      <c r="R73" s="15">
        <v>325</v>
      </c>
      <c r="S73" s="15">
        <v>350</v>
      </c>
      <c r="T73" s="15">
        <v>375</v>
      </c>
      <c r="U73" s="15">
        <v>400</v>
      </c>
      <c r="V73" s="15">
        <v>425</v>
      </c>
      <c r="W73" s="15">
        <v>450</v>
      </c>
      <c r="X73" s="15">
        <v>475</v>
      </c>
      <c r="Y73" s="15">
        <v>275</v>
      </c>
      <c r="Z73" s="15">
        <v>300</v>
      </c>
      <c r="AA73" s="15">
        <v>325</v>
      </c>
      <c r="AB73" s="15">
        <v>350</v>
      </c>
      <c r="AC73" s="15">
        <v>375</v>
      </c>
      <c r="AD73" s="15">
        <v>400</v>
      </c>
      <c r="AE73" s="15">
        <v>425</v>
      </c>
      <c r="AF73" s="15">
        <v>450</v>
      </c>
      <c r="AG73" s="15">
        <v>475</v>
      </c>
      <c r="AH73" s="15">
        <v>275</v>
      </c>
      <c r="AI73" s="15">
        <v>300</v>
      </c>
      <c r="AJ73" s="15">
        <v>325</v>
      </c>
      <c r="AK73" s="15">
        <v>350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A8388-9988-43F0-85E0-1D5AC75EEB88}">
  <dimension ref="A1:AK1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5"/>
  <cols>
    <col min="1" max="1" width="16.6328125" style="20" bestFit="1" customWidth="1"/>
    <col min="2" max="2" width="11.81640625" style="5" bestFit="1" customWidth="1"/>
    <col min="3" max="6" width="12.453125" style="5" bestFit="1" customWidth="1"/>
    <col min="7" max="37" width="11.81640625" style="5" bestFit="1" customWidth="1"/>
    <col min="38" max="16384" width="8.7265625" style="5"/>
  </cols>
  <sheetData>
    <row r="1" spans="1:37" s="19" customFormat="1">
      <c r="A1" s="17" t="s">
        <v>4</v>
      </c>
      <c r="B1" s="19" t="s">
        <v>71</v>
      </c>
      <c r="C1" s="19" t="s">
        <v>70</v>
      </c>
      <c r="D1" s="19" t="s">
        <v>69</v>
      </c>
      <c r="E1" s="19" t="s">
        <v>68</v>
      </c>
      <c r="F1" s="19" t="s">
        <v>67</v>
      </c>
      <c r="G1" s="18">
        <v>29495</v>
      </c>
      <c r="H1" s="18">
        <v>31321</v>
      </c>
      <c r="I1" s="18">
        <v>33147</v>
      </c>
      <c r="J1" s="18">
        <v>34973</v>
      </c>
      <c r="K1" s="19" t="s">
        <v>62</v>
      </c>
      <c r="L1" s="19" t="s">
        <v>61</v>
      </c>
      <c r="M1" s="19" t="s">
        <v>60</v>
      </c>
      <c r="N1" s="19" t="s">
        <v>59</v>
      </c>
      <c r="O1" s="19" t="s">
        <v>58</v>
      </c>
      <c r="P1" s="18">
        <v>29556</v>
      </c>
      <c r="Q1" s="18">
        <v>31382</v>
      </c>
      <c r="R1" s="18">
        <v>33208</v>
      </c>
      <c r="S1" s="18">
        <v>35034</v>
      </c>
      <c r="T1" s="19" t="s">
        <v>53</v>
      </c>
      <c r="U1" s="19" t="s">
        <v>52</v>
      </c>
      <c r="V1" s="19" t="s">
        <v>51</v>
      </c>
      <c r="W1" s="19" t="s">
        <v>50</v>
      </c>
      <c r="X1" s="19" t="s">
        <v>49</v>
      </c>
      <c r="Y1" s="19" t="s">
        <v>48</v>
      </c>
      <c r="Z1" s="19" t="s">
        <v>47</v>
      </c>
      <c r="AA1" s="19" t="s">
        <v>46</v>
      </c>
      <c r="AB1" s="19" t="s">
        <v>45</v>
      </c>
      <c r="AC1" s="19" t="s">
        <v>44</v>
      </c>
      <c r="AD1" s="19" t="s">
        <v>43</v>
      </c>
      <c r="AE1" s="19" t="s">
        <v>42</v>
      </c>
      <c r="AF1" s="19" t="s">
        <v>41</v>
      </c>
      <c r="AG1" s="19" t="s">
        <v>40</v>
      </c>
      <c r="AH1" s="19" t="s">
        <v>39</v>
      </c>
      <c r="AI1" s="19" t="s">
        <v>38</v>
      </c>
      <c r="AJ1" s="19" t="s">
        <v>37</v>
      </c>
      <c r="AK1" s="19" t="s">
        <v>36</v>
      </c>
    </row>
    <row r="2" spans="1:37">
      <c r="A2" s="20" t="s">
        <v>11</v>
      </c>
      <c r="B2" s="5">
        <v>1</v>
      </c>
      <c r="C2" s="5">
        <v>1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  <c r="AF2" s="5">
        <v>1</v>
      </c>
      <c r="AG2" s="5">
        <v>1</v>
      </c>
      <c r="AH2" s="5">
        <v>1</v>
      </c>
      <c r="AI2" s="5">
        <v>1</v>
      </c>
      <c r="AJ2" s="5">
        <v>1</v>
      </c>
      <c r="AK2" s="5">
        <v>1</v>
      </c>
    </row>
    <row r="3" spans="1:37">
      <c r="A3" s="20" t="s">
        <v>10</v>
      </c>
      <c r="B3" s="5">
        <v>1000</v>
      </c>
      <c r="C3" s="5">
        <v>1000</v>
      </c>
      <c r="D3" s="5">
        <v>1000</v>
      </c>
      <c r="E3" s="5">
        <v>1000</v>
      </c>
      <c r="F3" s="5">
        <v>1000</v>
      </c>
      <c r="G3" s="5">
        <v>1000</v>
      </c>
      <c r="H3" s="5">
        <v>1000</v>
      </c>
      <c r="I3" s="5">
        <v>1000</v>
      </c>
      <c r="J3" s="5">
        <v>1000</v>
      </c>
      <c r="K3" s="5">
        <v>1000</v>
      </c>
      <c r="L3" s="5">
        <v>1000</v>
      </c>
      <c r="M3" s="5">
        <v>1000</v>
      </c>
      <c r="N3" s="5">
        <v>1000</v>
      </c>
      <c r="O3" s="5">
        <v>1000</v>
      </c>
      <c r="P3" s="5">
        <v>1000</v>
      </c>
      <c r="Q3" s="5">
        <v>1000</v>
      </c>
      <c r="R3" s="5">
        <v>1000</v>
      </c>
      <c r="S3" s="5">
        <v>1000</v>
      </c>
      <c r="T3" s="5">
        <v>1000</v>
      </c>
      <c r="U3" s="5">
        <v>1000</v>
      </c>
      <c r="V3" s="5">
        <v>1000</v>
      </c>
      <c r="W3" s="5">
        <v>1000</v>
      </c>
      <c r="X3" s="5">
        <v>1000</v>
      </c>
      <c r="Y3" s="5">
        <v>1000</v>
      </c>
      <c r="Z3" s="5">
        <v>1000</v>
      </c>
      <c r="AA3" s="5">
        <v>1000</v>
      </c>
      <c r="AB3" s="5">
        <v>1000</v>
      </c>
      <c r="AC3" s="5">
        <v>1000</v>
      </c>
      <c r="AD3" s="5">
        <v>1000</v>
      </c>
      <c r="AE3" s="5">
        <v>1000</v>
      </c>
      <c r="AF3" s="5">
        <v>1000</v>
      </c>
      <c r="AG3" s="5">
        <v>1000</v>
      </c>
      <c r="AH3" s="5">
        <v>1000</v>
      </c>
      <c r="AI3" s="5">
        <v>1000</v>
      </c>
      <c r="AJ3" s="5">
        <v>1000</v>
      </c>
      <c r="AK3" s="5">
        <v>1000</v>
      </c>
    </row>
    <row r="4" spans="1:37">
      <c r="A4" s="20" t="s">
        <v>9</v>
      </c>
      <c r="B4" s="5">
        <v>334.24368645275933</v>
      </c>
      <c r="C4" s="5">
        <v>329.64868943366258</v>
      </c>
      <c r="D4" s="5">
        <v>317.0156487712859</v>
      </c>
      <c r="E4" s="5">
        <v>298.6059874809194</v>
      </c>
      <c r="F4" s="5">
        <v>276.0846873668408</v>
      </c>
      <c r="G4" s="5">
        <v>273.99338295795036</v>
      </c>
      <c r="H4" s="5">
        <v>297.03959744019846</v>
      </c>
      <c r="I4" s="5">
        <v>316.7749526524118</v>
      </c>
      <c r="J4" s="5">
        <v>329.67804848987049</v>
      </c>
      <c r="K4" s="5">
        <v>342.39494916220752</v>
      </c>
      <c r="L4" s="5">
        <v>343.7189515469301</v>
      </c>
      <c r="M4" s="5">
        <v>338.61251901702849</v>
      </c>
      <c r="N4" s="5">
        <v>328.88478998473533</v>
      </c>
      <c r="O4" s="5">
        <v>315.86774989347236</v>
      </c>
      <c r="P4" s="5">
        <v>274.19470636636032</v>
      </c>
      <c r="Q4" s="5">
        <v>297.63167795215878</v>
      </c>
      <c r="R4" s="5">
        <v>318.41996212192947</v>
      </c>
      <c r="S4" s="5">
        <v>333.7424387918964</v>
      </c>
      <c r="T4" s="5">
        <v>350.54621187165554</v>
      </c>
      <c r="U4" s="5">
        <v>357.78921366019767</v>
      </c>
      <c r="V4" s="5">
        <v>360.20938926277171</v>
      </c>
      <c r="W4" s="5">
        <v>359.16359248855179</v>
      </c>
      <c r="X4" s="5">
        <v>355.6508124201045</v>
      </c>
      <c r="Y4" s="5">
        <v>274.39602977477023</v>
      </c>
      <c r="Z4" s="5">
        <v>298.22375846411904</v>
      </c>
      <c r="AA4" s="5">
        <v>320.06497159144715</v>
      </c>
      <c r="AB4" s="5">
        <v>337.80682909392232</v>
      </c>
      <c r="AC4" s="5">
        <v>354.62184322637967</v>
      </c>
      <c r="AD4" s="5">
        <v>364.82434471683121</v>
      </c>
      <c r="AE4" s="5">
        <v>371.00782438564272</v>
      </c>
      <c r="AF4" s="5">
        <v>374.30299374045956</v>
      </c>
      <c r="AG4" s="5">
        <v>375.54234368342048</v>
      </c>
      <c r="AH4" s="5">
        <v>274.49669147897515</v>
      </c>
      <c r="AI4" s="5">
        <v>298.51979872009929</v>
      </c>
      <c r="AJ4" s="5">
        <v>320.88747632620596</v>
      </c>
      <c r="AK4" s="5">
        <v>339.83902424493527</v>
      </c>
    </row>
    <row r="5" spans="1:37">
      <c r="A5" s="20" t="s">
        <v>77</v>
      </c>
      <c r="B5" s="5">
        <v>58.830865943670183</v>
      </c>
      <c r="C5" s="5">
        <v>75.237780405883569</v>
      </c>
      <c r="D5" s="5">
        <v>88.346691774588834</v>
      </c>
      <c r="E5" s="5">
        <v>97.36381378488862</v>
      </c>
      <c r="F5" s="5">
        <v>101.60519008361329</v>
      </c>
      <c r="G5" s="5">
        <v>8.9392533211862766</v>
      </c>
      <c r="H5" s="5">
        <v>15.961858799603116</v>
      </c>
      <c r="I5" s="5">
        <v>26.682746343071528</v>
      </c>
      <c r="J5" s="5">
        <v>41.640342461693464</v>
      </c>
      <c r="K5" s="5">
        <v>47.064692754935187</v>
      </c>
      <c r="L5" s="5">
        <v>60.190224324706229</v>
      </c>
      <c r="M5" s="5">
        <v>70.677353419672031</v>
      </c>
      <c r="N5" s="5">
        <v>77.891051027911274</v>
      </c>
      <c r="O5" s="5">
        <v>81.284152066891849</v>
      </c>
      <c r="P5" s="5">
        <v>7.1514026569482869</v>
      </c>
      <c r="Q5" s="5">
        <v>12.769487039681904</v>
      </c>
      <c r="R5" s="5">
        <v>21.346197074457297</v>
      </c>
      <c r="S5" s="5">
        <v>33.312273969354692</v>
      </c>
      <c r="T5" s="5">
        <v>35.298519566202572</v>
      </c>
      <c r="U5" s="5">
        <v>45.142668243529904</v>
      </c>
      <c r="V5" s="5">
        <v>53.008015064751611</v>
      </c>
      <c r="W5" s="5">
        <v>58.418288270931377</v>
      </c>
      <c r="X5" s="5">
        <v>60.963114050167093</v>
      </c>
      <c r="Y5" s="5">
        <v>5.3635519927124546</v>
      </c>
      <c r="Z5" s="5">
        <v>9.5771152797632393</v>
      </c>
      <c r="AA5" s="5">
        <v>16.009647805842061</v>
      </c>
      <c r="AB5" s="5">
        <v>24.984205477015855</v>
      </c>
      <c r="AC5" s="5">
        <v>29.415432971834168</v>
      </c>
      <c r="AD5" s="5">
        <v>37.618890202941863</v>
      </c>
      <c r="AE5" s="5">
        <v>44.173345887294381</v>
      </c>
      <c r="AF5" s="5">
        <v>48.681906892443841</v>
      </c>
      <c r="AG5" s="5">
        <v>50.802595041804359</v>
      </c>
      <c r="AH5" s="5">
        <v>4.4696266605920867</v>
      </c>
      <c r="AI5" s="5">
        <v>7.9809293998007842</v>
      </c>
      <c r="AJ5" s="5">
        <v>13.341373171535336</v>
      </c>
      <c r="AK5" s="5">
        <v>20.8201712308468</v>
      </c>
    </row>
    <row r="6" spans="1:37">
      <c r="A6" s="20">
        <v>0</v>
      </c>
      <c r="B6" s="5">
        <v>14.448829825819416</v>
      </c>
      <c r="C6" s="5">
        <v>-10.551170174180584</v>
      </c>
      <c r="D6" s="5">
        <v>-35.551170174180584</v>
      </c>
      <c r="E6" s="5">
        <v>-60.551170174180584</v>
      </c>
      <c r="F6" s="5">
        <v>-85.551170174180584</v>
      </c>
      <c r="G6" s="5">
        <v>114.44882982581939</v>
      </c>
      <c r="H6" s="5">
        <v>89.448829825819388</v>
      </c>
      <c r="I6" s="5">
        <v>64.448829825819416</v>
      </c>
      <c r="J6" s="5">
        <v>39.448829825819416</v>
      </c>
      <c r="K6" s="5">
        <v>86.559063860655499</v>
      </c>
      <c r="L6" s="5">
        <v>71.559063860655499</v>
      </c>
      <c r="M6" s="5">
        <v>56.559063860655442</v>
      </c>
      <c r="N6" s="5">
        <v>41.559063860655442</v>
      </c>
      <c r="O6" s="5">
        <v>26.559063860655442</v>
      </c>
      <c r="P6" s="5">
        <v>146.5590638606555</v>
      </c>
      <c r="Q6" s="5">
        <v>131.5590638606555</v>
      </c>
      <c r="R6" s="5">
        <v>116.5590638606555</v>
      </c>
      <c r="S6" s="5">
        <v>101.5590638606555</v>
      </c>
      <c r="T6" s="5">
        <v>158.66929789549158</v>
      </c>
      <c r="U6" s="5">
        <v>153.66929789549158</v>
      </c>
      <c r="V6" s="5">
        <v>148.66929789549158</v>
      </c>
      <c r="W6" s="5">
        <v>143.66929789549158</v>
      </c>
      <c r="X6" s="5">
        <v>138.66929789549158</v>
      </c>
      <c r="Y6" s="5">
        <v>178.66929789549161</v>
      </c>
      <c r="Z6" s="5">
        <v>173.66929789549158</v>
      </c>
      <c r="AA6" s="5">
        <v>168.66929789549158</v>
      </c>
      <c r="AB6" s="5">
        <v>163.66929789549158</v>
      </c>
      <c r="AC6" s="5">
        <v>194.72441491290965</v>
      </c>
      <c r="AD6" s="5">
        <v>194.72441491290965</v>
      </c>
      <c r="AE6" s="5">
        <v>194.72441491290965</v>
      </c>
      <c r="AF6" s="5">
        <v>194.72441491290965</v>
      </c>
      <c r="AG6" s="5">
        <v>194.72441491290965</v>
      </c>
      <c r="AH6" s="5">
        <v>194.72441491290965</v>
      </c>
      <c r="AI6" s="5">
        <v>194.72441491290965</v>
      </c>
      <c r="AJ6" s="5">
        <v>194.72441491290965</v>
      </c>
      <c r="AK6" s="5">
        <v>194.72441491290965</v>
      </c>
    </row>
    <row r="7" spans="1:37">
      <c r="A7" s="20">
        <v>0.01</v>
      </c>
      <c r="B7" s="5">
        <v>137.13780485460259</v>
      </c>
      <c r="C7" s="5">
        <v>112.13780485460255</v>
      </c>
      <c r="D7" s="5">
        <v>87.13780485460255</v>
      </c>
      <c r="E7" s="5">
        <v>62.13780485460255</v>
      </c>
      <c r="F7" s="5">
        <v>37.13780485460255</v>
      </c>
      <c r="G7" s="5">
        <v>237.13780485460259</v>
      </c>
      <c r="H7" s="5">
        <v>212.13780485460256</v>
      </c>
      <c r="I7" s="5">
        <v>187.13780485460256</v>
      </c>
      <c r="J7" s="5">
        <v>162.13780485460259</v>
      </c>
      <c r="K7" s="5">
        <v>184.71024388368207</v>
      </c>
      <c r="L7" s="5">
        <v>169.7102438836821</v>
      </c>
      <c r="M7" s="5">
        <v>154.71024388368207</v>
      </c>
      <c r="N7" s="5">
        <v>139.71024388368207</v>
      </c>
      <c r="O7" s="5">
        <v>124.71024388368212</v>
      </c>
      <c r="P7" s="5">
        <v>244.71024388368207</v>
      </c>
      <c r="Q7" s="5">
        <v>229.7102438836821</v>
      </c>
      <c r="R7" s="5">
        <v>214.71024388368207</v>
      </c>
      <c r="S7" s="5">
        <v>199.71024388368207</v>
      </c>
      <c r="T7" s="5">
        <v>232.2826829127616</v>
      </c>
      <c r="U7" s="5">
        <v>227.2826829127616</v>
      </c>
      <c r="V7" s="5">
        <v>222.2826829127616</v>
      </c>
      <c r="W7" s="5">
        <v>217.2826829127616</v>
      </c>
      <c r="X7" s="5">
        <v>212.2826829127616</v>
      </c>
      <c r="Y7" s="5">
        <v>252.28268291276157</v>
      </c>
      <c r="Z7" s="5">
        <v>247.28268291276157</v>
      </c>
      <c r="AA7" s="5">
        <v>242.28268291276157</v>
      </c>
      <c r="AB7" s="5">
        <v>237.2826829127616</v>
      </c>
      <c r="AC7" s="5">
        <v>256.06890242730134</v>
      </c>
      <c r="AD7" s="5">
        <v>256.06890242730134</v>
      </c>
      <c r="AE7" s="5">
        <v>256.06890242730134</v>
      </c>
      <c r="AF7" s="5">
        <v>256.06890242730128</v>
      </c>
      <c r="AG7" s="5">
        <v>256.06890242730128</v>
      </c>
      <c r="AH7" s="5">
        <v>256.06890242730134</v>
      </c>
      <c r="AI7" s="5">
        <v>256.06890242730134</v>
      </c>
      <c r="AJ7" s="5">
        <v>256.06890242730134</v>
      </c>
      <c r="AK7" s="5">
        <v>256.06890242730134</v>
      </c>
    </row>
    <row r="8" spans="1:37">
      <c r="A8" s="20">
        <v>0.02</v>
      </c>
      <c r="B8" s="5">
        <v>166.55811849429037</v>
      </c>
      <c r="C8" s="5">
        <v>141.55811849429037</v>
      </c>
      <c r="D8" s="5">
        <v>116.55811849429037</v>
      </c>
      <c r="E8" s="5">
        <v>91.558118494290355</v>
      </c>
      <c r="F8" s="5">
        <v>66.558118494290355</v>
      </c>
      <c r="G8" s="5">
        <v>266.55811849429034</v>
      </c>
      <c r="H8" s="5">
        <v>241.55811849429034</v>
      </c>
      <c r="I8" s="5">
        <v>216.55811849429037</v>
      </c>
      <c r="J8" s="5">
        <v>191.55811849429037</v>
      </c>
      <c r="K8" s="5">
        <v>208.24649479543228</v>
      </c>
      <c r="L8" s="5">
        <v>193.24649479543226</v>
      </c>
      <c r="M8" s="5">
        <v>178.24649479543228</v>
      </c>
      <c r="N8" s="5">
        <v>163.24649479543226</v>
      </c>
      <c r="O8" s="5">
        <v>148.24649479543226</v>
      </c>
      <c r="P8" s="5">
        <v>268.24649479543228</v>
      </c>
      <c r="Q8" s="5">
        <v>253.24649479543228</v>
      </c>
      <c r="R8" s="5">
        <v>238.24649479543226</v>
      </c>
      <c r="S8" s="5">
        <v>223.24649479543228</v>
      </c>
      <c r="T8" s="5">
        <v>249.93487109657417</v>
      </c>
      <c r="U8" s="5">
        <v>244.93487109657417</v>
      </c>
      <c r="V8" s="5">
        <v>239.93487109657417</v>
      </c>
      <c r="W8" s="5">
        <v>234.93487109657417</v>
      </c>
      <c r="X8" s="5">
        <v>229.93487109657411</v>
      </c>
      <c r="Y8" s="5">
        <v>269.93487109657417</v>
      </c>
      <c r="Z8" s="5">
        <v>264.93487109657417</v>
      </c>
      <c r="AA8" s="5">
        <v>259.93487109657417</v>
      </c>
      <c r="AB8" s="5">
        <v>254.93487109657417</v>
      </c>
      <c r="AC8" s="5">
        <v>270.77905924714509</v>
      </c>
      <c r="AD8" s="5">
        <v>270.77905924714509</v>
      </c>
      <c r="AE8" s="5">
        <v>270.77905924714509</v>
      </c>
      <c r="AF8" s="5">
        <v>270.77905924714509</v>
      </c>
      <c r="AG8" s="5">
        <v>270.77905924714509</v>
      </c>
      <c r="AH8" s="5">
        <v>270.77905924714509</v>
      </c>
      <c r="AI8" s="5">
        <v>270.77905924714509</v>
      </c>
      <c r="AJ8" s="5">
        <v>270.77905924714509</v>
      </c>
      <c r="AK8" s="5">
        <v>270.77905924714509</v>
      </c>
    </row>
    <row r="9" spans="1:37">
      <c r="A9" s="20">
        <v>0.03</v>
      </c>
      <c r="B9" s="5">
        <v>192.54599865598377</v>
      </c>
      <c r="C9" s="5">
        <v>167.54599865598377</v>
      </c>
      <c r="D9" s="5">
        <v>142.54599865598374</v>
      </c>
      <c r="E9" s="5">
        <v>117.54599865598375</v>
      </c>
      <c r="F9" s="5">
        <v>92.545998655983752</v>
      </c>
      <c r="G9" s="5">
        <v>275</v>
      </c>
      <c r="H9" s="5">
        <v>267.54599865598379</v>
      </c>
      <c r="I9" s="5">
        <v>242.54599865598377</v>
      </c>
      <c r="J9" s="5">
        <v>217.54599865598377</v>
      </c>
      <c r="K9" s="5">
        <v>229.03679892478704</v>
      </c>
      <c r="L9" s="5">
        <v>214.03679892478704</v>
      </c>
      <c r="M9" s="5">
        <v>199.03679892478704</v>
      </c>
      <c r="N9" s="5">
        <v>184.03679892478704</v>
      </c>
      <c r="O9" s="5">
        <v>169.03679892478704</v>
      </c>
      <c r="P9" s="5">
        <v>275</v>
      </c>
      <c r="Q9" s="5">
        <v>274.03679892478704</v>
      </c>
      <c r="R9" s="5">
        <v>259.03679892478704</v>
      </c>
      <c r="S9" s="5">
        <v>244.03679892478704</v>
      </c>
      <c r="T9" s="5">
        <v>265.52759919359033</v>
      </c>
      <c r="U9" s="5">
        <v>260.52759919359033</v>
      </c>
      <c r="V9" s="5">
        <v>255.52759919359031</v>
      </c>
      <c r="W9" s="5">
        <v>250.52759919359031</v>
      </c>
      <c r="X9" s="5">
        <v>245.52759919359031</v>
      </c>
      <c r="Y9" s="5">
        <v>275</v>
      </c>
      <c r="Z9" s="5">
        <v>280.52759919359028</v>
      </c>
      <c r="AA9" s="5">
        <v>275.52759919359033</v>
      </c>
      <c r="AB9" s="5">
        <v>270.52759919359028</v>
      </c>
      <c r="AC9" s="5">
        <v>283.7729993279919</v>
      </c>
      <c r="AD9" s="5">
        <v>283.7729993279919</v>
      </c>
      <c r="AE9" s="5">
        <v>283.7729993279919</v>
      </c>
      <c r="AF9" s="5">
        <v>283.7729993279919</v>
      </c>
      <c r="AG9" s="5">
        <v>283.7729993279919</v>
      </c>
      <c r="AH9" s="5">
        <v>275</v>
      </c>
      <c r="AI9" s="5">
        <v>283.7729993279919</v>
      </c>
      <c r="AJ9" s="5">
        <v>283.7729993279919</v>
      </c>
      <c r="AK9" s="5">
        <v>283.7729993279919</v>
      </c>
    </row>
    <row r="10" spans="1:37">
      <c r="A10" s="20">
        <v>0.04</v>
      </c>
      <c r="B10" s="5">
        <v>201.73004687798982</v>
      </c>
      <c r="C10" s="5">
        <v>176.73004687798979</v>
      </c>
      <c r="D10" s="5">
        <v>151.73004687798976</v>
      </c>
      <c r="E10" s="5">
        <v>126.73004687798978</v>
      </c>
      <c r="F10" s="5">
        <v>101.73004687798976</v>
      </c>
      <c r="G10" s="5">
        <v>275</v>
      </c>
      <c r="H10" s="5">
        <v>276.73004687798976</v>
      </c>
      <c r="I10" s="5">
        <v>251.73004687798979</v>
      </c>
      <c r="J10" s="5">
        <v>226.73004687798979</v>
      </c>
      <c r="K10" s="5">
        <v>236.38403750239183</v>
      </c>
      <c r="L10" s="5">
        <v>221.38403750239186</v>
      </c>
      <c r="M10" s="5">
        <v>206.38403750239186</v>
      </c>
      <c r="N10" s="5">
        <v>191.38403750239186</v>
      </c>
      <c r="O10" s="5">
        <v>176.38403750239183</v>
      </c>
      <c r="P10" s="5">
        <v>275</v>
      </c>
      <c r="Q10" s="5">
        <v>281.38403750239183</v>
      </c>
      <c r="R10" s="5">
        <v>266.38403750239183</v>
      </c>
      <c r="S10" s="5">
        <v>251.38403750239186</v>
      </c>
      <c r="T10" s="5">
        <v>271.03802812679396</v>
      </c>
      <c r="U10" s="5">
        <v>266.0380281267939</v>
      </c>
      <c r="V10" s="5">
        <v>261.0380281267939</v>
      </c>
      <c r="W10" s="5">
        <v>256.03802812679396</v>
      </c>
      <c r="X10" s="5">
        <v>251.03802812679393</v>
      </c>
      <c r="Y10" s="5">
        <v>275</v>
      </c>
      <c r="Z10" s="5">
        <v>286.03802812679396</v>
      </c>
      <c r="AA10" s="5">
        <v>281.03802812679396</v>
      </c>
      <c r="AB10" s="5">
        <v>276.03802812679396</v>
      </c>
      <c r="AC10" s="5">
        <v>288.36502343899497</v>
      </c>
      <c r="AD10" s="5">
        <v>288.36502343899497</v>
      </c>
      <c r="AE10" s="5">
        <v>288.36502343899497</v>
      </c>
      <c r="AF10" s="5">
        <v>288.36502343899497</v>
      </c>
      <c r="AG10" s="5">
        <v>288.36502343899491</v>
      </c>
      <c r="AH10" s="5">
        <v>275</v>
      </c>
      <c r="AI10" s="5">
        <v>288.36502343899497</v>
      </c>
      <c r="AJ10" s="5">
        <v>288.36502343899497</v>
      </c>
      <c r="AK10" s="5">
        <v>288.36502343899497</v>
      </c>
    </row>
    <row r="11" spans="1:37">
      <c r="A11" s="20">
        <v>0.05</v>
      </c>
      <c r="B11" s="5">
        <v>215.60523726910378</v>
      </c>
      <c r="C11" s="5">
        <v>190.60523726910378</v>
      </c>
      <c r="D11" s="5">
        <v>165.60523726910375</v>
      </c>
      <c r="E11" s="5">
        <v>140.60523726910375</v>
      </c>
      <c r="F11" s="5">
        <v>115.60523726910375</v>
      </c>
      <c r="G11" s="5">
        <v>275</v>
      </c>
      <c r="H11" s="5">
        <v>290.60523726910372</v>
      </c>
      <c r="I11" s="5">
        <v>265.60523726910378</v>
      </c>
      <c r="J11" s="5">
        <v>240.60523726910378</v>
      </c>
      <c r="K11" s="5">
        <v>247.48418981528303</v>
      </c>
      <c r="L11" s="5">
        <v>232.48418981528303</v>
      </c>
      <c r="M11" s="5">
        <v>217.48418981528303</v>
      </c>
      <c r="N11" s="5">
        <v>202.48418981528303</v>
      </c>
      <c r="O11" s="5">
        <v>187.48418981528303</v>
      </c>
      <c r="P11" s="5">
        <v>275</v>
      </c>
      <c r="Q11" s="5">
        <v>292.48418981528306</v>
      </c>
      <c r="R11" s="5">
        <v>277.484189815283</v>
      </c>
      <c r="S11" s="5">
        <v>262.48418981528306</v>
      </c>
      <c r="T11" s="5">
        <v>279.36314236146234</v>
      </c>
      <c r="U11" s="5">
        <v>274.36314236146234</v>
      </c>
      <c r="V11" s="5">
        <v>269.36314236146234</v>
      </c>
      <c r="W11" s="5">
        <v>264.36314236146234</v>
      </c>
      <c r="X11" s="5">
        <v>259.36314236146234</v>
      </c>
      <c r="Y11" s="5">
        <v>275</v>
      </c>
      <c r="Z11" s="5">
        <v>294.36314236146234</v>
      </c>
      <c r="AA11" s="5">
        <v>289.36314236146228</v>
      </c>
      <c r="AB11" s="5">
        <v>284.36314236146234</v>
      </c>
      <c r="AC11" s="5">
        <v>295.30261863455195</v>
      </c>
      <c r="AD11" s="5">
        <v>295.30261863455195</v>
      </c>
      <c r="AE11" s="5">
        <v>295.30261863455195</v>
      </c>
      <c r="AF11" s="5">
        <v>295.30261863455195</v>
      </c>
      <c r="AG11" s="5">
        <v>295.30261863455189</v>
      </c>
      <c r="AH11" s="5">
        <v>275</v>
      </c>
      <c r="AI11" s="5">
        <v>295.30261863455195</v>
      </c>
      <c r="AJ11" s="5">
        <v>295.30261863455195</v>
      </c>
      <c r="AK11" s="5">
        <v>295.30261863455195</v>
      </c>
    </row>
    <row r="12" spans="1:37">
      <c r="A12" s="20">
        <v>0.06</v>
      </c>
      <c r="B12" s="5">
        <v>224.7263684394274</v>
      </c>
      <c r="C12" s="5">
        <v>199.7263684394274</v>
      </c>
      <c r="D12" s="5">
        <v>174.7263684394274</v>
      </c>
      <c r="E12" s="5">
        <v>149.7263684394274</v>
      </c>
      <c r="F12" s="5">
        <v>124.72636843942742</v>
      </c>
      <c r="G12" s="5">
        <v>275</v>
      </c>
      <c r="H12" s="5">
        <v>299.72636843942746</v>
      </c>
      <c r="I12" s="5">
        <v>274.72636843942746</v>
      </c>
      <c r="J12" s="5">
        <v>249.7263684394274</v>
      </c>
      <c r="K12" s="5">
        <v>254.78109475154193</v>
      </c>
      <c r="L12" s="5">
        <v>239.78109475154193</v>
      </c>
      <c r="M12" s="5">
        <v>224.78109475154193</v>
      </c>
      <c r="N12" s="5">
        <v>209.78109475154193</v>
      </c>
      <c r="O12" s="5">
        <v>194.78109475154193</v>
      </c>
      <c r="P12" s="5">
        <v>275</v>
      </c>
      <c r="Q12" s="5">
        <v>299.78109475154196</v>
      </c>
      <c r="R12" s="5">
        <v>284.78109475154196</v>
      </c>
      <c r="S12" s="5">
        <v>269.78109475154196</v>
      </c>
      <c r="T12" s="5">
        <v>284.83582106365645</v>
      </c>
      <c r="U12" s="5">
        <v>279.83582106365645</v>
      </c>
      <c r="V12" s="5">
        <v>274.83582106365645</v>
      </c>
      <c r="W12" s="5">
        <v>269.83582106365645</v>
      </c>
      <c r="X12" s="5">
        <v>264.83582106365645</v>
      </c>
      <c r="Y12" s="5">
        <v>275</v>
      </c>
      <c r="Z12" s="5">
        <v>299.83582106365645</v>
      </c>
      <c r="AA12" s="5">
        <v>294.83582106365645</v>
      </c>
      <c r="AB12" s="5">
        <v>289.83582106365645</v>
      </c>
      <c r="AC12" s="5">
        <v>299.86318421971373</v>
      </c>
      <c r="AD12" s="5">
        <v>299.86318421971373</v>
      </c>
      <c r="AE12" s="5">
        <v>299.86318421971373</v>
      </c>
      <c r="AF12" s="5">
        <v>299.86318421971373</v>
      </c>
      <c r="AG12" s="5">
        <v>299.86318421971373</v>
      </c>
      <c r="AH12" s="5">
        <v>275</v>
      </c>
      <c r="AI12" s="5">
        <v>299.86318421971373</v>
      </c>
      <c r="AJ12" s="5">
        <v>299.86318421971373</v>
      </c>
      <c r="AK12" s="5">
        <v>299.86318421971373</v>
      </c>
    </row>
    <row r="13" spans="1:37">
      <c r="A13" s="20">
        <v>7.0000000000000007E-2</v>
      </c>
      <c r="B13" s="5">
        <v>233.94296123314666</v>
      </c>
      <c r="C13" s="5">
        <v>208.94296123314666</v>
      </c>
      <c r="D13" s="5">
        <v>183.94296123314666</v>
      </c>
      <c r="E13" s="5">
        <v>158.94296123314663</v>
      </c>
      <c r="F13" s="5">
        <v>133.94296123314663</v>
      </c>
      <c r="G13" s="5">
        <v>275</v>
      </c>
      <c r="H13" s="5">
        <v>300</v>
      </c>
      <c r="I13" s="5">
        <v>283.9429612331466</v>
      </c>
      <c r="J13" s="5">
        <v>258.9429612331466</v>
      </c>
      <c r="K13" s="5">
        <v>262.15436898651734</v>
      </c>
      <c r="L13" s="5">
        <v>247.15436898651734</v>
      </c>
      <c r="M13" s="5">
        <v>232.15436898651734</v>
      </c>
      <c r="N13" s="5">
        <v>217.15436898651734</v>
      </c>
      <c r="O13" s="5">
        <v>202.15436898651734</v>
      </c>
      <c r="P13" s="5">
        <v>275</v>
      </c>
      <c r="Q13" s="5">
        <v>300</v>
      </c>
      <c r="R13" s="5">
        <v>292.15436898651734</v>
      </c>
      <c r="S13" s="5">
        <v>277.15436898651734</v>
      </c>
      <c r="T13" s="5">
        <v>290.36577673988802</v>
      </c>
      <c r="U13" s="5">
        <v>285.36577673988802</v>
      </c>
      <c r="V13" s="5">
        <v>280.36577673988802</v>
      </c>
      <c r="W13" s="5">
        <v>275.36577673988802</v>
      </c>
      <c r="X13" s="5">
        <v>270.36577673988802</v>
      </c>
      <c r="Y13" s="5">
        <v>275</v>
      </c>
      <c r="Z13" s="5">
        <v>300</v>
      </c>
      <c r="AA13" s="5">
        <v>300.36577673988802</v>
      </c>
      <c r="AB13" s="5">
        <v>295.36577673988802</v>
      </c>
      <c r="AC13" s="5">
        <v>304.47148061657339</v>
      </c>
      <c r="AD13" s="5">
        <v>304.47148061657339</v>
      </c>
      <c r="AE13" s="5">
        <v>304.47148061657339</v>
      </c>
      <c r="AF13" s="5">
        <v>304.47148061657339</v>
      </c>
      <c r="AG13" s="5">
        <v>304.47148061657339</v>
      </c>
      <c r="AH13" s="5">
        <v>275</v>
      </c>
      <c r="AI13" s="5">
        <v>300</v>
      </c>
      <c r="AJ13" s="5">
        <v>304.47148061657339</v>
      </c>
      <c r="AK13" s="5">
        <v>304.47148061657339</v>
      </c>
    </row>
    <row r="14" spans="1:37">
      <c r="A14" s="20">
        <v>0.08</v>
      </c>
      <c r="B14" s="5">
        <v>238.29679631435491</v>
      </c>
      <c r="C14" s="5">
        <v>213.29679631435491</v>
      </c>
      <c r="D14" s="5">
        <v>188.29679631435491</v>
      </c>
      <c r="E14" s="5">
        <v>163.29679631435491</v>
      </c>
      <c r="F14" s="5">
        <v>138.29679631435491</v>
      </c>
      <c r="G14" s="5">
        <v>275</v>
      </c>
      <c r="H14" s="5">
        <v>300</v>
      </c>
      <c r="I14" s="5">
        <v>288.29679631435488</v>
      </c>
      <c r="J14" s="5">
        <v>263.29679631435488</v>
      </c>
      <c r="K14" s="5">
        <v>265.63743705148391</v>
      </c>
      <c r="L14" s="5">
        <v>250.63743705148394</v>
      </c>
      <c r="M14" s="5">
        <v>235.63743705148394</v>
      </c>
      <c r="N14" s="5">
        <v>220.63743705148394</v>
      </c>
      <c r="O14" s="5">
        <v>205.63743705148394</v>
      </c>
      <c r="P14" s="5">
        <v>275</v>
      </c>
      <c r="Q14" s="5">
        <v>300</v>
      </c>
      <c r="R14" s="5">
        <v>295.63743705148397</v>
      </c>
      <c r="S14" s="5">
        <v>280.63743705148391</v>
      </c>
      <c r="T14" s="5">
        <v>292.97807778861295</v>
      </c>
      <c r="U14" s="5">
        <v>287.97807778861301</v>
      </c>
      <c r="V14" s="5">
        <v>282.97807778861301</v>
      </c>
      <c r="W14" s="5">
        <v>277.97807778861295</v>
      </c>
      <c r="X14" s="5">
        <v>272.97807778861301</v>
      </c>
      <c r="Y14" s="5">
        <v>275</v>
      </c>
      <c r="Z14" s="5">
        <v>300</v>
      </c>
      <c r="AA14" s="5">
        <v>302.97807778861301</v>
      </c>
      <c r="AB14" s="5">
        <v>297.97807778861295</v>
      </c>
      <c r="AC14" s="5">
        <v>306.64839815717755</v>
      </c>
      <c r="AD14" s="5">
        <v>306.64839815717755</v>
      </c>
      <c r="AE14" s="5">
        <v>306.64839815717755</v>
      </c>
      <c r="AF14" s="5">
        <v>306.64839815717755</v>
      </c>
      <c r="AG14" s="5">
        <v>306.64839815717755</v>
      </c>
      <c r="AH14" s="5">
        <v>275</v>
      </c>
      <c r="AI14" s="5">
        <v>300</v>
      </c>
      <c r="AJ14" s="5">
        <v>306.64839815717755</v>
      </c>
      <c r="AK14" s="5">
        <v>306.64839815717755</v>
      </c>
    </row>
    <row r="15" spans="1:37">
      <c r="A15" s="20">
        <v>0.09</v>
      </c>
      <c r="B15" s="5">
        <v>242.97403475706719</v>
      </c>
      <c r="C15" s="5">
        <v>217.97403475706719</v>
      </c>
      <c r="D15" s="5">
        <v>192.97403475706719</v>
      </c>
      <c r="E15" s="5">
        <v>167.97403475706722</v>
      </c>
      <c r="F15" s="5">
        <v>142.97403475706722</v>
      </c>
      <c r="G15" s="5">
        <v>275</v>
      </c>
      <c r="H15" s="5">
        <v>300</v>
      </c>
      <c r="I15" s="5">
        <v>292.97403475706722</v>
      </c>
      <c r="J15" s="5">
        <v>267.97403475706722</v>
      </c>
      <c r="K15" s="5">
        <v>269.37922780565373</v>
      </c>
      <c r="L15" s="5">
        <v>254.37922780565376</v>
      </c>
      <c r="M15" s="5">
        <v>239.37922780565376</v>
      </c>
      <c r="N15" s="5">
        <v>224.37922780565376</v>
      </c>
      <c r="O15" s="5">
        <v>209.37922780565376</v>
      </c>
      <c r="P15" s="5">
        <v>275</v>
      </c>
      <c r="Q15" s="5">
        <v>300</v>
      </c>
      <c r="R15" s="5">
        <v>299.37922780565373</v>
      </c>
      <c r="S15" s="5">
        <v>284.37922780565373</v>
      </c>
      <c r="T15" s="5">
        <v>295.7844208542403</v>
      </c>
      <c r="U15" s="5">
        <v>290.78442085424024</v>
      </c>
      <c r="V15" s="5">
        <v>285.7844208542403</v>
      </c>
      <c r="W15" s="5">
        <v>280.78442085424024</v>
      </c>
      <c r="X15" s="5">
        <v>275.78442085424024</v>
      </c>
      <c r="Y15" s="5">
        <v>275</v>
      </c>
      <c r="Z15" s="5">
        <v>300</v>
      </c>
      <c r="AA15" s="5">
        <v>305.7844208542403</v>
      </c>
      <c r="AB15" s="5">
        <v>300.78442085424024</v>
      </c>
      <c r="AC15" s="5">
        <v>308.98701737853355</v>
      </c>
      <c r="AD15" s="5">
        <v>308.98701737853355</v>
      </c>
      <c r="AE15" s="5">
        <v>308.98701737853355</v>
      </c>
      <c r="AF15" s="5">
        <v>308.98701737853355</v>
      </c>
      <c r="AG15" s="5">
        <v>308.98701737853355</v>
      </c>
      <c r="AH15" s="5">
        <v>275</v>
      </c>
      <c r="AI15" s="5">
        <v>300</v>
      </c>
      <c r="AJ15" s="5">
        <v>308.98701737853355</v>
      </c>
      <c r="AK15" s="5">
        <v>308.98701737853355</v>
      </c>
    </row>
    <row r="16" spans="1:37">
      <c r="A16" s="20">
        <v>0.1</v>
      </c>
      <c r="B16" s="5">
        <v>250.86933887033851</v>
      </c>
      <c r="C16" s="5">
        <v>225.86933887033851</v>
      </c>
      <c r="D16" s="5">
        <v>200.86933887033851</v>
      </c>
      <c r="E16" s="5">
        <v>175.86933887033851</v>
      </c>
      <c r="F16" s="5">
        <v>150.86933887033851</v>
      </c>
      <c r="G16" s="5">
        <v>275</v>
      </c>
      <c r="H16" s="5">
        <v>300</v>
      </c>
      <c r="I16" s="5">
        <v>300.86933887033848</v>
      </c>
      <c r="J16" s="5">
        <v>275.86933887033848</v>
      </c>
      <c r="K16" s="5">
        <v>275.69547109627081</v>
      </c>
      <c r="L16" s="5">
        <v>260.69547109627081</v>
      </c>
      <c r="M16" s="5">
        <v>245.69547109627081</v>
      </c>
      <c r="N16" s="5">
        <v>230.69547109627081</v>
      </c>
      <c r="O16" s="5">
        <v>215.69547109627081</v>
      </c>
      <c r="P16" s="5">
        <v>275</v>
      </c>
      <c r="Q16" s="5">
        <v>300</v>
      </c>
      <c r="R16" s="5">
        <v>305.69547109627081</v>
      </c>
      <c r="S16" s="5">
        <v>290.69547109627081</v>
      </c>
      <c r="T16" s="5">
        <v>300.52160332220319</v>
      </c>
      <c r="U16" s="5">
        <v>295.52160332220313</v>
      </c>
      <c r="V16" s="5">
        <v>290.52160332220319</v>
      </c>
      <c r="W16" s="5">
        <v>285.52160332220313</v>
      </c>
      <c r="X16" s="5">
        <v>280.52160332220313</v>
      </c>
      <c r="Y16" s="5">
        <v>275</v>
      </c>
      <c r="Z16" s="5">
        <v>300</v>
      </c>
      <c r="AA16" s="5">
        <v>310.52160332220319</v>
      </c>
      <c r="AB16" s="5">
        <v>305.52160332220313</v>
      </c>
      <c r="AC16" s="5">
        <v>312.93466943516933</v>
      </c>
      <c r="AD16" s="5">
        <v>312.93466943516933</v>
      </c>
      <c r="AE16" s="5">
        <v>312.93466943516933</v>
      </c>
      <c r="AF16" s="5">
        <v>312.93466943516933</v>
      </c>
      <c r="AG16" s="5">
        <v>312.93466943516933</v>
      </c>
      <c r="AH16" s="5">
        <v>275</v>
      </c>
      <c r="AI16" s="5">
        <v>300</v>
      </c>
      <c r="AJ16" s="5">
        <v>312.93466943516933</v>
      </c>
      <c r="AK16" s="5">
        <v>312.93466943516933</v>
      </c>
    </row>
    <row r="17" spans="1:37">
      <c r="A17" s="20">
        <v>0.11</v>
      </c>
      <c r="B17" s="5">
        <v>255.75518989818929</v>
      </c>
      <c r="C17" s="5">
        <v>230.75518989818929</v>
      </c>
      <c r="D17" s="5">
        <v>205.75518989818929</v>
      </c>
      <c r="E17" s="5">
        <v>180.75518989818931</v>
      </c>
      <c r="F17" s="5">
        <v>155.75518989818931</v>
      </c>
      <c r="G17" s="5">
        <v>275</v>
      </c>
      <c r="H17" s="5">
        <v>300</v>
      </c>
      <c r="I17" s="5">
        <v>305.75518989818931</v>
      </c>
      <c r="J17" s="5">
        <v>280.75518989818931</v>
      </c>
      <c r="K17" s="5">
        <v>279.60415191855139</v>
      </c>
      <c r="L17" s="5">
        <v>264.60415191855139</v>
      </c>
      <c r="M17" s="5">
        <v>249.60415191855139</v>
      </c>
      <c r="N17" s="5">
        <v>234.60415191855142</v>
      </c>
      <c r="O17" s="5">
        <v>219.60415191855139</v>
      </c>
      <c r="P17" s="5">
        <v>275</v>
      </c>
      <c r="Q17" s="5">
        <v>300</v>
      </c>
      <c r="R17" s="5">
        <v>309.60415191855145</v>
      </c>
      <c r="S17" s="5">
        <v>294.60415191855139</v>
      </c>
      <c r="T17" s="5">
        <v>303.45311393891353</v>
      </c>
      <c r="U17" s="5">
        <v>298.45311393891353</v>
      </c>
      <c r="V17" s="5">
        <v>293.45311393891348</v>
      </c>
      <c r="W17" s="5">
        <v>288.45311393891353</v>
      </c>
      <c r="X17" s="5">
        <v>283.45311393891353</v>
      </c>
      <c r="Y17" s="5">
        <v>275</v>
      </c>
      <c r="Z17" s="5">
        <v>300</v>
      </c>
      <c r="AA17" s="5">
        <v>313.45311393891348</v>
      </c>
      <c r="AB17" s="5">
        <v>308.45311393891348</v>
      </c>
      <c r="AC17" s="5">
        <v>315.3775949490946</v>
      </c>
      <c r="AD17" s="5">
        <v>315.3775949490946</v>
      </c>
      <c r="AE17" s="5">
        <v>315.3775949490946</v>
      </c>
      <c r="AF17" s="5">
        <v>315.3775949490946</v>
      </c>
      <c r="AG17" s="5">
        <v>315.3775949490946</v>
      </c>
      <c r="AH17" s="5">
        <v>275</v>
      </c>
      <c r="AI17" s="5">
        <v>300</v>
      </c>
      <c r="AJ17" s="5">
        <v>315.3775949490946</v>
      </c>
      <c r="AK17" s="5">
        <v>315.3775949490946</v>
      </c>
    </row>
    <row r="18" spans="1:37">
      <c r="A18" s="20">
        <v>0.12</v>
      </c>
      <c r="B18" s="5">
        <v>259.76155168586388</v>
      </c>
      <c r="C18" s="5">
        <v>234.76155168586382</v>
      </c>
      <c r="D18" s="5">
        <v>209.76155168586382</v>
      </c>
      <c r="E18" s="5">
        <v>184.76155168586385</v>
      </c>
      <c r="F18" s="5">
        <v>159.76155168586385</v>
      </c>
      <c r="G18" s="5">
        <v>275</v>
      </c>
      <c r="H18" s="5">
        <v>300</v>
      </c>
      <c r="I18" s="5">
        <v>309.76155168586382</v>
      </c>
      <c r="J18" s="5">
        <v>284.76155168586388</v>
      </c>
      <c r="K18" s="5">
        <v>282.80924134869105</v>
      </c>
      <c r="L18" s="5">
        <v>267.80924134869105</v>
      </c>
      <c r="M18" s="5">
        <v>252.80924134869105</v>
      </c>
      <c r="N18" s="5">
        <v>237.80924134869105</v>
      </c>
      <c r="O18" s="5">
        <v>222.80924134869105</v>
      </c>
      <c r="P18" s="5">
        <v>275</v>
      </c>
      <c r="Q18" s="5">
        <v>300</v>
      </c>
      <c r="R18" s="5">
        <v>312.80924134869105</v>
      </c>
      <c r="S18" s="5">
        <v>297.80924134869105</v>
      </c>
      <c r="T18" s="5">
        <v>305.85693101151827</v>
      </c>
      <c r="U18" s="5">
        <v>300.85693101151827</v>
      </c>
      <c r="V18" s="5">
        <v>295.85693101151827</v>
      </c>
      <c r="W18" s="5">
        <v>290.85693101151827</v>
      </c>
      <c r="X18" s="5">
        <v>285.85693101151827</v>
      </c>
      <c r="Y18" s="5">
        <v>275</v>
      </c>
      <c r="Z18" s="5">
        <v>300</v>
      </c>
      <c r="AA18" s="5">
        <v>315.85693101151827</v>
      </c>
      <c r="AB18" s="5">
        <v>310.85693101151827</v>
      </c>
      <c r="AC18" s="5">
        <v>317.38077584293188</v>
      </c>
      <c r="AD18" s="5">
        <v>317.38077584293188</v>
      </c>
      <c r="AE18" s="5">
        <v>317.38077584293188</v>
      </c>
      <c r="AF18" s="5">
        <v>317.38077584293188</v>
      </c>
      <c r="AG18" s="5">
        <v>317.38077584293188</v>
      </c>
      <c r="AH18" s="5">
        <v>275</v>
      </c>
      <c r="AI18" s="5">
        <v>300</v>
      </c>
      <c r="AJ18" s="5">
        <v>317.38077584293188</v>
      </c>
      <c r="AK18" s="5">
        <v>317.38077584293188</v>
      </c>
    </row>
    <row r="19" spans="1:37">
      <c r="A19" s="20">
        <v>0.13</v>
      </c>
      <c r="B19" s="5">
        <v>263.58070305626825</v>
      </c>
      <c r="C19" s="5">
        <v>238.58070305626822</v>
      </c>
      <c r="D19" s="5">
        <v>213.58070305626822</v>
      </c>
      <c r="E19" s="5">
        <v>188.58070305626822</v>
      </c>
      <c r="F19" s="5">
        <v>163.58070305626822</v>
      </c>
      <c r="G19" s="5">
        <v>275</v>
      </c>
      <c r="H19" s="5">
        <v>300</v>
      </c>
      <c r="I19" s="5">
        <v>313.58070305626819</v>
      </c>
      <c r="J19" s="5">
        <v>288.58070305626825</v>
      </c>
      <c r="K19" s="5">
        <v>285.8645624450146</v>
      </c>
      <c r="L19" s="5">
        <v>270.8645624450146</v>
      </c>
      <c r="M19" s="5">
        <v>255.8645624450146</v>
      </c>
      <c r="N19" s="5">
        <v>240.8645624450146</v>
      </c>
      <c r="O19" s="5">
        <v>225.8645624450146</v>
      </c>
      <c r="P19" s="5">
        <v>275</v>
      </c>
      <c r="Q19" s="5">
        <v>300</v>
      </c>
      <c r="R19" s="5">
        <v>315.8645624450146</v>
      </c>
      <c r="S19" s="5">
        <v>300.8645624450146</v>
      </c>
      <c r="T19" s="5">
        <v>308.14842183376095</v>
      </c>
      <c r="U19" s="5">
        <v>303.14842183376095</v>
      </c>
      <c r="V19" s="5">
        <v>298.14842183376095</v>
      </c>
      <c r="W19" s="5">
        <v>293.14842183376095</v>
      </c>
      <c r="X19" s="5">
        <v>288.14842183376095</v>
      </c>
      <c r="Y19" s="5">
        <v>275</v>
      </c>
      <c r="Z19" s="5">
        <v>300</v>
      </c>
      <c r="AA19" s="5">
        <v>318.14842183376095</v>
      </c>
      <c r="AB19" s="5">
        <v>313.14842183376095</v>
      </c>
      <c r="AC19" s="5">
        <v>319.29035152813418</v>
      </c>
      <c r="AD19" s="5">
        <v>319.29035152813418</v>
      </c>
      <c r="AE19" s="5">
        <v>319.29035152813418</v>
      </c>
      <c r="AF19" s="5">
        <v>319.29035152813418</v>
      </c>
      <c r="AG19" s="5">
        <v>319.29035152813418</v>
      </c>
      <c r="AH19" s="5">
        <v>275</v>
      </c>
      <c r="AI19" s="5">
        <v>300</v>
      </c>
      <c r="AJ19" s="5">
        <v>319.29035152813418</v>
      </c>
      <c r="AK19" s="5">
        <v>319.29035152813418</v>
      </c>
    </row>
    <row r="20" spans="1:37">
      <c r="A20" s="20">
        <v>0.14000000000000001</v>
      </c>
      <c r="B20" s="5">
        <v>266.68986833823328</v>
      </c>
      <c r="C20" s="5">
        <v>241.68986833823325</v>
      </c>
      <c r="D20" s="5">
        <v>216.68986833823325</v>
      </c>
      <c r="E20" s="5">
        <v>191.68986833823328</v>
      </c>
      <c r="F20" s="5">
        <v>166.68986833823328</v>
      </c>
      <c r="G20" s="5">
        <v>275</v>
      </c>
      <c r="H20" s="5">
        <v>300</v>
      </c>
      <c r="I20" s="5">
        <v>316.68986833823328</v>
      </c>
      <c r="J20" s="5">
        <v>291.68986833823328</v>
      </c>
      <c r="K20" s="5">
        <v>288.3518946705866</v>
      </c>
      <c r="L20" s="5">
        <v>273.3518946705866</v>
      </c>
      <c r="M20" s="5">
        <v>258.3518946705866</v>
      </c>
      <c r="N20" s="5">
        <v>243.35189467058657</v>
      </c>
      <c r="O20" s="5">
        <v>228.35189467058657</v>
      </c>
      <c r="P20" s="5">
        <v>275</v>
      </c>
      <c r="Q20" s="5">
        <v>300</v>
      </c>
      <c r="R20" s="5">
        <v>318.3518946705866</v>
      </c>
      <c r="S20" s="5">
        <v>303.3518946705866</v>
      </c>
      <c r="T20" s="5">
        <v>310.01392100293992</v>
      </c>
      <c r="U20" s="5">
        <v>305.01392100293992</v>
      </c>
      <c r="V20" s="5">
        <v>300.01392100293992</v>
      </c>
      <c r="W20" s="5">
        <v>295.01392100293992</v>
      </c>
      <c r="X20" s="5">
        <v>290.01392100293992</v>
      </c>
      <c r="Y20" s="5">
        <v>275</v>
      </c>
      <c r="Z20" s="5">
        <v>300</v>
      </c>
      <c r="AA20" s="5">
        <v>320.01392100293992</v>
      </c>
      <c r="AB20" s="5">
        <v>315.01392100293992</v>
      </c>
      <c r="AC20" s="5">
        <v>320.84493416911658</v>
      </c>
      <c r="AD20" s="5">
        <v>320.84493416911658</v>
      </c>
      <c r="AE20" s="5">
        <v>320.84493416911658</v>
      </c>
      <c r="AF20" s="5">
        <v>320.84493416911658</v>
      </c>
      <c r="AG20" s="5">
        <v>320.84493416911658</v>
      </c>
      <c r="AH20" s="5">
        <v>275</v>
      </c>
      <c r="AI20" s="5">
        <v>300</v>
      </c>
      <c r="AJ20" s="5">
        <v>320.84493416911658</v>
      </c>
      <c r="AK20" s="5">
        <v>320.84493416911658</v>
      </c>
    </row>
    <row r="21" spans="1:37">
      <c r="A21" s="20">
        <v>0.15</v>
      </c>
      <c r="B21" s="5">
        <v>269.22300795966828</v>
      </c>
      <c r="C21" s="5">
        <v>244.22300795966831</v>
      </c>
      <c r="D21" s="5">
        <v>219.22300795966831</v>
      </c>
      <c r="E21" s="5">
        <v>194.22300795966831</v>
      </c>
      <c r="F21" s="5">
        <v>169.22300795966828</v>
      </c>
      <c r="G21" s="5">
        <v>275</v>
      </c>
      <c r="H21" s="5">
        <v>300</v>
      </c>
      <c r="I21" s="5">
        <v>319.22300795966828</v>
      </c>
      <c r="J21" s="5">
        <v>294.22300795966828</v>
      </c>
      <c r="K21" s="5">
        <v>290.37840636773467</v>
      </c>
      <c r="L21" s="5">
        <v>275.37840636773467</v>
      </c>
      <c r="M21" s="5">
        <v>260.37840636773467</v>
      </c>
      <c r="N21" s="5">
        <v>245.37840636773464</v>
      </c>
      <c r="O21" s="5">
        <v>230.37840636773464</v>
      </c>
      <c r="P21" s="5">
        <v>275</v>
      </c>
      <c r="Q21" s="5">
        <v>300</v>
      </c>
      <c r="R21" s="5">
        <v>320.37840636773467</v>
      </c>
      <c r="S21" s="5">
        <v>305.37840636773467</v>
      </c>
      <c r="T21" s="5">
        <v>311.53380477580106</v>
      </c>
      <c r="U21" s="5">
        <v>306.533804775801</v>
      </c>
      <c r="V21" s="5">
        <v>301.53380477580106</v>
      </c>
      <c r="W21" s="5">
        <v>296.533804775801</v>
      </c>
      <c r="X21" s="5">
        <v>291.533804775801</v>
      </c>
      <c r="Y21" s="5">
        <v>275</v>
      </c>
      <c r="Z21" s="5">
        <v>300</v>
      </c>
      <c r="AA21" s="5">
        <v>321.53380477580106</v>
      </c>
      <c r="AB21" s="5">
        <v>316.533804775801</v>
      </c>
      <c r="AC21" s="5">
        <v>322.1115039798342</v>
      </c>
      <c r="AD21" s="5">
        <v>322.1115039798342</v>
      </c>
      <c r="AE21" s="5">
        <v>322.1115039798342</v>
      </c>
      <c r="AF21" s="5">
        <v>322.1115039798342</v>
      </c>
      <c r="AG21" s="5">
        <v>322.1115039798342</v>
      </c>
      <c r="AH21" s="5">
        <v>275</v>
      </c>
      <c r="AI21" s="5">
        <v>300</v>
      </c>
      <c r="AJ21" s="5">
        <v>322.1115039798342</v>
      </c>
      <c r="AK21" s="5">
        <v>322.1115039798342</v>
      </c>
    </row>
    <row r="22" spans="1:37">
      <c r="A22" s="20">
        <v>0.16</v>
      </c>
      <c r="B22" s="5">
        <v>271.71952539210895</v>
      </c>
      <c r="C22" s="5">
        <v>246.71952539210892</v>
      </c>
      <c r="D22" s="5">
        <v>221.71952539210892</v>
      </c>
      <c r="E22" s="5">
        <v>196.71952539210892</v>
      </c>
      <c r="F22" s="5">
        <v>171.71952539210895</v>
      </c>
      <c r="G22" s="5">
        <v>275</v>
      </c>
      <c r="H22" s="5">
        <v>300</v>
      </c>
      <c r="I22" s="5">
        <v>321.71952539210895</v>
      </c>
      <c r="J22" s="5">
        <v>296.71952539210895</v>
      </c>
      <c r="K22" s="5">
        <v>292.37562031368714</v>
      </c>
      <c r="L22" s="5">
        <v>277.37562031368714</v>
      </c>
      <c r="M22" s="5">
        <v>262.37562031368714</v>
      </c>
      <c r="N22" s="5">
        <v>247.37562031368714</v>
      </c>
      <c r="O22" s="5">
        <v>232.37562031368714</v>
      </c>
      <c r="P22" s="5">
        <v>275</v>
      </c>
      <c r="Q22" s="5">
        <v>300</v>
      </c>
      <c r="R22" s="5">
        <v>322.37562031368714</v>
      </c>
      <c r="S22" s="5">
        <v>307.37562031368714</v>
      </c>
      <c r="T22" s="5">
        <v>313.03171523526527</v>
      </c>
      <c r="U22" s="5">
        <v>308.03171523526532</v>
      </c>
      <c r="V22" s="5">
        <v>303.03171523526532</v>
      </c>
      <c r="W22" s="5">
        <v>298.03171523526532</v>
      </c>
      <c r="X22" s="5">
        <v>293.03171523526532</v>
      </c>
      <c r="Y22" s="5">
        <v>275</v>
      </c>
      <c r="Z22" s="5">
        <v>300</v>
      </c>
      <c r="AA22" s="5">
        <v>323.03171523526527</v>
      </c>
      <c r="AB22" s="5">
        <v>318.03171523526532</v>
      </c>
      <c r="AC22" s="5">
        <v>323.35976269605442</v>
      </c>
      <c r="AD22" s="5">
        <v>323.35976269605442</v>
      </c>
      <c r="AE22" s="5">
        <v>323.35976269605442</v>
      </c>
      <c r="AF22" s="5">
        <v>323.35976269605442</v>
      </c>
      <c r="AG22" s="5">
        <v>323.35976269605442</v>
      </c>
      <c r="AH22" s="5">
        <v>275</v>
      </c>
      <c r="AI22" s="5">
        <v>300</v>
      </c>
      <c r="AJ22" s="5">
        <v>323.35976269605442</v>
      </c>
      <c r="AK22" s="5">
        <v>323.35976269605442</v>
      </c>
    </row>
    <row r="23" spans="1:37">
      <c r="A23" s="20">
        <v>0.17</v>
      </c>
      <c r="B23" s="5">
        <v>274.64452262577453</v>
      </c>
      <c r="C23" s="5">
        <v>249.64452262577453</v>
      </c>
      <c r="D23" s="5">
        <v>224.64452262577453</v>
      </c>
      <c r="E23" s="5">
        <v>199.64452262577453</v>
      </c>
      <c r="F23" s="5">
        <v>174.6445226257745</v>
      </c>
      <c r="G23" s="5">
        <v>275</v>
      </c>
      <c r="H23" s="5">
        <v>300</v>
      </c>
      <c r="I23" s="5">
        <v>324.64452262577453</v>
      </c>
      <c r="J23" s="5">
        <v>299.64452262577453</v>
      </c>
      <c r="K23" s="5">
        <v>294.71561810061962</v>
      </c>
      <c r="L23" s="5">
        <v>279.71561810061962</v>
      </c>
      <c r="M23" s="5">
        <v>264.71561810061962</v>
      </c>
      <c r="N23" s="5">
        <v>249.71561810061962</v>
      </c>
      <c r="O23" s="5">
        <v>234.71561810061962</v>
      </c>
      <c r="P23" s="5">
        <v>275</v>
      </c>
      <c r="Q23" s="5">
        <v>300</v>
      </c>
      <c r="R23" s="5">
        <v>324.71561810061968</v>
      </c>
      <c r="S23" s="5">
        <v>309.71561810061962</v>
      </c>
      <c r="T23" s="5">
        <v>314.78671357546477</v>
      </c>
      <c r="U23" s="5">
        <v>309.78671357546477</v>
      </c>
      <c r="V23" s="5">
        <v>304.78671357546477</v>
      </c>
      <c r="W23" s="5">
        <v>299.78671357546477</v>
      </c>
      <c r="X23" s="5">
        <v>294.78671357546477</v>
      </c>
      <c r="Y23" s="5">
        <v>275</v>
      </c>
      <c r="Z23" s="5">
        <v>300</v>
      </c>
      <c r="AA23" s="5">
        <v>324.78671357546477</v>
      </c>
      <c r="AB23" s="5">
        <v>319.78671357546477</v>
      </c>
      <c r="AC23" s="5">
        <v>324.82226131288735</v>
      </c>
      <c r="AD23" s="5">
        <v>324.82226131288735</v>
      </c>
      <c r="AE23" s="5">
        <v>324.82226131288735</v>
      </c>
      <c r="AF23" s="5">
        <v>324.82226131288735</v>
      </c>
      <c r="AG23" s="5">
        <v>324.82226131288735</v>
      </c>
      <c r="AH23" s="5">
        <v>275</v>
      </c>
      <c r="AI23" s="5">
        <v>300</v>
      </c>
      <c r="AJ23" s="5">
        <v>324.82226131288735</v>
      </c>
      <c r="AK23" s="5">
        <v>324.82226131288735</v>
      </c>
    </row>
    <row r="24" spans="1:37">
      <c r="A24" s="20">
        <v>0.18</v>
      </c>
      <c r="B24" s="5">
        <v>279.53765553782057</v>
      </c>
      <c r="C24" s="5">
        <v>254.5376555378206</v>
      </c>
      <c r="D24" s="5">
        <v>229.5376555378206</v>
      </c>
      <c r="E24" s="5">
        <v>204.5376555378206</v>
      </c>
      <c r="F24" s="5">
        <v>179.5376555378206</v>
      </c>
      <c r="G24" s="5">
        <v>275</v>
      </c>
      <c r="H24" s="5">
        <v>300</v>
      </c>
      <c r="I24" s="5">
        <v>325</v>
      </c>
      <c r="J24" s="5">
        <v>304.53765553782057</v>
      </c>
      <c r="K24" s="5">
        <v>298.6301244302565</v>
      </c>
      <c r="L24" s="5">
        <v>283.6301244302565</v>
      </c>
      <c r="M24" s="5">
        <v>268.6301244302565</v>
      </c>
      <c r="N24" s="5">
        <v>253.63012443025647</v>
      </c>
      <c r="O24" s="5">
        <v>238.63012443025647</v>
      </c>
      <c r="P24" s="5">
        <v>275</v>
      </c>
      <c r="Q24" s="5">
        <v>300</v>
      </c>
      <c r="R24" s="5">
        <v>325</v>
      </c>
      <c r="S24" s="5">
        <v>313.6301244302565</v>
      </c>
      <c r="T24" s="5">
        <v>317.72259332269243</v>
      </c>
      <c r="U24" s="5">
        <v>312.72259332269243</v>
      </c>
      <c r="V24" s="5">
        <v>307.72259332269238</v>
      </c>
      <c r="W24" s="5">
        <v>302.72259332269238</v>
      </c>
      <c r="X24" s="5">
        <v>297.72259332269238</v>
      </c>
      <c r="Y24" s="5">
        <v>275</v>
      </c>
      <c r="Z24" s="5">
        <v>300</v>
      </c>
      <c r="AA24" s="5">
        <v>325</v>
      </c>
      <c r="AB24" s="5">
        <v>322.72259332269243</v>
      </c>
      <c r="AC24" s="5">
        <v>327.26882776891034</v>
      </c>
      <c r="AD24" s="5">
        <v>327.26882776891034</v>
      </c>
      <c r="AE24" s="5">
        <v>327.26882776891034</v>
      </c>
      <c r="AF24" s="5">
        <v>327.26882776891034</v>
      </c>
      <c r="AG24" s="5">
        <v>327.26882776891034</v>
      </c>
      <c r="AH24" s="5">
        <v>275</v>
      </c>
      <c r="AI24" s="5">
        <v>300</v>
      </c>
      <c r="AJ24" s="5">
        <v>325</v>
      </c>
      <c r="AK24" s="5">
        <v>327.26882776891034</v>
      </c>
    </row>
    <row r="25" spans="1:37">
      <c r="A25" s="20">
        <v>0.19</v>
      </c>
      <c r="B25" s="5">
        <v>283.15259345468962</v>
      </c>
      <c r="C25" s="5">
        <v>258.15259345468962</v>
      </c>
      <c r="D25" s="5">
        <v>233.15259345468965</v>
      </c>
      <c r="E25" s="5">
        <v>208.15259345468965</v>
      </c>
      <c r="F25" s="5">
        <v>183.15259345468965</v>
      </c>
      <c r="G25" s="5">
        <v>275</v>
      </c>
      <c r="H25" s="5">
        <v>300</v>
      </c>
      <c r="I25" s="5">
        <v>325</v>
      </c>
      <c r="J25" s="5">
        <v>308.15259345468962</v>
      </c>
      <c r="K25" s="5">
        <v>301.52207476375173</v>
      </c>
      <c r="L25" s="5">
        <v>286.52207476375173</v>
      </c>
      <c r="M25" s="5">
        <v>271.52207476375173</v>
      </c>
      <c r="N25" s="5">
        <v>256.52207476375173</v>
      </c>
      <c r="O25" s="5">
        <v>241.52207476375173</v>
      </c>
      <c r="P25" s="5">
        <v>275</v>
      </c>
      <c r="Q25" s="5">
        <v>300</v>
      </c>
      <c r="R25" s="5">
        <v>325</v>
      </c>
      <c r="S25" s="5">
        <v>316.52207476375173</v>
      </c>
      <c r="T25" s="5">
        <v>319.89155607281384</v>
      </c>
      <c r="U25" s="5">
        <v>314.89155607281378</v>
      </c>
      <c r="V25" s="5">
        <v>309.89155607281378</v>
      </c>
      <c r="W25" s="5">
        <v>304.89155607281378</v>
      </c>
      <c r="X25" s="5">
        <v>299.89155607281378</v>
      </c>
      <c r="Y25" s="5">
        <v>275</v>
      </c>
      <c r="Z25" s="5">
        <v>300</v>
      </c>
      <c r="AA25" s="5">
        <v>325</v>
      </c>
      <c r="AB25" s="5">
        <v>324.89155607281384</v>
      </c>
      <c r="AC25" s="5">
        <v>329.07629672734487</v>
      </c>
      <c r="AD25" s="5">
        <v>329.07629672734487</v>
      </c>
      <c r="AE25" s="5">
        <v>329.07629672734487</v>
      </c>
      <c r="AF25" s="5">
        <v>329.07629672734487</v>
      </c>
      <c r="AG25" s="5">
        <v>329.07629672734487</v>
      </c>
      <c r="AH25" s="5">
        <v>275</v>
      </c>
      <c r="AI25" s="5">
        <v>300</v>
      </c>
      <c r="AJ25" s="5">
        <v>325</v>
      </c>
      <c r="AK25" s="5">
        <v>329.07629672734487</v>
      </c>
    </row>
    <row r="26" spans="1:37">
      <c r="A26" s="20">
        <v>0.2</v>
      </c>
      <c r="B26" s="5">
        <v>286.02315829018585</v>
      </c>
      <c r="C26" s="5">
        <v>261.02315829018585</v>
      </c>
      <c r="D26" s="5">
        <v>236.02315829018585</v>
      </c>
      <c r="E26" s="5">
        <v>211.02315829018585</v>
      </c>
      <c r="F26" s="5">
        <v>186.02315829018588</v>
      </c>
      <c r="G26" s="5">
        <v>275</v>
      </c>
      <c r="H26" s="5">
        <v>300</v>
      </c>
      <c r="I26" s="5">
        <v>325</v>
      </c>
      <c r="J26" s="5">
        <v>311.02315829018585</v>
      </c>
      <c r="K26" s="5">
        <v>303.81852663214869</v>
      </c>
      <c r="L26" s="5">
        <v>288.81852663214869</v>
      </c>
      <c r="M26" s="5">
        <v>273.81852663214869</v>
      </c>
      <c r="N26" s="5">
        <v>258.81852663214869</v>
      </c>
      <c r="O26" s="5">
        <v>243.81852663214872</v>
      </c>
      <c r="P26" s="5">
        <v>275</v>
      </c>
      <c r="Q26" s="5">
        <v>300</v>
      </c>
      <c r="R26" s="5">
        <v>325</v>
      </c>
      <c r="S26" s="5">
        <v>318.81852663214869</v>
      </c>
      <c r="T26" s="5">
        <v>321.61389497411153</v>
      </c>
      <c r="U26" s="5">
        <v>316.61389497411153</v>
      </c>
      <c r="V26" s="5">
        <v>311.61389497411153</v>
      </c>
      <c r="W26" s="5">
        <v>306.61389497411153</v>
      </c>
      <c r="X26" s="5">
        <v>301.61389497411153</v>
      </c>
      <c r="Y26" s="5">
        <v>275</v>
      </c>
      <c r="Z26" s="5">
        <v>300</v>
      </c>
      <c r="AA26" s="5">
        <v>325</v>
      </c>
      <c r="AB26" s="5">
        <v>326.61389497411153</v>
      </c>
      <c r="AC26" s="5">
        <v>330.51157914509298</v>
      </c>
      <c r="AD26" s="5">
        <v>330.51157914509298</v>
      </c>
      <c r="AE26" s="5">
        <v>330.51157914509298</v>
      </c>
      <c r="AF26" s="5">
        <v>330.51157914509298</v>
      </c>
      <c r="AG26" s="5">
        <v>330.51157914509298</v>
      </c>
      <c r="AH26" s="5">
        <v>275</v>
      </c>
      <c r="AI26" s="5">
        <v>300</v>
      </c>
      <c r="AJ26" s="5">
        <v>325</v>
      </c>
      <c r="AK26" s="5">
        <v>330.51157914509298</v>
      </c>
    </row>
    <row r="27" spans="1:37">
      <c r="A27" s="20">
        <v>0.21</v>
      </c>
      <c r="B27" s="5">
        <v>289.53963906509409</v>
      </c>
      <c r="C27" s="5">
        <v>264.53963906509409</v>
      </c>
      <c r="D27" s="5">
        <v>239.53963906509409</v>
      </c>
      <c r="E27" s="5">
        <v>214.53963906509409</v>
      </c>
      <c r="F27" s="5">
        <v>189.53963906509409</v>
      </c>
      <c r="G27" s="5">
        <v>275</v>
      </c>
      <c r="H27" s="5">
        <v>300</v>
      </c>
      <c r="I27" s="5">
        <v>325</v>
      </c>
      <c r="J27" s="5">
        <v>314.53963906509409</v>
      </c>
      <c r="K27" s="5">
        <v>306.63171125207526</v>
      </c>
      <c r="L27" s="5">
        <v>291.63171125207526</v>
      </c>
      <c r="M27" s="5">
        <v>276.63171125207526</v>
      </c>
      <c r="N27" s="5">
        <v>261.63171125207526</v>
      </c>
      <c r="O27" s="5">
        <v>246.63171125207529</v>
      </c>
      <c r="P27" s="5">
        <v>275</v>
      </c>
      <c r="Q27" s="5">
        <v>300</v>
      </c>
      <c r="R27" s="5">
        <v>325</v>
      </c>
      <c r="S27" s="5">
        <v>321.63171125207526</v>
      </c>
      <c r="T27" s="5">
        <v>323.72378343905649</v>
      </c>
      <c r="U27" s="5">
        <v>318.72378343905649</v>
      </c>
      <c r="V27" s="5">
        <v>313.72378343905649</v>
      </c>
      <c r="W27" s="5">
        <v>308.72378343905649</v>
      </c>
      <c r="X27" s="5">
        <v>303.72378343905649</v>
      </c>
      <c r="Y27" s="5">
        <v>275</v>
      </c>
      <c r="Z27" s="5">
        <v>300</v>
      </c>
      <c r="AA27" s="5">
        <v>325</v>
      </c>
      <c r="AB27" s="5">
        <v>328.72378343905649</v>
      </c>
      <c r="AC27" s="5">
        <v>332.2698195325471</v>
      </c>
      <c r="AD27" s="5">
        <v>332.2698195325471</v>
      </c>
      <c r="AE27" s="5">
        <v>332.2698195325471</v>
      </c>
      <c r="AF27" s="5">
        <v>332.2698195325471</v>
      </c>
      <c r="AG27" s="5">
        <v>332.2698195325471</v>
      </c>
      <c r="AH27" s="5">
        <v>275</v>
      </c>
      <c r="AI27" s="5">
        <v>300</v>
      </c>
      <c r="AJ27" s="5">
        <v>325</v>
      </c>
      <c r="AK27" s="5">
        <v>332.2698195325471</v>
      </c>
    </row>
    <row r="28" spans="1:37">
      <c r="A28" s="20">
        <v>0.22</v>
      </c>
      <c r="B28" s="5">
        <v>292.39598876894865</v>
      </c>
      <c r="C28" s="5">
        <v>267.39598876894865</v>
      </c>
      <c r="D28" s="5">
        <v>242.39598876894868</v>
      </c>
      <c r="E28" s="5">
        <v>217.39598876894868</v>
      </c>
      <c r="F28" s="5">
        <v>192.39598876894865</v>
      </c>
      <c r="G28" s="5">
        <v>275</v>
      </c>
      <c r="H28" s="5">
        <v>300</v>
      </c>
      <c r="I28" s="5">
        <v>325</v>
      </c>
      <c r="J28" s="5">
        <v>317.39598876894865</v>
      </c>
      <c r="K28" s="5">
        <v>308.91679101515899</v>
      </c>
      <c r="L28" s="5">
        <v>293.91679101515899</v>
      </c>
      <c r="M28" s="5">
        <v>278.91679101515899</v>
      </c>
      <c r="N28" s="5">
        <v>263.91679101515899</v>
      </c>
      <c r="O28" s="5">
        <v>248.91679101515899</v>
      </c>
      <c r="P28" s="5">
        <v>275</v>
      </c>
      <c r="Q28" s="5">
        <v>300</v>
      </c>
      <c r="R28" s="5">
        <v>325</v>
      </c>
      <c r="S28" s="5">
        <v>323.91679101515899</v>
      </c>
      <c r="T28" s="5">
        <v>325.43759326136927</v>
      </c>
      <c r="U28" s="5">
        <v>320.43759326136927</v>
      </c>
      <c r="V28" s="5">
        <v>315.43759326136927</v>
      </c>
      <c r="W28" s="5">
        <v>310.43759326136927</v>
      </c>
      <c r="X28" s="5">
        <v>305.43759326136927</v>
      </c>
      <c r="Y28" s="5">
        <v>275</v>
      </c>
      <c r="Z28" s="5">
        <v>300</v>
      </c>
      <c r="AA28" s="5">
        <v>325</v>
      </c>
      <c r="AB28" s="5">
        <v>330.43759326136922</v>
      </c>
      <c r="AC28" s="5">
        <v>333.69799438447438</v>
      </c>
      <c r="AD28" s="5">
        <v>333.69799438447438</v>
      </c>
      <c r="AE28" s="5">
        <v>333.69799438447438</v>
      </c>
      <c r="AF28" s="5">
        <v>333.69799438447438</v>
      </c>
      <c r="AG28" s="5">
        <v>333.69799438447438</v>
      </c>
      <c r="AH28" s="5">
        <v>275</v>
      </c>
      <c r="AI28" s="5">
        <v>300</v>
      </c>
      <c r="AJ28" s="5">
        <v>325</v>
      </c>
      <c r="AK28" s="5">
        <v>333.69799438447438</v>
      </c>
    </row>
    <row r="29" spans="1:37">
      <c r="A29" s="20">
        <v>0.23</v>
      </c>
      <c r="B29" s="5">
        <v>296.11658315160014</v>
      </c>
      <c r="C29" s="5">
        <v>271.11658315160014</v>
      </c>
      <c r="D29" s="5">
        <v>246.11658315160017</v>
      </c>
      <c r="E29" s="5">
        <v>221.11658315160017</v>
      </c>
      <c r="F29" s="5">
        <v>196.11658315160017</v>
      </c>
      <c r="G29" s="5">
        <v>275</v>
      </c>
      <c r="H29" s="5">
        <v>300</v>
      </c>
      <c r="I29" s="5">
        <v>325</v>
      </c>
      <c r="J29" s="5">
        <v>321.11658315160014</v>
      </c>
      <c r="K29" s="5">
        <v>311.89326652128011</v>
      </c>
      <c r="L29" s="5">
        <v>296.89326652128011</v>
      </c>
      <c r="M29" s="5">
        <v>281.89326652128011</v>
      </c>
      <c r="N29" s="5">
        <v>266.89326652128011</v>
      </c>
      <c r="O29" s="5">
        <v>251.89326652128011</v>
      </c>
      <c r="P29" s="5">
        <v>275</v>
      </c>
      <c r="Q29" s="5">
        <v>300</v>
      </c>
      <c r="R29" s="5">
        <v>325</v>
      </c>
      <c r="S29" s="5">
        <v>326.89326652128011</v>
      </c>
      <c r="T29" s="5">
        <v>327.66994989096008</v>
      </c>
      <c r="U29" s="5">
        <v>322.66994989096008</v>
      </c>
      <c r="V29" s="5">
        <v>317.66994989096008</v>
      </c>
      <c r="W29" s="5">
        <v>312.66994989096008</v>
      </c>
      <c r="X29" s="5">
        <v>307.66994989096008</v>
      </c>
      <c r="Y29" s="5">
        <v>275</v>
      </c>
      <c r="Z29" s="5">
        <v>300</v>
      </c>
      <c r="AA29" s="5">
        <v>325</v>
      </c>
      <c r="AB29" s="5">
        <v>332.66994989096008</v>
      </c>
      <c r="AC29" s="5">
        <v>335.55829157580007</v>
      </c>
      <c r="AD29" s="5">
        <v>335.55829157580007</v>
      </c>
      <c r="AE29" s="5">
        <v>335.55829157580007</v>
      </c>
      <c r="AF29" s="5">
        <v>335.55829157580007</v>
      </c>
      <c r="AG29" s="5">
        <v>335.55829157580007</v>
      </c>
      <c r="AH29" s="5">
        <v>275</v>
      </c>
      <c r="AI29" s="5">
        <v>300</v>
      </c>
      <c r="AJ29" s="5">
        <v>325</v>
      </c>
      <c r="AK29" s="5">
        <v>335.55829157580007</v>
      </c>
    </row>
    <row r="30" spans="1:37">
      <c r="A30" s="20">
        <v>0.24</v>
      </c>
      <c r="B30" s="5">
        <v>299.10797394400919</v>
      </c>
      <c r="C30" s="5">
        <v>274.10797394400919</v>
      </c>
      <c r="D30" s="5">
        <v>249.10797394400913</v>
      </c>
      <c r="E30" s="5">
        <v>224.10797394400913</v>
      </c>
      <c r="F30" s="5">
        <v>199.10797394400919</v>
      </c>
      <c r="G30" s="5">
        <v>275</v>
      </c>
      <c r="H30" s="5">
        <v>300</v>
      </c>
      <c r="I30" s="5">
        <v>325</v>
      </c>
      <c r="J30" s="5">
        <v>324.10797394400919</v>
      </c>
      <c r="K30" s="5">
        <v>314.28637915520733</v>
      </c>
      <c r="L30" s="5">
        <v>299.28637915520733</v>
      </c>
      <c r="M30" s="5">
        <v>284.28637915520733</v>
      </c>
      <c r="N30" s="5">
        <v>269.28637915520733</v>
      </c>
      <c r="O30" s="5">
        <v>254.28637915520733</v>
      </c>
      <c r="P30" s="5">
        <v>275</v>
      </c>
      <c r="Q30" s="5">
        <v>300</v>
      </c>
      <c r="R30" s="5">
        <v>325</v>
      </c>
      <c r="S30" s="5">
        <v>329.28637915520733</v>
      </c>
      <c r="T30" s="5">
        <v>329.46478436640541</v>
      </c>
      <c r="U30" s="5">
        <v>324.46478436640541</v>
      </c>
      <c r="V30" s="5">
        <v>319.46478436640541</v>
      </c>
      <c r="W30" s="5">
        <v>314.46478436640541</v>
      </c>
      <c r="X30" s="5">
        <v>309.46478436640541</v>
      </c>
      <c r="Y30" s="5">
        <v>275</v>
      </c>
      <c r="Z30" s="5">
        <v>300</v>
      </c>
      <c r="AA30" s="5">
        <v>325</v>
      </c>
      <c r="AB30" s="5">
        <v>334.46478436640541</v>
      </c>
      <c r="AC30" s="5">
        <v>337.05398697200451</v>
      </c>
      <c r="AD30" s="5">
        <v>337.05398697200451</v>
      </c>
      <c r="AE30" s="5">
        <v>337.05398697200451</v>
      </c>
      <c r="AF30" s="5">
        <v>337.05398697200451</v>
      </c>
      <c r="AG30" s="5">
        <v>337.05398697200451</v>
      </c>
      <c r="AH30" s="5">
        <v>275</v>
      </c>
      <c r="AI30" s="5">
        <v>300</v>
      </c>
      <c r="AJ30" s="5">
        <v>325</v>
      </c>
      <c r="AK30" s="5">
        <v>337.05398697200451</v>
      </c>
    </row>
    <row r="31" spans="1:37">
      <c r="A31" s="20">
        <v>0.25</v>
      </c>
      <c r="B31" s="5">
        <v>302.74912764940416</v>
      </c>
      <c r="C31" s="5">
        <v>277.74912764940416</v>
      </c>
      <c r="D31" s="5">
        <v>252.74912764940419</v>
      </c>
      <c r="E31" s="5">
        <v>227.74912764940419</v>
      </c>
      <c r="F31" s="5">
        <v>202.74912764940416</v>
      </c>
      <c r="G31" s="5">
        <v>275</v>
      </c>
      <c r="H31" s="5">
        <v>300</v>
      </c>
      <c r="I31" s="5">
        <v>325</v>
      </c>
      <c r="J31" s="5">
        <v>327.74912764940416</v>
      </c>
      <c r="K31" s="5">
        <v>317.19930211952334</v>
      </c>
      <c r="L31" s="5">
        <v>302.19930211952334</v>
      </c>
      <c r="M31" s="5">
        <v>287.19930211952334</v>
      </c>
      <c r="N31" s="5">
        <v>272.19930211952334</v>
      </c>
      <c r="O31" s="5">
        <v>257.19930211952334</v>
      </c>
      <c r="P31" s="5">
        <v>275</v>
      </c>
      <c r="Q31" s="5">
        <v>300</v>
      </c>
      <c r="R31" s="5">
        <v>325</v>
      </c>
      <c r="S31" s="5">
        <v>332.19930211952334</v>
      </c>
      <c r="T31" s="5">
        <v>331.64947658964252</v>
      </c>
      <c r="U31" s="5">
        <v>326.64947658964252</v>
      </c>
      <c r="V31" s="5">
        <v>321.64947658964252</v>
      </c>
      <c r="W31" s="5">
        <v>316.64947658964252</v>
      </c>
      <c r="X31" s="5">
        <v>311.64947658964252</v>
      </c>
      <c r="Y31" s="5">
        <v>275</v>
      </c>
      <c r="Z31" s="5">
        <v>300</v>
      </c>
      <c r="AA31" s="5">
        <v>325</v>
      </c>
      <c r="AB31" s="5">
        <v>336.64947658964252</v>
      </c>
      <c r="AC31" s="5">
        <v>338.87456382470214</v>
      </c>
      <c r="AD31" s="5">
        <v>338.87456382470214</v>
      </c>
      <c r="AE31" s="5">
        <v>338.87456382470214</v>
      </c>
      <c r="AF31" s="5">
        <v>338.87456382470214</v>
      </c>
      <c r="AG31" s="5">
        <v>338.87456382470214</v>
      </c>
      <c r="AH31" s="5">
        <v>275</v>
      </c>
      <c r="AI31" s="5">
        <v>300</v>
      </c>
      <c r="AJ31" s="5">
        <v>325</v>
      </c>
      <c r="AK31" s="5">
        <v>338.87456382470214</v>
      </c>
    </row>
    <row r="32" spans="1:37">
      <c r="A32" s="20">
        <v>0.26</v>
      </c>
      <c r="B32" s="5">
        <v>305.97081346138208</v>
      </c>
      <c r="C32" s="5">
        <v>280.97081346138208</v>
      </c>
      <c r="D32" s="5">
        <v>255.97081346138208</v>
      </c>
      <c r="E32" s="5">
        <v>230.97081346138208</v>
      </c>
      <c r="F32" s="5">
        <v>205.97081346138208</v>
      </c>
      <c r="G32" s="5">
        <v>275</v>
      </c>
      <c r="H32" s="5">
        <v>300</v>
      </c>
      <c r="I32" s="5">
        <v>325</v>
      </c>
      <c r="J32" s="5">
        <v>330.97081346138208</v>
      </c>
      <c r="K32" s="5">
        <v>319.77665076910569</v>
      </c>
      <c r="L32" s="5">
        <v>304.77665076910569</v>
      </c>
      <c r="M32" s="5">
        <v>289.77665076910569</v>
      </c>
      <c r="N32" s="5">
        <v>274.77665076910569</v>
      </c>
      <c r="O32" s="5">
        <v>259.77665076910569</v>
      </c>
      <c r="P32" s="5">
        <v>275</v>
      </c>
      <c r="Q32" s="5">
        <v>300</v>
      </c>
      <c r="R32" s="5">
        <v>325</v>
      </c>
      <c r="S32" s="5">
        <v>334.77665076910569</v>
      </c>
      <c r="T32" s="5">
        <v>333.58248807682924</v>
      </c>
      <c r="U32" s="5">
        <v>328.58248807682924</v>
      </c>
      <c r="V32" s="5">
        <v>323.58248807682924</v>
      </c>
      <c r="W32" s="5">
        <v>318.58248807682924</v>
      </c>
      <c r="X32" s="5">
        <v>313.58248807682924</v>
      </c>
      <c r="Y32" s="5">
        <v>275</v>
      </c>
      <c r="Z32" s="5">
        <v>300</v>
      </c>
      <c r="AA32" s="5">
        <v>325</v>
      </c>
      <c r="AB32" s="5">
        <v>338.58248807682924</v>
      </c>
      <c r="AC32" s="5">
        <v>340.48540673069101</v>
      </c>
      <c r="AD32" s="5">
        <v>340.48540673069101</v>
      </c>
      <c r="AE32" s="5">
        <v>340.48540673069101</v>
      </c>
      <c r="AF32" s="5">
        <v>340.48540673069101</v>
      </c>
      <c r="AG32" s="5">
        <v>340.48540673069101</v>
      </c>
      <c r="AH32" s="5">
        <v>275</v>
      </c>
      <c r="AI32" s="5">
        <v>300</v>
      </c>
      <c r="AJ32" s="5">
        <v>325</v>
      </c>
      <c r="AK32" s="5">
        <v>340.48540673069101</v>
      </c>
    </row>
    <row r="33" spans="1:37">
      <c r="A33" s="20">
        <v>0.27</v>
      </c>
      <c r="B33" s="5">
        <v>309.37737600090151</v>
      </c>
      <c r="C33" s="5">
        <v>284.37737600090151</v>
      </c>
      <c r="D33" s="5">
        <v>259.37737600090151</v>
      </c>
      <c r="E33" s="5">
        <v>234.37737600090156</v>
      </c>
      <c r="F33" s="5">
        <v>209.37737600090151</v>
      </c>
      <c r="G33" s="5">
        <v>275</v>
      </c>
      <c r="H33" s="5">
        <v>300</v>
      </c>
      <c r="I33" s="5">
        <v>325</v>
      </c>
      <c r="J33" s="5">
        <v>334.37737600090151</v>
      </c>
      <c r="K33" s="5">
        <v>322.50190080072127</v>
      </c>
      <c r="L33" s="5">
        <v>307.50190080072127</v>
      </c>
      <c r="M33" s="5">
        <v>292.50190080072127</v>
      </c>
      <c r="N33" s="5">
        <v>277.50190080072127</v>
      </c>
      <c r="O33" s="5">
        <v>262.50190080072127</v>
      </c>
      <c r="P33" s="5">
        <v>275</v>
      </c>
      <c r="Q33" s="5">
        <v>300</v>
      </c>
      <c r="R33" s="5">
        <v>325</v>
      </c>
      <c r="S33" s="5">
        <v>337.50190080072127</v>
      </c>
      <c r="T33" s="5">
        <v>335.62642560054098</v>
      </c>
      <c r="U33" s="5">
        <v>330.62642560054098</v>
      </c>
      <c r="V33" s="5">
        <v>325.62642560054098</v>
      </c>
      <c r="W33" s="5">
        <v>320.62642560054098</v>
      </c>
      <c r="X33" s="5">
        <v>315.62642560054098</v>
      </c>
      <c r="Y33" s="5">
        <v>275</v>
      </c>
      <c r="Z33" s="5">
        <v>300</v>
      </c>
      <c r="AA33" s="5">
        <v>325</v>
      </c>
      <c r="AB33" s="5">
        <v>340.62642560054098</v>
      </c>
      <c r="AC33" s="5">
        <v>342.18868800045084</v>
      </c>
      <c r="AD33" s="5">
        <v>342.18868800045084</v>
      </c>
      <c r="AE33" s="5">
        <v>342.18868800045084</v>
      </c>
      <c r="AF33" s="5">
        <v>342.18868800045084</v>
      </c>
      <c r="AG33" s="5">
        <v>342.18868800045084</v>
      </c>
      <c r="AH33" s="5">
        <v>275</v>
      </c>
      <c r="AI33" s="5">
        <v>300</v>
      </c>
      <c r="AJ33" s="5">
        <v>325</v>
      </c>
      <c r="AK33" s="5">
        <v>342.18868800045084</v>
      </c>
    </row>
    <row r="34" spans="1:37">
      <c r="A34" s="20">
        <v>0.28000000000000003</v>
      </c>
      <c r="B34" s="5">
        <v>311.96657045957255</v>
      </c>
      <c r="C34" s="5">
        <v>286.96657045957255</v>
      </c>
      <c r="D34" s="5">
        <v>261.96657045957255</v>
      </c>
      <c r="E34" s="5">
        <v>236.96657045957255</v>
      </c>
      <c r="F34" s="5">
        <v>211.96657045957255</v>
      </c>
      <c r="G34" s="5">
        <v>275</v>
      </c>
      <c r="H34" s="5">
        <v>300</v>
      </c>
      <c r="I34" s="5">
        <v>325</v>
      </c>
      <c r="J34" s="5">
        <v>336.96657045957255</v>
      </c>
      <c r="K34" s="5">
        <v>324.57325636765808</v>
      </c>
      <c r="L34" s="5">
        <v>309.57325636765808</v>
      </c>
      <c r="M34" s="5">
        <v>294.57325636765808</v>
      </c>
      <c r="N34" s="5">
        <v>279.57325636765808</v>
      </c>
      <c r="O34" s="5">
        <v>264.57325636765808</v>
      </c>
      <c r="P34" s="5">
        <v>275</v>
      </c>
      <c r="Q34" s="5">
        <v>300</v>
      </c>
      <c r="R34" s="5">
        <v>325</v>
      </c>
      <c r="S34" s="5">
        <v>339.57325636765808</v>
      </c>
      <c r="T34" s="5">
        <v>337.17994227574354</v>
      </c>
      <c r="U34" s="5">
        <v>332.17994227574354</v>
      </c>
      <c r="V34" s="5">
        <v>327.17994227574354</v>
      </c>
      <c r="W34" s="5">
        <v>322.17994227574354</v>
      </c>
      <c r="X34" s="5">
        <v>317.17994227574354</v>
      </c>
      <c r="Y34" s="5">
        <v>275</v>
      </c>
      <c r="Z34" s="5">
        <v>300</v>
      </c>
      <c r="AA34" s="5">
        <v>325</v>
      </c>
      <c r="AB34" s="5">
        <v>342.17994227574354</v>
      </c>
      <c r="AC34" s="5">
        <v>343.4832852297863</v>
      </c>
      <c r="AD34" s="5">
        <v>343.4832852297863</v>
      </c>
      <c r="AE34" s="5">
        <v>343.4832852297863</v>
      </c>
      <c r="AF34" s="5">
        <v>343.4832852297863</v>
      </c>
      <c r="AG34" s="5">
        <v>343.4832852297863</v>
      </c>
      <c r="AH34" s="5">
        <v>275</v>
      </c>
      <c r="AI34" s="5">
        <v>300</v>
      </c>
      <c r="AJ34" s="5">
        <v>325</v>
      </c>
      <c r="AK34" s="5">
        <v>343.4832852297863</v>
      </c>
    </row>
    <row r="35" spans="1:37">
      <c r="A35" s="20">
        <v>0.28999999999999998</v>
      </c>
      <c r="B35" s="5">
        <v>315.2594405265952</v>
      </c>
      <c r="C35" s="5">
        <v>290.2594405265952</v>
      </c>
      <c r="D35" s="5">
        <v>265.2594405265952</v>
      </c>
      <c r="E35" s="5">
        <v>240.2594405265952</v>
      </c>
      <c r="F35" s="5">
        <v>215.25944052659523</v>
      </c>
      <c r="G35" s="5">
        <v>275</v>
      </c>
      <c r="H35" s="5">
        <v>300</v>
      </c>
      <c r="I35" s="5">
        <v>325</v>
      </c>
      <c r="J35" s="5">
        <v>340.2594405265952</v>
      </c>
      <c r="K35" s="5">
        <v>327.2075524212762</v>
      </c>
      <c r="L35" s="5">
        <v>312.2075524212762</v>
      </c>
      <c r="M35" s="5">
        <v>297.2075524212762</v>
      </c>
      <c r="N35" s="5">
        <v>282.2075524212762</v>
      </c>
      <c r="O35" s="5">
        <v>267.2075524212762</v>
      </c>
      <c r="P35" s="5">
        <v>275</v>
      </c>
      <c r="Q35" s="5">
        <v>300</v>
      </c>
      <c r="R35" s="5">
        <v>325</v>
      </c>
      <c r="S35" s="5">
        <v>342.2075524212762</v>
      </c>
      <c r="T35" s="5">
        <v>339.1556643159571</v>
      </c>
      <c r="U35" s="5">
        <v>334.1556643159571</v>
      </c>
      <c r="V35" s="5">
        <v>329.1556643159571</v>
      </c>
      <c r="W35" s="5">
        <v>324.1556643159571</v>
      </c>
      <c r="X35" s="5">
        <v>319.1556643159571</v>
      </c>
      <c r="Y35" s="5">
        <v>275</v>
      </c>
      <c r="Z35" s="5">
        <v>300</v>
      </c>
      <c r="AA35" s="5">
        <v>325</v>
      </c>
      <c r="AB35" s="5">
        <v>344.1556643159571</v>
      </c>
      <c r="AC35" s="5">
        <v>345.1297202632976</v>
      </c>
      <c r="AD35" s="5">
        <v>345.1297202632976</v>
      </c>
      <c r="AE35" s="5">
        <v>345.1297202632976</v>
      </c>
      <c r="AF35" s="5">
        <v>345.1297202632976</v>
      </c>
      <c r="AG35" s="5">
        <v>345.1297202632976</v>
      </c>
      <c r="AH35" s="5">
        <v>275</v>
      </c>
      <c r="AI35" s="5">
        <v>300</v>
      </c>
      <c r="AJ35" s="5">
        <v>325</v>
      </c>
      <c r="AK35" s="5">
        <v>345.1297202632976</v>
      </c>
    </row>
    <row r="36" spans="1:37">
      <c r="A36" s="20">
        <v>0.3</v>
      </c>
      <c r="B36" s="5">
        <v>319.91067268243188</v>
      </c>
      <c r="C36" s="5">
        <v>294.91067268243188</v>
      </c>
      <c r="D36" s="5">
        <v>269.91067268243188</v>
      </c>
      <c r="E36" s="5">
        <v>244.91067268243188</v>
      </c>
      <c r="F36" s="5">
        <v>219.91067268243188</v>
      </c>
      <c r="G36" s="5">
        <v>275</v>
      </c>
      <c r="H36" s="5">
        <v>300</v>
      </c>
      <c r="I36" s="5">
        <v>325</v>
      </c>
      <c r="J36" s="5">
        <v>344.91067268243188</v>
      </c>
      <c r="K36" s="5">
        <v>330.92853814594548</v>
      </c>
      <c r="L36" s="5">
        <v>315.92853814594548</v>
      </c>
      <c r="M36" s="5">
        <v>300.92853814594548</v>
      </c>
      <c r="N36" s="5">
        <v>285.92853814594548</v>
      </c>
      <c r="O36" s="5">
        <v>270.92853814594548</v>
      </c>
      <c r="P36" s="5">
        <v>275</v>
      </c>
      <c r="Q36" s="5">
        <v>300</v>
      </c>
      <c r="R36" s="5">
        <v>325</v>
      </c>
      <c r="S36" s="5">
        <v>345.92853814594548</v>
      </c>
      <c r="T36" s="5">
        <v>341.94640360945914</v>
      </c>
      <c r="U36" s="5">
        <v>336.94640360945914</v>
      </c>
      <c r="V36" s="5">
        <v>331.94640360945914</v>
      </c>
      <c r="W36" s="5">
        <v>326.94640360945914</v>
      </c>
      <c r="X36" s="5">
        <v>321.94640360945914</v>
      </c>
      <c r="Y36" s="5">
        <v>275</v>
      </c>
      <c r="Z36" s="5">
        <v>300</v>
      </c>
      <c r="AA36" s="5">
        <v>325</v>
      </c>
      <c r="AB36" s="5">
        <v>346.94640360945914</v>
      </c>
      <c r="AC36" s="5">
        <v>347.45533634121597</v>
      </c>
      <c r="AD36" s="5">
        <v>347.45533634121597</v>
      </c>
      <c r="AE36" s="5">
        <v>347.45533634121597</v>
      </c>
      <c r="AF36" s="5">
        <v>347.45533634121597</v>
      </c>
      <c r="AG36" s="5">
        <v>347.45533634121597</v>
      </c>
      <c r="AH36" s="5">
        <v>275</v>
      </c>
      <c r="AI36" s="5">
        <v>300</v>
      </c>
      <c r="AJ36" s="5">
        <v>325</v>
      </c>
      <c r="AK36" s="5">
        <v>347.45533634121597</v>
      </c>
    </row>
    <row r="37" spans="1:37">
      <c r="A37" s="20">
        <v>0.31</v>
      </c>
      <c r="B37" s="5">
        <v>325.27230773782225</v>
      </c>
      <c r="C37" s="5">
        <v>300.27230773782225</v>
      </c>
      <c r="D37" s="5">
        <v>275.27230773782225</v>
      </c>
      <c r="E37" s="5">
        <v>250.27230773782225</v>
      </c>
      <c r="F37" s="5">
        <v>225.27230773782225</v>
      </c>
      <c r="G37" s="5">
        <v>275</v>
      </c>
      <c r="H37" s="5">
        <v>300</v>
      </c>
      <c r="I37" s="5">
        <v>325</v>
      </c>
      <c r="J37" s="5">
        <v>350</v>
      </c>
      <c r="K37" s="5">
        <v>335.21784619025777</v>
      </c>
      <c r="L37" s="5">
        <v>320.21784619025777</v>
      </c>
      <c r="M37" s="5">
        <v>305.21784619025777</v>
      </c>
      <c r="N37" s="5">
        <v>290.21784619025777</v>
      </c>
      <c r="O37" s="5">
        <v>275.21784619025777</v>
      </c>
      <c r="P37" s="5">
        <v>275</v>
      </c>
      <c r="Q37" s="5">
        <v>300</v>
      </c>
      <c r="R37" s="5">
        <v>325</v>
      </c>
      <c r="S37" s="5">
        <v>350</v>
      </c>
      <c r="T37" s="5">
        <v>345.1633846426933</v>
      </c>
      <c r="U37" s="5">
        <v>340.1633846426933</v>
      </c>
      <c r="V37" s="5">
        <v>335.1633846426933</v>
      </c>
      <c r="W37" s="5">
        <v>330.1633846426933</v>
      </c>
      <c r="X37" s="5">
        <v>325.1633846426933</v>
      </c>
      <c r="Y37" s="5">
        <v>275</v>
      </c>
      <c r="Z37" s="5">
        <v>300</v>
      </c>
      <c r="AA37" s="5">
        <v>325</v>
      </c>
      <c r="AB37" s="5">
        <v>350</v>
      </c>
      <c r="AC37" s="5">
        <v>350.13615386891109</v>
      </c>
      <c r="AD37" s="5">
        <v>350.13615386891109</v>
      </c>
      <c r="AE37" s="5">
        <v>350.13615386891109</v>
      </c>
      <c r="AF37" s="5">
        <v>350.13615386891109</v>
      </c>
      <c r="AG37" s="5">
        <v>350.13615386891109</v>
      </c>
      <c r="AH37" s="5">
        <v>275</v>
      </c>
      <c r="AI37" s="5">
        <v>300</v>
      </c>
      <c r="AJ37" s="5">
        <v>325</v>
      </c>
      <c r="AK37" s="5">
        <v>350</v>
      </c>
    </row>
    <row r="38" spans="1:37">
      <c r="A38" s="20">
        <v>0.32</v>
      </c>
      <c r="B38" s="5">
        <v>327.60968739641459</v>
      </c>
      <c r="C38" s="5">
        <v>302.60968739641459</v>
      </c>
      <c r="D38" s="5">
        <v>277.60968739641459</v>
      </c>
      <c r="E38" s="5">
        <v>252.60968739641459</v>
      </c>
      <c r="F38" s="5">
        <v>227.60968739641459</v>
      </c>
      <c r="G38" s="5">
        <v>275</v>
      </c>
      <c r="H38" s="5">
        <v>300</v>
      </c>
      <c r="I38" s="5">
        <v>325</v>
      </c>
      <c r="J38" s="5">
        <v>350</v>
      </c>
      <c r="K38" s="5">
        <v>337.08774991713165</v>
      </c>
      <c r="L38" s="5">
        <v>322.08774991713165</v>
      </c>
      <c r="M38" s="5">
        <v>307.08774991713165</v>
      </c>
      <c r="N38" s="5">
        <v>292.08774991713165</v>
      </c>
      <c r="O38" s="5">
        <v>277.08774991713165</v>
      </c>
      <c r="P38" s="5">
        <v>275</v>
      </c>
      <c r="Q38" s="5">
        <v>300</v>
      </c>
      <c r="R38" s="5">
        <v>325</v>
      </c>
      <c r="S38" s="5">
        <v>350</v>
      </c>
      <c r="T38" s="5">
        <v>346.56581243784871</v>
      </c>
      <c r="U38" s="5">
        <v>341.56581243784871</v>
      </c>
      <c r="V38" s="5">
        <v>336.56581243784871</v>
      </c>
      <c r="W38" s="5">
        <v>331.56581243784871</v>
      </c>
      <c r="X38" s="5">
        <v>326.56581243784871</v>
      </c>
      <c r="Y38" s="5">
        <v>275</v>
      </c>
      <c r="Z38" s="5">
        <v>300</v>
      </c>
      <c r="AA38" s="5">
        <v>325</v>
      </c>
      <c r="AB38" s="5">
        <v>350</v>
      </c>
      <c r="AC38" s="5">
        <v>351.30484369820726</v>
      </c>
      <c r="AD38" s="5">
        <v>351.30484369820726</v>
      </c>
      <c r="AE38" s="5">
        <v>351.30484369820726</v>
      </c>
      <c r="AF38" s="5">
        <v>351.30484369820726</v>
      </c>
      <c r="AG38" s="5">
        <v>351.30484369820726</v>
      </c>
      <c r="AH38" s="5">
        <v>275</v>
      </c>
      <c r="AI38" s="5">
        <v>300</v>
      </c>
      <c r="AJ38" s="5">
        <v>325</v>
      </c>
      <c r="AK38" s="5">
        <v>350</v>
      </c>
    </row>
    <row r="39" spans="1:37">
      <c r="A39" s="20">
        <v>0.33</v>
      </c>
      <c r="B39" s="5">
        <v>329.89292250143558</v>
      </c>
      <c r="C39" s="5">
        <v>304.89292250143558</v>
      </c>
      <c r="D39" s="5">
        <v>279.89292250143558</v>
      </c>
      <c r="E39" s="5">
        <v>254.89292250143558</v>
      </c>
      <c r="F39" s="5">
        <v>229.89292250143558</v>
      </c>
      <c r="G39" s="5">
        <v>275</v>
      </c>
      <c r="H39" s="5">
        <v>300</v>
      </c>
      <c r="I39" s="5">
        <v>325</v>
      </c>
      <c r="J39" s="5">
        <v>350</v>
      </c>
      <c r="K39" s="5">
        <v>338.91433800114845</v>
      </c>
      <c r="L39" s="5">
        <v>323.91433800114845</v>
      </c>
      <c r="M39" s="5">
        <v>308.91433800114845</v>
      </c>
      <c r="N39" s="5">
        <v>293.91433800114845</v>
      </c>
      <c r="O39" s="5">
        <v>278.91433800114845</v>
      </c>
      <c r="P39" s="5">
        <v>275</v>
      </c>
      <c r="Q39" s="5">
        <v>300</v>
      </c>
      <c r="R39" s="5">
        <v>325</v>
      </c>
      <c r="S39" s="5">
        <v>350</v>
      </c>
      <c r="T39" s="5">
        <v>347.93575350086132</v>
      </c>
      <c r="U39" s="5">
        <v>342.93575350086132</v>
      </c>
      <c r="V39" s="5">
        <v>337.93575350086132</v>
      </c>
      <c r="W39" s="5">
        <v>332.93575350086132</v>
      </c>
      <c r="X39" s="5">
        <v>327.93575350086132</v>
      </c>
      <c r="Y39" s="5">
        <v>275</v>
      </c>
      <c r="Z39" s="5">
        <v>300</v>
      </c>
      <c r="AA39" s="5">
        <v>325</v>
      </c>
      <c r="AB39" s="5">
        <v>350</v>
      </c>
      <c r="AC39" s="5">
        <v>352.44646125071779</v>
      </c>
      <c r="AD39" s="5">
        <v>352.44646125071779</v>
      </c>
      <c r="AE39" s="5">
        <v>352.44646125071779</v>
      </c>
      <c r="AF39" s="5">
        <v>352.44646125071779</v>
      </c>
      <c r="AG39" s="5">
        <v>352.44646125071779</v>
      </c>
      <c r="AH39" s="5">
        <v>275</v>
      </c>
      <c r="AI39" s="5">
        <v>300</v>
      </c>
      <c r="AJ39" s="5">
        <v>325</v>
      </c>
      <c r="AK39" s="5">
        <v>350</v>
      </c>
    </row>
    <row r="40" spans="1:37">
      <c r="A40" s="20">
        <v>0.34</v>
      </c>
      <c r="B40" s="5">
        <v>331.59215654164075</v>
      </c>
      <c r="C40" s="5">
        <v>306.59215654164075</v>
      </c>
      <c r="D40" s="5">
        <v>281.59215654164075</v>
      </c>
      <c r="E40" s="5">
        <v>256.59215654164075</v>
      </c>
      <c r="F40" s="5">
        <v>231.59215654164075</v>
      </c>
      <c r="G40" s="5">
        <v>275</v>
      </c>
      <c r="H40" s="5">
        <v>300</v>
      </c>
      <c r="I40" s="5">
        <v>325</v>
      </c>
      <c r="J40" s="5">
        <v>350</v>
      </c>
      <c r="K40" s="5">
        <v>340.27372523331258</v>
      </c>
      <c r="L40" s="5">
        <v>325.27372523331258</v>
      </c>
      <c r="M40" s="5">
        <v>310.27372523331258</v>
      </c>
      <c r="N40" s="5">
        <v>295.27372523331258</v>
      </c>
      <c r="O40" s="5">
        <v>280.27372523331258</v>
      </c>
      <c r="P40" s="5">
        <v>275</v>
      </c>
      <c r="Q40" s="5">
        <v>300</v>
      </c>
      <c r="R40" s="5">
        <v>325</v>
      </c>
      <c r="S40" s="5">
        <v>350</v>
      </c>
      <c r="T40" s="5">
        <v>348.95529392498446</v>
      </c>
      <c r="U40" s="5">
        <v>343.95529392498446</v>
      </c>
      <c r="V40" s="5">
        <v>338.95529392498446</v>
      </c>
      <c r="W40" s="5">
        <v>333.95529392498446</v>
      </c>
      <c r="X40" s="5">
        <v>328.95529392498446</v>
      </c>
      <c r="Y40" s="5">
        <v>275</v>
      </c>
      <c r="Z40" s="5">
        <v>300</v>
      </c>
      <c r="AA40" s="5">
        <v>325</v>
      </c>
      <c r="AB40" s="5">
        <v>350</v>
      </c>
      <c r="AC40" s="5">
        <v>353.29607827082037</v>
      </c>
      <c r="AD40" s="5">
        <v>353.29607827082037</v>
      </c>
      <c r="AE40" s="5">
        <v>353.29607827082037</v>
      </c>
      <c r="AF40" s="5">
        <v>353.29607827082037</v>
      </c>
      <c r="AG40" s="5">
        <v>353.29607827082037</v>
      </c>
      <c r="AH40" s="5">
        <v>275</v>
      </c>
      <c r="AI40" s="5">
        <v>300</v>
      </c>
      <c r="AJ40" s="5">
        <v>325</v>
      </c>
      <c r="AK40" s="5">
        <v>350</v>
      </c>
    </row>
    <row r="41" spans="1:37">
      <c r="A41" s="20">
        <v>0.35</v>
      </c>
      <c r="B41" s="5">
        <v>333.19680568175386</v>
      </c>
      <c r="C41" s="5">
        <v>308.19680568175386</v>
      </c>
      <c r="D41" s="5">
        <v>283.19680568175386</v>
      </c>
      <c r="E41" s="5">
        <v>258.19680568175386</v>
      </c>
      <c r="F41" s="5">
        <v>233.19680568175391</v>
      </c>
      <c r="G41" s="5">
        <v>275</v>
      </c>
      <c r="H41" s="5">
        <v>300</v>
      </c>
      <c r="I41" s="5">
        <v>325</v>
      </c>
      <c r="J41" s="5">
        <v>350</v>
      </c>
      <c r="K41" s="5">
        <v>341.55744454540314</v>
      </c>
      <c r="L41" s="5">
        <v>326.55744454540314</v>
      </c>
      <c r="M41" s="5">
        <v>311.55744454540314</v>
      </c>
      <c r="N41" s="5">
        <v>296.55744454540314</v>
      </c>
      <c r="O41" s="5">
        <v>281.55744454540314</v>
      </c>
      <c r="P41" s="5">
        <v>275</v>
      </c>
      <c r="Q41" s="5">
        <v>300</v>
      </c>
      <c r="R41" s="5">
        <v>325</v>
      </c>
      <c r="S41" s="5">
        <v>350</v>
      </c>
      <c r="T41" s="5">
        <v>349.91808340905237</v>
      </c>
      <c r="U41" s="5">
        <v>344.91808340905237</v>
      </c>
      <c r="V41" s="5">
        <v>339.91808340905237</v>
      </c>
      <c r="W41" s="5">
        <v>334.91808340905237</v>
      </c>
      <c r="X41" s="5">
        <v>329.91808340905237</v>
      </c>
      <c r="Y41" s="5">
        <v>275</v>
      </c>
      <c r="Z41" s="5">
        <v>300</v>
      </c>
      <c r="AA41" s="5">
        <v>325</v>
      </c>
      <c r="AB41" s="5">
        <v>350</v>
      </c>
      <c r="AC41" s="5">
        <v>354.09840284087704</v>
      </c>
      <c r="AD41" s="5">
        <v>354.09840284087704</v>
      </c>
      <c r="AE41" s="5">
        <v>354.09840284087704</v>
      </c>
      <c r="AF41" s="5">
        <v>354.09840284087704</v>
      </c>
      <c r="AG41" s="5">
        <v>354.09840284087704</v>
      </c>
      <c r="AH41" s="5">
        <v>275</v>
      </c>
      <c r="AI41" s="5">
        <v>300</v>
      </c>
      <c r="AJ41" s="5">
        <v>325</v>
      </c>
      <c r="AK41" s="5">
        <v>350</v>
      </c>
    </row>
    <row r="42" spans="1:37">
      <c r="A42" s="20">
        <v>0.36</v>
      </c>
      <c r="B42" s="5">
        <v>336.42524720045509</v>
      </c>
      <c r="C42" s="5">
        <v>311.42524720045509</v>
      </c>
      <c r="D42" s="5">
        <v>286.42524720045509</v>
      </c>
      <c r="E42" s="5">
        <v>261.42524720045509</v>
      </c>
      <c r="F42" s="5">
        <v>236.42524720045509</v>
      </c>
      <c r="G42" s="5">
        <v>275</v>
      </c>
      <c r="H42" s="5">
        <v>300</v>
      </c>
      <c r="I42" s="5">
        <v>325</v>
      </c>
      <c r="J42" s="5">
        <v>350</v>
      </c>
      <c r="K42" s="5">
        <v>344.14019776036412</v>
      </c>
      <c r="L42" s="5">
        <v>329.14019776036412</v>
      </c>
      <c r="M42" s="5">
        <v>314.14019776036412</v>
      </c>
      <c r="N42" s="5">
        <v>299.14019776036412</v>
      </c>
      <c r="O42" s="5">
        <v>284.14019776036412</v>
      </c>
      <c r="P42" s="5">
        <v>275</v>
      </c>
      <c r="Q42" s="5">
        <v>300</v>
      </c>
      <c r="R42" s="5">
        <v>325</v>
      </c>
      <c r="S42" s="5">
        <v>350</v>
      </c>
      <c r="T42" s="5">
        <v>351.85514832027309</v>
      </c>
      <c r="U42" s="5">
        <v>346.85514832027309</v>
      </c>
      <c r="V42" s="5">
        <v>341.85514832027309</v>
      </c>
      <c r="W42" s="5">
        <v>336.85514832027309</v>
      </c>
      <c r="X42" s="5">
        <v>331.85514832027309</v>
      </c>
      <c r="Y42" s="5">
        <v>275</v>
      </c>
      <c r="Z42" s="5">
        <v>300</v>
      </c>
      <c r="AA42" s="5">
        <v>325</v>
      </c>
      <c r="AB42" s="5">
        <v>350</v>
      </c>
      <c r="AC42" s="5">
        <v>355.71262360022763</v>
      </c>
      <c r="AD42" s="5">
        <v>355.71262360022763</v>
      </c>
      <c r="AE42" s="5">
        <v>355.71262360022763</v>
      </c>
      <c r="AF42" s="5">
        <v>355.71262360022763</v>
      </c>
      <c r="AG42" s="5">
        <v>355.71262360022763</v>
      </c>
      <c r="AH42" s="5">
        <v>275</v>
      </c>
      <c r="AI42" s="5">
        <v>300</v>
      </c>
      <c r="AJ42" s="5">
        <v>325</v>
      </c>
      <c r="AK42" s="5">
        <v>350</v>
      </c>
    </row>
    <row r="43" spans="1:37">
      <c r="A43" s="20">
        <v>0.37</v>
      </c>
      <c r="B43" s="5">
        <v>340.16111199006912</v>
      </c>
      <c r="C43" s="5">
        <v>315.16111199006912</v>
      </c>
      <c r="D43" s="5">
        <v>290.16111199006912</v>
      </c>
      <c r="E43" s="5">
        <v>265.16111199006912</v>
      </c>
      <c r="F43" s="5">
        <v>240.16111199006912</v>
      </c>
      <c r="G43" s="5">
        <v>275</v>
      </c>
      <c r="H43" s="5">
        <v>300</v>
      </c>
      <c r="I43" s="5">
        <v>325</v>
      </c>
      <c r="J43" s="5">
        <v>350</v>
      </c>
      <c r="K43" s="5">
        <v>347.12888959205532</v>
      </c>
      <c r="L43" s="5">
        <v>332.12888959205532</v>
      </c>
      <c r="M43" s="5">
        <v>317.12888959205532</v>
      </c>
      <c r="N43" s="5">
        <v>302.12888959205532</v>
      </c>
      <c r="O43" s="5">
        <v>287.12888959205532</v>
      </c>
      <c r="P43" s="5">
        <v>275</v>
      </c>
      <c r="Q43" s="5">
        <v>300</v>
      </c>
      <c r="R43" s="5">
        <v>325</v>
      </c>
      <c r="S43" s="5">
        <v>350</v>
      </c>
      <c r="T43" s="5">
        <v>354.09666719404146</v>
      </c>
      <c r="U43" s="5">
        <v>349.09666719404146</v>
      </c>
      <c r="V43" s="5">
        <v>344.09666719404146</v>
      </c>
      <c r="W43" s="5">
        <v>339.09666719404146</v>
      </c>
      <c r="X43" s="5">
        <v>334.09666719404146</v>
      </c>
      <c r="Y43" s="5">
        <v>275</v>
      </c>
      <c r="Z43" s="5">
        <v>300</v>
      </c>
      <c r="AA43" s="5">
        <v>325</v>
      </c>
      <c r="AB43" s="5">
        <v>350</v>
      </c>
      <c r="AC43" s="5">
        <v>357.5805559950345</v>
      </c>
      <c r="AD43" s="5">
        <v>357.5805559950345</v>
      </c>
      <c r="AE43" s="5">
        <v>357.5805559950345</v>
      </c>
      <c r="AF43" s="5">
        <v>357.5805559950345</v>
      </c>
      <c r="AG43" s="5">
        <v>357.5805559950345</v>
      </c>
      <c r="AH43" s="5">
        <v>275</v>
      </c>
      <c r="AI43" s="5">
        <v>300</v>
      </c>
      <c r="AJ43" s="5">
        <v>325</v>
      </c>
      <c r="AK43" s="5">
        <v>350</v>
      </c>
    </row>
    <row r="44" spans="1:37">
      <c r="A44" s="20">
        <v>0.38</v>
      </c>
      <c r="B44" s="5">
        <v>342.92232834527806</v>
      </c>
      <c r="C44" s="5">
        <v>317.92232834527806</v>
      </c>
      <c r="D44" s="5">
        <v>292.92232834527806</v>
      </c>
      <c r="E44" s="5">
        <v>267.92232834527806</v>
      </c>
      <c r="F44" s="5">
        <v>242.922328345278</v>
      </c>
      <c r="G44" s="5">
        <v>275</v>
      </c>
      <c r="H44" s="5">
        <v>300</v>
      </c>
      <c r="I44" s="5">
        <v>325</v>
      </c>
      <c r="J44" s="5">
        <v>350</v>
      </c>
      <c r="K44" s="5">
        <v>349.33786267622241</v>
      </c>
      <c r="L44" s="5">
        <v>334.33786267622241</v>
      </c>
      <c r="M44" s="5">
        <v>319.33786267622241</v>
      </c>
      <c r="N44" s="5">
        <v>304.33786267622241</v>
      </c>
      <c r="O44" s="5">
        <v>289.33786267622241</v>
      </c>
      <c r="P44" s="5">
        <v>275</v>
      </c>
      <c r="Q44" s="5">
        <v>300</v>
      </c>
      <c r="R44" s="5">
        <v>325</v>
      </c>
      <c r="S44" s="5">
        <v>350</v>
      </c>
      <c r="T44" s="5">
        <v>355.75339700716677</v>
      </c>
      <c r="U44" s="5">
        <v>350.75339700716677</v>
      </c>
      <c r="V44" s="5">
        <v>345.75339700716677</v>
      </c>
      <c r="W44" s="5">
        <v>340.75339700716677</v>
      </c>
      <c r="X44" s="5">
        <v>335.75339700716683</v>
      </c>
      <c r="Y44" s="5">
        <v>275</v>
      </c>
      <c r="Z44" s="5">
        <v>300</v>
      </c>
      <c r="AA44" s="5">
        <v>325</v>
      </c>
      <c r="AB44" s="5">
        <v>350</v>
      </c>
      <c r="AC44" s="5">
        <v>358.96116417263903</v>
      </c>
      <c r="AD44" s="5">
        <v>358.96116417263903</v>
      </c>
      <c r="AE44" s="5">
        <v>358.96116417263903</v>
      </c>
      <c r="AF44" s="5">
        <v>358.96116417263903</v>
      </c>
      <c r="AG44" s="5">
        <v>358.96116417263903</v>
      </c>
      <c r="AH44" s="5">
        <v>275</v>
      </c>
      <c r="AI44" s="5">
        <v>300</v>
      </c>
      <c r="AJ44" s="5">
        <v>325</v>
      </c>
      <c r="AK44" s="5">
        <v>350</v>
      </c>
    </row>
    <row r="45" spans="1:37">
      <c r="A45" s="20">
        <v>0.39</v>
      </c>
      <c r="B45" s="5">
        <v>345.56121783991222</v>
      </c>
      <c r="C45" s="5">
        <v>320.56121783991222</v>
      </c>
      <c r="D45" s="5">
        <v>295.56121783991222</v>
      </c>
      <c r="E45" s="5">
        <v>270.56121783991222</v>
      </c>
      <c r="F45" s="5">
        <v>245.56121783991222</v>
      </c>
      <c r="G45" s="5">
        <v>275</v>
      </c>
      <c r="H45" s="5">
        <v>300</v>
      </c>
      <c r="I45" s="5">
        <v>325</v>
      </c>
      <c r="J45" s="5">
        <v>350</v>
      </c>
      <c r="K45" s="5">
        <v>351.44897427192973</v>
      </c>
      <c r="L45" s="5">
        <v>336.44897427192973</v>
      </c>
      <c r="M45" s="5">
        <v>321.44897427192973</v>
      </c>
      <c r="N45" s="5">
        <v>306.44897427192973</v>
      </c>
      <c r="O45" s="5">
        <v>291.44897427192973</v>
      </c>
      <c r="P45" s="5">
        <v>275</v>
      </c>
      <c r="Q45" s="5">
        <v>300</v>
      </c>
      <c r="R45" s="5">
        <v>325</v>
      </c>
      <c r="S45" s="5">
        <v>350</v>
      </c>
      <c r="T45" s="5">
        <v>357.3367307039473</v>
      </c>
      <c r="U45" s="5">
        <v>352.3367307039473</v>
      </c>
      <c r="V45" s="5">
        <v>347.3367307039473</v>
      </c>
      <c r="W45" s="5">
        <v>342.3367307039473</v>
      </c>
      <c r="X45" s="5">
        <v>337.3367307039473</v>
      </c>
      <c r="Y45" s="5">
        <v>275</v>
      </c>
      <c r="Z45" s="5">
        <v>300</v>
      </c>
      <c r="AA45" s="5">
        <v>325</v>
      </c>
      <c r="AB45" s="5">
        <v>350</v>
      </c>
      <c r="AC45" s="5">
        <v>360.28060891995608</v>
      </c>
      <c r="AD45" s="5">
        <v>360.28060891995608</v>
      </c>
      <c r="AE45" s="5">
        <v>360.28060891995608</v>
      </c>
      <c r="AF45" s="5">
        <v>360.28060891995608</v>
      </c>
      <c r="AG45" s="5">
        <v>360.28060891995608</v>
      </c>
      <c r="AH45" s="5">
        <v>275</v>
      </c>
      <c r="AI45" s="5">
        <v>300</v>
      </c>
      <c r="AJ45" s="5">
        <v>325</v>
      </c>
      <c r="AK45" s="5">
        <v>350</v>
      </c>
    </row>
    <row r="46" spans="1:37">
      <c r="A46" s="20">
        <v>0.4</v>
      </c>
      <c r="B46" s="5">
        <v>347.87136699959353</v>
      </c>
      <c r="C46" s="5">
        <v>322.87136699959353</v>
      </c>
      <c r="D46" s="5">
        <v>297.87136699959353</v>
      </c>
      <c r="E46" s="5">
        <v>272.87136699959353</v>
      </c>
      <c r="F46" s="5">
        <v>247.87136699959359</v>
      </c>
      <c r="G46" s="5">
        <v>275</v>
      </c>
      <c r="H46" s="5">
        <v>300</v>
      </c>
      <c r="I46" s="5">
        <v>325</v>
      </c>
      <c r="J46" s="5">
        <v>350</v>
      </c>
      <c r="K46" s="5">
        <v>353.29709359967489</v>
      </c>
      <c r="L46" s="5">
        <v>338.29709359967489</v>
      </c>
      <c r="M46" s="5">
        <v>323.29709359967489</v>
      </c>
      <c r="N46" s="5">
        <v>308.29709359967489</v>
      </c>
      <c r="O46" s="5">
        <v>293.29709359967489</v>
      </c>
      <c r="P46" s="5">
        <v>275</v>
      </c>
      <c r="Q46" s="5">
        <v>300</v>
      </c>
      <c r="R46" s="5">
        <v>325</v>
      </c>
      <c r="S46" s="5">
        <v>350</v>
      </c>
      <c r="T46" s="5">
        <v>358.72282019975614</v>
      </c>
      <c r="U46" s="5">
        <v>353.72282019975614</v>
      </c>
      <c r="V46" s="5">
        <v>348.72282019975614</v>
      </c>
      <c r="W46" s="5">
        <v>343.72282019975614</v>
      </c>
      <c r="X46" s="5">
        <v>338.72282019975614</v>
      </c>
      <c r="Y46" s="5">
        <v>275</v>
      </c>
      <c r="Z46" s="5">
        <v>300</v>
      </c>
      <c r="AA46" s="5">
        <v>325</v>
      </c>
      <c r="AB46" s="5">
        <v>350</v>
      </c>
      <c r="AC46" s="5">
        <v>361.43568349979682</v>
      </c>
      <c r="AD46" s="5">
        <v>361.43568349979682</v>
      </c>
      <c r="AE46" s="5">
        <v>361.43568349979682</v>
      </c>
      <c r="AF46" s="5">
        <v>361.43568349979682</v>
      </c>
      <c r="AG46" s="5">
        <v>361.43568349979682</v>
      </c>
      <c r="AH46" s="5">
        <v>275</v>
      </c>
      <c r="AI46" s="5">
        <v>300</v>
      </c>
      <c r="AJ46" s="5">
        <v>325</v>
      </c>
      <c r="AK46" s="5">
        <v>350</v>
      </c>
    </row>
    <row r="47" spans="1:37">
      <c r="A47" s="20">
        <v>0.41</v>
      </c>
      <c r="B47" s="5">
        <v>350.93332094512903</v>
      </c>
      <c r="C47" s="5">
        <v>325.93332094512903</v>
      </c>
      <c r="D47" s="5">
        <v>300.93332094512903</v>
      </c>
      <c r="E47" s="5">
        <v>275.93332094512903</v>
      </c>
      <c r="F47" s="5">
        <v>250.93332094512903</v>
      </c>
      <c r="G47" s="5">
        <v>275</v>
      </c>
      <c r="H47" s="5">
        <v>300</v>
      </c>
      <c r="I47" s="5">
        <v>325</v>
      </c>
      <c r="J47" s="5">
        <v>350</v>
      </c>
      <c r="K47" s="5">
        <v>355.74665675610322</v>
      </c>
      <c r="L47" s="5">
        <v>340.74665675610322</v>
      </c>
      <c r="M47" s="5">
        <v>325.74665675610322</v>
      </c>
      <c r="N47" s="5">
        <v>310.74665675610322</v>
      </c>
      <c r="O47" s="5">
        <v>295.74665675610322</v>
      </c>
      <c r="P47" s="5">
        <v>275</v>
      </c>
      <c r="Q47" s="5">
        <v>300</v>
      </c>
      <c r="R47" s="5">
        <v>325</v>
      </c>
      <c r="S47" s="5">
        <v>350</v>
      </c>
      <c r="T47" s="5">
        <v>360.55999256707742</v>
      </c>
      <c r="U47" s="5">
        <v>355.55999256707742</v>
      </c>
      <c r="V47" s="5">
        <v>350.55999256707742</v>
      </c>
      <c r="W47" s="5">
        <v>345.55999256707742</v>
      </c>
      <c r="X47" s="5">
        <v>340.55999256707742</v>
      </c>
      <c r="Y47" s="5">
        <v>275</v>
      </c>
      <c r="Z47" s="5">
        <v>300</v>
      </c>
      <c r="AA47" s="5">
        <v>325</v>
      </c>
      <c r="AB47" s="5">
        <v>350</v>
      </c>
      <c r="AC47" s="5">
        <v>362.96666047256446</v>
      </c>
      <c r="AD47" s="5">
        <v>362.96666047256446</v>
      </c>
      <c r="AE47" s="5">
        <v>362.96666047256446</v>
      </c>
      <c r="AF47" s="5">
        <v>362.96666047256446</v>
      </c>
      <c r="AG47" s="5">
        <v>362.96666047256446</v>
      </c>
      <c r="AH47" s="5">
        <v>275</v>
      </c>
      <c r="AI47" s="5">
        <v>300</v>
      </c>
      <c r="AJ47" s="5">
        <v>325</v>
      </c>
      <c r="AK47" s="5">
        <v>350</v>
      </c>
    </row>
    <row r="48" spans="1:37">
      <c r="A48" s="20">
        <v>0.42</v>
      </c>
      <c r="B48" s="5">
        <v>353.60501741246048</v>
      </c>
      <c r="C48" s="5">
        <v>328.60501741246048</v>
      </c>
      <c r="D48" s="5">
        <v>303.60501741246048</v>
      </c>
      <c r="E48" s="5">
        <v>278.60501741246048</v>
      </c>
      <c r="F48" s="5">
        <v>253.60501741246051</v>
      </c>
      <c r="G48" s="5">
        <v>275</v>
      </c>
      <c r="H48" s="5">
        <v>300</v>
      </c>
      <c r="I48" s="5">
        <v>325</v>
      </c>
      <c r="J48" s="5">
        <v>350</v>
      </c>
      <c r="K48" s="5">
        <v>357.88401392996838</v>
      </c>
      <c r="L48" s="5">
        <v>342.88401392996838</v>
      </c>
      <c r="M48" s="5">
        <v>327.88401392996838</v>
      </c>
      <c r="N48" s="5">
        <v>312.88401392996838</v>
      </c>
      <c r="O48" s="5">
        <v>297.88401392996838</v>
      </c>
      <c r="P48" s="5">
        <v>275</v>
      </c>
      <c r="Q48" s="5">
        <v>300</v>
      </c>
      <c r="R48" s="5">
        <v>325</v>
      </c>
      <c r="S48" s="5">
        <v>350</v>
      </c>
      <c r="T48" s="5">
        <v>362.16301044747627</v>
      </c>
      <c r="U48" s="5">
        <v>357.16301044747627</v>
      </c>
      <c r="V48" s="5">
        <v>352.16301044747627</v>
      </c>
      <c r="W48" s="5">
        <v>347.16301044747627</v>
      </c>
      <c r="X48" s="5">
        <v>342.16301044747627</v>
      </c>
      <c r="Y48" s="5">
        <v>275</v>
      </c>
      <c r="Z48" s="5">
        <v>300</v>
      </c>
      <c r="AA48" s="5">
        <v>325</v>
      </c>
      <c r="AB48" s="5">
        <v>350</v>
      </c>
      <c r="AC48" s="5">
        <v>364.30250870623018</v>
      </c>
      <c r="AD48" s="5">
        <v>364.30250870623018</v>
      </c>
      <c r="AE48" s="5">
        <v>364.30250870623018</v>
      </c>
      <c r="AF48" s="5">
        <v>364.30250870623018</v>
      </c>
      <c r="AG48" s="5">
        <v>364.30250870623018</v>
      </c>
      <c r="AH48" s="5">
        <v>275</v>
      </c>
      <c r="AI48" s="5">
        <v>300</v>
      </c>
      <c r="AJ48" s="5">
        <v>325</v>
      </c>
      <c r="AK48" s="5">
        <v>350</v>
      </c>
    </row>
    <row r="49" spans="1:37">
      <c r="A49" s="20">
        <v>0.43</v>
      </c>
      <c r="B49" s="5">
        <v>357.27428874353711</v>
      </c>
      <c r="C49" s="5">
        <v>332.27428874353711</v>
      </c>
      <c r="D49" s="5">
        <v>307.27428874353711</v>
      </c>
      <c r="E49" s="5">
        <v>282.27428874353711</v>
      </c>
      <c r="F49" s="5">
        <v>257.27428874353711</v>
      </c>
      <c r="G49" s="5">
        <v>275</v>
      </c>
      <c r="H49" s="5">
        <v>300</v>
      </c>
      <c r="I49" s="5">
        <v>325</v>
      </c>
      <c r="J49" s="5">
        <v>350</v>
      </c>
      <c r="K49" s="5">
        <v>360.8194309948297</v>
      </c>
      <c r="L49" s="5">
        <v>345.8194309948297</v>
      </c>
      <c r="M49" s="5">
        <v>330.8194309948297</v>
      </c>
      <c r="N49" s="5">
        <v>315.8194309948297</v>
      </c>
      <c r="O49" s="5">
        <v>300.8194309948297</v>
      </c>
      <c r="P49" s="5">
        <v>275</v>
      </c>
      <c r="Q49" s="5">
        <v>300</v>
      </c>
      <c r="R49" s="5">
        <v>325</v>
      </c>
      <c r="S49" s="5">
        <v>350</v>
      </c>
      <c r="T49" s="5">
        <v>364.36457324612229</v>
      </c>
      <c r="U49" s="5">
        <v>359.36457324612229</v>
      </c>
      <c r="V49" s="5">
        <v>354.36457324612229</v>
      </c>
      <c r="W49" s="5">
        <v>349.36457324612229</v>
      </c>
      <c r="X49" s="5">
        <v>344.36457324612229</v>
      </c>
      <c r="Y49" s="5">
        <v>275</v>
      </c>
      <c r="Z49" s="5">
        <v>300</v>
      </c>
      <c r="AA49" s="5">
        <v>325</v>
      </c>
      <c r="AB49" s="5">
        <v>350</v>
      </c>
      <c r="AC49" s="5">
        <v>366.13714437176861</v>
      </c>
      <c r="AD49" s="5">
        <v>366.13714437176861</v>
      </c>
      <c r="AE49" s="5">
        <v>366.13714437176861</v>
      </c>
      <c r="AF49" s="5">
        <v>366.13714437176861</v>
      </c>
      <c r="AG49" s="5">
        <v>366.13714437176861</v>
      </c>
      <c r="AH49" s="5">
        <v>275</v>
      </c>
      <c r="AI49" s="5">
        <v>300</v>
      </c>
      <c r="AJ49" s="5">
        <v>325</v>
      </c>
      <c r="AK49" s="5">
        <v>350</v>
      </c>
    </row>
    <row r="50" spans="1:37">
      <c r="A50" s="20">
        <v>0.44</v>
      </c>
      <c r="B50" s="5">
        <v>359.14230327258213</v>
      </c>
      <c r="C50" s="5">
        <v>334.14230327258213</v>
      </c>
      <c r="D50" s="5">
        <v>309.14230327258213</v>
      </c>
      <c r="E50" s="5">
        <v>284.14230327258213</v>
      </c>
      <c r="F50" s="5">
        <v>259.14230327258213</v>
      </c>
      <c r="G50" s="5">
        <v>275</v>
      </c>
      <c r="H50" s="5">
        <v>300</v>
      </c>
      <c r="I50" s="5">
        <v>325</v>
      </c>
      <c r="J50" s="5">
        <v>350</v>
      </c>
      <c r="K50" s="5">
        <v>362.31384261806573</v>
      </c>
      <c r="L50" s="5">
        <v>347.31384261806573</v>
      </c>
      <c r="M50" s="5">
        <v>332.31384261806573</v>
      </c>
      <c r="N50" s="5">
        <v>317.31384261806573</v>
      </c>
      <c r="O50" s="5">
        <v>302.31384261806573</v>
      </c>
      <c r="P50" s="5">
        <v>275</v>
      </c>
      <c r="Q50" s="5">
        <v>300</v>
      </c>
      <c r="R50" s="5">
        <v>325</v>
      </c>
      <c r="S50" s="5">
        <v>350</v>
      </c>
      <c r="T50" s="5">
        <v>365.48538196354934</v>
      </c>
      <c r="U50" s="5">
        <v>360.48538196354934</v>
      </c>
      <c r="V50" s="5">
        <v>355.48538196354934</v>
      </c>
      <c r="W50" s="5">
        <v>350.48538196354934</v>
      </c>
      <c r="X50" s="5">
        <v>345.48538196354934</v>
      </c>
      <c r="Y50" s="5">
        <v>275</v>
      </c>
      <c r="Z50" s="5">
        <v>300</v>
      </c>
      <c r="AA50" s="5">
        <v>325</v>
      </c>
      <c r="AB50" s="5">
        <v>350</v>
      </c>
      <c r="AC50" s="5">
        <v>367.07115163629112</v>
      </c>
      <c r="AD50" s="5">
        <v>367.07115163629112</v>
      </c>
      <c r="AE50" s="5">
        <v>367.07115163629112</v>
      </c>
      <c r="AF50" s="5">
        <v>367.07115163629112</v>
      </c>
      <c r="AG50" s="5">
        <v>367.07115163629112</v>
      </c>
      <c r="AH50" s="5">
        <v>275</v>
      </c>
      <c r="AI50" s="5">
        <v>300</v>
      </c>
      <c r="AJ50" s="5">
        <v>325</v>
      </c>
      <c r="AK50" s="5">
        <v>350</v>
      </c>
    </row>
    <row r="51" spans="1:37">
      <c r="A51" s="20">
        <v>0.45</v>
      </c>
      <c r="B51" s="5">
        <v>361.14753478320324</v>
      </c>
      <c r="C51" s="5">
        <v>336.14753478320324</v>
      </c>
      <c r="D51" s="5">
        <v>311.14753478320324</v>
      </c>
      <c r="E51" s="5">
        <v>286.14753478320324</v>
      </c>
      <c r="F51" s="5">
        <v>261.14753478320324</v>
      </c>
      <c r="G51" s="5">
        <v>275</v>
      </c>
      <c r="H51" s="5">
        <v>300</v>
      </c>
      <c r="I51" s="5">
        <v>325</v>
      </c>
      <c r="J51" s="5">
        <v>350</v>
      </c>
      <c r="K51" s="5">
        <v>363.91802782656259</v>
      </c>
      <c r="L51" s="5">
        <v>348.91802782656259</v>
      </c>
      <c r="M51" s="5">
        <v>333.91802782656259</v>
      </c>
      <c r="N51" s="5">
        <v>318.91802782656259</v>
      </c>
      <c r="O51" s="5">
        <v>303.91802782656259</v>
      </c>
      <c r="P51" s="5">
        <v>275</v>
      </c>
      <c r="Q51" s="5">
        <v>300</v>
      </c>
      <c r="R51" s="5">
        <v>325</v>
      </c>
      <c r="S51" s="5">
        <v>350</v>
      </c>
      <c r="T51" s="5">
        <v>366.68852086992194</v>
      </c>
      <c r="U51" s="5">
        <v>361.68852086992194</v>
      </c>
      <c r="V51" s="5">
        <v>356.68852086992194</v>
      </c>
      <c r="W51" s="5">
        <v>351.68852086992194</v>
      </c>
      <c r="X51" s="5">
        <v>346.68852086992194</v>
      </c>
      <c r="Y51" s="5">
        <v>275</v>
      </c>
      <c r="Z51" s="5">
        <v>300</v>
      </c>
      <c r="AA51" s="5">
        <v>325</v>
      </c>
      <c r="AB51" s="5">
        <v>350</v>
      </c>
      <c r="AC51" s="5">
        <v>368.07376739160156</v>
      </c>
      <c r="AD51" s="5">
        <v>368.07376739160156</v>
      </c>
      <c r="AE51" s="5">
        <v>368.07376739160156</v>
      </c>
      <c r="AF51" s="5">
        <v>368.07376739160156</v>
      </c>
      <c r="AG51" s="5">
        <v>368.07376739160156</v>
      </c>
      <c r="AH51" s="5">
        <v>275</v>
      </c>
      <c r="AI51" s="5">
        <v>300</v>
      </c>
      <c r="AJ51" s="5">
        <v>325</v>
      </c>
      <c r="AK51" s="5">
        <v>350</v>
      </c>
    </row>
    <row r="52" spans="1:37">
      <c r="A52" s="20">
        <v>0.46</v>
      </c>
      <c r="B52" s="5">
        <v>362.31463553741742</v>
      </c>
      <c r="C52" s="5">
        <v>337.31463553741742</v>
      </c>
      <c r="D52" s="5">
        <v>312.31463553741742</v>
      </c>
      <c r="E52" s="5">
        <v>287.31463553741742</v>
      </c>
      <c r="F52" s="5">
        <v>262.31463553741742</v>
      </c>
      <c r="G52" s="5">
        <v>275</v>
      </c>
      <c r="H52" s="5">
        <v>300</v>
      </c>
      <c r="I52" s="5">
        <v>325</v>
      </c>
      <c r="J52" s="5">
        <v>350</v>
      </c>
      <c r="K52" s="5">
        <v>364.85170842993392</v>
      </c>
      <c r="L52" s="5">
        <v>349.85170842993392</v>
      </c>
      <c r="M52" s="5">
        <v>334.85170842993392</v>
      </c>
      <c r="N52" s="5">
        <v>319.85170842993392</v>
      </c>
      <c r="O52" s="5">
        <v>304.85170842993392</v>
      </c>
      <c r="P52" s="5">
        <v>275</v>
      </c>
      <c r="Q52" s="5">
        <v>300</v>
      </c>
      <c r="R52" s="5">
        <v>325</v>
      </c>
      <c r="S52" s="5">
        <v>350</v>
      </c>
      <c r="T52" s="5">
        <v>367.38878132245043</v>
      </c>
      <c r="U52" s="5">
        <v>362.38878132245043</v>
      </c>
      <c r="V52" s="5">
        <v>357.38878132245043</v>
      </c>
      <c r="W52" s="5">
        <v>352.38878132245043</v>
      </c>
      <c r="X52" s="5">
        <v>347.38878132245043</v>
      </c>
      <c r="Y52" s="5">
        <v>275</v>
      </c>
      <c r="Z52" s="5">
        <v>300</v>
      </c>
      <c r="AA52" s="5">
        <v>325</v>
      </c>
      <c r="AB52" s="5">
        <v>350</v>
      </c>
      <c r="AC52" s="5">
        <v>368.65731776870871</v>
      </c>
      <c r="AD52" s="5">
        <v>368.65731776870871</v>
      </c>
      <c r="AE52" s="5">
        <v>368.65731776870871</v>
      </c>
      <c r="AF52" s="5">
        <v>368.65731776870871</v>
      </c>
      <c r="AG52" s="5">
        <v>368.65731776870871</v>
      </c>
      <c r="AH52" s="5">
        <v>275</v>
      </c>
      <c r="AI52" s="5">
        <v>300</v>
      </c>
      <c r="AJ52" s="5">
        <v>325</v>
      </c>
      <c r="AK52" s="5">
        <v>350</v>
      </c>
    </row>
    <row r="53" spans="1:37">
      <c r="A53" s="20">
        <v>0.47</v>
      </c>
      <c r="B53" s="5">
        <v>366.56756256221297</v>
      </c>
      <c r="C53" s="5">
        <v>341.56756256221297</v>
      </c>
      <c r="D53" s="5">
        <v>316.56756256221297</v>
      </c>
      <c r="E53" s="5">
        <v>291.56756256221297</v>
      </c>
      <c r="F53" s="5">
        <v>266.56756256221297</v>
      </c>
      <c r="G53" s="5">
        <v>275</v>
      </c>
      <c r="H53" s="5">
        <v>300</v>
      </c>
      <c r="I53" s="5">
        <v>325</v>
      </c>
      <c r="J53" s="5">
        <v>350</v>
      </c>
      <c r="K53" s="5">
        <v>368.2540500497704</v>
      </c>
      <c r="L53" s="5">
        <v>353.2540500497704</v>
      </c>
      <c r="M53" s="5">
        <v>338.2540500497704</v>
      </c>
      <c r="N53" s="5">
        <v>323.2540500497704</v>
      </c>
      <c r="O53" s="5">
        <v>308.2540500497704</v>
      </c>
      <c r="P53" s="5">
        <v>275</v>
      </c>
      <c r="Q53" s="5">
        <v>300</v>
      </c>
      <c r="R53" s="5">
        <v>325</v>
      </c>
      <c r="S53" s="5">
        <v>350</v>
      </c>
      <c r="T53" s="5">
        <v>369.94053753732771</v>
      </c>
      <c r="U53" s="5">
        <v>364.94053753732771</v>
      </c>
      <c r="V53" s="5">
        <v>359.94053753732771</v>
      </c>
      <c r="W53" s="5">
        <v>354.94053753732771</v>
      </c>
      <c r="X53" s="5">
        <v>349.94053753732771</v>
      </c>
      <c r="Y53" s="5">
        <v>275</v>
      </c>
      <c r="Z53" s="5">
        <v>300</v>
      </c>
      <c r="AA53" s="5">
        <v>325</v>
      </c>
      <c r="AB53" s="5">
        <v>350</v>
      </c>
      <c r="AC53" s="5">
        <v>370.78378128110637</v>
      </c>
      <c r="AD53" s="5">
        <v>370.78378128110637</v>
      </c>
      <c r="AE53" s="5">
        <v>370.78378128110637</v>
      </c>
      <c r="AF53" s="5">
        <v>370.78378128110637</v>
      </c>
      <c r="AG53" s="5">
        <v>370.78378128110637</v>
      </c>
      <c r="AH53" s="5">
        <v>275</v>
      </c>
      <c r="AI53" s="5">
        <v>300</v>
      </c>
      <c r="AJ53" s="5">
        <v>325</v>
      </c>
      <c r="AK53" s="5">
        <v>350</v>
      </c>
    </row>
    <row r="54" spans="1:37">
      <c r="A54" s="20">
        <v>0.48</v>
      </c>
      <c r="B54" s="5">
        <v>368.769962384172</v>
      </c>
      <c r="C54" s="5">
        <v>343.769962384172</v>
      </c>
      <c r="D54" s="5">
        <v>318.769962384172</v>
      </c>
      <c r="E54" s="5">
        <v>293.769962384172</v>
      </c>
      <c r="F54" s="5">
        <v>268.769962384172</v>
      </c>
      <c r="G54" s="5">
        <v>275</v>
      </c>
      <c r="H54" s="5">
        <v>300</v>
      </c>
      <c r="I54" s="5">
        <v>325</v>
      </c>
      <c r="J54" s="5">
        <v>350</v>
      </c>
      <c r="K54" s="5">
        <v>370.01596990733759</v>
      </c>
      <c r="L54" s="5">
        <v>355.01596990733759</v>
      </c>
      <c r="M54" s="5">
        <v>340.01596990733759</v>
      </c>
      <c r="N54" s="5">
        <v>325.01596990733759</v>
      </c>
      <c r="O54" s="5">
        <v>310.01596990733759</v>
      </c>
      <c r="P54" s="5">
        <v>275</v>
      </c>
      <c r="Q54" s="5">
        <v>300</v>
      </c>
      <c r="R54" s="5">
        <v>325</v>
      </c>
      <c r="S54" s="5">
        <v>350</v>
      </c>
      <c r="T54" s="5">
        <v>371.26197743050318</v>
      </c>
      <c r="U54" s="5">
        <v>366.26197743050318</v>
      </c>
      <c r="V54" s="5">
        <v>361.26197743050318</v>
      </c>
      <c r="W54" s="5">
        <v>356.26197743050318</v>
      </c>
      <c r="X54" s="5">
        <v>351.26197743050318</v>
      </c>
      <c r="Y54" s="5">
        <v>275</v>
      </c>
      <c r="Z54" s="5">
        <v>300</v>
      </c>
      <c r="AA54" s="5">
        <v>325</v>
      </c>
      <c r="AB54" s="5">
        <v>350</v>
      </c>
      <c r="AC54" s="5">
        <v>371.884981192086</v>
      </c>
      <c r="AD54" s="5">
        <v>371.884981192086</v>
      </c>
      <c r="AE54" s="5">
        <v>371.884981192086</v>
      </c>
      <c r="AF54" s="5">
        <v>371.884981192086</v>
      </c>
      <c r="AG54" s="5">
        <v>371.884981192086</v>
      </c>
      <c r="AH54" s="5">
        <v>275</v>
      </c>
      <c r="AI54" s="5">
        <v>300</v>
      </c>
      <c r="AJ54" s="5">
        <v>325</v>
      </c>
      <c r="AK54" s="5">
        <v>350</v>
      </c>
    </row>
    <row r="55" spans="1:37">
      <c r="A55" s="20">
        <v>0.49</v>
      </c>
      <c r="B55" s="5">
        <v>370.14902949220919</v>
      </c>
      <c r="C55" s="5">
        <v>345.14902949220919</v>
      </c>
      <c r="D55" s="5">
        <v>320.14902949220919</v>
      </c>
      <c r="E55" s="5">
        <v>295.14902949220919</v>
      </c>
      <c r="F55" s="5">
        <v>270.14902949220919</v>
      </c>
      <c r="G55" s="5">
        <v>275</v>
      </c>
      <c r="H55" s="5">
        <v>300</v>
      </c>
      <c r="I55" s="5">
        <v>325</v>
      </c>
      <c r="J55" s="5">
        <v>350</v>
      </c>
      <c r="K55" s="5">
        <v>371.1192235937674</v>
      </c>
      <c r="L55" s="5">
        <v>356.1192235937674</v>
      </c>
      <c r="M55" s="5">
        <v>341.1192235937674</v>
      </c>
      <c r="N55" s="5">
        <v>326.1192235937674</v>
      </c>
      <c r="O55" s="5">
        <v>311.1192235937674</v>
      </c>
      <c r="P55" s="5">
        <v>275</v>
      </c>
      <c r="Q55" s="5">
        <v>300</v>
      </c>
      <c r="R55" s="5">
        <v>325</v>
      </c>
      <c r="S55" s="5">
        <v>350</v>
      </c>
      <c r="T55" s="5">
        <v>372.08941769532555</v>
      </c>
      <c r="U55" s="5">
        <v>367.08941769532555</v>
      </c>
      <c r="V55" s="5">
        <v>362.08941769532555</v>
      </c>
      <c r="W55" s="5">
        <v>357.08941769532555</v>
      </c>
      <c r="X55" s="5">
        <v>352.08941769532555</v>
      </c>
      <c r="Y55" s="5">
        <v>275</v>
      </c>
      <c r="Z55" s="5">
        <v>300</v>
      </c>
      <c r="AA55" s="5">
        <v>325</v>
      </c>
      <c r="AB55" s="5">
        <v>350</v>
      </c>
      <c r="AC55" s="5">
        <v>372.57451474610468</v>
      </c>
      <c r="AD55" s="5">
        <v>372.57451474610468</v>
      </c>
      <c r="AE55" s="5">
        <v>372.57451474610468</v>
      </c>
      <c r="AF55" s="5">
        <v>372.57451474610468</v>
      </c>
      <c r="AG55" s="5">
        <v>372.57451474610468</v>
      </c>
      <c r="AH55" s="5">
        <v>275</v>
      </c>
      <c r="AI55" s="5">
        <v>300</v>
      </c>
      <c r="AJ55" s="5">
        <v>325</v>
      </c>
      <c r="AK55" s="5">
        <v>350</v>
      </c>
    </row>
    <row r="56" spans="1:37">
      <c r="A56" s="20">
        <v>0.5</v>
      </c>
      <c r="B56" s="5">
        <v>372.98397963364994</v>
      </c>
      <c r="C56" s="5">
        <v>347.98397963364994</v>
      </c>
      <c r="D56" s="5">
        <v>322.98397963364994</v>
      </c>
      <c r="E56" s="5">
        <v>297.98397963364994</v>
      </c>
      <c r="F56" s="5">
        <v>272.98397963364994</v>
      </c>
      <c r="G56" s="5">
        <v>275</v>
      </c>
      <c r="H56" s="5">
        <v>300</v>
      </c>
      <c r="I56" s="5">
        <v>325</v>
      </c>
      <c r="J56" s="5">
        <v>350</v>
      </c>
      <c r="K56" s="5">
        <v>373.38718370691993</v>
      </c>
      <c r="L56" s="5">
        <v>358.38718370691993</v>
      </c>
      <c r="M56" s="5">
        <v>343.38718370691993</v>
      </c>
      <c r="N56" s="5">
        <v>328.38718370691993</v>
      </c>
      <c r="O56" s="5">
        <v>313.38718370691993</v>
      </c>
      <c r="P56" s="5">
        <v>275</v>
      </c>
      <c r="Q56" s="5">
        <v>300</v>
      </c>
      <c r="R56" s="5">
        <v>325</v>
      </c>
      <c r="S56" s="5">
        <v>350</v>
      </c>
      <c r="T56" s="5">
        <v>373.79038778019003</v>
      </c>
      <c r="U56" s="5">
        <v>368.79038778019003</v>
      </c>
      <c r="V56" s="5">
        <v>363.79038778019003</v>
      </c>
      <c r="W56" s="5">
        <v>358.79038778019003</v>
      </c>
      <c r="X56" s="5">
        <v>353.79038778019003</v>
      </c>
      <c r="Y56" s="5">
        <v>275</v>
      </c>
      <c r="Z56" s="5">
        <v>300</v>
      </c>
      <c r="AA56" s="5">
        <v>325</v>
      </c>
      <c r="AB56" s="5">
        <v>350</v>
      </c>
      <c r="AC56" s="5">
        <v>373.99198981682503</v>
      </c>
      <c r="AD56" s="5">
        <v>373.99198981682503</v>
      </c>
      <c r="AE56" s="5">
        <v>373.99198981682503</v>
      </c>
      <c r="AF56" s="5">
        <v>373.99198981682503</v>
      </c>
      <c r="AG56" s="5">
        <v>373.99198981682503</v>
      </c>
      <c r="AH56" s="5">
        <v>275</v>
      </c>
      <c r="AI56" s="5">
        <v>300</v>
      </c>
      <c r="AJ56" s="5">
        <v>325</v>
      </c>
      <c r="AK56" s="5">
        <v>350</v>
      </c>
    </row>
    <row r="57" spans="1:37">
      <c r="A57" s="20">
        <v>0.51</v>
      </c>
      <c r="B57" s="5">
        <v>375</v>
      </c>
      <c r="C57" s="5">
        <v>350.47424750346238</v>
      </c>
      <c r="D57" s="5">
        <v>325.47424750346238</v>
      </c>
      <c r="E57" s="5">
        <v>300.47424750346238</v>
      </c>
      <c r="F57" s="5">
        <v>275.47424750346238</v>
      </c>
      <c r="G57" s="5">
        <v>275</v>
      </c>
      <c r="H57" s="5">
        <v>300</v>
      </c>
      <c r="I57" s="5">
        <v>325</v>
      </c>
      <c r="J57" s="5">
        <v>350</v>
      </c>
      <c r="K57" s="5">
        <v>375</v>
      </c>
      <c r="L57" s="5">
        <v>360.3793980027699</v>
      </c>
      <c r="M57" s="5">
        <v>345.3793980027699</v>
      </c>
      <c r="N57" s="5">
        <v>330.3793980027699</v>
      </c>
      <c r="O57" s="5">
        <v>315.3793980027699</v>
      </c>
      <c r="P57" s="5">
        <v>275</v>
      </c>
      <c r="Q57" s="5">
        <v>300</v>
      </c>
      <c r="R57" s="5">
        <v>325</v>
      </c>
      <c r="S57" s="5">
        <v>350</v>
      </c>
      <c r="T57" s="5">
        <v>375</v>
      </c>
      <c r="U57" s="5">
        <v>370.28454850207743</v>
      </c>
      <c r="V57" s="5">
        <v>365.28454850207743</v>
      </c>
      <c r="W57" s="5">
        <v>360.28454850207743</v>
      </c>
      <c r="X57" s="5">
        <v>355.28454850207743</v>
      </c>
      <c r="Y57" s="5">
        <v>275</v>
      </c>
      <c r="Z57" s="5">
        <v>300</v>
      </c>
      <c r="AA57" s="5">
        <v>325</v>
      </c>
      <c r="AB57" s="5">
        <v>350</v>
      </c>
      <c r="AC57" s="5">
        <v>375</v>
      </c>
      <c r="AD57" s="5">
        <v>375.23712375173113</v>
      </c>
      <c r="AE57" s="5">
        <v>375.23712375173113</v>
      </c>
      <c r="AF57" s="5">
        <v>375.23712375173113</v>
      </c>
      <c r="AG57" s="5">
        <v>375.23712375173113</v>
      </c>
      <c r="AH57" s="5">
        <v>275</v>
      </c>
      <c r="AI57" s="5">
        <v>300</v>
      </c>
      <c r="AJ57" s="5">
        <v>325</v>
      </c>
      <c r="AK57" s="5">
        <v>350</v>
      </c>
    </row>
    <row r="58" spans="1:37">
      <c r="A58" s="20">
        <v>0.52</v>
      </c>
      <c r="B58" s="5">
        <v>375</v>
      </c>
      <c r="C58" s="5">
        <v>353.82515845181388</v>
      </c>
      <c r="D58" s="5">
        <v>328.82515845181388</v>
      </c>
      <c r="E58" s="5">
        <v>303.82515845181388</v>
      </c>
      <c r="F58" s="5">
        <v>278.82515845181388</v>
      </c>
      <c r="G58" s="5">
        <v>275</v>
      </c>
      <c r="H58" s="5">
        <v>300</v>
      </c>
      <c r="I58" s="5">
        <v>325</v>
      </c>
      <c r="J58" s="5">
        <v>350</v>
      </c>
      <c r="K58" s="5">
        <v>375</v>
      </c>
      <c r="L58" s="5">
        <v>363.0601267614511</v>
      </c>
      <c r="M58" s="5">
        <v>348.0601267614511</v>
      </c>
      <c r="N58" s="5">
        <v>333.0601267614511</v>
      </c>
      <c r="O58" s="5">
        <v>318.0601267614511</v>
      </c>
      <c r="P58" s="5">
        <v>275</v>
      </c>
      <c r="Q58" s="5">
        <v>300</v>
      </c>
      <c r="R58" s="5">
        <v>325</v>
      </c>
      <c r="S58" s="5">
        <v>350</v>
      </c>
      <c r="T58" s="5">
        <v>375</v>
      </c>
      <c r="U58" s="5">
        <v>372.29509507108833</v>
      </c>
      <c r="V58" s="5">
        <v>367.29509507108833</v>
      </c>
      <c r="W58" s="5">
        <v>362.29509507108833</v>
      </c>
      <c r="X58" s="5">
        <v>357.29509507108833</v>
      </c>
      <c r="Y58" s="5">
        <v>275</v>
      </c>
      <c r="Z58" s="5">
        <v>300</v>
      </c>
      <c r="AA58" s="5">
        <v>325</v>
      </c>
      <c r="AB58" s="5">
        <v>350</v>
      </c>
      <c r="AC58" s="5">
        <v>375</v>
      </c>
      <c r="AD58" s="5">
        <v>376.91257922590705</v>
      </c>
      <c r="AE58" s="5">
        <v>376.91257922590705</v>
      </c>
      <c r="AF58" s="5">
        <v>376.91257922590705</v>
      </c>
      <c r="AG58" s="5">
        <v>376.91257922590705</v>
      </c>
      <c r="AH58" s="5">
        <v>275</v>
      </c>
      <c r="AI58" s="5">
        <v>300</v>
      </c>
      <c r="AJ58" s="5">
        <v>325</v>
      </c>
      <c r="AK58" s="5">
        <v>350</v>
      </c>
    </row>
    <row r="59" spans="1:37">
      <c r="A59" s="20">
        <v>0.53</v>
      </c>
      <c r="B59" s="5">
        <v>375</v>
      </c>
      <c r="C59" s="5">
        <v>357.51522875001558</v>
      </c>
      <c r="D59" s="5">
        <v>332.51522875001558</v>
      </c>
      <c r="E59" s="5">
        <v>307.51522875001558</v>
      </c>
      <c r="F59" s="5">
        <v>282.51522875001558</v>
      </c>
      <c r="G59" s="5">
        <v>275</v>
      </c>
      <c r="H59" s="5">
        <v>300</v>
      </c>
      <c r="I59" s="5">
        <v>325</v>
      </c>
      <c r="J59" s="5">
        <v>350</v>
      </c>
      <c r="K59" s="5">
        <v>375</v>
      </c>
      <c r="L59" s="5">
        <v>366.01218300001244</v>
      </c>
      <c r="M59" s="5">
        <v>351.01218300001244</v>
      </c>
      <c r="N59" s="5">
        <v>336.01218300001244</v>
      </c>
      <c r="O59" s="5">
        <v>321.01218300001244</v>
      </c>
      <c r="P59" s="5">
        <v>275</v>
      </c>
      <c r="Q59" s="5">
        <v>300</v>
      </c>
      <c r="R59" s="5">
        <v>325</v>
      </c>
      <c r="S59" s="5">
        <v>350</v>
      </c>
      <c r="T59" s="5">
        <v>375</v>
      </c>
      <c r="U59" s="5">
        <v>374.5091372500093</v>
      </c>
      <c r="V59" s="5">
        <v>369.5091372500093</v>
      </c>
      <c r="W59" s="5">
        <v>364.5091372500093</v>
      </c>
      <c r="X59" s="5">
        <v>359.5091372500093</v>
      </c>
      <c r="Y59" s="5">
        <v>275</v>
      </c>
      <c r="Z59" s="5">
        <v>300</v>
      </c>
      <c r="AA59" s="5">
        <v>325</v>
      </c>
      <c r="AB59" s="5">
        <v>350</v>
      </c>
      <c r="AC59" s="5">
        <v>375</v>
      </c>
      <c r="AD59" s="5">
        <v>378.75761437500779</v>
      </c>
      <c r="AE59" s="5">
        <v>378.75761437500779</v>
      </c>
      <c r="AF59" s="5">
        <v>378.75761437500779</v>
      </c>
      <c r="AG59" s="5">
        <v>378.75761437500779</v>
      </c>
      <c r="AH59" s="5">
        <v>275</v>
      </c>
      <c r="AI59" s="5">
        <v>300</v>
      </c>
      <c r="AJ59" s="5">
        <v>325</v>
      </c>
      <c r="AK59" s="5">
        <v>350</v>
      </c>
    </row>
    <row r="60" spans="1:37">
      <c r="A60" s="20">
        <v>0.54</v>
      </c>
      <c r="B60" s="5">
        <v>375</v>
      </c>
      <c r="C60" s="5">
        <v>359.69343038781045</v>
      </c>
      <c r="D60" s="5">
        <v>334.69343038781045</v>
      </c>
      <c r="E60" s="5">
        <v>309.69343038781045</v>
      </c>
      <c r="F60" s="5">
        <v>284.69343038781045</v>
      </c>
      <c r="G60" s="5">
        <v>275</v>
      </c>
      <c r="H60" s="5">
        <v>300</v>
      </c>
      <c r="I60" s="5">
        <v>325</v>
      </c>
      <c r="J60" s="5">
        <v>350</v>
      </c>
      <c r="K60" s="5">
        <v>375</v>
      </c>
      <c r="L60" s="5">
        <v>367.75474431024838</v>
      </c>
      <c r="M60" s="5">
        <v>352.75474431024838</v>
      </c>
      <c r="N60" s="5">
        <v>337.75474431024838</v>
      </c>
      <c r="O60" s="5">
        <v>322.75474431024838</v>
      </c>
      <c r="P60" s="5">
        <v>275</v>
      </c>
      <c r="Q60" s="5">
        <v>300</v>
      </c>
      <c r="R60" s="5">
        <v>325</v>
      </c>
      <c r="S60" s="5">
        <v>350</v>
      </c>
      <c r="T60" s="5">
        <v>375</v>
      </c>
      <c r="U60" s="5">
        <v>375.81605823268626</v>
      </c>
      <c r="V60" s="5">
        <v>370.81605823268626</v>
      </c>
      <c r="W60" s="5">
        <v>365.81605823268626</v>
      </c>
      <c r="X60" s="5">
        <v>360.81605823268626</v>
      </c>
      <c r="Y60" s="5">
        <v>275</v>
      </c>
      <c r="Z60" s="5">
        <v>300</v>
      </c>
      <c r="AA60" s="5">
        <v>325</v>
      </c>
      <c r="AB60" s="5">
        <v>350</v>
      </c>
      <c r="AC60" s="5">
        <v>375</v>
      </c>
      <c r="AD60" s="5">
        <v>379.8467151939052</v>
      </c>
      <c r="AE60" s="5">
        <v>379.8467151939052</v>
      </c>
      <c r="AF60" s="5">
        <v>379.8467151939052</v>
      </c>
      <c r="AG60" s="5">
        <v>379.8467151939052</v>
      </c>
      <c r="AH60" s="5">
        <v>275</v>
      </c>
      <c r="AI60" s="5">
        <v>300</v>
      </c>
      <c r="AJ60" s="5">
        <v>325</v>
      </c>
      <c r="AK60" s="5">
        <v>350</v>
      </c>
    </row>
    <row r="61" spans="1:37">
      <c r="A61" s="20">
        <v>0.55000000000000004</v>
      </c>
      <c r="B61" s="5">
        <v>375</v>
      </c>
      <c r="C61" s="5">
        <v>362.8929129017946</v>
      </c>
      <c r="D61" s="5">
        <v>337.8929129017946</v>
      </c>
      <c r="E61" s="5">
        <v>312.8929129017946</v>
      </c>
      <c r="F61" s="5">
        <v>287.8929129017946</v>
      </c>
      <c r="G61" s="5">
        <v>275</v>
      </c>
      <c r="H61" s="5">
        <v>300</v>
      </c>
      <c r="I61" s="5">
        <v>325</v>
      </c>
      <c r="J61" s="5">
        <v>350</v>
      </c>
      <c r="K61" s="5">
        <v>375</v>
      </c>
      <c r="L61" s="5">
        <v>370.3143303214357</v>
      </c>
      <c r="M61" s="5">
        <v>355.3143303214357</v>
      </c>
      <c r="N61" s="5">
        <v>340.3143303214357</v>
      </c>
      <c r="O61" s="5">
        <v>325.3143303214357</v>
      </c>
      <c r="P61" s="5">
        <v>275</v>
      </c>
      <c r="Q61" s="5">
        <v>300</v>
      </c>
      <c r="R61" s="5">
        <v>325</v>
      </c>
      <c r="S61" s="5">
        <v>350</v>
      </c>
      <c r="T61" s="5">
        <v>375</v>
      </c>
      <c r="U61" s="5">
        <v>377.73574774107675</v>
      </c>
      <c r="V61" s="5">
        <v>372.73574774107675</v>
      </c>
      <c r="W61" s="5">
        <v>367.73574774107675</v>
      </c>
      <c r="X61" s="5">
        <v>362.73574774107675</v>
      </c>
      <c r="Y61" s="5">
        <v>275</v>
      </c>
      <c r="Z61" s="5">
        <v>300</v>
      </c>
      <c r="AA61" s="5">
        <v>325</v>
      </c>
      <c r="AB61" s="5">
        <v>350</v>
      </c>
      <c r="AC61" s="5">
        <v>375</v>
      </c>
      <c r="AD61" s="5">
        <v>381.4464564508973</v>
      </c>
      <c r="AE61" s="5">
        <v>381.4464564508973</v>
      </c>
      <c r="AF61" s="5">
        <v>381.4464564508973</v>
      </c>
      <c r="AG61" s="5">
        <v>381.4464564508973</v>
      </c>
      <c r="AH61" s="5">
        <v>275</v>
      </c>
      <c r="AI61" s="5">
        <v>300</v>
      </c>
      <c r="AJ61" s="5">
        <v>325</v>
      </c>
      <c r="AK61" s="5">
        <v>350</v>
      </c>
    </row>
    <row r="62" spans="1:37">
      <c r="A62" s="20">
        <v>0.56000000000000005</v>
      </c>
      <c r="B62" s="5">
        <v>375</v>
      </c>
      <c r="C62" s="5">
        <v>365.75067108170975</v>
      </c>
      <c r="D62" s="5">
        <v>340.75067108170975</v>
      </c>
      <c r="E62" s="5">
        <v>315.75067108170975</v>
      </c>
      <c r="F62" s="5">
        <v>290.75067108170975</v>
      </c>
      <c r="G62" s="5">
        <v>275</v>
      </c>
      <c r="H62" s="5">
        <v>300</v>
      </c>
      <c r="I62" s="5">
        <v>325</v>
      </c>
      <c r="J62" s="5">
        <v>350</v>
      </c>
      <c r="K62" s="5">
        <v>375</v>
      </c>
      <c r="L62" s="5">
        <v>372.60053686536781</v>
      </c>
      <c r="M62" s="5">
        <v>357.60053686536781</v>
      </c>
      <c r="N62" s="5">
        <v>342.60053686536781</v>
      </c>
      <c r="O62" s="5">
        <v>327.60053686536781</v>
      </c>
      <c r="P62" s="5">
        <v>275</v>
      </c>
      <c r="Q62" s="5">
        <v>300</v>
      </c>
      <c r="R62" s="5">
        <v>325</v>
      </c>
      <c r="S62" s="5">
        <v>350</v>
      </c>
      <c r="T62" s="5">
        <v>375</v>
      </c>
      <c r="U62" s="5">
        <v>379.45040264902588</v>
      </c>
      <c r="V62" s="5">
        <v>374.45040264902588</v>
      </c>
      <c r="W62" s="5">
        <v>369.45040264902588</v>
      </c>
      <c r="X62" s="5">
        <v>364.45040264902588</v>
      </c>
      <c r="Y62" s="5">
        <v>275</v>
      </c>
      <c r="Z62" s="5">
        <v>300</v>
      </c>
      <c r="AA62" s="5">
        <v>325</v>
      </c>
      <c r="AB62" s="5">
        <v>350</v>
      </c>
      <c r="AC62" s="5">
        <v>375</v>
      </c>
      <c r="AD62" s="5">
        <v>382.87533554085485</v>
      </c>
      <c r="AE62" s="5">
        <v>382.87533554085485</v>
      </c>
      <c r="AF62" s="5">
        <v>382.87533554085485</v>
      </c>
      <c r="AG62" s="5">
        <v>382.87533554085485</v>
      </c>
      <c r="AH62" s="5">
        <v>275</v>
      </c>
      <c r="AI62" s="5">
        <v>300</v>
      </c>
      <c r="AJ62" s="5">
        <v>325</v>
      </c>
      <c r="AK62" s="5">
        <v>350</v>
      </c>
    </row>
    <row r="63" spans="1:37">
      <c r="A63" s="20">
        <v>0.56999999999999995</v>
      </c>
      <c r="B63" s="5">
        <v>375</v>
      </c>
      <c r="C63" s="5">
        <v>367.90094664653338</v>
      </c>
      <c r="D63" s="5">
        <v>342.90094664653338</v>
      </c>
      <c r="E63" s="5">
        <v>317.90094664653338</v>
      </c>
      <c r="F63" s="5">
        <v>292.90094664653338</v>
      </c>
      <c r="G63" s="5">
        <v>275</v>
      </c>
      <c r="H63" s="5">
        <v>300</v>
      </c>
      <c r="I63" s="5">
        <v>325</v>
      </c>
      <c r="J63" s="5">
        <v>350</v>
      </c>
      <c r="K63" s="5">
        <v>375</v>
      </c>
      <c r="L63" s="5">
        <v>374.32075731722671</v>
      </c>
      <c r="M63" s="5">
        <v>359.32075731722671</v>
      </c>
      <c r="N63" s="5">
        <v>344.32075731722671</v>
      </c>
      <c r="O63" s="5">
        <v>329.32075731722671</v>
      </c>
      <c r="P63" s="5">
        <v>275</v>
      </c>
      <c r="Q63" s="5">
        <v>300</v>
      </c>
      <c r="R63" s="5">
        <v>325</v>
      </c>
      <c r="S63" s="5">
        <v>350</v>
      </c>
      <c r="T63" s="5">
        <v>375</v>
      </c>
      <c r="U63" s="5">
        <v>380.74056798791997</v>
      </c>
      <c r="V63" s="5">
        <v>375.74056798791997</v>
      </c>
      <c r="W63" s="5">
        <v>370.74056798791997</v>
      </c>
      <c r="X63" s="5">
        <v>365.74056798791997</v>
      </c>
      <c r="Y63" s="5">
        <v>275</v>
      </c>
      <c r="Z63" s="5">
        <v>300</v>
      </c>
      <c r="AA63" s="5">
        <v>325</v>
      </c>
      <c r="AB63" s="5">
        <v>350</v>
      </c>
      <c r="AC63" s="5">
        <v>375</v>
      </c>
      <c r="AD63" s="5">
        <v>383.95047332326658</v>
      </c>
      <c r="AE63" s="5">
        <v>383.95047332326658</v>
      </c>
      <c r="AF63" s="5">
        <v>383.95047332326658</v>
      </c>
      <c r="AG63" s="5">
        <v>383.95047332326658</v>
      </c>
      <c r="AH63" s="5">
        <v>275</v>
      </c>
      <c r="AI63" s="5">
        <v>300</v>
      </c>
      <c r="AJ63" s="5">
        <v>325</v>
      </c>
      <c r="AK63" s="5">
        <v>350</v>
      </c>
    </row>
    <row r="64" spans="1:37">
      <c r="A64" s="20">
        <v>0.57999999999999996</v>
      </c>
      <c r="B64" s="5">
        <v>375</v>
      </c>
      <c r="C64" s="5">
        <v>370.3880305011869</v>
      </c>
      <c r="D64" s="5">
        <v>345.3880305011869</v>
      </c>
      <c r="E64" s="5">
        <v>320.3880305011869</v>
      </c>
      <c r="F64" s="5">
        <v>295.3880305011869</v>
      </c>
      <c r="G64" s="5">
        <v>275</v>
      </c>
      <c r="H64" s="5">
        <v>300</v>
      </c>
      <c r="I64" s="5">
        <v>325</v>
      </c>
      <c r="J64" s="5">
        <v>350</v>
      </c>
      <c r="K64" s="5">
        <v>375</v>
      </c>
      <c r="L64" s="5">
        <v>376.3104244009495</v>
      </c>
      <c r="M64" s="5">
        <v>361.3104244009495</v>
      </c>
      <c r="N64" s="5">
        <v>346.3104244009495</v>
      </c>
      <c r="O64" s="5">
        <v>331.3104244009495</v>
      </c>
      <c r="P64" s="5">
        <v>275</v>
      </c>
      <c r="Q64" s="5">
        <v>300</v>
      </c>
      <c r="R64" s="5">
        <v>325</v>
      </c>
      <c r="S64" s="5">
        <v>350</v>
      </c>
      <c r="T64" s="5">
        <v>375</v>
      </c>
      <c r="U64" s="5">
        <v>382.2328183007121</v>
      </c>
      <c r="V64" s="5">
        <v>377.2328183007121</v>
      </c>
      <c r="W64" s="5">
        <v>372.2328183007121</v>
      </c>
      <c r="X64" s="5">
        <v>367.2328183007121</v>
      </c>
      <c r="Y64" s="5">
        <v>275</v>
      </c>
      <c r="Z64" s="5">
        <v>300</v>
      </c>
      <c r="AA64" s="5">
        <v>325</v>
      </c>
      <c r="AB64" s="5">
        <v>350</v>
      </c>
      <c r="AC64" s="5">
        <v>375</v>
      </c>
      <c r="AD64" s="5">
        <v>385.19401525059345</v>
      </c>
      <c r="AE64" s="5">
        <v>385.19401525059345</v>
      </c>
      <c r="AF64" s="5">
        <v>385.19401525059345</v>
      </c>
      <c r="AG64" s="5">
        <v>385.19401525059345</v>
      </c>
      <c r="AH64" s="5">
        <v>275</v>
      </c>
      <c r="AI64" s="5">
        <v>300</v>
      </c>
      <c r="AJ64" s="5">
        <v>325</v>
      </c>
      <c r="AK64" s="5">
        <v>350</v>
      </c>
    </row>
    <row r="65" spans="1:37">
      <c r="A65" s="20">
        <v>0.59</v>
      </c>
      <c r="B65" s="5">
        <v>375</v>
      </c>
      <c r="C65" s="5">
        <v>373.10325401081792</v>
      </c>
      <c r="D65" s="5">
        <v>348.10325401081792</v>
      </c>
      <c r="E65" s="5">
        <v>323.10325401081792</v>
      </c>
      <c r="F65" s="5">
        <v>298.10325401081792</v>
      </c>
      <c r="G65" s="5">
        <v>275</v>
      </c>
      <c r="H65" s="5">
        <v>300</v>
      </c>
      <c r="I65" s="5">
        <v>325</v>
      </c>
      <c r="J65" s="5">
        <v>350</v>
      </c>
      <c r="K65" s="5">
        <v>375</v>
      </c>
      <c r="L65" s="5">
        <v>378.48260320865438</v>
      </c>
      <c r="M65" s="5">
        <v>363.48260320865438</v>
      </c>
      <c r="N65" s="5">
        <v>348.48260320865438</v>
      </c>
      <c r="O65" s="5">
        <v>333.48260320865438</v>
      </c>
      <c r="P65" s="5">
        <v>275</v>
      </c>
      <c r="Q65" s="5">
        <v>300</v>
      </c>
      <c r="R65" s="5">
        <v>325</v>
      </c>
      <c r="S65" s="5">
        <v>350</v>
      </c>
      <c r="T65" s="5">
        <v>375</v>
      </c>
      <c r="U65" s="5">
        <v>383.86195240649079</v>
      </c>
      <c r="V65" s="5">
        <v>378.86195240649079</v>
      </c>
      <c r="W65" s="5">
        <v>373.86195240649079</v>
      </c>
      <c r="X65" s="5">
        <v>368.86195240649079</v>
      </c>
      <c r="Y65" s="5">
        <v>275</v>
      </c>
      <c r="Z65" s="5">
        <v>300</v>
      </c>
      <c r="AA65" s="5">
        <v>325</v>
      </c>
      <c r="AB65" s="5">
        <v>350</v>
      </c>
      <c r="AC65" s="5">
        <v>375</v>
      </c>
      <c r="AD65" s="5">
        <v>386.55162700540905</v>
      </c>
      <c r="AE65" s="5">
        <v>386.55162700540905</v>
      </c>
      <c r="AF65" s="5">
        <v>386.55162700540905</v>
      </c>
      <c r="AG65" s="5">
        <v>386.55162700540905</v>
      </c>
      <c r="AH65" s="5">
        <v>275</v>
      </c>
      <c r="AI65" s="5">
        <v>300</v>
      </c>
      <c r="AJ65" s="5">
        <v>325</v>
      </c>
      <c r="AK65" s="5">
        <v>350</v>
      </c>
    </row>
    <row r="66" spans="1:37">
      <c r="A66" s="20">
        <v>0.6</v>
      </c>
      <c r="B66" s="5">
        <v>375</v>
      </c>
      <c r="C66" s="5">
        <v>376.50198083650167</v>
      </c>
      <c r="D66" s="5">
        <v>351.50198083650167</v>
      </c>
      <c r="E66" s="5">
        <v>326.50198083650167</v>
      </c>
      <c r="F66" s="5">
        <v>301.50198083650167</v>
      </c>
      <c r="G66" s="5">
        <v>275</v>
      </c>
      <c r="H66" s="5">
        <v>300</v>
      </c>
      <c r="I66" s="5">
        <v>325</v>
      </c>
      <c r="J66" s="5">
        <v>350</v>
      </c>
      <c r="K66" s="5">
        <v>375</v>
      </c>
      <c r="L66" s="5">
        <v>381.20158466920134</v>
      </c>
      <c r="M66" s="5">
        <v>366.20158466920134</v>
      </c>
      <c r="N66" s="5">
        <v>351.20158466920134</v>
      </c>
      <c r="O66" s="5">
        <v>336.20158466920134</v>
      </c>
      <c r="P66" s="5">
        <v>275</v>
      </c>
      <c r="Q66" s="5">
        <v>300</v>
      </c>
      <c r="R66" s="5">
        <v>325</v>
      </c>
      <c r="S66" s="5">
        <v>350</v>
      </c>
      <c r="T66" s="5">
        <v>375</v>
      </c>
      <c r="U66" s="5">
        <v>385.90118850190106</v>
      </c>
      <c r="V66" s="5">
        <v>380.90118850190106</v>
      </c>
      <c r="W66" s="5">
        <v>375.90118850190106</v>
      </c>
      <c r="X66" s="5">
        <v>370.90118850190106</v>
      </c>
      <c r="Y66" s="5">
        <v>275</v>
      </c>
      <c r="Z66" s="5">
        <v>300</v>
      </c>
      <c r="AA66" s="5">
        <v>325</v>
      </c>
      <c r="AB66" s="5">
        <v>350</v>
      </c>
      <c r="AC66" s="5">
        <v>375</v>
      </c>
      <c r="AD66" s="5">
        <v>388.25099041825081</v>
      </c>
      <c r="AE66" s="5">
        <v>388.25099041825081</v>
      </c>
      <c r="AF66" s="5">
        <v>388.25099041825081</v>
      </c>
      <c r="AG66" s="5">
        <v>388.25099041825081</v>
      </c>
      <c r="AH66" s="5">
        <v>275</v>
      </c>
      <c r="AI66" s="5">
        <v>300</v>
      </c>
      <c r="AJ66" s="5">
        <v>325</v>
      </c>
      <c r="AK66" s="5">
        <v>350</v>
      </c>
    </row>
    <row r="67" spans="1:37">
      <c r="A67" s="20">
        <v>0.61</v>
      </c>
      <c r="B67" s="5">
        <v>375</v>
      </c>
      <c r="C67" s="5">
        <v>380.21325452413367</v>
      </c>
      <c r="D67" s="5">
        <v>355.21325452413367</v>
      </c>
      <c r="E67" s="5">
        <v>330.21325452413367</v>
      </c>
      <c r="F67" s="5">
        <v>305.21325452413367</v>
      </c>
      <c r="G67" s="5">
        <v>275</v>
      </c>
      <c r="H67" s="5">
        <v>300</v>
      </c>
      <c r="I67" s="5">
        <v>325</v>
      </c>
      <c r="J67" s="5">
        <v>350</v>
      </c>
      <c r="K67" s="5">
        <v>375</v>
      </c>
      <c r="L67" s="5">
        <v>384.17060361930692</v>
      </c>
      <c r="M67" s="5">
        <v>369.17060361930692</v>
      </c>
      <c r="N67" s="5">
        <v>354.17060361930692</v>
      </c>
      <c r="O67" s="5">
        <v>339.17060361930692</v>
      </c>
      <c r="P67" s="5">
        <v>275</v>
      </c>
      <c r="Q67" s="5">
        <v>300</v>
      </c>
      <c r="R67" s="5">
        <v>325</v>
      </c>
      <c r="S67" s="5">
        <v>350</v>
      </c>
      <c r="T67" s="5">
        <v>375</v>
      </c>
      <c r="U67" s="5">
        <v>388.12795271448022</v>
      </c>
      <c r="V67" s="5">
        <v>383.12795271448022</v>
      </c>
      <c r="W67" s="5">
        <v>378.12795271448022</v>
      </c>
      <c r="X67" s="5">
        <v>373.12795271448022</v>
      </c>
      <c r="Y67" s="5">
        <v>275</v>
      </c>
      <c r="Z67" s="5">
        <v>300</v>
      </c>
      <c r="AA67" s="5">
        <v>325</v>
      </c>
      <c r="AB67" s="5">
        <v>350</v>
      </c>
      <c r="AC67" s="5">
        <v>375</v>
      </c>
      <c r="AD67" s="5">
        <v>390.10662726206692</v>
      </c>
      <c r="AE67" s="5">
        <v>390.10662726206692</v>
      </c>
      <c r="AF67" s="5">
        <v>390.10662726206692</v>
      </c>
      <c r="AG67" s="5">
        <v>390.10662726206692</v>
      </c>
      <c r="AH67" s="5">
        <v>275</v>
      </c>
      <c r="AI67" s="5">
        <v>300</v>
      </c>
      <c r="AJ67" s="5">
        <v>325</v>
      </c>
      <c r="AK67" s="5">
        <v>350</v>
      </c>
    </row>
    <row r="68" spans="1:37">
      <c r="A68" s="20">
        <v>0.62</v>
      </c>
      <c r="B68" s="5">
        <v>375</v>
      </c>
      <c r="C68" s="5">
        <v>383.13843030103453</v>
      </c>
      <c r="D68" s="5">
        <v>358.13843030103453</v>
      </c>
      <c r="E68" s="5">
        <v>333.13843030103453</v>
      </c>
      <c r="F68" s="5">
        <v>308.13843030103453</v>
      </c>
      <c r="G68" s="5">
        <v>275</v>
      </c>
      <c r="H68" s="5">
        <v>300</v>
      </c>
      <c r="I68" s="5">
        <v>325</v>
      </c>
      <c r="J68" s="5">
        <v>350</v>
      </c>
      <c r="K68" s="5">
        <v>375</v>
      </c>
      <c r="L68" s="5">
        <v>386.51074424082765</v>
      </c>
      <c r="M68" s="5">
        <v>371.51074424082765</v>
      </c>
      <c r="N68" s="5">
        <v>356.51074424082765</v>
      </c>
      <c r="O68" s="5">
        <v>341.51074424082765</v>
      </c>
      <c r="P68" s="5">
        <v>275</v>
      </c>
      <c r="Q68" s="5">
        <v>300</v>
      </c>
      <c r="R68" s="5">
        <v>325</v>
      </c>
      <c r="S68" s="5">
        <v>350</v>
      </c>
      <c r="T68" s="5">
        <v>375</v>
      </c>
      <c r="U68" s="5">
        <v>389.88305818062071</v>
      </c>
      <c r="V68" s="5">
        <v>384.88305818062071</v>
      </c>
      <c r="W68" s="5">
        <v>379.88305818062071</v>
      </c>
      <c r="X68" s="5">
        <v>374.88305818062071</v>
      </c>
      <c r="Y68" s="5">
        <v>275</v>
      </c>
      <c r="Z68" s="5">
        <v>300</v>
      </c>
      <c r="AA68" s="5">
        <v>325</v>
      </c>
      <c r="AB68" s="5">
        <v>350</v>
      </c>
      <c r="AC68" s="5">
        <v>375</v>
      </c>
      <c r="AD68" s="5">
        <v>391.56921515051727</v>
      </c>
      <c r="AE68" s="5">
        <v>391.56921515051727</v>
      </c>
      <c r="AF68" s="5">
        <v>391.56921515051727</v>
      </c>
      <c r="AG68" s="5">
        <v>391.56921515051727</v>
      </c>
      <c r="AH68" s="5">
        <v>275</v>
      </c>
      <c r="AI68" s="5">
        <v>300</v>
      </c>
      <c r="AJ68" s="5">
        <v>325</v>
      </c>
      <c r="AK68" s="5">
        <v>350</v>
      </c>
    </row>
    <row r="69" spans="1:37">
      <c r="A69" s="20">
        <v>0.63</v>
      </c>
      <c r="B69" s="5">
        <v>375</v>
      </c>
      <c r="C69" s="5">
        <v>385.96825511948617</v>
      </c>
      <c r="D69" s="5">
        <v>360.96825511948617</v>
      </c>
      <c r="E69" s="5">
        <v>335.96825511948617</v>
      </c>
      <c r="F69" s="5">
        <v>310.96825511948617</v>
      </c>
      <c r="G69" s="5">
        <v>275</v>
      </c>
      <c r="H69" s="5">
        <v>300</v>
      </c>
      <c r="I69" s="5">
        <v>325</v>
      </c>
      <c r="J69" s="5">
        <v>350</v>
      </c>
      <c r="K69" s="5">
        <v>375</v>
      </c>
      <c r="L69" s="5">
        <v>388.77460409558893</v>
      </c>
      <c r="M69" s="5">
        <v>373.77460409558893</v>
      </c>
      <c r="N69" s="5">
        <v>358.77460409558893</v>
      </c>
      <c r="O69" s="5">
        <v>343.77460409558893</v>
      </c>
      <c r="P69" s="5">
        <v>275</v>
      </c>
      <c r="Q69" s="5">
        <v>300</v>
      </c>
      <c r="R69" s="5">
        <v>325</v>
      </c>
      <c r="S69" s="5">
        <v>350</v>
      </c>
      <c r="T69" s="5">
        <v>375</v>
      </c>
      <c r="U69" s="5">
        <v>391.58095307169168</v>
      </c>
      <c r="V69" s="5">
        <v>386.58095307169168</v>
      </c>
      <c r="W69" s="5">
        <v>381.58095307169168</v>
      </c>
      <c r="X69" s="5">
        <v>376.58095307169168</v>
      </c>
      <c r="Y69" s="5">
        <v>275</v>
      </c>
      <c r="Z69" s="5">
        <v>300</v>
      </c>
      <c r="AA69" s="5">
        <v>325</v>
      </c>
      <c r="AB69" s="5">
        <v>350</v>
      </c>
      <c r="AC69" s="5">
        <v>375</v>
      </c>
      <c r="AD69" s="5">
        <v>392.984127559743</v>
      </c>
      <c r="AE69" s="5">
        <v>392.984127559743</v>
      </c>
      <c r="AF69" s="5">
        <v>392.984127559743</v>
      </c>
      <c r="AG69" s="5">
        <v>392.984127559743</v>
      </c>
      <c r="AH69" s="5">
        <v>275</v>
      </c>
      <c r="AI69" s="5">
        <v>300</v>
      </c>
      <c r="AJ69" s="5">
        <v>325</v>
      </c>
      <c r="AK69" s="5">
        <v>350</v>
      </c>
    </row>
    <row r="70" spans="1:37">
      <c r="A70" s="20">
        <v>0.64</v>
      </c>
      <c r="B70" s="5">
        <v>375</v>
      </c>
      <c r="C70" s="5">
        <v>389.20786416473652</v>
      </c>
      <c r="D70" s="5">
        <v>364.20786416473652</v>
      </c>
      <c r="E70" s="5">
        <v>339.20786416473652</v>
      </c>
      <c r="F70" s="5">
        <v>314.20786416473652</v>
      </c>
      <c r="G70" s="5">
        <v>275</v>
      </c>
      <c r="H70" s="5">
        <v>300</v>
      </c>
      <c r="I70" s="5">
        <v>325</v>
      </c>
      <c r="J70" s="5">
        <v>350</v>
      </c>
      <c r="K70" s="5">
        <v>375</v>
      </c>
      <c r="L70" s="5">
        <v>391.36629133178917</v>
      </c>
      <c r="M70" s="5">
        <v>376.36629133178917</v>
      </c>
      <c r="N70" s="5">
        <v>361.36629133178917</v>
      </c>
      <c r="O70" s="5">
        <v>346.36629133178917</v>
      </c>
      <c r="P70" s="5">
        <v>275</v>
      </c>
      <c r="Q70" s="5">
        <v>300</v>
      </c>
      <c r="R70" s="5">
        <v>325</v>
      </c>
      <c r="S70" s="5">
        <v>350</v>
      </c>
      <c r="T70" s="5">
        <v>375</v>
      </c>
      <c r="U70" s="5">
        <v>393.52471849884193</v>
      </c>
      <c r="V70" s="5">
        <v>388.52471849884193</v>
      </c>
      <c r="W70" s="5">
        <v>383.52471849884193</v>
      </c>
      <c r="X70" s="5">
        <v>378.52471849884193</v>
      </c>
      <c r="Y70" s="5">
        <v>275</v>
      </c>
      <c r="Z70" s="5">
        <v>300</v>
      </c>
      <c r="AA70" s="5">
        <v>325</v>
      </c>
      <c r="AB70" s="5">
        <v>350</v>
      </c>
      <c r="AC70" s="5">
        <v>375</v>
      </c>
      <c r="AD70" s="5">
        <v>394.60393208236826</v>
      </c>
      <c r="AE70" s="5">
        <v>394.60393208236826</v>
      </c>
      <c r="AF70" s="5">
        <v>394.60393208236826</v>
      </c>
      <c r="AG70" s="5">
        <v>394.60393208236826</v>
      </c>
      <c r="AH70" s="5">
        <v>275</v>
      </c>
      <c r="AI70" s="5">
        <v>300</v>
      </c>
      <c r="AJ70" s="5">
        <v>325</v>
      </c>
      <c r="AK70" s="5">
        <v>350</v>
      </c>
    </row>
    <row r="71" spans="1:37">
      <c r="A71" s="20">
        <v>0.65</v>
      </c>
      <c r="B71" s="5">
        <v>375</v>
      </c>
      <c r="C71" s="5">
        <v>393.52866099855009</v>
      </c>
      <c r="D71" s="5">
        <v>368.52866099855009</v>
      </c>
      <c r="E71" s="5">
        <v>343.52866099855009</v>
      </c>
      <c r="F71" s="5">
        <v>318.52866099855009</v>
      </c>
      <c r="G71" s="5">
        <v>275</v>
      </c>
      <c r="H71" s="5">
        <v>300</v>
      </c>
      <c r="I71" s="5">
        <v>325</v>
      </c>
      <c r="J71" s="5">
        <v>350</v>
      </c>
      <c r="K71" s="5">
        <v>375</v>
      </c>
      <c r="L71" s="5">
        <v>394.82292879884005</v>
      </c>
      <c r="M71" s="5">
        <v>379.82292879884005</v>
      </c>
      <c r="N71" s="5">
        <v>364.82292879884005</v>
      </c>
      <c r="O71" s="5">
        <v>349.82292879884005</v>
      </c>
      <c r="P71" s="5">
        <v>275</v>
      </c>
      <c r="Q71" s="5">
        <v>300</v>
      </c>
      <c r="R71" s="5">
        <v>325</v>
      </c>
      <c r="S71" s="5">
        <v>350</v>
      </c>
      <c r="T71" s="5">
        <v>375</v>
      </c>
      <c r="U71" s="5">
        <v>396.11719659913001</v>
      </c>
      <c r="V71" s="5">
        <v>391.11719659913001</v>
      </c>
      <c r="W71" s="5">
        <v>386.11719659913001</v>
      </c>
      <c r="X71" s="5">
        <v>381.11719659913001</v>
      </c>
      <c r="Y71" s="5">
        <v>275</v>
      </c>
      <c r="Z71" s="5">
        <v>300</v>
      </c>
      <c r="AA71" s="5">
        <v>325</v>
      </c>
      <c r="AB71" s="5">
        <v>350</v>
      </c>
      <c r="AC71" s="5">
        <v>375</v>
      </c>
      <c r="AD71" s="5">
        <v>396.76433049927505</v>
      </c>
      <c r="AE71" s="5">
        <v>396.76433049927505</v>
      </c>
      <c r="AF71" s="5">
        <v>396.76433049927505</v>
      </c>
      <c r="AG71" s="5">
        <v>396.76433049927505</v>
      </c>
      <c r="AH71" s="5">
        <v>275</v>
      </c>
      <c r="AI71" s="5">
        <v>300</v>
      </c>
      <c r="AJ71" s="5">
        <v>325</v>
      </c>
      <c r="AK71" s="5">
        <v>350</v>
      </c>
    </row>
    <row r="72" spans="1:37">
      <c r="A72" s="20">
        <v>0.66</v>
      </c>
      <c r="B72" s="5">
        <v>375</v>
      </c>
      <c r="C72" s="5">
        <v>396.16911183840318</v>
      </c>
      <c r="D72" s="5">
        <v>371.16911183840318</v>
      </c>
      <c r="E72" s="5">
        <v>346.16911183840318</v>
      </c>
      <c r="F72" s="5">
        <v>321.16911183840318</v>
      </c>
      <c r="G72" s="5">
        <v>275</v>
      </c>
      <c r="H72" s="5">
        <v>300</v>
      </c>
      <c r="I72" s="5">
        <v>325</v>
      </c>
      <c r="J72" s="5">
        <v>350</v>
      </c>
      <c r="K72" s="5">
        <v>375</v>
      </c>
      <c r="L72" s="5">
        <v>396.93528947072252</v>
      </c>
      <c r="M72" s="5">
        <v>381.93528947072252</v>
      </c>
      <c r="N72" s="5">
        <v>366.93528947072252</v>
      </c>
      <c r="O72" s="5">
        <v>351.93528947072252</v>
      </c>
      <c r="P72" s="5">
        <v>275</v>
      </c>
      <c r="Q72" s="5">
        <v>300</v>
      </c>
      <c r="R72" s="5">
        <v>325</v>
      </c>
      <c r="S72" s="5">
        <v>350</v>
      </c>
      <c r="T72" s="5">
        <v>375</v>
      </c>
      <c r="U72" s="5">
        <v>397.70146710304186</v>
      </c>
      <c r="V72" s="5">
        <v>392.70146710304186</v>
      </c>
      <c r="W72" s="5">
        <v>387.70146710304186</v>
      </c>
      <c r="X72" s="5">
        <v>382.70146710304186</v>
      </c>
      <c r="Y72" s="5">
        <v>275</v>
      </c>
      <c r="Z72" s="5">
        <v>300</v>
      </c>
      <c r="AA72" s="5">
        <v>325</v>
      </c>
      <c r="AB72" s="5">
        <v>350</v>
      </c>
      <c r="AC72" s="5">
        <v>375</v>
      </c>
      <c r="AD72" s="5">
        <v>398.08455591920153</v>
      </c>
      <c r="AE72" s="5">
        <v>398.08455591920153</v>
      </c>
      <c r="AF72" s="5">
        <v>398.08455591920153</v>
      </c>
      <c r="AG72" s="5">
        <v>398.08455591920153</v>
      </c>
      <c r="AH72" s="5">
        <v>275</v>
      </c>
      <c r="AI72" s="5">
        <v>300</v>
      </c>
      <c r="AJ72" s="5">
        <v>325</v>
      </c>
      <c r="AK72" s="5">
        <v>350</v>
      </c>
    </row>
    <row r="73" spans="1:37">
      <c r="A73" s="20">
        <v>0.67</v>
      </c>
      <c r="B73" s="5">
        <v>375</v>
      </c>
      <c r="C73" s="5">
        <v>398.86689356705398</v>
      </c>
      <c r="D73" s="5">
        <v>373.86689356705392</v>
      </c>
      <c r="E73" s="5">
        <v>348.86689356705392</v>
      </c>
      <c r="F73" s="5">
        <v>323.86689356705392</v>
      </c>
      <c r="G73" s="5">
        <v>275</v>
      </c>
      <c r="H73" s="5">
        <v>300</v>
      </c>
      <c r="I73" s="5">
        <v>325</v>
      </c>
      <c r="J73" s="5">
        <v>350</v>
      </c>
      <c r="K73" s="5">
        <v>375</v>
      </c>
      <c r="L73" s="5">
        <v>399.09351485364317</v>
      </c>
      <c r="M73" s="5">
        <v>384.09351485364317</v>
      </c>
      <c r="N73" s="5">
        <v>369.09351485364311</v>
      </c>
      <c r="O73" s="5">
        <v>354.09351485364311</v>
      </c>
      <c r="P73" s="5">
        <v>275</v>
      </c>
      <c r="Q73" s="5">
        <v>300</v>
      </c>
      <c r="R73" s="5">
        <v>325</v>
      </c>
      <c r="S73" s="5">
        <v>350</v>
      </c>
      <c r="T73" s="5">
        <v>375</v>
      </c>
      <c r="U73" s="5">
        <v>399.32013614023236</v>
      </c>
      <c r="V73" s="5">
        <v>394.32013614023236</v>
      </c>
      <c r="W73" s="5">
        <v>389.32013614023236</v>
      </c>
      <c r="X73" s="5">
        <v>384.32013614023236</v>
      </c>
      <c r="Y73" s="5">
        <v>275</v>
      </c>
      <c r="Z73" s="5">
        <v>300</v>
      </c>
      <c r="AA73" s="5">
        <v>325</v>
      </c>
      <c r="AB73" s="5">
        <v>350</v>
      </c>
      <c r="AC73" s="5">
        <v>375</v>
      </c>
      <c r="AD73" s="5">
        <v>399.43344678352696</v>
      </c>
      <c r="AE73" s="5">
        <v>399.43344678352696</v>
      </c>
      <c r="AF73" s="5">
        <v>399.43344678352696</v>
      </c>
      <c r="AG73" s="5">
        <v>399.43344678352696</v>
      </c>
      <c r="AH73" s="5">
        <v>275</v>
      </c>
      <c r="AI73" s="5">
        <v>300</v>
      </c>
      <c r="AJ73" s="5">
        <v>325</v>
      </c>
      <c r="AK73" s="5">
        <v>350</v>
      </c>
    </row>
    <row r="74" spans="1:37">
      <c r="A74" s="20">
        <v>0.68</v>
      </c>
      <c r="B74" s="5">
        <v>375</v>
      </c>
      <c r="C74" s="5">
        <v>400</v>
      </c>
      <c r="D74" s="5">
        <v>376.98020665527383</v>
      </c>
      <c r="E74" s="5">
        <v>351.98020665527383</v>
      </c>
      <c r="F74" s="5">
        <v>326.98020665527383</v>
      </c>
      <c r="G74" s="5">
        <v>275</v>
      </c>
      <c r="H74" s="5">
        <v>300</v>
      </c>
      <c r="I74" s="5">
        <v>325</v>
      </c>
      <c r="J74" s="5">
        <v>350</v>
      </c>
      <c r="K74" s="5">
        <v>375</v>
      </c>
      <c r="L74" s="5">
        <v>400</v>
      </c>
      <c r="M74" s="5">
        <v>386.58416532421904</v>
      </c>
      <c r="N74" s="5">
        <v>371.58416532421904</v>
      </c>
      <c r="O74" s="5">
        <v>356.58416532421904</v>
      </c>
      <c r="P74" s="5">
        <v>275</v>
      </c>
      <c r="Q74" s="5">
        <v>300</v>
      </c>
      <c r="R74" s="5">
        <v>325</v>
      </c>
      <c r="S74" s="5">
        <v>350</v>
      </c>
      <c r="T74" s="5">
        <v>375</v>
      </c>
      <c r="U74" s="5">
        <v>400</v>
      </c>
      <c r="V74" s="5">
        <v>396.18812399316425</v>
      </c>
      <c r="W74" s="5">
        <v>391.18812399316425</v>
      </c>
      <c r="X74" s="5">
        <v>386.18812399316425</v>
      </c>
      <c r="Y74" s="5">
        <v>275</v>
      </c>
      <c r="Z74" s="5">
        <v>300</v>
      </c>
      <c r="AA74" s="5">
        <v>325</v>
      </c>
      <c r="AB74" s="5">
        <v>350</v>
      </c>
      <c r="AC74" s="5">
        <v>375</v>
      </c>
      <c r="AD74" s="5">
        <v>400</v>
      </c>
      <c r="AE74" s="5">
        <v>400.9901033276368</v>
      </c>
      <c r="AF74" s="5">
        <v>400.9901033276368</v>
      </c>
      <c r="AG74" s="5">
        <v>400.9901033276368</v>
      </c>
      <c r="AH74" s="5">
        <v>275</v>
      </c>
      <c r="AI74" s="5">
        <v>300</v>
      </c>
      <c r="AJ74" s="5">
        <v>325</v>
      </c>
      <c r="AK74" s="5">
        <v>350</v>
      </c>
    </row>
    <row r="75" spans="1:37">
      <c r="A75" s="20">
        <v>0.69</v>
      </c>
      <c r="B75" s="5">
        <v>375</v>
      </c>
      <c r="C75" s="5">
        <v>400</v>
      </c>
      <c r="D75" s="5">
        <v>380.17407738084358</v>
      </c>
      <c r="E75" s="5">
        <v>355.17407738084358</v>
      </c>
      <c r="F75" s="5">
        <v>330.17407738084358</v>
      </c>
      <c r="G75" s="5">
        <v>275</v>
      </c>
      <c r="H75" s="5">
        <v>300</v>
      </c>
      <c r="I75" s="5">
        <v>325</v>
      </c>
      <c r="J75" s="5">
        <v>350</v>
      </c>
      <c r="K75" s="5">
        <v>375</v>
      </c>
      <c r="L75" s="5">
        <v>400</v>
      </c>
      <c r="M75" s="5">
        <v>389.13926190467487</v>
      </c>
      <c r="N75" s="5">
        <v>374.13926190467487</v>
      </c>
      <c r="O75" s="5">
        <v>359.13926190467487</v>
      </c>
      <c r="P75" s="5">
        <v>275</v>
      </c>
      <c r="Q75" s="5">
        <v>300</v>
      </c>
      <c r="R75" s="5">
        <v>325</v>
      </c>
      <c r="S75" s="5">
        <v>350</v>
      </c>
      <c r="T75" s="5">
        <v>375</v>
      </c>
      <c r="U75" s="5">
        <v>400</v>
      </c>
      <c r="V75" s="5">
        <v>398.10444642850609</v>
      </c>
      <c r="W75" s="5">
        <v>393.10444642850609</v>
      </c>
      <c r="X75" s="5">
        <v>388.10444642850609</v>
      </c>
      <c r="Y75" s="5">
        <v>275</v>
      </c>
      <c r="Z75" s="5">
        <v>300</v>
      </c>
      <c r="AA75" s="5">
        <v>325</v>
      </c>
      <c r="AB75" s="5">
        <v>350</v>
      </c>
      <c r="AC75" s="5">
        <v>375</v>
      </c>
      <c r="AD75" s="5">
        <v>400</v>
      </c>
      <c r="AE75" s="5">
        <v>402.58703869042176</v>
      </c>
      <c r="AF75" s="5">
        <v>402.58703869042176</v>
      </c>
      <c r="AG75" s="5">
        <v>402.58703869042176</v>
      </c>
      <c r="AH75" s="5">
        <v>275</v>
      </c>
      <c r="AI75" s="5">
        <v>300</v>
      </c>
      <c r="AJ75" s="5">
        <v>325</v>
      </c>
      <c r="AK75" s="5">
        <v>350</v>
      </c>
    </row>
    <row r="76" spans="1:37">
      <c r="A76" s="20">
        <v>0.7</v>
      </c>
      <c r="B76" s="5">
        <v>375</v>
      </c>
      <c r="C76" s="5">
        <v>400</v>
      </c>
      <c r="D76" s="5">
        <v>383.72025885808097</v>
      </c>
      <c r="E76" s="5">
        <v>358.72025885808097</v>
      </c>
      <c r="F76" s="5">
        <v>333.72025885808097</v>
      </c>
      <c r="G76" s="5">
        <v>275</v>
      </c>
      <c r="H76" s="5">
        <v>300</v>
      </c>
      <c r="I76" s="5">
        <v>325</v>
      </c>
      <c r="J76" s="5">
        <v>350</v>
      </c>
      <c r="K76" s="5">
        <v>375</v>
      </c>
      <c r="L76" s="5">
        <v>400</v>
      </c>
      <c r="M76" s="5">
        <v>391.97620708646474</v>
      </c>
      <c r="N76" s="5">
        <v>376.97620708646474</v>
      </c>
      <c r="O76" s="5">
        <v>361.97620708646474</v>
      </c>
      <c r="P76" s="5">
        <v>275</v>
      </c>
      <c r="Q76" s="5">
        <v>300</v>
      </c>
      <c r="R76" s="5">
        <v>325</v>
      </c>
      <c r="S76" s="5">
        <v>350</v>
      </c>
      <c r="T76" s="5">
        <v>375</v>
      </c>
      <c r="U76" s="5">
        <v>400</v>
      </c>
      <c r="V76" s="5">
        <v>400.23215531484857</v>
      </c>
      <c r="W76" s="5">
        <v>395.23215531484857</v>
      </c>
      <c r="X76" s="5">
        <v>390.23215531484857</v>
      </c>
      <c r="Y76" s="5">
        <v>275</v>
      </c>
      <c r="Z76" s="5">
        <v>300</v>
      </c>
      <c r="AA76" s="5">
        <v>325</v>
      </c>
      <c r="AB76" s="5">
        <v>350</v>
      </c>
      <c r="AC76" s="5">
        <v>375</v>
      </c>
      <c r="AD76" s="5">
        <v>400</v>
      </c>
      <c r="AE76" s="5">
        <v>404.3601294290404</v>
      </c>
      <c r="AF76" s="5">
        <v>404.3601294290404</v>
      </c>
      <c r="AG76" s="5">
        <v>404.3601294290404</v>
      </c>
      <c r="AH76" s="5">
        <v>275</v>
      </c>
      <c r="AI76" s="5">
        <v>300</v>
      </c>
      <c r="AJ76" s="5">
        <v>325</v>
      </c>
      <c r="AK76" s="5">
        <v>350</v>
      </c>
    </row>
    <row r="77" spans="1:37">
      <c r="A77" s="20">
        <v>0.71</v>
      </c>
      <c r="B77" s="5">
        <v>375</v>
      </c>
      <c r="C77" s="5">
        <v>400</v>
      </c>
      <c r="D77" s="5">
        <v>386.22843881260894</v>
      </c>
      <c r="E77" s="5">
        <v>361.22843881260894</v>
      </c>
      <c r="F77" s="5">
        <v>336.22843881260894</v>
      </c>
      <c r="G77" s="5">
        <v>275</v>
      </c>
      <c r="H77" s="5">
        <v>300</v>
      </c>
      <c r="I77" s="5">
        <v>325</v>
      </c>
      <c r="J77" s="5">
        <v>350</v>
      </c>
      <c r="K77" s="5">
        <v>375</v>
      </c>
      <c r="L77" s="5">
        <v>400</v>
      </c>
      <c r="M77" s="5">
        <v>393.98275105008713</v>
      </c>
      <c r="N77" s="5">
        <v>378.98275105008713</v>
      </c>
      <c r="O77" s="5">
        <v>363.98275105008713</v>
      </c>
      <c r="P77" s="5">
        <v>275</v>
      </c>
      <c r="Q77" s="5">
        <v>300</v>
      </c>
      <c r="R77" s="5">
        <v>325</v>
      </c>
      <c r="S77" s="5">
        <v>350</v>
      </c>
      <c r="T77" s="5">
        <v>375</v>
      </c>
      <c r="U77" s="5">
        <v>400</v>
      </c>
      <c r="V77" s="5">
        <v>401.73706328756538</v>
      </c>
      <c r="W77" s="5">
        <v>396.73706328756538</v>
      </c>
      <c r="X77" s="5">
        <v>391.73706328756538</v>
      </c>
      <c r="Y77" s="5">
        <v>275</v>
      </c>
      <c r="Z77" s="5">
        <v>300</v>
      </c>
      <c r="AA77" s="5">
        <v>325</v>
      </c>
      <c r="AB77" s="5">
        <v>350</v>
      </c>
      <c r="AC77" s="5">
        <v>375</v>
      </c>
      <c r="AD77" s="5">
        <v>400</v>
      </c>
      <c r="AE77" s="5">
        <v>405.61421940630453</v>
      </c>
      <c r="AF77" s="5">
        <v>405.61421940630453</v>
      </c>
      <c r="AG77" s="5">
        <v>405.61421940630453</v>
      </c>
      <c r="AH77" s="5">
        <v>275</v>
      </c>
      <c r="AI77" s="5">
        <v>300</v>
      </c>
      <c r="AJ77" s="5">
        <v>325</v>
      </c>
      <c r="AK77" s="5">
        <v>350</v>
      </c>
    </row>
    <row r="78" spans="1:37">
      <c r="A78" s="20">
        <v>0.72</v>
      </c>
      <c r="B78" s="5">
        <v>375</v>
      </c>
      <c r="C78" s="5">
        <v>400</v>
      </c>
      <c r="D78" s="5">
        <v>387.83118110108535</v>
      </c>
      <c r="E78" s="5">
        <v>362.83118110108535</v>
      </c>
      <c r="F78" s="5">
        <v>337.83118110108535</v>
      </c>
      <c r="G78" s="5">
        <v>275</v>
      </c>
      <c r="H78" s="5">
        <v>300</v>
      </c>
      <c r="I78" s="5">
        <v>325</v>
      </c>
      <c r="J78" s="5">
        <v>350</v>
      </c>
      <c r="K78" s="5">
        <v>375</v>
      </c>
      <c r="L78" s="5">
        <v>400</v>
      </c>
      <c r="M78" s="5">
        <v>395.26494488086831</v>
      </c>
      <c r="N78" s="5">
        <v>380.26494488086831</v>
      </c>
      <c r="O78" s="5">
        <v>365.26494488086831</v>
      </c>
      <c r="P78" s="5">
        <v>275</v>
      </c>
      <c r="Q78" s="5">
        <v>300</v>
      </c>
      <c r="R78" s="5">
        <v>325</v>
      </c>
      <c r="S78" s="5">
        <v>350</v>
      </c>
      <c r="T78" s="5">
        <v>375</v>
      </c>
      <c r="U78" s="5">
        <v>400</v>
      </c>
      <c r="V78" s="5">
        <v>402.69870866065128</v>
      </c>
      <c r="W78" s="5">
        <v>397.69870866065128</v>
      </c>
      <c r="X78" s="5">
        <v>392.69870866065128</v>
      </c>
      <c r="Y78" s="5">
        <v>275</v>
      </c>
      <c r="Z78" s="5">
        <v>300</v>
      </c>
      <c r="AA78" s="5">
        <v>325</v>
      </c>
      <c r="AB78" s="5">
        <v>350</v>
      </c>
      <c r="AC78" s="5">
        <v>375</v>
      </c>
      <c r="AD78" s="5">
        <v>400</v>
      </c>
      <c r="AE78" s="5">
        <v>406.41559055054273</v>
      </c>
      <c r="AF78" s="5">
        <v>406.41559055054273</v>
      </c>
      <c r="AG78" s="5">
        <v>406.41559055054273</v>
      </c>
      <c r="AH78" s="5">
        <v>275</v>
      </c>
      <c r="AI78" s="5">
        <v>300</v>
      </c>
      <c r="AJ78" s="5">
        <v>325</v>
      </c>
      <c r="AK78" s="5">
        <v>350</v>
      </c>
    </row>
    <row r="79" spans="1:37">
      <c r="A79" s="20">
        <v>0.73</v>
      </c>
      <c r="B79" s="5">
        <v>375</v>
      </c>
      <c r="C79" s="5">
        <v>400</v>
      </c>
      <c r="D79" s="5">
        <v>391.17666670077756</v>
      </c>
      <c r="E79" s="5">
        <v>366.17666670077756</v>
      </c>
      <c r="F79" s="5">
        <v>341.1766667007775</v>
      </c>
      <c r="G79" s="5">
        <v>275</v>
      </c>
      <c r="H79" s="5">
        <v>300</v>
      </c>
      <c r="I79" s="5">
        <v>325</v>
      </c>
      <c r="J79" s="5">
        <v>350</v>
      </c>
      <c r="K79" s="5">
        <v>375</v>
      </c>
      <c r="L79" s="5">
        <v>400</v>
      </c>
      <c r="M79" s="5">
        <v>397.94133336062202</v>
      </c>
      <c r="N79" s="5">
        <v>382.94133336062202</v>
      </c>
      <c r="O79" s="5">
        <v>367.94133336062202</v>
      </c>
      <c r="P79" s="5">
        <v>275</v>
      </c>
      <c r="Q79" s="5">
        <v>300</v>
      </c>
      <c r="R79" s="5">
        <v>325</v>
      </c>
      <c r="S79" s="5">
        <v>350</v>
      </c>
      <c r="T79" s="5">
        <v>375</v>
      </c>
      <c r="U79" s="5">
        <v>400</v>
      </c>
      <c r="V79" s="5">
        <v>404.70600002046649</v>
      </c>
      <c r="W79" s="5">
        <v>399.70600002046649</v>
      </c>
      <c r="X79" s="5">
        <v>394.70600002046649</v>
      </c>
      <c r="Y79" s="5">
        <v>275</v>
      </c>
      <c r="Z79" s="5">
        <v>300</v>
      </c>
      <c r="AA79" s="5">
        <v>325</v>
      </c>
      <c r="AB79" s="5">
        <v>350</v>
      </c>
      <c r="AC79" s="5">
        <v>375</v>
      </c>
      <c r="AD79" s="5">
        <v>400</v>
      </c>
      <c r="AE79" s="5">
        <v>408.08833335038878</v>
      </c>
      <c r="AF79" s="5">
        <v>408.08833335038878</v>
      </c>
      <c r="AG79" s="5">
        <v>408.08833335038878</v>
      </c>
      <c r="AH79" s="5">
        <v>275</v>
      </c>
      <c r="AI79" s="5">
        <v>300</v>
      </c>
      <c r="AJ79" s="5">
        <v>325</v>
      </c>
      <c r="AK79" s="5">
        <v>350</v>
      </c>
    </row>
    <row r="80" spans="1:37">
      <c r="A80" s="20">
        <v>0.74</v>
      </c>
      <c r="B80" s="5">
        <v>375</v>
      </c>
      <c r="C80" s="5">
        <v>400</v>
      </c>
      <c r="D80" s="5">
        <v>393.75214978642401</v>
      </c>
      <c r="E80" s="5">
        <v>368.75214978642401</v>
      </c>
      <c r="F80" s="5">
        <v>343.75214978642401</v>
      </c>
      <c r="G80" s="5">
        <v>275</v>
      </c>
      <c r="H80" s="5">
        <v>300</v>
      </c>
      <c r="I80" s="5">
        <v>325</v>
      </c>
      <c r="J80" s="5">
        <v>350</v>
      </c>
      <c r="K80" s="5">
        <v>375</v>
      </c>
      <c r="L80" s="5">
        <v>400</v>
      </c>
      <c r="M80" s="5">
        <v>400.00171982913923</v>
      </c>
      <c r="N80" s="5">
        <v>385.00171982913923</v>
      </c>
      <c r="O80" s="5">
        <v>370.00171982913923</v>
      </c>
      <c r="P80" s="5">
        <v>275</v>
      </c>
      <c r="Q80" s="5">
        <v>300</v>
      </c>
      <c r="R80" s="5">
        <v>325</v>
      </c>
      <c r="S80" s="5">
        <v>350</v>
      </c>
      <c r="T80" s="5">
        <v>375</v>
      </c>
      <c r="U80" s="5">
        <v>400</v>
      </c>
      <c r="V80" s="5">
        <v>406.25128987185451</v>
      </c>
      <c r="W80" s="5">
        <v>401.25128987185451</v>
      </c>
      <c r="X80" s="5">
        <v>396.25128987185451</v>
      </c>
      <c r="Y80" s="5">
        <v>275</v>
      </c>
      <c r="Z80" s="5">
        <v>300</v>
      </c>
      <c r="AA80" s="5">
        <v>325</v>
      </c>
      <c r="AB80" s="5">
        <v>350</v>
      </c>
      <c r="AC80" s="5">
        <v>375</v>
      </c>
      <c r="AD80" s="5">
        <v>400</v>
      </c>
      <c r="AE80" s="5">
        <v>409.37607489321209</v>
      </c>
      <c r="AF80" s="5">
        <v>409.37607489321209</v>
      </c>
      <c r="AG80" s="5">
        <v>409.37607489321209</v>
      </c>
      <c r="AH80" s="5">
        <v>275</v>
      </c>
      <c r="AI80" s="5">
        <v>300</v>
      </c>
      <c r="AJ80" s="5">
        <v>325</v>
      </c>
      <c r="AK80" s="5">
        <v>350</v>
      </c>
    </row>
    <row r="81" spans="1:37">
      <c r="A81" s="20">
        <v>0.75</v>
      </c>
      <c r="B81" s="5">
        <v>375</v>
      </c>
      <c r="C81" s="5">
        <v>400</v>
      </c>
      <c r="D81" s="5">
        <v>398.43790551415304</v>
      </c>
      <c r="E81" s="5">
        <v>373.43790551415304</v>
      </c>
      <c r="F81" s="5">
        <v>348.43790551415304</v>
      </c>
      <c r="G81" s="5">
        <v>275</v>
      </c>
      <c r="H81" s="5">
        <v>300</v>
      </c>
      <c r="I81" s="5">
        <v>325</v>
      </c>
      <c r="J81" s="5">
        <v>350</v>
      </c>
      <c r="K81" s="5">
        <v>375</v>
      </c>
      <c r="L81" s="5">
        <v>400</v>
      </c>
      <c r="M81" s="5">
        <v>403.75032441132242</v>
      </c>
      <c r="N81" s="5">
        <v>388.75032441132242</v>
      </c>
      <c r="O81" s="5">
        <v>373.75032441132242</v>
      </c>
      <c r="P81" s="5">
        <v>275</v>
      </c>
      <c r="Q81" s="5">
        <v>300</v>
      </c>
      <c r="R81" s="5">
        <v>325</v>
      </c>
      <c r="S81" s="5">
        <v>350</v>
      </c>
      <c r="T81" s="5">
        <v>375</v>
      </c>
      <c r="U81" s="5">
        <v>400</v>
      </c>
      <c r="V81" s="5">
        <v>409.0627433084918</v>
      </c>
      <c r="W81" s="5">
        <v>404.0627433084918</v>
      </c>
      <c r="X81" s="5">
        <v>399.0627433084918</v>
      </c>
      <c r="Y81" s="5">
        <v>275</v>
      </c>
      <c r="Z81" s="5">
        <v>300</v>
      </c>
      <c r="AA81" s="5">
        <v>325</v>
      </c>
      <c r="AB81" s="5">
        <v>350</v>
      </c>
      <c r="AC81" s="5">
        <v>375</v>
      </c>
      <c r="AD81" s="5">
        <v>400</v>
      </c>
      <c r="AE81" s="5">
        <v>411.71895275707652</v>
      </c>
      <c r="AF81" s="5">
        <v>411.71895275707652</v>
      </c>
      <c r="AG81" s="5">
        <v>411.71895275707652</v>
      </c>
      <c r="AH81" s="5">
        <v>275</v>
      </c>
      <c r="AI81" s="5">
        <v>300</v>
      </c>
      <c r="AJ81" s="5">
        <v>325</v>
      </c>
      <c r="AK81" s="5">
        <v>350</v>
      </c>
    </row>
    <row r="82" spans="1:37">
      <c r="A82" s="20">
        <v>0.76</v>
      </c>
      <c r="B82" s="5">
        <v>375</v>
      </c>
      <c r="C82" s="5">
        <v>400</v>
      </c>
      <c r="D82" s="5">
        <v>404.1997319354906</v>
      </c>
      <c r="E82" s="5">
        <v>379.1997319354906</v>
      </c>
      <c r="F82" s="5">
        <v>354.1997319354906</v>
      </c>
      <c r="G82" s="5">
        <v>275</v>
      </c>
      <c r="H82" s="5">
        <v>300</v>
      </c>
      <c r="I82" s="5">
        <v>325</v>
      </c>
      <c r="J82" s="5">
        <v>350</v>
      </c>
      <c r="K82" s="5">
        <v>375</v>
      </c>
      <c r="L82" s="5">
        <v>400</v>
      </c>
      <c r="M82" s="5">
        <v>408.35978554839249</v>
      </c>
      <c r="N82" s="5">
        <v>393.35978554839249</v>
      </c>
      <c r="O82" s="5">
        <v>378.35978554839249</v>
      </c>
      <c r="P82" s="5">
        <v>275</v>
      </c>
      <c r="Q82" s="5">
        <v>300</v>
      </c>
      <c r="R82" s="5">
        <v>325</v>
      </c>
      <c r="S82" s="5">
        <v>350</v>
      </c>
      <c r="T82" s="5">
        <v>375</v>
      </c>
      <c r="U82" s="5">
        <v>400</v>
      </c>
      <c r="V82" s="5">
        <v>412.51983916129439</v>
      </c>
      <c r="W82" s="5">
        <v>407.51983916129439</v>
      </c>
      <c r="X82" s="5">
        <v>402.51983916129439</v>
      </c>
      <c r="Y82" s="5">
        <v>275</v>
      </c>
      <c r="Z82" s="5">
        <v>300</v>
      </c>
      <c r="AA82" s="5">
        <v>325</v>
      </c>
      <c r="AB82" s="5">
        <v>350</v>
      </c>
      <c r="AC82" s="5">
        <v>375</v>
      </c>
      <c r="AD82" s="5">
        <v>400</v>
      </c>
      <c r="AE82" s="5">
        <v>414.5998659677453</v>
      </c>
      <c r="AF82" s="5">
        <v>414.5998659677453</v>
      </c>
      <c r="AG82" s="5">
        <v>414.5998659677453</v>
      </c>
      <c r="AH82" s="5">
        <v>275</v>
      </c>
      <c r="AI82" s="5">
        <v>300</v>
      </c>
      <c r="AJ82" s="5">
        <v>325</v>
      </c>
      <c r="AK82" s="5">
        <v>350</v>
      </c>
    </row>
    <row r="83" spans="1:37">
      <c r="A83" s="20">
        <v>0.77</v>
      </c>
      <c r="B83" s="5">
        <v>375</v>
      </c>
      <c r="C83" s="5">
        <v>400</v>
      </c>
      <c r="D83" s="5">
        <v>407.04955042933534</v>
      </c>
      <c r="E83" s="5">
        <v>382.04955042933534</v>
      </c>
      <c r="F83" s="5">
        <v>357.04955042933534</v>
      </c>
      <c r="G83" s="5">
        <v>275</v>
      </c>
      <c r="H83" s="5">
        <v>300</v>
      </c>
      <c r="I83" s="5">
        <v>325</v>
      </c>
      <c r="J83" s="5">
        <v>350</v>
      </c>
      <c r="K83" s="5">
        <v>375</v>
      </c>
      <c r="L83" s="5">
        <v>400</v>
      </c>
      <c r="M83" s="5">
        <v>410.63964034346827</v>
      </c>
      <c r="N83" s="5">
        <v>395.63964034346827</v>
      </c>
      <c r="O83" s="5">
        <v>380.63964034346827</v>
      </c>
      <c r="P83" s="5">
        <v>275</v>
      </c>
      <c r="Q83" s="5">
        <v>300</v>
      </c>
      <c r="R83" s="5">
        <v>325</v>
      </c>
      <c r="S83" s="5">
        <v>350</v>
      </c>
      <c r="T83" s="5">
        <v>375</v>
      </c>
      <c r="U83" s="5">
        <v>400</v>
      </c>
      <c r="V83" s="5">
        <v>414.22973025760115</v>
      </c>
      <c r="W83" s="5">
        <v>409.22973025760115</v>
      </c>
      <c r="X83" s="5">
        <v>404.22973025760115</v>
      </c>
      <c r="Y83" s="5">
        <v>275</v>
      </c>
      <c r="Z83" s="5">
        <v>300</v>
      </c>
      <c r="AA83" s="5">
        <v>325</v>
      </c>
      <c r="AB83" s="5">
        <v>350</v>
      </c>
      <c r="AC83" s="5">
        <v>375</v>
      </c>
      <c r="AD83" s="5">
        <v>400</v>
      </c>
      <c r="AE83" s="5">
        <v>416.02477521466767</v>
      </c>
      <c r="AF83" s="5">
        <v>416.02477521466767</v>
      </c>
      <c r="AG83" s="5">
        <v>416.02477521466767</v>
      </c>
      <c r="AH83" s="5">
        <v>275</v>
      </c>
      <c r="AI83" s="5">
        <v>300</v>
      </c>
      <c r="AJ83" s="5">
        <v>325</v>
      </c>
      <c r="AK83" s="5">
        <v>350</v>
      </c>
    </row>
    <row r="84" spans="1:37">
      <c r="A84" s="20">
        <v>0.78</v>
      </c>
      <c r="B84" s="5">
        <v>375</v>
      </c>
      <c r="C84" s="5">
        <v>400</v>
      </c>
      <c r="D84" s="5">
        <v>409.51451623721186</v>
      </c>
      <c r="E84" s="5">
        <v>384.51451623721186</v>
      </c>
      <c r="F84" s="5">
        <v>359.51451623721186</v>
      </c>
      <c r="G84" s="5">
        <v>275</v>
      </c>
      <c r="H84" s="5">
        <v>300</v>
      </c>
      <c r="I84" s="5">
        <v>325</v>
      </c>
      <c r="J84" s="5">
        <v>350</v>
      </c>
      <c r="K84" s="5">
        <v>375</v>
      </c>
      <c r="L84" s="5">
        <v>400</v>
      </c>
      <c r="M84" s="5">
        <v>412.61161298976947</v>
      </c>
      <c r="N84" s="5">
        <v>397.61161298976947</v>
      </c>
      <c r="O84" s="5">
        <v>382.61161298976947</v>
      </c>
      <c r="P84" s="5">
        <v>275</v>
      </c>
      <c r="Q84" s="5">
        <v>300</v>
      </c>
      <c r="R84" s="5">
        <v>325</v>
      </c>
      <c r="S84" s="5">
        <v>350</v>
      </c>
      <c r="T84" s="5">
        <v>375</v>
      </c>
      <c r="U84" s="5">
        <v>400</v>
      </c>
      <c r="V84" s="5">
        <v>415.70870974232707</v>
      </c>
      <c r="W84" s="5">
        <v>410.70870974232707</v>
      </c>
      <c r="X84" s="5">
        <v>405.70870974232707</v>
      </c>
      <c r="Y84" s="5">
        <v>275</v>
      </c>
      <c r="Z84" s="5">
        <v>300</v>
      </c>
      <c r="AA84" s="5">
        <v>325</v>
      </c>
      <c r="AB84" s="5">
        <v>350</v>
      </c>
      <c r="AC84" s="5">
        <v>375</v>
      </c>
      <c r="AD84" s="5">
        <v>400</v>
      </c>
      <c r="AE84" s="5">
        <v>417.25725811860593</v>
      </c>
      <c r="AF84" s="5">
        <v>417.25725811860593</v>
      </c>
      <c r="AG84" s="5">
        <v>417.25725811860593</v>
      </c>
      <c r="AH84" s="5">
        <v>275</v>
      </c>
      <c r="AI84" s="5">
        <v>300</v>
      </c>
      <c r="AJ84" s="5">
        <v>325</v>
      </c>
      <c r="AK84" s="5">
        <v>350</v>
      </c>
    </row>
    <row r="85" spans="1:37">
      <c r="A85" s="20">
        <v>0.79</v>
      </c>
      <c r="B85" s="5">
        <v>375</v>
      </c>
      <c r="C85" s="5">
        <v>400</v>
      </c>
      <c r="D85" s="5">
        <v>411.60087424730409</v>
      </c>
      <c r="E85" s="5">
        <v>386.60087424730409</v>
      </c>
      <c r="F85" s="5">
        <v>361.60087424730409</v>
      </c>
      <c r="G85" s="5">
        <v>275</v>
      </c>
      <c r="H85" s="5">
        <v>300</v>
      </c>
      <c r="I85" s="5">
        <v>325</v>
      </c>
      <c r="J85" s="5">
        <v>350</v>
      </c>
      <c r="K85" s="5">
        <v>375</v>
      </c>
      <c r="L85" s="5">
        <v>400</v>
      </c>
      <c r="M85" s="5">
        <v>414.28069939784331</v>
      </c>
      <c r="N85" s="5">
        <v>399.28069939784331</v>
      </c>
      <c r="O85" s="5">
        <v>384.28069939784331</v>
      </c>
      <c r="P85" s="5">
        <v>275</v>
      </c>
      <c r="Q85" s="5">
        <v>300</v>
      </c>
      <c r="R85" s="5">
        <v>325</v>
      </c>
      <c r="S85" s="5">
        <v>350</v>
      </c>
      <c r="T85" s="5">
        <v>375</v>
      </c>
      <c r="U85" s="5">
        <v>400</v>
      </c>
      <c r="V85" s="5">
        <v>416.96052454838247</v>
      </c>
      <c r="W85" s="5">
        <v>411.96052454838247</v>
      </c>
      <c r="X85" s="5">
        <v>406.96052454838247</v>
      </c>
      <c r="Y85" s="5">
        <v>275</v>
      </c>
      <c r="Z85" s="5">
        <v>300</v>
      </c>
      <c r="AA85" s="5">
        <v>325</v>
      </c>
      <c r="AB85" s="5">
        <v>350</v>
      </c>
      <c r="AC85" s="5">
        <v>375</v>
      </c>
      <c r="AD85" s="5">
        <v>400</v>
      </c>
      <c r="AE85" s="5">
        <v>418.30043712365205</v>
      </c>
      <c r="AF85" s="5">
        <v>418.30043712365205</v>
      </c>
      <c r="AG85" s="5">
        <v>418.30043712365205</v>
      </c>
      <c r="AH85" s="5">
        <v>275</v>
      </c>
      <c r="AI85" s="5">
        <v>300</v>
      </c>
      <c r="AJ85" s="5">
        <v>325</v>
      </c>
      <c r="AK85" s="5">
        <v>350</v>
      </c>
    </row>
    <row r="86" spans="1:37">
      <c r="A86" s="20">
        <v>0.8</v>
      </c>
      <c r="B86" s="5">
        <v>375</v>
      </c>
      <c r="C86" s="5">
        <v>400</v>
      </c>
      <c r="D86" s="5">
        <v>414.45816691050834</v>
      </c>
      <c r="E86" s="5">
        <v>389.45816691050834</v>
      </c>
      <c r="F86" s="5">
        <v>364.45816691050834</v>
      </c>
      <c r="G86" s="5">
        <v>275</v>
      </c>
      <c r="H86" s="5">
        <v>300</v>
      </c>
      <c r="I86" s="5">
        <v>325</v>
      </c>
      <c r="J86" s="5">
        <v>350</v>
      </c>
      <c r="K86" s="5">
        <v>375</v>
      </c>
      <c r="L86" s="5">
        <v>400</v>
      </c>
      <c r="M86" s="5">
        <v>416.56653352840669</v>
      </c>
      <c r="N86" s="5">
        <v>401.56653352840669</v>
      </c>
      <c r="O86" s="5">
        <v>386.56653352840669</v>
      </c>
      <c r="P86" s="5">
        <v>275</v>
      </c>
      <c r="Q86" s="5">
        <v>300</v>
      </c>
      <c r="R86" s="5">
        <v>325</v>
      </c>
      <c r="S86" s="5">
        <v>350</v>
      </c>
      <c r="T86" s="5">
        <v>375</v>
      </c>
      <c r="U86" s="5">
        <v>400</v>
      </c>
      <c r="V86" s="5">
        <v>418.67490014630505</v>
      </c>
      <c r="W86" s="5">
        <v>413.67490014630505</v>
      </c>
      <c r="X86" s="5">
        <v>408.67490014630505</v>
      </c>
      <c r="Y86" s="5">
        <v>275</v>
      </c>
      <c r="Z86" s="5">
        <v>300</v>
      </c>
      <c r="AA86" s="5">
        <v>325</v>
      </c>
      <c r="AB86" s="5">
        <v>350</v>
      </c>
      <c r="AC86" s="5">
        <v>375</v>
      </c>
      <c r="AD86" s="5">
        <v>400</v>
      </c>
      <c r="AE86" s="5">
        <v>419.72908345525417</v>
      </c>
      <c r="AF86" s="5">
        <v>419.72908345525417</v>
      </c>
      <c r="AG86" s="5">
        <v>419.72908345525417</v>
      </c>
      <c r="AH86" s="5">
        <v>275</v>
      </c>
      <c r="AI86" s="5">
        <v>300</v>
      </c>
      <c r="AJ86" s="5">
        <v>325</v>
      </c>
      <c r="AK86" s="5">
        <v>350</v>
      </c>
    </row>
    <row r="87" spans="1:37">
      <c r="A87" s="20">
        <v>0.81</v>
      </c>
      <c r="B87" s="5">
        <v>375</v>
      </c>
      <c r="C87" s="5">
        <v>400</v>
      </c>
      <c r="D87" s="5">
        <v>418.65323554368149</v>
      </c>
      <c r="E87" s="5">
        <v>393.65323554368149</v>
      </c>
      <c r="F87" s="5">
        <v>368.65323554368149</v>
      </c>
      <c r="G87" s="5">
        <v>275</v>
      </c>
      <c r="H87" s="5">
        <v>300</v>
      </c>
      <c r="I87" s="5">
        <v>325</v>
      </c>
      <c r="J87" s="5">
        <v>350</v>
      </c>
      <c r="K87" s="5">
        <v>375</v>
      </c>
      <c r="L87" s="5">
        <v>400</v>
      </c>
      <c r="M87" s="5">
        <v>419.92258843494517</v>
      </c>
      <c r="N87" s="5">
        <v>404.92258843494517</v>
      </c>
      <c r="O87" s="5">
        <v>389.92258843494517</v>
      </c>
      <c r="P87" s="5">
        <v>275</v>
      </c>
      <c r="Q87" s="5">
        <v>300</v>
      </c>
      <c r="R87" s="5">
        <v>325</v>
      </c>
      <c r="S87" s="5">
        <v>350</v>
      </c>
      <c r="T87" s="5">
        <v>375</v>
      </c>
      <c r="U87" s="5">
        <v>400</v>
      </c>
      <c r="V87" s="5">
        <v>421.19194132620891</v>
      </c>
      <c r="W87" s="5">
        <v>416.19194132620891</v>
      </c>
      <c r="X87" s="5">
        <v>411.19194132620891</v>
      </c>
      <c r="Y87" s="5">
        <v>275</v>
      </c>
      <c r="Z87" s="5">
        <v>300</v>
      </c>
      <c r="AA87" s="5">
        <v>325</v>
      </c>
      <c r="AB87" s="5">
        <v>350</v>
      </c>
      <c r="AC87" s="5">
        <v>375</v>
      </c>
      <c r="AD87" s="5">
        <v>400</v>
      </c>
      <c r="AE87" s="5">
        <v>421.8266177718408</v>
      </c>
      <c r="AF87" s="5">
        <v>421.8266177718408</v>
      </c>
      <c r="AG87" s="5">
        <v>421.8266177718408</v>
      </c>
      <c r="AH87" s="5">
        <v>275</v>
      </c>
      <c r="AI87" s="5">
        <v>300</v>
      </c>
      <c r="AJ87" s="5">
        <v>325</v>
      </c>
      <c r="AK87" s="5">
        <v>350</v>
      </c>
    </row>
    <row r="88" spans="1:37">
      <c r="A88" s="20">
        <v>0.82</v>
      </c>
      <c r="B88" s="5">
        <v>375</v>
      </c>
      <c r="C88" s="5">
        <v>400</v>
      </c>
      <c r="D88" s="5">
        <v>422.21565563514309</v>
      </c>
      <c r="E88" s="5">
        <v>397.21565563514309</v>
      </c>
      <c r="F88" s="5">
        <v>372.21565563514309</v>
      </c>
      <c r="G88" s="5">
        <v>275</v>
      </c>
      <c r="H88" s="5">
        <v>300</v>
      </c>
      <c r="I88" s="5">
        <v>325</v>
      </c>
      <c r="J88" s="5">
        <v>350</v>
      </c>
      <c r="K88" s="5">
        <v>375</v>
      </c>
      <c r="L88" s="5">
        <v>400</v>
      </c>
      <c r="M88" s="5">
        <v>422.77252450811449</v>
      </c>
      <c r="N88" s="5">
        <v>407.77252450811449</v>
      </c>
      <c r="O88" s="5">
        <v>392.77252450811449</v>
      </c>
      <c r="P88" s="5">
        <v>275</v>
      </c>
      <c r="Q88" s="5">
        <v>300</v>
      </c>
      <c r="R88" s="5">
        <v>325</v>
      </c>
      <c r="S88" s="5">
        <v>350</v>
      </c>
      <c r="T88" s="5">
        <v>375</v>
      </c>
      <c r="U88" s="5">
        <v>400</v>
      </c>
      <c r="V88" s="5">
        <v>423.32939338108577</v>
      </c>
      <c r="W88" s="5">
        <v>418.32939338108577</v>
      </c>
      <c r="X88" s="5">
        <v>413.32939338108577</v>
      </c>
      <c r="Y88" s="5">
        <v>275</v>
      </c>
      <c r="Z88" s="5">
        <v>300</v>
      </c>
      <c r="AA88" s="5">
        <v>325</v>
      </c>
      <c r="AB88" s="5">
        <v>350</v>
      </c>
      <c r="AC88" s="5">
        <v>375</v>
      </c>
      <c r="AD88" s="5">
        <v>400</v>
      </c>
      <c r="AE88" s="5">
        <v>423.60782781757149</v>
      </c>
      <c r="AF88" s="5">
        <v>423.60782781757149</v>
      </c>
      <c r="AG88" s="5">
        <v>423.60782781757149</v>
      </c>
      <c r="AH88" s="5">
        <v>275</v>
      </c>
      <c r="AI88" s="5">
        <v>300</v>
      </c>
      <c r="AJ88" s="5">
        <v>325</v>
      </c>
      <c r="AK88" s="5">
        <v>350</v>
      </c>
    </row>
    <row r="89" spans="1:37">
      <c r="A89" s="20">
        <v>0.83</v>
      </c>
      <c r="B89" s="5">
        <v>375</v>
      </c>
      <c r="C89" s="5">
        <v>400</v>
      </c>
      <c r="D89" s="5">
        <v>425</v>
      </c>
      <c r="E89" s="5">
        <v>403.670314497557</v>
      </c>
      <c r="F89" s="5">
        <v>378.670314497557</v>
      </c>
      <c r="G89" s="5">
        <v>275</v>
      </c>
      <c r="H89" s="5">
        <v>300</v>
      </c>
      <c r="I89" s="5">
        <v>325</v>
      </c>
      <c r="J89" s="5">
        <v>350</v>
      </c>
      <c r="K89" s="5">
        <v>375</v>
      </c>
      <c r="L89" s="5">
        <v>400</v>
      </c>
      <c r="M89" s="5">
        <v>425</v>
      </c>
      <c r="N89" s="5">
        <v>412.9362515980456</v>
      </c>
      <c r="O89" s="5">
        <v>397.9362515980456</v>
      </c>
      <c r="P89" s="5">
        <v>275</v>
      </c>
      <c r="Q89" s="5">
        <v>300</v>
      </c>
      <c r="R89" s="5">
        <v>325</v>
      </c>
      <c r="S89" s="5">
        <v>350</v>
      </c>
      <c r="T89" s="5">
        <v>375</v>
      </c>
      <c r="U89" s="5">
        <v>400</v>
      </c>
      <c r="V89" s="5">
        <v>425</v>
      </c>
      <c r="W89" s="5">
        <v>422.2021886985342</v>
      </c>
      <c r="X89" s="5">
        <v>417.2021886985342</v>
      </c>
      <c r="Y89" s="5">
        <v>275</v>
      </c>
      <c r="Z89" s="5">
        <v>300</v>
      </c>
      <c r="AA89" s="5">
        <v>325</v>
      </c>
      <c r="AB89" s="5">
        <v>350</v>
      </c>
      <c r="AC89" s="5">
        <v>375</v>
      </c>
      <c r="AD89" s="5">
        <v>400</v>
      </c>
      <c r="AE89" s="5">
        <v>425</v>
      </c>
      <c r="AF89" s="5">
        <v>426.8351572487785</v>
      </c>
      <c r="AG89" s="5">
        <v>426.8351572487785</v>
      </c>
      <c r="AH89" s="5">
        <v>275</v>
      </c>
      <c r="AI89" s="5">
        <v>300</v>
      </c>
      <c r="AJ89" s="5">
        <v>325</v>
      </c>
      <c r="AK89" s="5">
        <v>350</v>
      </c>
    </row>
    <row r="90" spans="1:37">
      <c r="A90" s="20">
        <v>0.84</v>
      </c>
      <c r="B90" s="5">
        <v>375</v>
      </c>
      <c r="C90" s="5">
        <v>400</v>
      </c>
      <c r="D90" s="5">
        <v>425</v>
      </c>
      <c r="E90" s="5">
        <v>407.84430860113048</v>
      </c>
      <c r="F90" s="5">
        <v>382.84430860113048</v>
      </c>
      <c r="G90" s="5">
        <v>275</v>
      </c>
      <c r="H90" s="5">
        <v>300</v>
      </c>
      <c r="I90" s="5">
        <v>325</v>
      </c>
      <c r="J90" s="5">
        <v>350</v>
      </c>
      <c r="K90" s="5">
        <v>375</v>
      </c>
      <c r="L90" s="5">
        <v>400</v>
      </c>
      <c r="M90" s="5">
        <v>425</v>
      </c>
      <c r="N90" s="5">
        <v>416.27544688090438</v>
      </c>
      <c r="O90" s="5">
        <v>401.27544688090438</v>
      </c>
      <c r="P90" s="5">
        <v>275</v>
      </c>
      <c r="Q90" s="5">
        <v>300</v>
      </c>
      <c r="R90" s="5">
        <v>325</v>
      </c>
      <c r="S90" s="5">
        <v>350</v>
      </c>
      <c r="T90" s="5">
        <v>375</v>
      </c>
      <c r="U90" s="5">
        <v>400</v>
      </c>
      <c r="V90" s="5">
        <v>425</v>
      </c>
      <c r="W90" s="5">
        <v>424.70658516067829</v>
      </c>
      <c r="X90" s="5">
        <v>419.70658516067829</v>
      </c>
      <c r="Y90" s="5">
        <v>275</v>
      </c>
      <c r="Z90" s="5">
        <v>300</v>
      </c>
      <c r="AA90" s="5">
        <v>325</v>
      </c>
      <c r="AB90" s="5">
        <v>350</v>
      </c>
      <c r="AC90" s="5">
        <v>375</v>
      </c>
      <c r="AD90" s="5">
        <v>400</v>
      </c>
      <c r="AE90" s="5">
        <v>425</v>
      </c>
      <c r="AF90" s="5">
        <v>428.92215430056524</v>
      </c>
      <c r="AG90" s="5">
        <v>428.92215430056524</v>
      </c>
      <c r="AH90" s="5">
        <v>275</v>
      </c>
      <c r="AI90" s="5">
        <v>300</v>
      </c>
      <c r="AJ90" s="5">
        <v>325</v>
      </c>
      <c r="AK90" s="5">
        <v>350</v>
      </c>
    </row>
    <row r="91" spans="1:37">
      <c r="A91" s="20">
        <v>0.85</v>
      </c>
      <c r="B91" s="5">
        <v>375</v>
      </c>
      <c r="C91" s="5">
        <v>400</v>
      </c>
      <c r="D91" s="5">
        <v>425</v>
      </c>
      <c r="E91" s="5">
        <v>415.75578466754882</v>
      </c>
      <c r="F91" s="5">
        <v>390.75578466754882</v>
      </c>
      <c r="G91" s="5">
        <v>275</v>
      </c>
      <c r="H91" s="5">
        <v>300</v>
      </c>
      <c r="I91" s="5">
        <v>325</v>
      </c>
      <c r="J91" s="5">
        <v>350</v>
      </c>
      <c r="K91" s="5">
        <v>375</v>
      </c>
      <c r="L91" s="5">
        <v>400</v>
      </c>
      <c r="M91" s="5">
        <v>425</v>
      </c>
      <c r="N91" s="5">
        <v>422.60462773403901</v>
      </c>
      <c r="O91" s="5">
        <v>407.60462773403901</v>
      </c>
      <c r="P91" s="5">
        <v>275</v>
      </c>
      <c r="Q91" s="5">
        <v>300</v>
      </c>
      <c r="R91" s="5">
        <v>325</v>
      </c>
      <c r="S91" s="5">
        <v>350</v>
      </c>
      <c r="T91" s="5">
        <v>375</v>
      </c>
      <c r="U91" s="5">
        <v>400</v>
      </c>
      <c r="V91" s="5">
        <v>425</v>
      </c>
      <c r="W91" s="5">
        <v>429.4534708005292</v>
      </c>
      <c r="X91" s="5">
        <v>424.4534708005292</v>
      </c>
      <c r="Y91" s="5">
        <v>275</v>
      </c>
      <c r="Z91" s="5">
        <v>300</v>
      </c>
      <c r="AA91" s="5">
        <v>325</v>
      </c>
      <c r="AB91" s="5">
        <v>350</v>
      </c>
      <c r="AC91" s="5">
        <v>375</v>
      </c>
      <c r="AD91" s="5">
        <v>400</v>
      </c>
      <c r="AE91" s="5">
        <v>425</v>
      </c>
      <c r="AF91" s="5">
        <v>432.87789233377435</v>
      </c>
      <c r="AG91" s="5">
        <v>432.87789233377435</v>
      </c>
      <c r="AH91" s="5">
        <v>275</v>
      </c>
      <c r="AI91" s="5">
        <v>300</v>
      </c>
      <c r="AJ91" s="5">
        <v>325</v>
      </c>
      <c r="AK91" s="5">
        <v>350</v>
      </c>
    </row>
    <row r="92" spans="1:37">
      <c r="A92" s="20">
        <v>0.86</v>
      </c>
      <c r="B92" s="5">
        <v>375</v>
      </c>
      <c r="C92" s="5">
        <v>400</v>
      </c>
      <c r="D92" s="5">
        <v>425</v>
      </c>
      <c r="E92" s="5">
        <v>419.19752914657892</v>
      </c>
      <c r="F92" s="5">
        <v>394.19752914657892</v>
      </c>
      <c r="G92" s="5">
        <v>275</v>
      </c>
      <c r="H92" s="5">
        <v>300</v>
      </c>
      <c r="I92" s="5">
        <v>325</v>
      </c>
      <c r="J92" s="5">
        <v>350</v>
      </c>
      <c r="K92" s="5">
        <v>375</v>
      </c>
      <c r="L92" s="5">
        <v>400</v>
      </c>
      <c r="M92" s="5">
        <v>425</v>
      </c>
      <c r="N92" s="5">
        <v>425.35802331726319</v>
      </c>
      <c r="O92" s="5">
        <v>410.35802331726319</v>
      </c>
      <c r="P92" s="5">
        <v>275</v>
      </c>
      <c r="Q92" s="5">
        <v>300</v>
      </c>
      <c r="R92" s="5">
        <v>325</v>
      </c>
      <c r="S92" s="5">
        <v>350</v>
      </c>
      <c r="T92" s="5">
        <v>375</v>
      </c>
      <c r="U92" s="5">
        <v>400</v>
      </c>
      <c r="V92" s="5">
        <v>425</v>
      </c>
      <c r="W92" s="5">
        <v>431.51851748794746</v>
      </c>
      <c r="X92" s="5">
        <v>426.51851748794746</v>
      </c>
      <c r="Y92" s="5">
        <v>275</v>
      </c>
      <c r="Z92" s="5">
        <v>300</v>
      </c>
      <c r="AA92" s="5">
        <v>325</v>
      </c>
      <c r="AB92" s="5">
        <v>350</v>
      </c>
      <c r="AC92" s="5">
        <v>375</v>
      </c>
      <c r="AD92" s="5">
        <v>400</v>
      </c>
      <c r="AE92" s="5">
        <v>425</v>
      </c>
      <c r="AF92" s="5">
        <v>434.59876457328949</v>
      </c>
      <c r="AG92" s="5">
        <v>434.59876457328949</v>
      </c>
      <c r="AH92" s="5">
        <v>275</v>
      </c>
      <c r="AI92" s="5">
        <v>300</v>
      </c>
      <c r="AJ92" s="5">
        <v>325</v>
      </c>
      <c r="AK92" s="5">
        <v>350</v>
      </c>
    </row>
    <row r="93" spans="1:37">
      <c r="A93" s="20">
        <v>0.87</v>
      </c>
      <c r="B93" s="5">
        <v>375</v>
      </c>
      <c r="C93" s="5">
        <v>400</v>
      </c>
      <c r="D93" s="5">
        <v>425</v>
      </c>
      <c r="E93" s="5">
        <v>425.17710133560206</v>
      </c>
      <c r="F93" s="5">
        <v>400.17710133560206</v>
      </c>
      <c r="G93" s="5">
        <v>275</v>
      </c>
      <c r="H93" s="5">
        <v>300</v>
      </c>
      <c r="I93" s="5">
        <v>325</v>
      </c>
      <c r="J93" s="5">
        <v>350</v>
      </c>
      <c r="K93" s="5">
        <v>375</v>
      </c>
      <c r="L93" s="5">
        <v>400</v>
      </c>
      <c r="M93" s="5">
        <v>425</v>
      </c>
      <c r="N93" s="5">
        <v>430.14168106848166</v>
      </c>
      <c r="O93" s="5">
        <v>415.14168106848166</v>
      </c>
      <c r="P93" s="5">
        <v>275</v>
      </c>
      <c r="Q93" s="5">
        <v>300</v>
      </c>
      <c r="R93" s="5">
        <v>325</v>
      </c>
      <c r="S93" s="5">
        <v>350</v>
      </c>
      <c r="T93" s="5">
        <v>375</v>
      </c>
      <c r="U93" s="5">
        <v>400</v>
      </c>
      <c r="V93" s="5">
        <v>425</v>
      </c>
      <c r="W93" s="5">
        <v>435.10626080136126</v>
      </c>
      <c r="X93" s="5">
        <v>430.10626080136126</v>
      </c>
      <c r="Y93" s="5">
        <v>275</v>
      </c>
      <c r="Z93" s="5">
        <v>300</v>
      </c>
      <c r="AA93" s="5">
        <v>325</v>
      </c>
      <c r="AB93" s="5">
        <v>350</v>
      </c>
      <c r="AC93" s="5">
        <v>375</v>
      </c>
      <c r="AD93" s="5">
        <v>400</v>
      </c>
      <c r="AE93" s="5">
        <v>425</v>
      </c>
      <c r="AF93" s="5">
        <v>437.58855066780109</v>
      </c>
      <c r="AG93" s="5">
        <v>437.58855066780109</v>
      </c>
      <c r="AH93" s="5">
        <v>275</v>
      </c>
      <c r="AI93" s="5">
        <v>300</v>
      </c>
      <c r="AJ93" s="5">
        <v>325</v>
      </c>
      <c r="AK93" s="5">
        <v>350</v>
      </c>
    </row>
    <row r="94" spans="1:37">
      <c r="A94" s="20">
        <v>0.88</v>
      </c>
      <c r="B94" s="5">
        <v>375</v>
      </c>
      <c r="C94" s="5">
        <v>400</v>
      </c>
      <c r="D94" s="5">
        <v>425</v>
      </c>
      <c r="E94" s="5">
        <v>431.99766973311716</v>
      </c>
      <c r="F94" s="5">
        <v>406.99766973311716</v>
      </c>
      <c r="G94" s="5">
        <v>275</v>
      </c>
      <c r="H94" s="5">
        <v>300</v>
      </c>
      <c r="I94" s="5">
        <v>325</v>
      </c>
      <c r="J94" s="5">
        <v>350</v>
      </c>
      <c r="K94" s="5">
        <v>375</v>
      </c>
      <c r="L94" s="5">
        <v>400</v>
      </c>
      <c r="M94" s="5">
        <v>425</v>
      </c>
      <c r="N94" s="5">
        <v>435.59813578649374</v>
      </c>
      <c r="O94" s="5">
        <v>420.59813578649374</v>
      </c>
      <c r="P94" s="5">
        <v>275</v>
      </c>
      <c r="Q94" s="5">
        <v>300</v>
      </c>
      <c r="R94" s="5">
        <v>325</v>
      </c>
      <c r="S94" s="5">
        <v>350</v>
      </c>
      <c r="T94" s="5">
        <v>375</v>
      </c>
      <c r="U94" s="5">
        <v>400</v>
      </c>
      <c r="V94" s="5">
        <v>425</v>
      </c>
      <c r="W94" s="5">
        <v>439.19860183987038</v>
      </c>
      <c r="X94" s="5">
        <v>434.19860183987038</v>
      </c>
      <c r="Y94" s="5">
        <v>275</v>
      </c>
      <c r="Z94" s="5">
        <v>300</v>
      </c>
      <c r="AA94" s="5">
        <v>325</v>
      </c>
      <c r="AB94" s="5">
        <v>350</v>
      </c>
      <c r="AC94" s="5">
        <v>375</v>
      </c>
      <c r="AD94" s="5">
        <v>400</v>
      </c>
      <c r="AE94" s="5">
        <v>425</v>
      </c>
      <c r="AF94" s="5">
        <v>440.99883486655864</v>
      </c>
      <c r="AG94" s="5">
        <v>440.99883486655864</v>
      </c>
      <c r="AH94" s="5">
        <v>275</v>
      </c>
      <c r="AI94" s="5">
        <v>300</v>
      </c>
      <c r="AJ94" s="5">
        <v>325</v>
      </c>
      <c r="AK94" s="5">
        <v>350</v>
      </c>
    </row>
    <row r="95" spans="1:37">
      <c r="A95" s="20">
        <v>0.89</v>
      </c>
      <c r="B95" s="5">
        <v>375</v>
      </c>
      <c r="C95" s="5">
        <v>400</v>
      </c>
      <c r="D95" s="5">
        <v>425</v>
      </c>
      <c r="E95" s="5">
        <v>437.7094857574603</v>
      </c>
      <c r="F95" s="5">
        <v>412.7094857574603</v>
      </c>
      <c r="G95" s="5">
        <v>275</v>
      </c>
      <c r="H95" s="5">
        <v>300</v>
      </c>
      <c r="I95" s="5">
        <v>325</v>
      </c>
      <c r="J95" s="5">
        <v>350</v>
      </c>
      <c r="K95" s="5">
        <v>375</v>
      </c>
      <c r="L95" s="5">
        <v>400</v>
      </c>
      <c r="M95" s="5">
        <v>425</v>
      </c>
      <c r="N95" s="5">
        <v>440.16758860596826</v>
      </c>
      <c r="O95" s="5">
        <v>425.16758860596826</v>
      </c>
      <c r="P95" s="5">
        <v>275</v>
      </c>
      <c r="Q95" s="5">
        <v>300</v>
      </c>
      <c r="R95" s="5">
        <v>325</v>
      </c>
      <c r="S95" s="5">
        <v>350</v>
      </c>
      <c r="T95" s="5">
        <v>375</v>
      </c>
      <c r="U95" s="5">
        <v>400</v>
      </c>
      <c r="V95" s="5">
        <v>425</v>
      </c>
      <c r="W95" s="5">
        <v>442.62569145447623</v>
      </c>
      <c r="X95" s="5">
        <v>437.62569145447623</v>
      </c>
      <c r="Y95" s="5">
        <v>275</v>
      </c>
      <c r="Z95" s="5">
        <v>300</v>
      </c>
      <c r="AA95" s="5">
        <v>325</v>
      </c>
      <c r="AB95" s="5">
        <v>350</v>
      </c>
      <c r="AC95" s="5">
        <v>375</v>
      </c>
      <c r="AD95" s="5">
        <v>400</v>
      </c>
      <c r="AE95" s="5">
        <v>425</v>
      </c>
      <c r="AF95" s="5">
        <v>443.85474287873024</v>
      </c>
      <c r="AG95" s="5">
        <v>443.85474287873024</v>
      </c>
      <c r="AH95" s="5">
        <v>275</v>
      </c>
      <c r="AI95" s="5">
        <v>300</v>
      </c>
      <c r="AJ95" s="5">
        <v>325</v>
      </c>
      <c r="AK95" s="5">
        <v>350</v>
      </c>
    </row>
    <row r="96" spans="1:37">
      <c r="A96" s="20">
        <v>0.9</v>
      </c>
      <c r="B96" s="5">
        <v>375</v>
      </c>
      <c r="C96" s="5">
        <v>400</v>
      </c>
      <c r="D96" s="5">
        <v>425</v>
      </c>
      <c r="E96" s="5">
        <v>443.35557966496134</v>
      </c>
      <c r="F96" s="5">
        <v>418.35557966496134</v>
      </c>
      <c r="G96" s="5">
        <v>275</v>
      </c>
      <c r="H96" s="5">
        <v>300</v>
      </c>
      <c r="I96" s="5">
        <v>325</v>
      </c>
      <c r="J96" s="5">
        <v>350</v>
      </c>
      <c r="K96" s="5">
        <v>375</v>
      </c>
      <c r="L96" s="5">
        <v>400</v>
      </c>
      <c r="M96" s="5">
        <v>425</v>
      </c>
      <c r="N96" s="5">
        <v>444.68446373196906</v>
      </c>
      <c r="O96" s="5">
        <v>429.68446373196906</v>
      </c>
      <c r="P96" s="5">
        <v>275</v>
      </c>
      <c r="Q96" s="5">
        <v>300</v>
      </c>
      <c r="R96" s="5">
        <v>325</v>
      </c>
      <c r="S96" s="5">
        <v>350</v>
      </c>
      <c r="T96" s="5">
        <v>375</v>
      </c>
      <c r="U96" s="5">
        <v>400</v>
      </c>
      <c r="V96" s="5">
        <v>425</v>
      </c>
      <c r="W96" s="5">
        <v>446.01334779897678</v>
      </c>
      <c r="X96" s="5">
        <v>441.01334779897678</v>
      </c>
      <c r="Y96" s="5">
        <v>275</v>
      </c>
      <c r="Z96" s="5">
        <v>300</v>
      </c>
      <c r="AA96" s="5">
        <v>325</v>
      </c>
      <c r="AB96" s="5">
        <v>350</v>
      </c>
      <c r="AC96" s="5">
        <v>375</v>
      </c>
      <c r="AD96" s="5">
        <v>400</v>
      </c>
      <c r="AE96" s="5">
        <v>425</v>
      </c>
      <c r="AF96" s="5">
        <v>446.67778983248064</v>
      </c>
      <c r="AG96" s="5">
        <v>446.67778983248064</v>
      </c>
      <c r="AH96" s="5">
        <v>275</v>
      </c>
      <c r="AI96" s="5">
        <v>300</v>
      </c>
      <c r="AJ96" s="5">
        <v>325</v>
      </c>
      <c r="AK96" s="5">
        <v>350</v>
      </c>
    </row>
    <row r="97" spans="1:37">
      <c r="A97" s="20">
        <v>0.91</v>
      </c>
      <c r="B97" s="5">
        <v>375</v>
      </c>
      <c r="C97" s="5">
        <v>400</v>
      </c>
      <c r="D97" s="5">
        <v>425</v>
      </c>
      <c r="E97" s="5">
        <v>450</v>
      </c>
      <c r="F97" s="5">
        <v>425.3936924827139</v>
      </c>
      <c r="G97" s="5">
        <v>275</v>
      </c>
      <c r="H97" s="5">
        <v>300</v>
      </c>
      <c r="I97" s="5">
        <v>325</v>
      </c>
      <c r="J97" s="5">
        <v>350</v>
      </c>
      <c r="K97" s="5">
        <v>375</v>
      </c>
      <c r="L97" s="5">
        <v>400</v>
      </c>
      <c r="M97" s="5">
        <v>425</v>
      </c>
      <c r="N97" s="5">
        <v>450</v>
      </c>
      <c r="O97" s="5">
        <v>435.31495398617119</v>
      </c>
      <c r="P97" s="5">
        <v>275</v>
      </c>
      <c r="Q97" s="5">
        <v>300</v>
      </c>
      <c r="R97" s="5">
        <v>325</v>
      </c>
      <c r="S97" s="5">
        <v>350</v>
      </c>
      <c r="T97" s="5">
        <v>375</v>
      </c>
      <c r="U97" s="5">
        <v>400</v>
      </c>
      <c r="V97" s="5">
        <v>425</v>
      </c>
      <c r="W97" s="5">
        <v>450</v>
      </c>
      <c r="X97" s="5">
        <v>445.23621548962842</v>
      </c>
      <c r="Y97" s="5">
        <v>275</v>
      </c>
      <c r="Z97" s="5">
        <v>300</v>
      </c>
      <c r="AA97" s="5">
        <v>325</v>
      </c>
      <c r="AB97" s="5">
        <v>350</v>
      </c>
      <c r="AC97" s="5">
        <v>375</v>
      </c>
      <c r="AD97" s="5">
        <v>400</v>
      </c>
      <c r="AE97" s="5">
        <v>425</v>
      </c>
      <c r="AF97" s="5">
        <v>450</v>
      </c>
      <c r="AG97" s="5">
        <v>450.19684624135704</v>
      </c>
      <c r="AH97" s="5">
        <v>275</v>
      </c>
      <c r="AI97" s="5">
        <v>300</v>
      </c>
      <c r="AJ97" s="5">
        <v>325</v>
      </c>
      <c r="AK97" s="5">
        <v>350</v>
      </c>
    </row>
    <row r="98" spans="1:37">
      <c r="A98" s="20">
        <v>0.92</v>
      </c>
      <c r="B98" s="5">
        <v>375</v>
      </c>
      <c r="C98" s="5">
        <v>400</v>
      </c>
      <c r="D98" s="5">
        <v>425</v>
      </c>
      <c r="E98" s="5">
        <v>450</v>
      </c>
      <c r="F98" s="5">
        <v>430.21927100435846</v>
      </c>
      <c r="G98" s="5">
        <v>275</v>
      </c>
      <c r="H98" s="5">
        <v>300</v>
      </c>
      <c r="I98" s="5">
        <v>325</v>
      </c>
      <c r="J98" s="5">
        <v>350</v>
      </c>
      <c r="K98" s="5">
        <v>375</v>
      </c>
      <c r="L98" s="5">
        <v>400</v>
      </c>
      <c r="M98" s="5">
        <v>425</v>
      </c>
      <c r="N98" s="5">
        <v>450</v>
      </c>
      <c r="O98" s="5">
        <v>439.17541680348671</v>
      </c>
      <c r="P98" s="5">
        <v>275</v>
      </c>
      <c r="Q98" s="5">
        <v>300</v>
      </c>
      <c r="R98" s="5">
        <v>325</v>
      </c>
      <c r="S98" s="5">
        <v>350</v>
      </c>
      <c r="T98" s="5">
        <v>375</v>
      </c>
      <c r="U98" s="5">
        <v>400</v>
      </c>
      <c r="V98" s="5">
        <v>425</v>
      </c>
      <c r="W98" s="5">
        <v>450</v>
      </c>
      <c r="X98" s="5">
        <v>448.13156260261508</v>
      </c>
      <c r="Y98" s="5">
        <v>275</v>
      </c>
      <c r="Z98" s="5">
        <v>300</v>
      </c>
      <c r="AA98" s="5">
        <v>325</v>
      </c>
      <c r="AB98" s="5">
        <v>350</v>
      </c>
      <c r="AC98" s="5">
        <v>375</v>
      </c>
      <c r="AD98" s="5">
        <v>400</v>
      </c>
      <c r="AE98" s="5">
        <v>425</v>
      </c>
      <c r="AF98" s="5">
        <v>450</v>
      </c>
      <c r="AG98" s="5">
        <v>452.60963550217923</v>
      </c>
      <c r="AH98" s="5">
        <v>275</v>
      </c>
      <c r="AI98" s="5">
        <v>300</v>
      </c>
      <c r="AJ98" s="5">
        <v>325</v>
      </c>
      <c r="AK98" s="5">
        <v>350</v>
      </c>
    </row>
    <row r="99" spans="1:37">
      <c r="A99" s="20">
        <v>0.93</v>
      </c>
      <c r="B99" s="5">
        <v>375</v>
      </c>
      <c r="C99" s="5">
        <v>400</v>
      </c>
      <c r="D99" s="5">
        <v>425</v>
      </c>
      <c r="E99" s="5">
        <v>450</v>
      </c>
      <c r="F99" s="5">
        <v>432.52191460655297</v>
      </c>
      <c r="G99" s="5">
        <v>275</v>
      </c>
      <c r="H99" s="5">
        <v>300</v>
      </c>
      <c r="I99" s="5">
        <v>325</v>
      </c>
      <c r="J99" s="5">
        <v>350</v>
      </c>
      <c r="K99" s="5">
        <v>375</v>
      </c>
      <c r="L99" s="5">
        <v>400</v>
      </c>
      <c r="M99" s="5">
        <v>425</v>
      </c>
      <c r="N99" s="5">
        <v>450</v>
      </c>
      <c r="O99" s="5">
        <v>441.01753168524237</v>
      </c>
      <c r="P99" s="5">
        <v>275</v>
      </c>
      <c r="Q99" s="5">
        <v>300</v>
      </c>
      <c r="R99" s="5">
        <v>325</v>
      </c>
      <c r="S99" s="5">
        <v>350</v>
      </c>
      <c r="T99" s="5">
        <v>375</v>
      </c>
      <c r="U99" s="5">
        <v>400</v>
      </c>
      <c r="V99" s="5">
        <v>425</v>
      </c>
      <c r="W99" s="5">
        <v>450</v>
      </c>
      <c r="X99" s="5">
        <v>449.51314876393172</v>
      </c>
      <c r="Y99" s="5">
        <v>275</v>
      </c>
      <c r="Z99" s="5">
        <v>300</v>
      </c>
      <c r="AA99" s="5">
        <v>325</v>
      </c>
      <c r="AB99" s="5">
        <v>350</v>
      </c>
      <c r="AC99" s="5">
        <v>375</v>
      </c>
      <c r="AD99" s="5">
        <v>400</v>
      </c>
      <c r="AE99" s="5">
        <v>425</v>
      </c>
      <c r="AF99" s="5">
        <v>450</v>
      </c>
      <c r="AG99" s="5">
        <v>453.76095730327643</v>
      </c>
      <c r="AH99" s="5">
        <v>275</v>
      </c>
      <c r="AI99" s="5">
        <v>300</v>
      </c>
      <c r="AJ99" s="5">
        <v>325</v>
      </c>
      <c r="AK99" s="5">
        <v>350</v>
      </c>
    </row>
    <row r="100" spans="1:37">
      <c r="A100" s="20">
        <v>0.94</v>
      </c>
      <c r="B100" s="5">
        <v>375</v>
      </c>
      <c r="C100" s="5">
        <v>400</v>
      </c>
      <c r="D100" s="5">
        <v>425</v>
      </c>
      <c r="E100" s="5">
        <v>450</v>
      </c>
      <c r="F100" s="5">
        <v>436.6649726262728</v>
      </c>
      <c r="G100" s="5">
        <v>275</v>
      </c>
      <c r="H100" s="5">
        <v>300</v>
      </c>
      <c r="I100" s="5">
        <v>325</v>
      </c>
      <c r="J100" s="5">
        <v>350</v>
      </c>
      <c r="K100" s="5">
        <v>375</v>
      </c>
      <c r="L100" s="5">
        <v>400</v>
      </c>
      <c r="M100" s="5">
        <v>425</v>
      </c>
      <c r="N100" s="5">
        <v>450</v>
      </c>
      <c r="O100" s="5">
        <v>444.33197810101831</v>
      </c>
      <c r="P100" s="5">
        <v>275</v>
      </c>
      <c r="Q100" s="5">
        <v>300</v>
      </c>
      <c r="R100" s="5">
        <v>325</v>
      </c>
      <c r="S100" s="5">
        <v>350</v>
      </c>
      <c r="T100" s="5">
        <v>375</v>
      </c>
      <c r="U100" s="5">
        <v>400</v>
      </c>
      <c r="V100" s="5">
        <v>425</v>
      </c>
      <c r="W100" s="5">
        <v>450</v>
      </c>
      <c r="X100" s="5">
        <v>451.99898357576376</v>
      </c>
      <c r="Y100" s="5">
        <v>275</v>
      </c>
      <c r="Z100" s="5">
        <v>300</v>
      </c>
      <c r="AA100" s="5">
        <v>325</v>
      </c>
      <c r="AB100" s="5">
        <v>350</v>
      </c>
      <c r="AC100" s="5">
        <v>375</v>
      </c>
      <c r="AD100" s="5">
        <v>400</v>
      </c>
      <c r="AE100" s="5">
        <v>425</v>
      </c>
      <c r="AF100" s="5">
        <v>450</v>
      </c>
      <c r="AG100" s="5">
        <v>455.83248631313649</v>
      </c>
      <c r="AH100" s="5">
        <v>275</v>
      </c>
      <c r="AI100" s="5">
        <v>300</v>
      </c>
      <c r="AJ100" s="5">
        <v>325</v>
      </c>
      <c r="AK100" s="5">
        <v>350</v>
      </c>
    </row>
    <row r="101" spans="1:37">
      <c r="A101" s="20">
        <v>0.95</v>
      </c>
      <c r="B101" s="5">
        <v>375</v>
      </c>
      <c r="C101" s="5">
        <v>400</v>
      </c>
      <c r="D101" s="5">
        <v>425</v>
      </c>
      <c r="E101" s="5">
        <v>450</v>
      </c>
      <c r="F101" s="5">
        <v>445.70552689931606</v>
      </c>
      <c r="G101" s="5">
        <v>275</v>
      </c>
      <c r="H101" s="5">
        <v>300</v>
      </c>
      <c r="I101" s="5">
        <v>325</v>
      </c>
      <c r="J101" s="5">
        <v>350</v>
      </c>
      <c r="K101" s="5">
        <v>375</v>
      </c>
      <c r="L101" s="5">
        <v>400</v>
      </c>
      <c r="M101" s="5">
        <v>425</v>
      </c>
      <c r="N101" s="5">
        <v>450</v>
      </c>
      <c r="O101" s="5">
        <v>451.56442151945282</v>
      </c>
      <c r="P101" s="5">
        <v>275</v>
      </c>
      <c r="Q101" s="5">
        <v>300</v>
      </c>
      <c r="R101" s="5">
        <v>325</v>
      </c>
      <c r="S101" s="5">
        <v>350</v>
      </c>
      <c r="T101" s="5">
        <v>375</v>
      </c>
      <c r="U101" s="5">
        <v>400</v>
      </c>
      <c r="V101" s="5">
        <v>425</v>
      </c>
      <c r="W101" s="5">
        <v>450</v>
      </c>
      <c r="X101" s="5">
        <v>457.4233161395897</v>
      </c>
      <c r="Y101" s="5">
        <v>275</v>
      </c>
      <c r="Z101" s="5">
        <v>300</v>
      </c>
      <c r="AA101" s="5">
        <v>325</v>
      </c>
      <c r="AB101" s="5">
        <v>350</v>
      </c>
      <c r="AC101" s="5">
        <v>375</v>
      </c>
      <c r="AD101" s="5">
        <v>400</v>
      </c>
      <c r="AE101" s="5">
        <v>425</v>
      </c>
      <c r="AF101" s="5">
        <v>450</v>
      </c>
      <c r="AG101" s="5">
        <v>460.35276344965814</v>
      </c>
      <c r="AH101" s="5">
        <v>275</v>
      </c>
      <c r="AI101" s="5">
        <v>300</v>
      </c>
      <c r="AJ101" s="5">
        <v>325</v>
      </c>
      <c r="AK101" s="5">
        <v>350</v>
      </c>
    </row>
    <row r="102" spans="1:37">
      <c r="A102" s="20">
        <v>0.96</v>
      </c>
      <c r="B102" s="5">
        <v>375</v>
      </c>
      <c r="C102" s="5">
        <v>400</v>
      </c>
      <c r="D102" s="5">
        <v>425</v>
      </c>
      <c r="E102" s="5">
        <v>450</v>
      </c>
      <c r="F102" s="5">
        <v>453.71716292781775</v>
      </c>
      <c r="G102" s="5">
        <v>275</v>
      </c>
      <c r="H102" s="5">
        <v>300</v>
      </c>
      <c r="I102" s="5">
        <v>325</v>
      </c>
      <c r="J102" s="5">
        <v>350</v>
      </c>
      <c r="K102" s="5">
        <v>375</v>
      </c>
      <c r="L102" s="5">
        <v>400</v>
      </c>
      <c r="M102" s="5">
        <v>425</v>
      </c>
      <c r="N102" s="5">
        <v>450</v>
      </c>
      <c r="O102" s="5">
        <v>457.97373034225416</v>
      </c>
      <c r="P102" s="5">
        <v>275</v>
      </c>
      <c r="Q102" s="5">
        <v>300</v>
      </c>
      <c r="R102" s="5">
        <v>325</v>
      </c>
      <c r="S102" s="5">
        <v>350</v>
      </c>
      <c r="T102" s="5">
        <v>375</v>
      </c>
      <c r="U102" s="5">
        <v>400</v>
      </c>
      <c r="V102" s="5">
        <v>425</v>
      </c>
      <c r="W102" s="5">
        <v>450</v>
      </c>
      <c r="X102" s="5">
        <v>462.23029775669062</v>
      </c>
      <c r="Y102" s="5">
        <v>275</v>
      </c>
      <c r="Z102" s="5">
        <v>300</v>
      </c>
      <c r="AA102" s="5">
        <v>325</v>
      </c>
      <c r="AB102" s="5">
        <v>350</v>
      </c>
      <c r="AC102" s="5">
        <v>375</v>
      </c>
      <c r="AD102" s="5">
        <v>400</v>
      </c>
      <c r="AE102" s="5">
        <v>425</v>
      </c>
      <c r="AF102" s="5">
        <v>450</v>
      </c>
      <c r="AG102" s="5">
        <v>464.35858146390882</v>
      </c>
      <c r="AH102" s="5">
        <v>275</v>
      </c>
      <c r="AI102" s="5">
        <v>300</v>
      </c>
      <c r="AJ102" s="5">
        <v>325</v>
      </c>
      <c r="AK102" s="5">
        <v>350</v>
      </c>
    </row>
    <row r="103" spans="1:37">
      <c r="A103" s="20">
        <v>0.97</v>
      </c>
      <c r="B103" s="5">
        <v>375</v>
      </c>
      <c r="C103" s="5">
        <v>400</v>
      </c>
      <c r="D103" s="5">
        <v>425</v>
      </c>
      <c r="E103" s="5">
        <v>450</v>
      </c>
      <c r="F103" s="5">
        <v>470.77101152019031</v>
      </c>
      <c r="G103" s="5">
        <v>275</v>
      </c>
      <c r="H103" s="5">
        <v>300</v>
      </c>
      <c r="I103" s="5">
        <v>325</v>
      </c>
      <c r="J103" s="5">
        <v>350</v>
      </c>
      <c r="K103" s="5">
        <v>375</v>
      </c>
      <c r="L103" s="5">
        <v>400</v>
      </c>
      <c r="M103" s="5">
        <v>425</v>
      </c>
      <c r="N103" s="5">
        <v>450</v>
      </c>
      <c r="O103" s="5">
        <v>471.61680921615221</v>
      </c>
      <c r="P103" s="5">
        <v>275</v>
      </c>
      <c r="Q103" s="5">
        <v>300</v>
      </c>
      <c r="R103" s="5">
        <v>325</v>
      </c>
      <c r="S103" s="5">
        <v>350</v>
      </c>
      <c r="T103" s="5">
        <v>375</v>
      </c>
      <c r="U103" s="5">
        <v>400</v>
      </c>
      <c r="V103" s="5">
        <v>425</v>
      </c>
      <c r="W103" s="5">
        <v>450</v>
      </c>
      <c r="X103" s="5">
        <v>472.46260691211415</v>
      </c>
      <c r="Y103" s="5">
        <v>275</v>
      </c>
      <c r="Z103" s="5">
        <v>300</v>
      </c>
      <c r="AA103" s="5">
        <v>325</v>
      </c>
      <c r="AB103" s="5">
        <v>350</v>
      </c>
      <c r="AC103" s="5">
        <v>375</v>
      </c>
      <c r="AD103" s="5">
        <v>400</v>
      </c>
      <c r="AE103" s="5">
        <v>425</v>
      </c>
      <c r="AF103" s="5">
        <v>450</v>
      </c>
      <c r="AG103" s="5">
        <v>472.8855057600951</v>
      </c>
      <c r="AH103" s="5">
        <v>275</v>
      </c>
      <c r="AI103" s="5">
        <v>300</v>
      </c>
      <c r="AJ103" s="5">
        <v>325</v>
      </c>
      <c r="AK103" s="5">
        <v>350</v>
      </c>
    </row>
    <row r="104" spans="1:37">
      <c r="A104" s="20">
        <v>0.98</v>
      </c>
      <c r="B104" s="5">
        <v>375</v>
      </c>
      <c r="C104" s="5">
        <v>400</v>
      </c>
      <c r="D104" s="5">
        <v>425</v>
      </c>
      <c r="E104" s="5">
        <v>450</v>
      </c>
      <c r="F104" s="5">
        <v>475</v>
      </c>
      <c r="G104" s="5">
        <v>275</v>
      </c>
      <c r="H104" s="5">
        <v>300</v>
      </c>
      <c r="I104" s="5">
        <v>325</v>
      </c>
      <c r="J104" s="5">
        <v>350</v>
      </c>
      <c r="K104" s="5">
        <v>375</v>
      </c>
      <c r="L104" s="5">
        <v>400</v>
      </c>
      <c r="M104" s="5">
        <v>425</v>
      </c>
      <c r="N104" s="5">
        <v>450</v>
      </c>
      <c r="O104" s="5">
        <v>475</v>
      </c>
      <c r="P104" s="5">
        <v>275</v>
      </c>
      <c r="Q104" s="5">
        <v>300</v>
      </c>
      <c r="R104" s="5">
        <v>325</v>
      </c>
      <c r="S104" s="5">
        <v>350</v>
      </c>
      <c r="T104" s="5">
        <v>375</v>
      </c>
      <c r="U104" s="5">
        <v>400</v>
      </c>
      <c r="V104" s="5">
        <v>425</v>
      </c>
      <c r="W104" s="5">
        <v>450</v>
      </c>
      <c r="X104" s="5">
        <v>475</v>
      </c>
      <c r="Y104" s="5">
        <v>275</v>
      </c>
      <c r="Z104" s="5">
        <v>300</v>
      </c>
      <c r="AA104" s="5">
        <v>325</v>
      </c>
      <c r="AB104" s="5">
        <v>350</v>
      </c>
      <c r="AC104" s="5">
        <v>375</v>
      </c>
      <c r="AD104" s="5">
        <v>400</v>
      </c>
      <c r="AE104" s="5">
        <v>425</v>
      </c>
      <c r="AF104" s="5">
        <v>450</v>
      </c>
      <c r="AG104" s="5">
        <v>475</v>
      </c>
      <c r="AH104" s="5">
        <v>275</v>
      </c>
      <c r="AI104" s="5">
        <v>300</v>
      </c>
      <c r="AJ104" s="5">
        <v>325</v>
      </c>
      <c r="AK104" s="5">
        <v>350</v>
      </c>
    </row>
    <row r="105" spans="1:37">
      <c r="A105" s="20">
        <v>0.99</v>
      </c>
      <c r="B105" s="5">
        <v>375</v>
      </c>
      <c r="C105" s="5">
        <v>400</v>
      </c>
      <c r="D105" s="5">
        <v>425</v>
      </c>
      <c r="E105" s="5">
        <v>450</v>
      </c>
      <c r="F105" s="5">
        <v>475</v>
      </c>
      <c r="G105" s="5">
        <v>275</v>
      </c>
      <c r="H105" s="5">
        <v>300</v>
      </c>
      <c r="I105" s="5">
        <v>325</v>
      </c>
      <c r="J105" s="5">
        <v>350</v>
      </c>
      <c r="K105" s="5">
        <v>375</v>
      </c>
      <c r="L105" s="5">
        <v>400</v>
      </c>
      <c r="M105" s="5">
        <v>425</v>
      </c>
      <c r="N105" s="5">
        <v>450</v>
      </c>
      <c r="O105" s="5">
        <v>475</v>
      </c>
      <c r="P105" s="5">
        <v>275</v>
      </c>
      <c r="Q105" s="5">
        <v>300</v>
      </c>
      <c r="R105" s="5">
        <v>325</v>
      </c>
      <c r="S105" s="5">
        <v>350</v>
      </c>
      <c r="T105" s="5">
        <v>375</v>
      </c>
      <c r="U105" s="5">
        <v>400</v>
      </c>
      <c r="V105" s="5">
        <v>425</v>
      </c>
      <c r="W105" s="5">
        <v>450</v>
      </c>
      <c r="X105" s="5">
        <v>475</v>
      </c>
      <c r="Y105" s="5">
        <v>275</v>
      </c>
      <c r="Z105" s="5">
        <v>300</v>
      </c>
      <c r="AA105" s="5">
        <v>325</v>
      </c>
      <c r="AB105" s="5">
        <v>350</v>
      </c>
      <c r="AC105" s="5">
        <v>375</v>
      </c>
      <c r="AD105" s="5">
        <v>400</v>
      </c>
      <c r="AE105" s="5">
        <v>425</v>
      </c>
      <c r="AF105" s="5">
        <v>450</v>
      </c>
      <c r="AG105" s="5">
        <v>475</v>
      </c>
      <c r="AH105" s="5">
        <v>275</v>
      </c>
      <c r="AI105" s="5">
        <v>300</v>
      </c>
      <c r="AJ105" s="5">
        <v>325</v>
      </c>
      <c r="AK105" s="5">
        <v>350</v>
      </c>
    </row>
    <row r="106" spans="1:37">
      <c r="A106" s="20">
        <v>1</v>
      </c>
      <c r="B106" s="5">
        <v>375</v>
      </c>
      <c r="C106" s="5">
        <v>400</v>
      </c>
      <c r="D106" s="5">
        <v>425</v>
      </c>
      <c r="E106" s="5">
        <v>450</v>
      </c>
      <c r="F106" s="5">
        <v>475</v>
      </c>
      <c r="G106" s="5">
        <v>275</v>
      </c>
      <c r="H106" s="5">
        <v>300</v>
      </c>
      <c r="I106" s="5">
        <v>325</v>
      </c>
      <c r="J106" s="5">
        <v>350</v>
      </c>
      <c r="K106" s="5">
        <v>375</v>
      </c>
      <c r="L106" s="5">
        <v>400</v>
      </c>
      <c r="M106" s="5">
        <v>425</v>
      </c>
      <c r="N106" s="5">
        <v>450</v>
      </c>
      <c r="O106" s="5">
        <v>475</v>
      </c>
      <c r="P106" s="5">
        <v>275</v>
      </c>
      <c r="Q106" s="5">
        <v>300</v>
      </c>
      <c r="R106" s="5">
        <v>325</v>
      </c>
      <c r="S106" s="5">
        <v>350</v>
      </c>
      <c r="T106" s="5">
        <v>375</v>
      </c>
      <c r="U106" s="5">
        <v>400</v>
      </c>
      <c r="V106" s="5">
        <v>425</v>
      </c>
      <c r="W106" s="5">
        <v>450</v>
      </c>
      <c r="X106" s="5">
        <v>475</v>
      </c>
      <c r="Y106" s="5">
        <v>275</v>
      </c>
      <c r="Z106" s="5">
        <v>300</v>
      </c>
      <c r="AA106" s="5">
        <v>325</v>
      </c>
      <c r="AB106" s="5">
        <v>350</v>
      </c>
      <c r="AC106" s="5">
        <v>375</v>
      </c>
      <c r="AD106" s="5">
        <v>400</v>
      </c>
      <c r="AE106" s="5">
        <v>425</v>
      </c>
      <c r="AF106" s="5">
        <v>450</v>
      </c>
      <c r="AG106" s="5">
        <v>475</v>
      </c>
      <c r="AH106" s="5">
        <v>275</v>
      </c>
      <c r="AI106" s="5">
        <v>300</v>
      </c>
      <c r="AJ106" s="5">
        <v>325</v>
      </c>
      <c r="AK106" s="5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</vt:lpstr>
      <vt:lpstr>Simulation Output 1</vt:lpstr>
      <vt:lpstr>CFD Output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Siyong Liu</dc:creator>
  <cp:lastModifiedBy>Siyong Liu</cp:lastModifiedBy>
  <dcterms:created xsi:type="dcterms:W3CDTF">2015-06-05T18:17:20Z</dcterms:created>
  <dcterms:modified xsi:type="dcterms:W3CDTF">2021-12-14T01:22:19Z</dcterms:modified>
</cp:coreProperties>
</file>