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ourse\UDM\s11\"/>
    </mc:Choice>
  </mc:AlternateContent>
  <xr:revisionPtr revIDLastSave="0" documentId="13_ncr:1_{42A2C5F7-3A21-4151-8F6D-9A966E924A11}" xr6:coauthVersionLast="47" xr6:coauthVersionMax="47" xr10:uidLastSave="{00000000-0000-0000-0000-000000000000}"/>
  <bookViews>
    <workbookView xWindow="3480" yWindow="530" windowWidth="14940" windowHeight="9850" activeTab="2" xr2:uid="{0395052D-5F6C-49ED-B02D-FC7B38EC233C}"/>
  </bookViews>
  <sheets>
    <sheet name="Q" sheetId="1" r:id="rId1"/>
    <sheet name="1" sheetId="2" r:id="rId2"/>
    <sheet name="Simulation Output 1" sheetId="10" r:id="rId3"/>
    <sheet name="A" sheetId="9"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2" l="1"/>
  <c r="F3" i="2" s="1"/>
  <c r="I4" i="2"/>
  <c r="F4" i="2" s="1"/>
  <c r="I5" i="2"/>
  <c r="F5" i="2" s="1"/>
  <c r="I6" i="2"/>
  <c r="F6" i="2" s="1"/>
  <c r="I7" i="2"/>
  <c r="F7" i="2" s="1"/>
  <c r="I8" i="2"/>
  <c r="F8" i="2" s="1"/>
  <c r="I9" i="2"/>
  <c r="F9" i="2" s="1"/>
  <c r="I10" i="2"/>
  <c r="F10" i="2" s="1"/>
  <c r="I11" i="2"/>
  <c r="F11" i="2" s="1"/>
  <c r="I2" i="2"/>
  <c r="F2" i="2" s="1"/>
  <c r="B15" i="2" a="1"/>
  <c r="B13" i="2" a="1"/>
  <c r="B21" i="2" a="1"/>
  <c r="B14" i="2" a="1"/>
  <c r="B19" i="2" a="1"/>
  <c r="B17" i="2" a="1"/>
  <c r="B20" i="2" a="1"/>
  <c r="B22" i="2" a="1"/>
  <c r="B16" i="2" a="1"/>
  <c r="B18" i="2" a="1"/>
  <c r="B18" i="2" l="1"/>
  <c r="C18" i="2" s="1"/>
  <c r="B14" i="2"/>
  <c r="C14" i="2" s="1"/>
  <c r="B21" i="2"/>
  <c r="C21" i="2" s="1"/>
  <c r="B15" i="2"/>
  <c r="C15" i="2" s="1"/>
  <c r="B20" i="2"/>
  <c r="C20" i="2" s="1"/>
  <c r="B16" i="2"/>
  <c r="C16" i="2" s="1"/>
  <c r="B22" i="2"/>
  <c r="C22" i="2" s="1"/>
  <c r="B17" i="2"/>
  <c r="C17" i="2" s="1"/>
  <c r="B13" i="2"/>
  <c r="C13" i="2" s="1"/>
  <c r="B19" i="2"/>
  <c r="C19" i="2" s="1"/>
  <c r="C23" i="2" l="1"/>
  <c r="C24" i="2" s="1"/>
  <c r="D24" i="2" a="1"/>
  <c r="D23" i="2" a="1"/>
  <c r="D24" i="2" l="1"/>
  <c r="D2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<sst xmlns="http://schemas.openxmlformats.org/spreadsheetml/2006/main" count="60" uniqueCount="46">
  <si>
    <t>Lowa</t>
  </si>
  <si>
    <t>Pennsylvania</t>
  </si>
  <si>
    <t xml:space="preserve">New Mexico </t>
  </si>
  <si>
    <t>Florida</t>
  </si>
  <si>
    <t>Tennessee</t>
  </si>
  <si>
    <t>Arkansas</t>
  </si>
  <si>
    <t>Oregon</t>
  </si>
  <si>
    <t>Maryland</t>
  </si>
  <si>
    <t>West Virginia</t>
  </si>
  <si>
    <t>Vermont</t>
  </si>
  <si>
    <t>Votes</t>
  </si>
  <si>
    <t>Poll Gore</t>
  </si>
  <si>
    <t>SD</t>
  </si>
  <si>
    <t>Movement</t>
  </si>
  <si>
    <t>Poll</t>
  </si>
  <si>
    <t>Gore</t>
  </si>
  <si>
    <t>Total</t>
  </si>
  <si>
    <t>Bush Spending</t>
  </si>
  <si>
    <t>Gore Spending</t>
  </si>
  <si>
    <t>Expect</t>
  </si>
  <si>
    <t>YASAIw Simulation Output</t>
  </si>
  <si>
    <t>Workbook</t>
  </si>
  <si>
    <t>Start Date</t>
  </si>
  <si>
    <t>Start Time</t>
  </si>
  <si>
    <t>Run Time (h:mm:ss)</t>
  </si>
  <si>
    <t>Scenarios:</t>
  </si>
  <si>
    <t>Sample Size:</t>
  </si>
  <si>
    <t>YASAI Version:</t>
  </si>
  <si>
    <t>v2.0w30</t>
  </si>
  <si>
    <t>Use Same Seed?</t>
  </si>
  <si>
    <t>No</t>
  </si>
  <si>
    <t>Random Number Seed:</t>
  </si>
  <si>
    <t>Output Name</t>
  </si>
  <si>
    <t>Scenario</t>
  </si>
  <si>
    <t>Outcome</t>
  </si>
  <si>
    <t>Percentiles</t>
  </si>
  <si>
    <t>Observations</t>
  </si>
  <si>
    <t>Mean</t>
  </si>
  <si>
    <t>Standard
Deviation</t>
  </si>
  <si>
    <t>Minimum</t>
  </si>
  <si>
    <t>Maximum</t>
  </si>
  <si>
    <t>Mean Std. Error</t>
  </si>
  <si>
    <t>Lower 95% CI</t>
  </si>
  <si>
    <t>Upper 95% CI</t>
  </si>
  <si>
    <t>President1.xlsx</t>
  </si>
  <si>
    <t>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</si>
</sst>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 x14ac:knownFonts="1">
    <font>
      <sz val="11"/>
      <color theme="1"/>
      <name val="Calibri"/>
      <family val="2"/>
      <scheme val="minor"/>
    </font>
    <font>
      <sz val="11"/>
      <color rgb="FF000000"/>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0" borderId="0" xfId="0" applyNumberFormat="1" applyBorder="1"/>
    <xf numFmtId="0" fontId="1" fillId="0" borderId="0" xfId="0" applyFont="1" applyBorder="1"/>
    <xf numFmtId="0" fontId="1" fillId="0" borderId="1" xfId="0" applyFont="1" applyBorder="1"/>
    <xf numFmtId="0" fontId="0" fillId="0" borderId="4" xfId="0" applyNumberFormat="1" applyBorder="1"/>
    <xf numFmtId="0" fontId="0" fillId="0" borderId="0" xfId="0" applyBorder="1"/>
    <xf numFmtId="0" fontId="0" fillId="0" borderId="2" xfId="0" applyBorder="1"/>
    <xf numFmtId="0" fontId="1" fillId="0" borderId="3" xfId="0" applyFont="1" applyFill="1" applyBorder="1"/>
    <xf numFmtId="0" fontId="0" fillId="0" borderId="5" xfId="0" applyBorder="1"/>
    <xf numFmtId="0" fontId="0" fillId="2" borderId="4" xfId="0" applyFill="1" applyBorder="1"/>
    <xf numFmtId="0" fontId="0" fillId="0" borderId="0" xfId="0" applyAlignment="1">
      <alignment horizontal="center"/>
    </xf>
    <xf numFmtId="164" fontId="0" fillId="0" borderId="0" xfId="0" applyNumberFormat="1" applyAlignment="1">
      <alignment horizontal="center"/>
    </xf>
    <xf numFmtId="0" fontId="0" fillId="0" borderId="0" xfId="0" applyBorder="1" applyAlignment="1">
      <alignment horizontal="center"/>
    </xf>
    <xf numFmtId="0" fontId="0" fillId="0" borderId="4" xfId="0" applyBorder="1"/>
    <xf numFmtId="0" fontId="0" fillId="0" borderId="4" xfId="0" applyBorder="1" applyAlignment="1">
      <alignment horizontal="center"/>
    </xf>
    <xf numFmtId="0" fontId="1" fillId="0" borderId="0" xfId="0" applyNumberFormat="1" applyFont="1" applyBorder="1"/>
    <xf numFmtId="0" fontId="1" fillId="0" borderId="4" xfId="0" applyFont="1" applyBorder="1"/>
    <xf numFmtId="0" fontId="1" fillId="0" borderId="0" xfId="0" applyFont="1" applyFill="1" applyBorder="1"/>
    <xf numFmtId="0" fontId="2" fillId="0" borderId="0" xfId="0" applyFont="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49" fontId="3" fillId="0" borderId="0" xfId="0" applyNumberFormat="1" applyFont="1"/>
    <xf numFmtId="0" fontId="2" fillId="0" borderId="0" xfId="0" applyFont="1" applyAlignment="1">
      <alignment horizontal="center"/>
    </xf>
    <xf numFmtId="0" fontId="2" fillId="0" borderId="0" xfId="0" applyFont="1" applyAlignment="1">
      <alignment wrapText="1"/>
    </xf>
    <xf numFmtId="9" fontId="2" fillId="0" borderId="0" xfId="0" applyNumberFormat="1" applyFont="1" applyAlignment="1">
      <alignment horizontal="center"/>
    </xf>
    <xf numFmtId="165" fontId="0" fillId="0" borderId="0" xfId="0" applyNumberFormat="1"/>
    <xf numFmtId="165" fontId="0" fillId="0" borderId="0" xfId="0" applyNumberFormat="1" applyAlignment="1">
      <alignment horizontal="center"/>
    </xf>
    <xf numFmtId="165" fontId="3" fillId="0" borderId="0" xfId="0" applyNumberFormat="1" applyFont="1"/>
    <xf numFmtId="0" fontId="2" fillId="0" borderId="0" xfId="0" applyFont="1" applyAlignment="1"/>
    <xf numFmtId="0" fontId="0" fillId="0" borderId="0" xfId="0" applyAlignment="1"/>
    <xf numFmtId="0" fontId="1" fillId="0" borderId="0" xfId="0" applyFont="1"/>
    <xf numFmtId="0" fontId="1" fillId="0" borderId="0" xfId="0" applyNumberFormat="1"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311150</xdr:colOff>
      <xdr:row>0</xdr:row>
      <xdr:rowOff>165100</xdr:rowOff>
    </xdr:from>
    <xdr:to>
      <xdr:col>18</xdr:col>
      <xdr:colOff>527050</xdr:colOff>
      <xdr:row>77</xdr:row>
      <xdr:rowOff>88900</xdr:rowOff>
    </xdr:to>
    <xdr:sp macro="" textlink="">
      <xdr:nvSpPr>
        <xdr:cNvPr id="2" name="TextBox 1">
          <a:extLst>
            <a:ext uri="{FF2B5EF4-FFF2-40B4-BE49-F238E27FC236}">
              <a16:creationId xmlns:a16="http://schemas.microsoft.com/office/drawing/2014/main" id="{48FAE794-EA17-4889-AC4F-C33DE145482C}"/>
            </a:ext>
          </a:extLst>
        </xdr:cNvPr>
        <xdr:cNvSpPr txBox="1"/>
      </xdr:nvSpPr>
      <xdr:spPr>
        <a:xfrm>
          <a:off x="311150" y="165100"/>
          <a:ext cx="11188700" cy="14103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2000 Presidential Race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2000 Presidential race was one of the closest in history. As the election approached, a close outcome was expected and both candidates were aware of this. The Gore campaign recognized that the choices they made regarding where they spent their funds were going to be critical to the outcome.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Gore campaign, which had less money, had popular vote poll numbers for each State. (Table 1) The outcome of 40 States was virtually assured for one side or the other. The Electoral Vote in those 40 States gave Gore a one Electoral College vote advantage. However, the outcome of the vote in the ten other States was still considered up for grabs, as was their 50 Electoral College votes. The Gore campaign therefore decided to concentrate on those ten States to try to get at least 25 of those votes. They had $80 million to spend in those States while the Bush campaign had $100 million. The outcome of these ten States would determine the election.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the American electoral system, </a:t>
          </a:r>
          <a:r>
            <a:rPr lang="en-US" sz="1100" i="1">
              <a:solidFill>
                <a:schemeClr val="dk1"/>
              </a:solidFill>
              <a:effectLst/>
              <a:latin typeface="+mn-lt"/>
              <a:ea typeface="+mn-ea"/>
              <a:cs typeface="+mn-cs"/>
            </a:rPr>
            <a:t>all</a:t>
          </a:r>
          <a:r>
            <a:rPr lang="en-US" sz="1100">
              <a:solidFill>
                <a:schemeClr val="dk1"/>
              </a:solidFill>
              <a:effectLst/>
              <a:latin typeface="+mn-lt"/>
              <a:ea typeface="+mn-ea"/>
              <a:cs typeface="+mn-cs"/>
            </a:rPr>
            <a:t> of a State’s Electoral Votes go to the candidate who wins the State’s popular vote. The national popular vote, although statistically correlated, is not directly involved in the selection of the President.)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Gore campaign made estimates of how much movement in the polls they could expect for each million dollars spent in a State more than the Bush campaign. (Table 1) They also estimated how much the Bush campaign intended to spend in each of the swing States. (Table 2.) For example, the polls show Gore and Bush neck and neck (50% each) in Iowa. The Gore campaign estimated that for every $1 million more they spend than the Bush campaign in Iowa, Gore’s percentage of the vote would go up 3%. As such if Gore spent $3 M in Iowa and Bush spent $2 M, Gore’s percentage would go from the current 50% to 53%. In equation form: 50% + 3%*(3-2). The same is true in the opposite direction. If Gore spent $1 million less than Bush in Iowa, his poll rating would go down 3%.</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Extensive polling was done in each state by the Gore campaign and the media. Polls by different groups showed similar but not identical predictions. Polls are statistical samples. The result of a poll can be viewed as the “mean” of a distribution. The actual popular vote will likely vary from that “mean” according to some standard deviation. As such it could be assumed that the actual results of each State’s popular vote could be represented by a normal distribution whose mean and standard deviation can be estimated. (Table 1)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For example, although a particular State’s poll may predict that Gore’s “mean” outcome of the popular vote will be 50.1%, the normal distribution indicates that the outcome will likely not be exactly 50.1% but vary somewhat from that. That variation could have a big effect on the outcome of the overall race. A slight variation </a:t>
          </a:r>
          <a:r>
            <a:rPr lang="en-US" sz="1100" i="1">
              <a:solidFill>
                <a:schemeClr val="dk1"/>
              </a:solidFill>
              <a:effectLst/>
              <a:latin typeface="+mn-lt"/>
              <a:ea typeface="+mn-ea"/>
              <a:cs typeface="+mn-cs"/>
            </a:rPr>
            <a:t>down</a:t>
          </a:r>
          <a:r>
            <a:rPr lang="en-US" sz="1100">
              <a:solidFill>
                <a:schemeClr val="dk1"/>
              </a:solidFill>
              <a:effectLst/>
              <a:latin typeface="+mn-lt"/>
              <a:ea typeface="+mn-ea"/>
              <a:cs typeface="+mn-cs"/>
            </a:rPr>
            <a:t> could drop his vote below 50% and therefore cost him the State’s entire Electoral Vote.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Table 1 provides the values of the current polls in each State before any money is spent. Once the money is spent, the new poll will have new results according to the estimate of how much the poll will change per millions more (or less) spent as explained above. Assume those to be the mean values. </a:t>
          </a:r>
          <a:r>
            <a:rPr lang="en-US" sz="1100" i="1">
              <a:solidFill>
                <a:schemeClr val="dk1"/>
              </a:solidFill>
              <a:effectLst/>
              <a:latin typeface="+mn-lt"/>
              <a:ea typeface="+mn-ea"/>
              <a:cs typeface="+mn-cs"/>
            </a:rPr>
            <a:t>Assume the standard deviations do not change at all in this problem as the poll mean values change.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You have been asked to construct a simulation model of the election. Once built, </a:t>
          </a:r>
          <a:r>
            <a:rPr lang="en-US" sz="1100" b="1">
              <a:solidFill>
                <a:schemeClr val="dk1"/>
              </a:solidFill>
              <a:effectLst/>
              <a:latin typeface="+mn-lt"/>
              <a:ea typeface="+mn-ea"/>
              <a:cs typeface="+mn-cs"/>
            </a:rPr>
            <a:t>determine the probability</a:t>
          </a:r>
          <a:r>
            <a:rPr lang="en-US" sz="1100">
              <a:solidFill>
                <a:schemeClr val="dk1"/>
              </a:solidFill>
              <a:effectLst/>
              <a:latin typeface="+mn-lt"/>
              <a:ea typeface="+mn-ea"/>
              <a:cs typeface="+mn-cs"/>
            </a:rPr>
            <a:t> that Gore will receive at least half (25 or more) of the Electoral Votes from these ten swing States given the expected amount of Bush campaign spending in each State (Table 2) and the initial plan of spending of the Gore campaign in each State (“Initial Gore Spending” listed in Table 2.) </a:t>
          </a:r>
        </a:p>
        <a:p>
          <a:pPr lvl="0"/>
          <a:endParaRPr lang="en-US" sz="1100">
            <a:solidFill>
              <a:schemeClr val="dk1"/>
            </a:solidFill>
            <a:effectLst/>
            <a:latin typeface="+mn-lt"/>
            <a:ea typeface="+mn-ea"/>
            <a:cs typeface="+mn-cs"/>
          </a:endParaRPr>
        </a:p>
        <a:p>
          <a:pPr lvl="0"/>
          <a:r>
            <a:rPr lang="en-US" sz="1100" b="0">
              <a:solidFill>
                <a:schemeClr val="dk1"/>
              </a:solidFill>
              <a:effectLst/>
              <a:latin typeface="+mn-lt"/>
              <a:ea typeface="+mn-ea"/>
              <a:cs typeface="+mn-cs"/>
            </a:rPr>
            <a:t>1.2</a:t>
          </a:r>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What is the confidence interval of that probability? </a:t>
          </a:r>
        </a:p>
        <a:p>
          <a:pPr lvl="0"/>
          <a:r>
            <a:rPr lang="en-US" sz="1100" b="0">
              <a:solidFill>
                <a:schemeClr val="dk1"/>
              </a:solidFill>
              <a:effectLst/>
              <a:latin typeface="+mn-lt"/>
              <a:ea typeface="+mn-ea"/>
              <a:cs typeface="+mn-cs"/>
            </a:rPr>
            <a:t>1.1 What total number of Electoral Votes should the Gore campaign expect from these ten States using this allocation of funds?</a:t>
          </a:r>
        </a:p>
        <a:p>
          <a:pPr lvl="0"/>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What is the probability</a:t>
          </a:r>
          <a:r>
            <a:rPr lang="en-US" sz="1100">
              <a:solidFill>
                <a:schemeClr val="dk1"/>
              </a:solidFill>
              <a:effectLst/>
              <a:latin typeface="+mn-lt"/>
              <a:ea typeface="+mn-ea"/>
              <a:cs typeface="+mn-cs"/>
            </a:rPr>
            <a:t> of Gore getting at least half of the 50 Electoral Votes from these ten States using your “optimal” allocation listed in Table 3? </a:t>
          </a:r>
        </a:p>
        <a:p>
          <a:pPr lvl="0"/>
          <a:r>
            <a:rPr lang="en-US" sz="1100" b="1">
              <a:solidFill>
                <a:schemeClr val="dk1"/>
              </a:solidFill>
              <a:effectLst/>
              <a:latin typeface="+mn-lt"/>
              <a:ea typeface="+mn-ea"/>
              <a:cs typeface="+mn-cs"/>
            </a:rPr>
            <a:t>What total number of Electoral Votes</a:t>
          </a:r>
          <a:r>
            <a:rPr lang="en-US" sz="1100">
              <a:solidFill>
                <a:schemeClr val="dk1"/>
              </a:solidFill>
              <a:effectLst/>
              <a:latin typeface="+mn-lt"/>
              <a:ea typeface="+mn-ea"/>
              <a:cs typeface="+mn-cs"/>
            </a:rPr>
            <a:t> should the Gore campaign expect from this allocation? </a:t>
          </a:r>
        </a:p>
        <a:p>
          <a:pPr lvl="0"/>
          <a:r>
            <a:rPr lang="en-US" sz="1100" b="1">
              <a:solidFill>
                <a:schemeClr val="dk1"/>
              </a:solidFill>
              <a:effectLst/>
              <a:latin typeface="+mn-lt"/>
              <a:ea typeface="+mn-ea"/>
              <a:cs typeface="+mn-cs"/>
            </a:rPr>
            <a:t>What is the probability</a:t>
          </a:r>
          <a:r>
            <a:rPr lang="en-US" sz="1100">
              <a:solidFill>
                <a:schemeClr val="dk1"/>
              </a:solidFill>
              <a:effectLst/>
              <a:latin typeface="+mn-lt"/>
              <a:ea typeface="+mn-ea"/>
              <a:cs typeface="+mn-cs"/>
            </a:rPr>
            <a:t> that this allocation will yield fewer votes than the </a:t>
          </a:r>
          <a:r>
            <a:rPr lang="en-US" sz="1100" i="1">
              <a:solidFill>
                <a:schemeClr val="dk1"/>
              </a:solidFill>
              <a:effectLst/>
              <a:latin typeface="+mn-lt"/>
              <a:ea typeface="+mn-ea"/>
              <a:cs typeface="+mn-cs"/>
            </a:rPr>
            <a:t>average</a:t>
          </a:r>
          <a:r>
            <a:rPr lang="en-US" sz="1100">
              <a:solidFill>
                <a:schemeClr val="dk1"/>
              </a:solidFill>
              <a:effectLst/>
              <a:latin typeface="+mn-lt"/>
              <a:ea typeface="+mn-ea"/>
              <a:cs typeface="+mn-cs"/>
            </a:rPr>
            <a:t> of allocation #2?</a:t>
          </a:r>
        </a:p>
        <a:p>
          <a:pPr lvl="0"/>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Table 1</a:t>
          </a:r>
        </a:p>
        <a:p>
          <a:r>
            <a:rPr lang="en-US" sz="1100">
              <a:solidFill>
                <a:schemeClr val="dk1"/>
              </a:solidFill>
              <a:effectLst/>
              <a:latin typeface="+mn-lt"/>
              <a:ea typeface="+mn-ea"/>
              <a:cs typeface="+mn-cs"/>
            </a:rPr>
            <a:t>State	    Electoral	Current	Poll		Poll</a:t>
          </a:r>
        </a:p>
        <a:p>
          <a:r>
            <a:rPr lang="en-US" sz="1100">
              <a:solidFill>
                <a:schemeClr val="dk1"/>
              </a:solidFill>
              <a:effectLst/>
              <a:latin typeface="+mn-lt"/>
              <a:ea typeface="+mn-ea"/>
              <a:cs typeface="+mn-cs"/>
            </a:rPr>
            <a:t>	    Votes	Poll Gore	S.D.		Movement/$M</a:t>
          </a:r>
        </a:p>
        <a:p>
          <a:r>
            <a:rPr lang="en-US" sz="1100">
              <a:solidFill>
                <a:schemeClr val="dk1"/>
              </a:solidFill>
              <a:effectLst/>
              <a:latin typeface="+mn-lt"/>
              <a:ea typeface="+mn-ea"/>
              <a:cs typeface="+mn-cs"/>
            </a:rPr>
            <a:t>			Vote *		&gt; Bush</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Iowa	3	50%	1.2%		3.0%</a:t>
          </a:r>
        </a:p>
        <a:p>
          <a:r>
            <a:rPr lang="en-US" sz="1100">
              <a:solidFill>
                <a:schemeClr val="dk1"/>
              </a:solidFill>
              <a:effectLst/>
              <a:latin typeface="+mn-lt"/>
              <a:ea typeface="+mn-ea"/>
              <a:cs typeface="+mn-cs"/>
            </a:rPr>
            <a:t>Pennsylvania	10	51%	1.6%		1.5%</a:t>
          </a:r>
        </a:p>
        <a:p>
          <a:r>
            <a:rPr lang="en-US" sz="1100">
              <a:solidFill>
                <a:schemeClr val="dk1"/>
              </a:solidFill>
              <a:effectLst/>
              <a:latin typeface="+mn-lt"/>
              <a:ea typeface="+mn-ea"/>
              <a:cs typeface="+mn-cs"/>
            </a:rPr>
            <a:t>New Mexico 	3	49%	0.9%		2.5%</a:t>
          </a:r>
        </a:p>
        <a:p>
          <a:r>
            <a:rPr lang="en-US" sz="1100">
              <a:solidFill>
                <a:schemeClr val="dk1"/>
              </a:solidFill>
              <a:effectLst/>
              <a:latin typeface="+mn-lt"/>
              <a:ea typeface="+mn-ea"/>
              <a:cs typeface="+mn-cs"/>
            </a:rPr>
            <a:t>Florida	10	50%	1.4%		1.0%</a:t>
          </a:r>
        </a:p>
        <a:p>
          <a:r>
            <a:rPr lang="en-US" sz="1100">
              <a:solidFill>
                <a:schemeClr val="dk1"/>
              </a:solidFill>
              <a:effectLst/>
              <a:latin typeface="+mn-lt"/>
              <a:ea typeface="+mn-ea"/>
              <a:cs typeface="+mn-cs"/>
            </a:rPr>
            <a:t>Tennessee	4	51%	2.0%		2.2%</a:t>
          </a:r>
        </a:p>
        <a:p>
          <a:r>
            <a:rPr lang="en-US" sz="1100">
              <a:solidFill>
                <a:schemeClr val="dk1"/>
              </a:solidFill>
              <a:effectLst/>
              <a:latin typeface="+mn-lt"/>
              <a:ea typeface="+mn-ea"/>
              <a:cs typeface="+mn-cs"/>
            </a:rPr>
            <a:t>Arkansas	3	48%	1.8%		2.9%</a:t>
          </a:r>
        </a:p>
        <a:p>
          <a:r>
            <a:rPr lang="en-US" sz="1100">
              <a:solidFill>
                <a:schemeClr val="dk1"/>
              </a:solidFill>
              <a:effectLst/>
              <a:latin typeface="+mn-lt"/>
              <a:ea typeface="+mn-ea"/>
              <a:cs typeface="+mn-cs"/>
            </a:rPr>
            <a:t>Oregon	5	51%	1.1%		1.9%</a:t>
          </a:r>
        </a:p>
        <a:p>
          <a:r>
            <a:rPr lang="en-US" sz="1100">
              <a:solidFill>
                <a:schemeClr val="dk1"/>
              </a:solidFill>
              <a:effectLst/>
              <a:latin typeface="+mn-lt"/>
              <a:ea typeface="+mn-ea"/>
              <a:cs typeface="+mn-cs"/>
            </a:rPr>
            <a:t>Maryland	5	51%	2.2%		2.1%</a:t>
          </a:r>
        </a:p>
        <a:p>
          <a:r>
            <a:rPr lang="en-US" sz="1100">
              <a:solidFill>
                <a:schemeClr val="dk1"/>
              </a:solidFill>
              <a:effectLst/>
              <a:latin typeface="+mn-lt"/>
              <a:ea typeface="+mn-ea"/>
              <a:cs typeface="+mn-cs"/>
            </a:rPr>
            <a:t>West Virginia	4	50%	1.3%		1.8%	</a:t>
          </a:r>
        </a:p>
        <a:p>
          <a:r>
            <a:rPr lang="en-US" sz="1100">
              <a:solidFill>
                <a:schemeClr val="dk1"/>
              </a:solidFill>
              <a:effectLst/>
              <a:latin typeface="+mn-lt"/>
              <a:ea typeface="+mn-ea"/>
              <a:cs typeface="+mn-cs"/>
            </a:rPr>
            <a:t>Vermont	3	48%	1.9%		2.8%</a:t>
          </a:r>
        </a:p>
        <a:p>
          <a:r>
            <a:rPr lang="en-US" sz="1100">
              <a:solidFill>
                <a:schemeClr val="dk1"/>
              </a:solidFill>
              <a:effectLst/>
              <a:latin typeface="+mn-lt"/>
              <a:ea typeface="+mn-ea"/>
              <a:cs typeface="+mn-cs"/>
            </a:rPr>
            <a:t>Total		50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These poll numbers are before any of this money has been spent. A new poll “mean” must be calculated using the spending allocations before any simulations can be run.</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Gore Planned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Table 2</a:t>
          </a:r>
        </a:p>
        <a:p>
          <a:r>
            <a:rPr lang="en-US" sz="1100">
              <a:solidFill>
                <a:schemeClr val="dk1"/>
              </a:solidFill>
              <a:effectLst/>
              <a:latin typeface="+mn-lt"/>
              <a:ea typeface="+mn-ea"/>
              <a:cs typeface="+mn-cs"/>
            </a:rPr>
            <a:t>State	  	Expected	Initial </a:t>
          </a:r>
        </a:p>
        <a:p>
          <a:r>
            <a:rPr lang="en-US" sz="1100">
              <a:solidFill>
                <a:schemeClr val="dk1"/>
              </a:solidFill>
              <a:effectLst/>
              <a:latin typeface="+mn-lt"/>
              <a:ea typeface="+mn-ea"/>
              <a:cs typeface="+mn-cs"/>
            </a:rPr>
            <a:t>Bush			</a:t>
          </a:r>
        </a:p>
        <a:p>
          <a:r>
            <a:rPr lang="en-US" sz="1100">
              <a:solidFill>
                <a:schemeClr val="dk1"/>
              </a:solidFill>
              <a:effectLst/>
              <a:latin typeface="+mn-lt"/>
              <a:ea typeface="+mn-ea"/>
              <a:cs typeface="+mn-cs"/>
            </a:rPr>
            <a:t>	    	Spending	Spending		</a:t>
          </a:r>
        </a:p>
        <a:p>
          <a:r>
            <a:rPr lang="en-US" sz="1100">
              <a:solidFill>
                <a:schemeClr val="dk1"/>
              </a:solidFill>
              <a:effectLst/>
              <a:latin typeface="+mn-lt"/>
              <a:ea typeface="+mn-ea"/>
              <a:cs typeface="+mn-cs"/>
            </a:rPr>
            <a:t>		in Millions	in Millions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Iowa		$2 		$2		</a:t>
          </a:r>
        </a:p>
        <a:p>
          <a:r>
            <a:rPr lang="en-US" sz="1100">
              <a:solidFill>
                <a:schemeClr val="dk1"/>
              </a:solidFill>
              <a:effectLst/>
              <a:latin typeface="+mn-lt"/>
              <a:ea typeface="+mn-ea"/>
              <a:cs typeface="+mn-cs"/>
            </a:rPr>
            <a:t>Pennsylvania		$15		$15		</a:t>
          </a:r>
        </a:p>
        <a:p>
          <a:r>
            <a:rPr lang="en-US" sz="1100">
              <a:solidFill>
                <a:schemeClr val="dk1"/>
              </a:solidFill>
              <a:effectLst/>
              <a:latin typeface="+mn-lt"/>
              <a:ea typeface="+mn-ea"/>
              <a:cs typeface="+mn-cs"/>
            </a:rPr>
            <a:t>New Mexico 		</a:t>
          </a:r>
          <a:r>
            <a:rPr lang="en-US" sz="1100">
              <a:solidFill>
                <a:srgbClr val="FF0000"/>
              </a:solidFill>
              <a:effectLst/>
              <a:latin typeface="+mn-lt"/>
              <a:ea typeface="+mn-ea"/>
              <a:cs typeface="+mn-cs"/>
            </a:rPr>
            <a:t>$8		$7</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Florida		$</a:t>
          </a:r>
          <a:r>
            <a:rPr lang="en-US" sz="1100">
              <a:solidFill>
                <a:srgbClr val="FF0000"/>
              </a:solidFill>
              <a:effectLst/>
              <a:latin typeface="+mn-lt"/>
              <a:ea typeface="+mn-ea"/>
              <a:cs typeface="+mn-cs"/>
            </a:rPr>
            <a:t>25		$8</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Tennessee		$15		$15		</a:t>
          </a:r>
        </a:p>
        <a:p>
          <a:r>
            <a:rPr lang="en-US" sz="1100">
              <a:solidFill>
                <a:schemeClr val="dk1"/>
              </a:solidFill>
              <a:effectLst/>
              <a:latin typeface="+mn-lt"/>
              <a:ea typeface="+mn-ea"/>
              <a:cs typeface="+mn-cs"/>
            </a:rPr>
            <a:t>Arkansas		</a:t>
          </a:r>
          <a:r>
            <a:rPr lang="en-US" sz="1100">
              <a:solidFill>
                <a:srgbClr val="FF0000"/>
              </a:solidFill>
              <a:effectLst/>
              <a:latin typeface="+mn-lt"/>
              <a:ea typeface="+mn-ea"/>
              <a:cs typeface="+mn-cs"/>
            </a:rPr>
            <a:t>$5		$4</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Oregon		$12		$12		</a:t>
          </a:r>
        </a:p>
        <a:p>
          <a:r>
            <a:rPr lang="en-US" sz="1100">
              <a:solidFill>
                <a:schemeClr val="dk1"/>
              </a:solidFill>
              <a:effectLst/>
              <a:latin typeface="+mn-lt"/>
              <a:ea typeface="+mn-ea"/>
              <a:cs typeface="+mn-cs"/>
            </a:rPr>
            <a:t>Maryland		$10		$10		</a:t>
          </a:r>
        </a:p>
        <a:p>
          <a:r>
            <a:rPr lang="en-US" sz="1100">
              <a:solidFill>
                <a:schemeClr val="dk1"/>
              </a:solidFill>
              <a:effectLst/>
              <a:latin typeface="+mn-lt"/>
              <a:ea typeface="+mn-ea"/>
              <a:cs typeface="+mn-cs"/>
            </a:rPr>
            <a:t>West Virginia		</a:t>
          </a:r>
          <a:r>
            <a:rPr lang="en-US" sz="1100">
              <a:solidFill>
                <a:srgbClr val="FF0000"/>
              </a:solidFill>
              <a:effectLst/>
              <a:latin typeface="+mn-lt"/>
              <a:ea typeface="+mn-ea"/>
              <a:cs typeface="+mn-cs"/>
            </a:rPr>
            <a:t>$6		$5</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Vermont		$2		$2	</a:t>
          </a:r>
        </a:p>
        <a:p>
          <a:r>
            <a:rPr lang="en-US" sz="1100">
              <a:solidFill>
                <a:schemeClr val="dk1"/>
              </a:solidFill>
              <a:effectLst/>
              <a:latin typeface="+mn-lt"/>
              <a:ea typeface="+mn-ea"/>
              <a:cs typeface="+mn-cs"/>
            </a:rPr>
            <a:t> Total		</a:t>
          </a:r>
          <a:r>
            <a:rPr lang="en-US" sz="1100">
              <a:solidFill>
                <a:srgbClr val="FF0000"/>
              </a:solidFill>
              <a:effectLst/>
              <a:latin typeface="+mn-lt"/>
              <a:ea typeface="+mn-ea"/>
              <a:cs typeface="+mn-cs"/>
            </a:rPr>
            <a:t>$100		$80</a:t>
          </a:r>
        </a:p>
        <a:p>
          <a:endParaRPr lang="en-US" sz="1100">
            <a:solidFill>
              <a:srgbClr val="FF0000"/>
            </a:solidFill>
            <a:effectLst/>
            <a:latin typeface="+mn-lt"/>
            <a:ea typeface="+mn-ea"/>
            <a:cs typeface="+mn-cs"/>
          </a:endParaRPr>
        </a:p>
        <a:p>
          <a:endParaRPr lang="en-US" sz="1100"/>
        </a:p>
      </xdr:txBody>
    </xdr:sp>
    <xdr:clientData/>
  </xdr:twoCellAnchor>
  <xdr:twoCellAnchor>
    <xdr:from>
      <xdr:col>0</xdr:col>
      <xdr:colOff>311150</xdr:colOff>
      <xdr:row>0</xdr:row>
      <xdr:rowOff>165100</xdr:rowOff>
    </xdr:from>
    <xdr:to>
      <xdr:col>9</xdr:col>
      <xdr:colOff>146050</xdr:colOff>
      <xdr:row>10</xdr:row>
      <xdr:rowOff>82550</xdr:rowOff>
    </xdr:to>
    <xdr:sp macro="" textlink="">
      <xdr:nvSpPr>
        <xdr:cNvPr id="3" name="TextBox 2">
          <a:extLst>
            <a:ext uri="{FF2B5EF4-FFF2-40B4-BE49-F238E27FC236}">
              <a16:creationId xmlns:a16="http://schemas.microsoft.com/office/drawing/2014/main" id="{8A921C73-3867-4855-83C1-3397FDB9B03F}"/>
            </a:ext>
          </a:extLst>
        </xdr:cNvPr>
        <xdr:cNvSpPr txBox="1"/>
      </xdr:nvSpPr>
      <xdr:spPr>
        <a:xfrm>
          <a:off x="311150" y="165100"/>
          <a:ext cx="5321300" cy="175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1.2</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What is the confidence interval of that probability? </a:t>
          </a:r>
        </a:p>
        <a:p>
          <a:endParaRPr lang="en-US">
            <a:effectLst/>
          </a:endParaRPr>
        </a:p>
        <a:p>
          <a:r>
            <a:rPr lang="en-US" sz="1100" b="1">
              <a:solidFill>
                <a:schemeClr val="dk1"/>
              </a:solidFill>
              <a:effectLst/>
              <a:latin typeface="+mn-lt"/>
              <a:ea typeface="+mn-ea"/>
              <a:cs typeface="+mn-cs"/>
            </a:rPr>
            <a:t>1.1 What total number of Electoral Votes</a:t>
          </a:r>
          <a:r>
            <a:rPr lang="en-US" sz="1100">
              <a:solidFill>
                <a:schemeClr val="dk1"/>
              </a:solidFill>
              <a:effectLst/>
              <a:latin typeface="+mn-lt"/>
              <a:ea typeface="+mn-ea"/>
              <a:cs typeface="+mn-cs"/>
            </a:rPr>
            <a:t> should the Gore campaign expect from these ten States using this allocation of funds?</a:t>
          </a:r>
          <a:endParaRPr lang="en-US">
            <a:effectLst/>
          </a:endParaRPr>
        </a:p>
        <a:p>
          <a:endParaRPr lang="en-US" sz="1100"/>
        </a:p>
      </xdr:txBody>
    </xdr:sp>
    <xdr:clientData/>
  </xdr:twoCellAnchor>
  <xdr:twoCellAnchor>
    <xdr:from>
      <xdr:col>0</xdr:col>
      <xdr:colOff>463550</xdr:colOff>
      <xdr:row>1</xdr:row>
      <xdr:rowOff>133350</xdr:rowOff>
    </xdr:from>
    <xdr:to>
      <xdr:col>9</xdr:col>
      <xdr:colOff>298450</xdr:colOff>
      <xdr:row>11</xdr:row>
      <xdr:rowOff>50800</xdr:rowOff>
    </xdr:to>
    <xdr:sp macro="" textlink="">
      <xdr:nvSpPr>
        <xdr:cNvPr id="4" name="TextBox 3">
          <a:extLst>
            <a:ext uri="{FF2B5EF4-FFF2-40B4-BE49-F238E27FC236}">
              <a16:creationId xmlns:a16="http://schemas.microsoft.com/office/drawing/2014/main" id="{4CA94608-B10A-48FE-96E7-F5702B55E80F}"/>
            </a:ext>
          </a:extLst>
        </xdr:cNvPr>
        <xdr:cNvSpPr txBox="1"/>
      </xdr:nvSpPr>
      <xdr:spPr>
        <a:xfrm>
          <a:off x="463550" y="317500"/>
          <a:ext cx="5321300" cy="175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1.2</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What is the confidence interval of that probability? </a:t>
          </a:r>
        </a:p>
        <a:p>
          <a:endParaRPr lang="en-US">
            <a:effectLst/>
          </a:endParaRPr>
        </a:p>
        <a:p>
          <a:r>
            <a:rPr lang="en-US" sz="1100" b="1">
              <a:solidFill>
                <a:schemeClr val="dk1"/>
              </a:solidFill>
              <a:effectLst/>
              <a:latin typeface="+mn-lt"/>
              <a:ea typeface="+mn-ea"/>
              <a:cs typeface="+mn-cs"/>
            </a:rPr>
            <a:t>1.1 What total number of Electoral Votes</a:t>
          </a:r>
          <a:r>
            <a:rPr lang="en-US" sz="1100">
              <a:solidFill>
                <a:schemeClr val="dk1"/>
              </a:solidFill>
              <a:effectLst/>
              <a:latin typeface="+mn-lt"/>
              <a:ea typeface="+mn-ea"/>
              <a:cs typeface="+mn-cs"/>
            </a:rPr>
            <a:t> should the Gore campaign expect from these ten States using this allocation of funds?</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546100</xdr:colOff>
      <xdr:row>5</xdr:row>
      <xdr:rowOff>50800</xdr:rowOff>
    </xdr:from>
    <xdr:to>
      <xdr:col>9</xdr:col>
      <xdr:colOff>381000</xdr:colOff>
      <xdr:row>14</xdr:row>
      <xdr:rowOff>152400</xdr:rowOff>
    </xdr:to>
    <xdr:sp macro="" textlink="">
      <xdr:nvSpPr>
        <xdr:cNvPr id="2" name="TextBox 1">
          <a:extLst>
            <a:ext uri="{FF2B5EF4-FFF2-40B4-BE49-F238E27FC236}">
              <a16:creationId xmlns:a16="http://schemas.microsoft.com/office/drawing/2014/main" id="{C932AC6B-7C85-4D50-98FD-A57CFC63A948}"/>
            </a:ext>
          </a:extLst>
        </xdr:cNvPr>
        <xdr:cNvSpPr txBox="1"/>
      </xdr:nvSpPr>
      <xdr:spPr>
        <a:xfrm>
          <a:off x="546100" y="971550"/>
          <a:ext cx="5321300" cy="175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1.2</a:t>
          </a:r>
          <a:r>
            <a:rPr lang="en-US" sz="1100" baseline="0">
              <a:solidFill>
                <a:schemeClr val="dk1"/>
              </a:solidFill>
              <a:effectLst/>
              <a:latin typeface="+mn-lt"/>
              <a:ea typeface="+mn-ea"/>
              <a:cs typeface="+mn-cs"/>
            </a:rPr>
            <a:t> </a:t>
          </a:r>
          <a:r>
            <a:rPr lang="en-US" sz="1100" b="0">
              <a:solidFill>
                <a:schemeClr val="dk1"/>
              </a:solidFill>
              <a:effectLst/>
              <a:latin typeface="+mn-lt"/>
              <a:ea typeface="+mn-ea"/>
              <a:cs typeface="+mn-cs"/>
            </a:rPr>
            <a:t>What is the confidence interval of that probability? </a:t>
          </a:r>
        </a:p>
        <a:p>
          <a:r>
            <a:rPr lang="en-US" b="0">
              <a:effectLst/>
            </a:rPr>
            <a:t>19.509 - 20.263</a:t>
          </a:r>
        </a:p>
        <a:p>
          <a:r>
            <a:rPr lang="en-US" sz="1100" b="0">
              <a:solidFill>
                <a:schemeClr val="dk1"/>
              </a:solidFill>
              <a:effectLst/>
              <a:latin typeface="+mn-lt"/>
              <a:ea typeface="+mn-ea"/>
              <a:cs typeface="+mn-cs"/>
            </a:rPr>
            <a:t>1.1 What total number of Electoral Votes should the Gore campaign expect from these ten States using this allocation of funds?</a:t>
          </a:r>
        </a:p>
        <a:p>
          <a:r>
            <a:rPr lang="en-US" sz="1100">
              <a:solidFill>
                <a:schemeClr val="dk1"/>
              </a:solidFill>
              <a:effectLst/>
              <a:latin typeface="+mn-lt"/>
              <a:ea typeface="+mn-ea"/>
              <a:cs typeface="+mn-cs"/>
            </a:rPr>
            <a:t>19.886</a:t>
          </a:r>
          <a:endParaRPr lang="en-US">
            <a:effectLst/>
          </a:endParaRP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yon\AppData\Roaming\Microsoft\AddIns\YASAIwNYU%2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SAI Blank Sheet"/>
      <sheetName val="Simulation Output 1"/>
    </sheetNames>
    <definedNames>
      <definedName name="genNormal"/>
      <definedName name="simOutpu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BF65A-87D8-43F8-93E7-73809FD5B1AB}">
  <dimension ref="A1"/>
  <sheetViews>
    <sheetView showGridLines="0" topLeftCell="A18" zoomScaleNormal="100" workbookViewId="0">
      <selection activeCell="I18" sqref="I18"/>
    </sheetView>
  </sheetViews>
  <sheetFormatPr defaultRowHeight="14.5" x14ac:dyDescent="0.35"/>
  <cols>
    <col min="1" max="1" width="8.7265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BB84-11A9-4794-B66E-827069F4DC93}">
  <dimension ref="A1:N24"/>
  <sheetViews>
    <sheetView topLeftCell="A7" workbookViewId="0">
      <selection activeCell="E21" sqref="E21"/>
    </sheetView>
  </sheetViews>
  <sheetFormatPr defaultRowHeight="14.5" x14ac:dyDescent="0.35"/>
  <cols>
    <col min="1" max="1" width="18.54296875" customWidth="1"/>
    <col min="5" max="5" width="12.7265625" customWidth="1"/>
    <col min="7" max="7" width="13.7265625" customWidth="1"/>
    <col min="8" max="8" width="13.08984375" customWidth="1"/>
    <col min="13" max="13" width="8.7265625" customWidth="1"/>
  </cols>
  <sheetData>
    <row r="1" spans="1:14" x14ac:dyDescent="0.35">
      <c r="A1" s="6"/>
      <c r="B1" s="3" t="s">
        <v>10</v>
      </c>
      <c r="C1" s="3" t="s">
        <v>11</v>
      </c>
      <c r="D1" s="3" t="s">
        <v>12</v>
      </c>
      <c r="E1" s="3" t="s">
        <v>13</v>
      </c>
      <c r="F1" s="18" t="s">
        <v>19</v>
      </c>
      <c r="G1" s="13" t="s">
        <v>17</v>
      </c>
      <c r="H1" s="13" t="s">
        <v>18</v>
      </c>
      <c r="I1" s="6" t="s">
        <v>16</v>
      </c>
    </row>
    <row r="2" spans="1:14" x14ac:dyDescent="0.35">
      <c r="A2" s="6" t="s">
        <v>0</v>
      </c>
      <c r="B2" s="2">
        <v>3</v>
      </c>
      <c r="C2" s="2">
        <v>50</v>
      </c>
      <c r="D2" s="3">
        <v>1.2</v>
      </c>
      <c r="E2" s="16">
        <v>3</v>
      </c>
      <c r="F2" s="6">
        <f>C2+I2*E2</f>
        <v>50</v>
      </c>
      <c r="G2" s="13">
        <v>2</v>
      </c>
      <c r="H2" s="13">
        <v>2</v>
      </c>
      <c r="I2" s="6">
        <f>H2-G2</f>
        <v>0</v>
      </c>
    </row>
    <row r="3" spans="1:14" x14ac:dyDescent="0.35">
      <c r="A3" s="3" t="s">
        <v>1</v>
      </c>
      <c r="B3" s="2">
        <v>10</v>
      </c>
      <c r="C3" s="2">
        <v>51</v>
      </c>
      <c r="D3" s="2">
        <v>1.6</v>
      </c>
      <c r="E3" s="3">
        <v>1.5</v>
      </c>
      <c r="F3" s="6">
        <f>C3+I3*E3</f>
        <v>51</v>
      </c>
      <c r="G3" s="13">
        <v>15</v>
      </c>
      <c r="H3" s="13">
        <v>15</v>
      </c>
      <c r="I3" s="6">
        <f t="shared" ref="I3:I11" si="0">H3-G3</f>
        <v>0</v>
      </c>
    </row>
    <row r="4" spans="1:14" x14ac:dyDescent="0.35">
      <c r="A4" s="3" t="s">
        <v>2</v>
      </c>
      <c r="B4" s="2">
        <v>3</v>
      </c>
      <c r="C4" s="2">
        <v>49</v>
      </c>
      <c r="D4" s="2">
        <v>0.9</v>
      </c>
      <c r="E4" s="3">
        <v>2.5</v>
      </c>
      <c r="F4" s="6">
        <f t="shared" ref="F4:F11" si="1">C4+I4*E4</f>
        <v>46.5</v>
      </c>
      <c r="G4" s="13">
        <v>8</v>
      </c>
      <c r="H4" s="13">
        <v>7</v>
      </c>
      <c r="I4" s="6">
        <f t="shared" si="0"/>
        <v>-1</v>
      </c>
    </row>
    <row r="5" spans="1:14" x14ac:dyDescent="0.35">
      <c r="A5" s="3" t="s">
        <v>3</v>
      </c>
      <c r="B5" s="2">
        <v>10</v>
      </c>
      <c r="C5" s="2">
        <v>50</v>
      </c>
      <c r="D5" s="2">
        <v>1.4</v>
      </c>
      <c r="E5" s="3">
        <v>1</v>
      </c>
      <c r="F5" s="6">
        <f>C5+I5*E5</f>
        <v>33</v>
      </c>
      <c r="G5" s="13">
        <v>25</v>
      </c>
      <c r="H5" s="13">
        <v>8</v>
      </c>
      <c r="I5" s="6">
        <f t="shared" si="0"/>
        <v>-17</v>
      </c>
    </row>
    <row r="6" spans="1:14" x14ac:dyDescent="0.35">
      <c r="A6" s="3" t="s">
        <v>4</v>
      </c>
      <c r="B6" s="2">
        <v>4</v>
      </c>
      <c r="C6" s="2">
        <v>51</v>
      </c>
      <c r="D6" s="2">
        <v>2</v>
      </c>
      <c r="E6" s="3">
        <v>2.2000000000000002</v>
      </c>
      <c r="F6" s="6">
        <f t="shared" si="1"/>
        <v>51</v>
      </c>
      <c r="G6" s="13">
        <v>15</v>
      </c>
      <c r="H6" s="13">
        <v>15</v>
      </c>
      <c r="I6" s="6">
        <f t="shared" si="0"/>
        <v>0</v>
      </c>
    </row>
    <row r="7" spans="1:14" x14ac:dyDescent="0.35">
      <c r="A7" s="3" t="s">
        <v>5</v>
      </c>
      <c r="B7" s="2">
        <v>3</v>
      </c>
      <c r="C7" s="2">
        <v>48</v>
      </c>
      <c r="D7" s="2">
        <v>1.8</v>
      </c>
      <c r="E7" s="3">
        <v>2.9</v>
      </c>
      <c r="F7" s="6">
        <f t="shared" si="1"/>
        <v>45.1</v>
      </c>
      <c r="G7" s="13">
        <v>5</v>
      </c>
      <c r="H7" s="13">
        <v>4</v>
      </c>
      <c r="I7" s="6">
        <f t="shared" si="0"/>
        <v>-1</v>
      </c>
    </row>
    <row r="8" spans="1:14" x14ac:dyDescent="0.35">
      <c r="A8" s="3" t="s">
        <v>6</v>
      </c>
      <c r="B8" s="2">
        <v>5</v>
      </c>
      <c r="C8" s="2">
        <v>51</v>
      </c>
      <c r="D8" s="2">
        <v>1.1000000000000001</v>
      </c>
      <c r="E8" s="3">
        <v>1.9</v>
      </c>
      <c r="F8" s="6">
        <f t="shared" si="1"/>
        <v>51</v>
      </c>
      <c r="G8" s="13">
        <v>12</v>
      </c>
      <c r="H8" s="13">
        <v>12</v>
      </c>
      <c r="I8" s="6">
        <f t="shared" si="0"/>
        <v>0</v>
      </c>
    </row>
    <row r="9" spans="1:14" x14ac:dyDescent="0.35">
      <c r="A9" s="3" t="s">
        <v>7</v>
      </c>
      <c r="B9" s="2">
        <v>5</v>
      </c>
      <c r="C9" s="2">
        <v>51</v>
      </c>
      <c r="D9" s="2">
        <v>2.2000000000000002</v>
      </c>
      <c r="E9" s="3">
        <v>2.1</v>
      </c>
      <c r="F9" s="6">
        <f t="shared" si="1"/>
        <v>51</v>
      </c>
      <c r="G9" s="13">
        <v>10</v>
      </c>
      <c r="H9" s="13">
        <v>10</v>
      </c>
      <c r="I9" s="6">
        <f t="shared" si="0"/>
        <v>0</v>
      </c>
    </row>
    <row r="10" spans="1:14" x14ac:dyDescent="0.35">
      <c r="A10" s="3" t="s">
        <v>8</v>
      </c>
      <c r="B10" s="2">
        <v>4</v>
      </c>
      <c r="C10" s="2">
        <v>50</v>
      </c>
      <c r="D10" s="2">
        <v>1.3</v>
      </c>
      <c r="E10" s="3">
        <v>1.8</v>
      </c>
      <c r="F10" s="6">
        <f t="shared" si="1"/>
        <v>48.2</v>
      </c>
      <c r="G10" s="13">
        <v>6</v>
      </c>
      <c r="H10" s="13">
        <v>5</v>
      </c>
      <c r="I10" s="6">
        <f t="shared" si="0"/>
        <v>-1</v>
      </c>
    </row>
    <row r="11" spans="1:14" x14ac:dyDescent="0.35">
      <c r="A11" s="17" t="s">
        <v>9</v>
      </c>
      <c r="B11" s="5">
        <v>3</v>
      </c>
      <c r="C11" s="5">
        <v>48</v>
      </c>
      <c r="D11" s="5">
        <v>1.9</v>
      </c>
      <c r="E11" s="17">
        <v>2.8</v>
      </c>
      <c r="F11" s="14">
        <f t="shared" si="1"/>
        <v>48</v>
      </c>
      <c r="G11" s="15">
        <v>2</v>
      </c>
      <c r="H11" s="15">
        <v>2</v>
      </c>
      <c r="I11" s="14">
        <f t="shared" si="0"/>
        <v>0</v>
      </c>
    </row>
    <row r="12" spans="1:14" x14ac:dyDescent="0.35">
      <c r="A12" s="1"/>
      <c r="B12" s="6" t="s">
        <v>14</v>
      </c>
      <c r="C12" s="7" t="s">
        <v>15</v>
      </c>
      <c r="H12" s="11"/>
      <c r="I12" s="11"/>
      <c r="J12" s="11"/>
      <c r="K12" s="11"/>
      <c r="L12" s="11"/>
      <c r="M12" s="11"/>
      <c r="N12" s="11"/>
    </row>
    <row r="13" spans="1:14" x14ac:dyDescent="0.35">
      <c r="A13" s="1" t="s">
        <v>0</v>
      </c>
      <c r="B13" s="6" cm="1">
        <f t="array" aca="1" ref="B13" ca="1">[1]!genNormal(F2,D2)</f>
        <v>49.421126584045851</v>
      </c>
      <c r="C13" s="7">
        <f ca="1">IF(B13&gt;50,B2,0)</f>
        <v>0</v>
      </c>
      <c r="G13" s="33"/>
      <c r="H13" s="34"/>
      <c r="I13" s="34"/>
      <c r="J13" s="35"/>
      <c r="K13" s="34"/>
      <c r="L13" s="12"/>
      <c r="M13" s="12"/>
      <c r="N13" s="12"/>
    </row>
    <row r="14" spans="1:14" x14ac:dyDescent="0.35">
      <c r="A14" s="4" t="s">
        <v>1</v>
      </c>
      <c r="B14" s="6" cm="1">
        <f t="array" aca="1" ref="B14" ca="1">[1]!genNormal(F3,D3)</f>
        <v>51.040709705217296</v>
      </c>
      <c r="C14" s="7">
        <f t="shared" ref="C14:C21" ca="1" si="2">IF(B14&gt;50,B3,0)</f>
        <v>10</v>
      </c>
      <c r="F14" s="33"/>
      <c r="G14" s="33"/>
      <c r="H14" s="34"/>
      <c r="I14" s="34"/>
      <c r="J14" s="35"/>
      <c r="K14" s="34"/>
      <c r="L14" s="12"/>
      <c r="M14" s="12"/>
      <c r="N14" s="12"/>
    </row>
    <row r="15" spans="1:14" x14ac:dyDescent="0.35">
      <c r="A15" s="4" t="s">
        <v>2</v>
      </c>
      <c r="B15" s="6" cm="1">
        <f t="array" aca="1" ref="B15" ca="1">[1]!genNormal(F4,D4)</f>
        <v>45.876936199710073</v>
      </c>
      <c r="C15" s="7">
        <f ca="1">IF(B15&gt;50,B4,0)</f>
        <v>0</v>
      </c>
      <c r="F15" s="33"/>
      <c r="G15" s="33"/>
      <c r="H15" s="34"/>
      <c r="I15" s="34"/>
      <c r="J15" s="35"/>
      <c r="K15" s="34"/>
      <c r="L15" s="12"/>
      <c r="M15" s="12"/>
      <c r="N15" s="12"/>
    </row>
    <row r="16" spans="1:14" x14ac:dyDescent="0.35">
      <c r="A16" s="4" t="s">
        <v>3</v>
      </c>
      <c r="B16" s="6" cm="1">
        <f t="array" aca="1" ref="B16" ca="1">[1]!genNormal(F5,D5)</f>
        <v>33.637722678413567</v>
      </c>
      <c r="C16" s="7">
        <f ca="1">IF(B16&gt;50,B5,0)</f>
        <v>0</v>
      </c>
      <c r="F16" s="33"/>
      <c r="G16" s="33"/>
      <c r="H16" s="34"/>
      <c r="I16" s="34"/>
      <c r="J16" s="35"/>
      <c r="K16" s="34"/>
      <c r="L16" s="12"/>
      <c r="M16" s="12"/>
      <c r="N16" s="12"/>
    </row>
    <row r="17" spans="1:14" x14ac:dyDescent="0.35">
      <c r="A17" s="4" t="s">
        <v>4</v>
      </c>
      <c r="B17" s="6" cm="1">
        <f t="array" aca="1" ref="B17" ca="1">[1]!genNormal(F6,D6)</f>
        <v>49.597977931119885</v>
      </c>
      <c r="C17" s="7">
        <f t="shared" ca="1" si="2"/>
        <v>0</v>
      </c>
      <c r="F17" s="33"/>
      <c r="G17" s="33"/>
      <c r="H17" s="34"/>
      <c r="I17" s="34"/>
      <c r="J17" s="35"/>
      <c r="K17" s="34"/>
      <c r="L17" s="12"/>
      <c r="M17" s="12"/>
      <c r="N17" s="12"/>
    </row>
    <row r="18" spans="1:14" x14ac:dyDescent="0.35">
      <c r="A18" s="4" t="s">
        <v>5</v>
      </c>
      <c r="B18" s="6" cm="1">
        <f t="array" aca="1" ref="B18" ca="1">[1]!genNormal(F7,D7)</f>
        <v>45.485718118833155</v>
      </c>
      <c r="C18" s="7">
        <f t="shared" ca="1" si="2"/>
        <v>0</v>
      </c>
      <c r="F18" s="33"/>
      <c r="G18" s="33"/>
      <c r="H18" s="34"/>
      <c r="I18" s="34"/>
      <c r="J18" s="35"/>
      <c r="K18" s="34"/>
      <c r="L18" s="12"/>
      <c r="M18" s="12"/>
      <c r="N18" s="12"/>
    </row>
    <row r="19" spans="1:14" x14ac:dyDescent="0.35">
      <c r="A19" s="4" t="s">
        <v>6</v>
      </c>
      <c r="B19" s="6" cm="1">
        <f t="array" aca="1" ref="B19" ca="1">[1]!genNormal(F8,D8)</f>
        <v>50.68253802743024</v>
      </c>
      <c r="C19" s="7">
        <f t="shared" ca="1" si="2"/>
        <v>5</v>
      </c>
      <c r="F19" s="33"/>
      <c r="G19" s="33"/>
      <c r="H19" s="34"/>
      <c r="I19" s="34"/>
      <c r="J19" s="35"/>
      <c r="K19" s="34"/>
      <c r="L19" s="12"/>
      <c r="M19" s="12"/>
      <c r="N19" s="12"/>
    </row>
    <row r="20" spans="1:14" x14ac:dyDescent="0.35">
      <c r="A20" s="4" t="s">
        <v>7</v>
      </c>
      <c r="B20" s="6" cm="1">
        <f t="array" aca="1" ref="B20" ca="1">[1]!genNormal(F9,D9)</f>
        <v>54.555996649101559</v>
      </c>
      <c r="C20" s="7">
        <f t="shared" ca="1" si="2"/>
        <v>5</v>
      </c>
      <c r="F20" s="33"/>
      <c r="G20" s="33"/>
      <c r="H20" s="34"/>
      <c r="I20" s="34"/>
      <c r="J20" s="35"/>
      <c r="K20" s="34"/>
      <c r="L20" s="12"/>
      <c r="M20" s="12"/>
      <c r="N20" s="12"/>
    </row>
    <row r="21" spans="1:14" x14ac:dyDescent="0.35">
      <c r="A21" s="4" t="s">
        <v>8</v>
      </c>
      <c r="B21" s="6" cm="1">
        <f t="array" aca="1" ref="B21" ca="1">[1]!genNormal(F10,D10)</f>
        <v>47.864772635666576</v>
      </c>
      <c r="C21" s="7">
        <f t="shared" ca="1" si="2"/>
        <v>0</v>
      </c>
      <c r="F21" s="33"/>
      <c r="G21" s="33"/>
      <c r="H21" s="34"/>
      <c r="I21" s="34"/>
      <c r="J21" s="35"/>
      <c r="K21" s="34"/>
      <c r="L21" s="12"/>
      <c r="M21" s="12"/>
      <c r="N21" s="12"/>
    </row>
    <row r="22" spans="1:14" x14ac:dyDescent="0.35">
      <c r="A22" s="4" t="s">
        <v>9</v>
      </c>
      <c r="B22" s="6" cm="1">
        <f t="array" aca="1" ref="B22" ca="1">[1]!genNormal(F11,D11)</f>
        <v>44.30973363122402</v>
      </c>
      <c r="C22" s="7">
        <f ca="1">IF(B22&gt;50,B11,0)</f>
        <v>0</v>
      </c>
      <c r="F22" s="33"/>
      <c r="G22" s="33"/>
      <c r="H22" s="34"/>
      <c r="I22" s="34"/>
      <c r="J22" s="35"/>
      <c r="K22" s="34"/>
      <c r="L22" s="12"/>
      <c r="M22" s="12"/>
      <c r="N22" s="12"/>
    </row>
    <row r="23" spans="1:14" x14ac:dyDescent="0.35">
      <c r="A23" s="8" t="s">
        <v>16</v>
      </c>
      <c r="B23" s="10"/>
      <c r="C23" s="9">
        <f ca="1">SUM(C13:C22)</f>
        <v>20</v>
      </c>
      <c r="D23" cm="1">
        <f t="array" aca="1" ref="D23" ca="1">[1]!simOutput(C23,"Outcome")</f>
        <v>20</v>
      </c>
      <c r="H23" s="35"/>
      <c r="I23" s="35"/>
      <c r="J23" s="35"/>
      <c r="K23" s="35"/>
    </row>
    <row r="24" spans="1:14" x14ac:dyDescent="0.35">
      <c r="C24">
        <f ca="1">IF(C23&gt;24, 1, 0)</f>
        <v>0</v>
      </c>
      <c r="D24" cm="1">
        <f t="array" aca="1" ref="D24" ca="1">[1]!simOutput(C24,"Prob")</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26CF6-0634-4F26-AC3F-6820B9B6A6C7}">
  <dimension ref="A1:P39"/>
  <sheetViews>
    <sheetView tabSelected="1" topLeftCell="A25" workbookViewId="0">
      <selection activeCell="C33" sqref="C33"/>
    </sheetView>
  </sheetViews>
  <sheetFormatPr defaultRowHeight="14.5" x14ac:dyDescent="0.35"/>
  <cols>
    <col min="1" max="1" width="17.6328125" bestFit="1" customWidth="1"/>
    <col min="2" max="2" width="13.36328125" bestFit="1" customWidth="1"/>
    <col min="3" max="3" width="20.26953125" bestFit="1" customWidth="1"/>
    <col min="4" max="4" width="7.7265625" bestFit="1" customWidth="1"/>
    <col min="5" max="5" width="8.81640625" bestFit="1" customWidth="1"/>
    <col min="6" max="6" width="14.1796875" bestFit="1" customWidth="1"/>
    <col min="7" max="7" width="11.90625" bestFit="1" customWidth="1"/>
    <col min="8" max="8" width="12" bestFit="1" customWidth="1"/>
  </cols>
  <sheetData>
    <row r="1" spans="1:16" x14ac:dyDescent="0.35">
      <c r="A1" s="31" t="s">
        <v>20</v>
      </c>
      <c r="B1" s="32"/>
    </row>
    <row r="3" spans="1:16" x14ac:dyDescent="0.35">
      <c r="A3" s="19" t="s">
        <v>21</v>
      </c>
      <c r="B3" s="20" t="s">
        <v>44</v>
      </c>
      <c r="C3" s="19" t="s">
        <v>27</v>
      </c>
      <c r="D3" t="s">
        <v>28</v>
      </c>
    </row>
    <row r="4" spans="1:16" x14ac:dyDescent="0.35">
      <c r="B4" s="20"/>
      <c r="C4" s="19" t="s">
        <v>29</v>
      </c>
      <c r="D4" t="s">
        <v>30</v>
      </c>
    </row>
    <row r="5" spans="1:16" x14ac:dyDescent="0.35">
      <c r="A5" s="19" t="s">
        <v>22</v>
      </c>
      <c r="B5" s="21">
        <v>44542</v>
      </c>
      <c r="C5" s="19" t="s">
        <v>31</v>
      </c>
      <c r="D5">
        <v>123</v>
      </c>
    </row>
    <row r="6" spans="1:16" x14ac:dyDescent="0.35">
      <c r="A6" s="19" t="s">
        <v>23</v>
      </c>
      <c r="B6" s="22">
        <v>4.9548611111111113E-2</v>
      </c>
    </row>
    <row r="7" spans="1:16" x14ac:dyDescent="0.35">
      <c r="A7" s="19" t="s">
        <v>24</v>
      </c>
      <c r="B7" s="23">
        <v>1.1574074074074073E-5</v>
      </c>
    </row>
    <row r="8" spans="1:16" x14ac:dyDescent="0.35">
      <c r="A8" s="19" t="s">
        <v>25</v>
      </c>
      <c r="B8" s="20">
        <v>1</v>
      </c>
    </row>
    <row r="9" spans="1:16" x14ac:dyDescent="0.35">
      <c r="A9" s="19" t="s">
        <v>26</v>
      </c>
      <c r="B9" s="20">
        <v>1000</v>
      </c>
    </row>
    <row r="11" spans="1:16" ht="29" x14ac:dyDescent="0.35">
      <c r="A11" s="19" t="s">
        <v>32</v>
      </c>
      <c r="B11" s="19" t="s">
        <v>33</v>
      </c>
      <c r="C11" s="19" t="s">
        <v>36</v>
      </c>
      <c r="D11" s="19" t="s">
        <v>37</v>
      </c>
      <c r="E11" s="26" t="s">
        <v>38</v>
      </c>
      <c r="F11" s="25" t="s">
        <v>41</v>
      </c>
      <c r="G11" s="25" t="s">
        <v>42</v>
      </c>
      <c r="H11" s="25" t="s">
        <v>43</v>
      </c>
    </row>
    <row r="12" spans="1:16" x14ac:dyDescent="0.35">
      <c r="A12" s="24" t="s">
        <v>34</v>
      </c>
      <c r="B12">
        <v>1</v>
      </c>
      <c r="C12">
        <v>1000</v>
      </c>
      <c r="D12" s="30">
        <v>19.988</v>
      </c>
      <c r="E12" s="28">
        <v>6.1456997669610924</v>
      </c>
      <c r="F12" s="28">
        <v>0.19434409079163079</v>
      </c>
      <c r="G12" s="28">
        <v>19.607085582048402</v>
      </c>
      <c r="H12" s="28">
        <v>20.368914417951597</v>
      </c>
      <c r="I12" s="28"/>
      <c r="J12" s="28"/>
      <c r="K12" s="28"/>
      <c r="L12" s="28"/>
      <c r="M12" s="28"/>
      <c r="N12" s="28"/>
      <c r="O12" s="28"/>
      <c r="P12" s="28"/>
    </row>
    <row r="13" spans="1:16" x14ac:dyDescent="0.35">
      <c r="A13" s="24" t="s">
        <v>45</v>
      </c>
      <c r="B13">
        <v>1</v>
      </c>
      <c r="C13">
        <v>1000</v>
      </c>
      <c r="D13" s="30">
        <v>0.222</v>
      </c>
      <c r="E13" s="28">
        <v>0.41579909678700472</v>
      </c>
      <c r="F13" s="28">
        <v>1.3148721948877349E-2</v>
      </c>
      <c r="G13" s="28">
        <v>0.19622850498020039</v>
      </c>
      <c r="H13" s="28">
        <v>0.24777149501979961</v>
      </c>
      <c r="I13" s="28"/>
      <c r="J13" s="28"/>
      <c r="K13" s="28"/>
      <c r="L13" s="28"/>
      <c r="M13" s="28"/>
      <c r="N13" s="28"/>
      <c r="O13" s="28"/>
      <c r="P13" s="28"/>
    </row>
    <row r="15" spans="1:16" x14ac:dyDescent="0.35">
      <c r="A15" s="25" t="s">
        <v>32</v>
      </c>
      <c r="B15" s="25" t="s">
        <v>34</v>
      </c>
      <c r="C15" s="25" t="s">
        <v>45</v>
      </c>
    </row>
    <row r="16" spans="1:16" x14ac:dyDescent="0.35">
      <c r="A16" s="25" t="s">
        <v>39</v>
      </c>
      <c r="B16" s="29">
        <v>0</v>
      </c>
      <c r="C16" s="29">
        <v>0</v>
      </c>
    </row>
    <row r="17" spans="1:3" x14ac:dyDescent="0.35">
      <c r="A17" s="25" t="s">
        <v>35</v>
      </c>
    </row>
    <row r="18" spans="1:3" x14ac:dyDescent="0.35">
      <c r="A18" s="27">
        <v>0.05</v>
      </c>
      <c r="B18" s="29">
        <v>9</v>
      </c>
      <c r="C18" s="29">
        <v>0</v>
      </c>
    </row>
    <row r="19" spans="1:3" x14ac:dyDescent="0.35">
      <c r="A19" s="27">
        <v>0.1</v>
      </c>
      <c r="B19" s="29">
        <v>12</v>
      </c>
      <c r="C19" s="29">
        <v>0</v>
      </c>
    </row>
    <row r="20" spans="1:3" x14ac:dyDescent="0.35">
      <c r="A20" s="27">
        <v>0.15</v>
      </c>
      <c r="B20" s="29">
        <v>13</v>
      </c>
      <c r="C20" s="29">
        <v>0</v>
      </c>
    </row>
    <row r="21" spans="1:3" x14ac:dyDescent="0.35">
      <c r="A21" s="27">
        <v>0.2</v>
      </c>
      <c r="B21" s="29">
        <v>14</v>
      </c>
      <c r="C21" s="29">
        <v>0</v>
      </c>
    </row>
    <row r="22" spans="1:3" x14ac:dyDescent="0.35">
      <c r="A22" s="27">
        <v>0.25</v>
      </c>
      <c r="B22" s="29">
        <v>15</v>
      </c>
      <c r="C22" s="29">
        <v>0</v>
      </c>
    </row>
    <row r="23" spans="1:3" x14ac:dyDescent="0.35">
      <c r="A23" s="27">
        <v>0.3</v>
      </c>
      <c r="B23" s="29">
        <v>17</v>
      </c>
      <c r="C23" s="29">
        <v>0</v>
      </c>
    </row>
    <row r="24" spans="1:3" x14ac:dyDescent="0.35">
      <c r="A24" s="27">
        <v>0.35</v>
      </c>
      <c r="B24" s="29">
        <v>18</v>
      </c>
      <c r="C24" s="29">
        <v>0</v>
      </c>
    </row>
    <row r="25" spans="1:3" x14ac:dyDescent="0.35">
      <c r="A25" s="27">
        <v>0.4</v>
      </c>
      <c r="B25" s="29">
        <v>19</v>
      </c>
      <c r="C25" s="29">
        <v>0</v>
      </c>
    </row>
    <row r="26" spans="1:3" x14ac:dyDescent="0.35">
      <c r="A26" s="27">
        <v>0.45</v>
      </c>
      <c r="B26" s="29">
        <v>20</v>
      </c>
      <c r="C26" s="29">
        <v>0</v>
      </c>
    </row>
    <row r="27" spans="1:3" x14ac:dyDescent="0.35">
      <c r="A27" s="27">
        <v>0.5</v>
      </c>
      <c r="B27" s="29">
        <v>21</v>
      </c>
      <c r="C27" s="29">
        <v>0</v>
      </c>
    </row>
    <row r="28" spans="1:3" x14ac:dyDescent="0.35">
      <c r="A28" s="27">
        <v>0.55000000000000004</v>
      </c>
      <c r="B28" s="29">
        <v>22</v>
      </c>
      <c r="C28" s="29">
        <v>0</v>
      </c>
    </row>
    <row r="29" spans="1:3" x14ac:dyDescent="0.35">
      <c r="A29" s="27">
        <v>0.6</v>
      </c>
      <c r="B29" s="29">
        <v>23</v>
      </c>
      <c r="C29" s="29">
        <v>0</v>
      </c>
    </row>
    <row r="30" spans="1:3" x14ac:dyDescent="0.35">
      <c r="A30" s="27">
        <v>0.65</v>
      </c>
      <c r="B30" s="29">
        <v>23</v>
      </c>
      <c r="C30" s="29">
        <v>0</v>
      </c>
    </row>
    <row r="31" spans="1:3" x14ac:dyDescent="0.35">
      <c r="A31" s="27">
        <v>0.7</v>
      </c>
      <c r="B31" s="29">
        <v>24</v>
      </c>
      <c r="C31" s="29">
        <v>0</v>
      </c>
    </row>
    <row r="32" spans="1:3" x14ac:dyDescent="0.35">
      <c r="A32" s="27">
        <v>0.75</v>
      </c>
      <c r="B32" s="29">
        <v>24</v>
      </c>
      <c r="C32" s="29">
        <v>0</v>
      </c>
    </row>
    <row r="33" spans="1:3" x14ac:dyDescent="0.35">
      <c r="A33" s="27">
        <v>0.8</v>
      </c>
      <c r="B33" s="29">
        <v>26</v>
      </c>
      <c r="C33" s="29">
        <v>1</v>
      </c>
    </row>
    <row r="34" spans="1:3" x14ac:dyDescent="0.35">
      <c r="A34" s="27">
        <v>0.85</v>
      </c>
      <c r="B34" s="29">
        <v>27</v>
      </c>
      <c r="C34" s="29">
        <v>1</v>
      </c>
    </row>
    <row r="35" spans="1:3" x14ac:dyDescent="0.35">
      <c r="A35" s="27">
        <v>0.9</v>
      </c>
      <c r="B35" s="29">
        <v>27</v>
      </c>
      <c r="C35" s="29">
        <v>1</v>
      </c>
    </row>
    <row r="36" spans="1:3" x14ac:dyDescent="0.35">
      <c r="A36" s="27">
        <v>0.95</v>
      </c>
      <c r="B36" s="29">
        <v>27.049999999999955</v>
      </c>
      <c r="C36" s="29">
        <v>1</v>
      </c>
    </row>
    <row r="37" spans="1:3" x14ac:dyDescent="0.35">
      <c r="A37" s="27">
        <v>1</v>
      </c>
      <c r="B37" s="29">
        <v>34</v>
      </c>
      <c r="C37" s="29">
        <v>1</v>
      </c>
    </row>
    <row r="39" spans="1:3" x14ac:dyDescent="0.35">
      <c r="A39" s="25" t="s">
        <v>40</v>
      </c>
      <c r="B39" s="29">
        <v>34</v>
      </c>
      <c r="C39" s="29">
        <v>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F886-C443-45FC-9796-80FAFA6312B5}">
  <dimension ref="A1"/>
  <sheetViews>
    <sheetView workbookViewId="0">
      <selection activeCell="D18" sqref="D18"/>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vt:lpstr>
      <vt:lpstr>1</vt:lpstr>
      <vt:lpstr>Simulation Output 1</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2021-12-01T04:29:14Z</dcterms:created>
  <dcterms:modified xsi:type="dcterms:W3CDTF">2021-12-12T06:12:11Z</dcterms:modified>
</cp:coreProperties>
</file>