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Course\UDM\s2\"/>
    </mc:Choice>
  </mc:AlternateContent>
  <xr:revisionPtr revIDLastSave="0" documentId="13_ncr:1_{5F852721-F347-40DA-B852-49D2D451BC76}" xr6:coauthVersionLast="47" xr6:coauthVersionMax="47" xr10:uidLastSave="{00000000-0000-0000-0000-000000000000}"/>
  <bookViews>
    <workbookView xWindow="-110" yWindow="-110" windowWidth="19420" windowHeight="11620" firstSheet="1" activeTab="2" xr2:uid="{FF1BE967-0D03-C54E-81BF-C30BCC6267FE}"/>
  </bookViews>
  <sheets>
    <sheet name="Sensitivity Report 2" sheetId="5" state="hidden" r:id="rId1"/>
    <sheet name="Q" sheetId="9" r:id="rId2"/>
    <sheet name="1" sheetId="1" r:id="rId3"/>
  </sheets>
  <definedNames>
    <definedName name="solver_adj" localSheetId="2" hidden="1">'1'!$C$16:$G$23</definedName>
    <definedName name="solver_cvg" localSheetId="2" hidden="1">0.0001</definedName>
    <definedName name="solver_drv" localSheetId="2" hidden="1">1</definedName>
    <definedName name="solver_eng" localSheetId="2" hidden="1">2</definedName>
    <definedName name="solver_est" localSheetId="2" hidden="1">1</definedName>
    <definedName name="solver_itr" localSheetId="2" hidden="1">2147483647</definedName>
    <definedName name="solver_lhs1" localSheetId="2" hidden="1">'1'!$C$24:$G$24</definedName>
    <definedName name="solver_lhs10" localSheetId="2" hidden="1">'1'!$G$25</definedName>
    <definedName name="solver_lhs11" localSheetId="2" hidden="1">'1'!$G$25</definedName>
    <definedName name="solver_lhs12" localSheetId="2" hidden="1">'1'!$G$25</definedName>
    <definedName name="solver_lhs13" localSheetId="2" hidden="1">'1'!$G$25</definedName>
    <definedName name="solver_lhs2" localSheetId="2" hidden="1">'1'!$H$16:$H$23</definedName>
    <definedName name="solver_lhs3" localSheetId="2" hidden="1">'1'!$G$25</definedName>
    <definedName name="solver_lhs4" localSheetId="2" hidden="1">'1'!$G$25</definedName>
    <definedName name="solver_lhs5" localSheetId="2" hidden="1">'1'!$G$25</definedName>
    <definedName name="solver_lhs6" localSheetId="2" hidden="1">'1'!$G$25</definedName>
    <definedName name="solver_lhs7" localSheetId="2" hidden="1">'1'!$G$25</definedName>
    <definedName name="solver_lhs8" localSheetId="2" hidden="1">'1'!$G$25</definedName>
    <definedName name="solver_lhs9" localSheetId="2" hidden="1">'1'!$G$25</definedName>
    <definedName name="solver_lin" localSheetId="2" hidden="1">1</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2</definedName>
    <definedName name="solver_nwt" localSheetId="2" hidden="1">1</definedName>
    <definedName name="solver_opt" localSheetId="2" hidden="1">'1'!$C$60</definedName>
    <definedName name="solver_pre" localSheetId="2" hidden="1">0.000001</definedName>
    <definedName name="solver_rbv" localSheetId="2" hidden="1">1</definedName>
    <definedName name="solver_rel1" localSheetId="2" hidden="1">3</definedName>
    <definedName name="solver_rel10" localSheetId="2" hidden="1">1</definedName>
    <definedName name="solver_rel11" localSheetId="2" hidden="1">1</definedName>
    <definedName name="solver_rel12" localSheetId="2" hidden="1">1</definedName>
    <definedName name="solver_rel13" localSheetId="2" hidden="1">1</definedName>
    <definedName name="solver_rel2" localSheetId="2" hidden="1">1</definedName>
    <definedName name="solver_rel3" localSheetId="2" hidden="1">1</definedName>
    <definedName name="solver_rel4" localSheetId="2" hidden="1">1</definedName>
    <definedName name="solver_rel5" localSheetId="2" hidden="1">1</definedName>
    <definedName name="solver_rel6" localSheetId="2" hidden="1">1</definedName>
    <definedName name="solver_rel7" localSheetId="2" hidden="1">1</definedName>
    <definedName name="solver_rel8" localSheetId="2" hidden="1">1</definedName>
    <definedName name="solver_rel9" localSheetId="2" hidden="1">1</definedName>
    <definedName name="solver_rhs1" localSheetId="2" hidden="1">'1'!$C$25:$G$25</definedName>
    <definedName name="solver_rhs10" localSheetId="2" hidden="1">'1'!$G$24</definedName>
    <definedName name="solver_rhs11" localSheetId="2" hidden="1">'1'!$G$24</definedName>
    <definedName name="solver_rhs12" localSheetId="2" hidden="1">'1'!$G$24</definedName>
    <definedName name="solver_rhs13" localSheetId="2" hidden="1">'1'!$G$24</definedName>
    <definedName name="solver_rhs2" localSheetId="2" hidden="1">'1'!$H$4:$H$11</definedName>
    <definedName name="solver_rhs3" localSheetId="2" hidden="1">'1'!$G$24</definedName>
    <definedName name="solver_rhs4" localSheetId="2" hidden="1">'1'!$G$24</definedName>
    <definedName name="solver_rhs5" localSheetId="2" hidden="1">'1'!$G$24</definedName>
    <definedName name="solver_rhs6" localSheetId="2" hidden="1">'1'!$G$24</definedName>
    <definedName name="solver_rhs7" localSheetId="2" hidden="1">'1'!$G$24</definedName>
    <definedName name="solver_rhs8" localSheetId="2" hidden="1">'1'!$G$24</definedName>
    <definedName name="solver_rhs9" localSheetId="2" hidden="1">'1'!$G$24</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definedName>
    <definedName name="solver_typ" localSheetId="2" hidden="1">2</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3" i="1" l="1"/>
  <c r="D41" i="1"/>
  <c r="D40" i="1"/>
  <c r="E40" i="1"/>
  <c r="F40" i="1"/>
  <c r="G40" i="1"/>
  <c r="E41" i="1"/>
  <c r="F41" i="1"/>
  <c r="G41" i="1"/>
  <c r="D42" i="1"/>
  <c r="E42" i="1"/>
  <c r="F42" i="1"/>
  <c r="G42" i="1"/>
  <c r="D43" i="1"/>
  <c r="E43" i="1"/>
  <c r="F43" i="1"/>
  <c r="G43" i="1"/>
  <c r="D44" i="1"/>
  <c r="E44" i="1"/>
  <c r="F44" i="1"/>
  <c r="G44" i="1"/>
  <c r="D45" i="1"/>
  <c r="E45" i="1"/>
  <c r="F45" i="1"/>
  <c r="G45" i="1"/>
  <c r="D46" i="1"/>
  <c r="E46" i="1"/>
  <c r="F46" i="1"/>
  <c r="G46" i="1"/>
  <c r="D47" i="1"/>
  <c r="E47" i="1"/>
  <c r="F47" i="1"/>
  <c r="G47" i="1"/>
  <c r="C41" i="1"/>
  <c r="C42" i="1"/>
  <c r="C43" i="1"/>
  <c r="C44" i="1"/>
  <c r="C45" i="1"/>
  <c r="C46" i="1"/>
  <c r="C47" i="1"/>
  <c r="C40" i="1"/>
  <c r="G33" i="1"/>
  <c r="C30" i="1"/>
  <c r="D30" i="1"/>
  <c r="E30" i="1"/>
  <c r="F30" i="1"/>
  <c r="G30" i="1"/>
  <c r="C31" i="1"/>
  <c r="D31" i="1"/>
  <c r="E31" i="1"/>
  <c r="F31" i="1"/>
  <c r="G31" i="1"/>
  <c r="C32" i="1"/>
  <c r="D32" i="1"/>
  <c r="E32" i="1"/>
  <c r="F32" i="1"/>
  <c r="G32" i="1"/>
  <c r="C33" i="1"/>
  <c r="D33" i="1"/>
  <c r="E33" i="1"/>
  <c r="F33" i="1"/>
  <c r="C34" i="1"/>
  <c r="D34" i="1"/>
  <c r="E34" i="1"/>
  <c r="F34" i="1"/>
  <c r="G34" i="1"/>
  <c r="C35" i="1"/>
  <c r="D35" i="1"/>
  <c r="E35" i="1"/>
  <c r="F35" i="1"/>
  <c r="G35" i="1"/>
  <c r="C36" i="1"/>
  <c r="C58" i="1" s="1"/>
  <c r="D36" i="1"/>
  <c r="D58" i="1" s="1"/>
  <c r="E36" i="1"/>
  <c r="E58" i="1" s="1"/>
  <c r="F36" i="1"/>
  <c r="F58" i="1" s="1"/>
  <c r="G36" i="1"/>
  <c r="G58" i="1" s="1"/>
  <c r="G29" i="1"/>
  <c r="D29" i="1"/>
  <c r="E29" i="1"/>
  <c r="F29" i="1"/>
  <c r="C29" i="1"/>
  <c r="C24" i="1"/>
  <c r="H16" i="1"/>
  <c r="H17" i="1"/>
  <c r="H18" i="1"/>
  <c r="H19" i="1"/>
  <c r="H20" i="1"/>
  <c r="H21" i="1"/>
  <c r="H22" i="1"/>
  <c r="D24" i="1"/>
  <c r="E24" i="1"/>
  <c r="F24" i="1"/>
  <c r="G24" i="1"/>
  <c r="G52" i="1" l="1"/>
  <c r="E57" i="1"/>
  <c r="C54" i="1"/>
  <c r="D52" i="1"/>
  <c r="G53" i="1"/>
  <c r="E56" i="1"/>
  <c r="C57" i="1"/>
  <c r="E54" i="1"/>
  <c r="E55" i="1"/>
  <c r="E53" i="1"/>
  <c r="D55" i="1"/>
  <c r="E52" i="1"/>
  <c r="E51" i="1"/>
  <c r="C56" i="1"/>
  <c r="G56" i="1"/>
  <c r="C55" i="1"/>
  <c r="F54" i="1"/>
  <c r="F56" i="1"/>
  <c r="G54" i="1"/>
  <c r="G51" i="1"/>
  <c r="D57" i="1"/>
  <c r="F52" i="1"/>
  <c r="C52" i="1"/>
  <c r="C51" i="1"/>
  <c r="D56" i="1"/>
  <c r="D54" i="1"/>
  <c r="D51" i="1"/>
  <c r="G57" i="1"/>
  <c r="F57" i="1"/>
  <c r="F55" i="1"/>
  <c r="F53" i="1"/>
  <c r="F51" i="1"/>
  <c r="D53" i="1"/>
  <c r="C53" i="1"/>
  <c r="G55" i="1"/>
  <c r="C60" i="1" l="1"/>
</calcChain>
</file>

<file path=xl/sharedStrings.xml><?xml version="1.0" encoding="utf-8"?>
<sst xmlns="http://schemas.openxmlformats.org/spreadsheetml/2006/main" count="215" uniqueCount="148">
  <si>
    <t>Grace</t>
  </si>
  <si>
    <t>Tully</t>
  </si>
  <si>
    <t xml:space="preserve">Van Bro </t>
  </si>
  <si>
    <t>Nigro</t>
  </si>
  <si>
    <t>Yonkers</t>
  </si>
  <si>
    <t>New York</t>
  </si>
  <si>
    <t>Sopranos</t>
  </si>
  <si>
    <t>Hamilton</t>
  </si>
  <si>
    <t xml:space="preserve">Plant </t>
  </si>
  <si>
    <t>Manhattan</t>
  </si>
  <si>
    <t>Bronx</t>
  </si>
  <si>
    <t>Brooklyn</t>
  </si>
  <si>
    <t>Queens</t>
  </si>
  <si>
    <t>Staten</t>
  </si>
  <si>
    <t>total</t>
  </si>
  <si>
    <t>cost</t>
  </si>
  <si>
    <t>ton from each plant</t>
  </si>
  <si>
    <t>Cost</t>
  </si>
  <si>
    <t>requirement</t>
  </si>
  <si>
    <t>Worksheet: [Book.xlsx]Sheet1</t>
  </si>
  <si>
    <t>Cell</t>
  </si>
  <si>
    <t>Name</t>
  </si>
  <si>
    <t>Variable Cells</t>
  </si>
  <si>
    <t>Constraints</t>
  </si>
  <si>
    <t>$C$16</t>
  </si>
  <si>
    <t>Grace Manhattan</t>
  </si>
  <si>
    <t>$D$16</t>
  </si>
  <si>
    <t>Grace Bronx</t>
  </si>
  <si>
    <t>$E$16</t>
  </si>
  <si>
    <t>Grace Brooklyn</t>
  </si>
  <si>
    <t>$F$16</t>
  </si>
  <si>
    <t>Grace Queens</t>
  </si>
  <si>
    <t>$G$16</t>
  </si>
  <si>
    <t>Grace Staten</t>
  </si>
  <si>
    <t>$C$17</t>
  </si>
  <si>
    <t>Tully Manhattan</t>
  </si>
  <si>
    <t>$D$17</t>
  </si>
  <si>
    <t>Tully Bronx</t>
  </si>
  <si>
    <t>$E$17</t>
  </si>
  <si>
    <t>Tully Brooklyn</t>
  </si>
  <si>
    <t>$F$17</t>
  </si>
  <si>
    <t>Tully Queens</t>
  </si>
  <si>
    <t>$G$17</t>
  </si>
  <si>
    <t>Tully Staten</t>
  </si>
  <si>
    <t>$C$18</t>
  </si>
  <si>
    <t>Van Bro  Manhattan</t>
  </si>
  <si>
    <t>$D$18</t>
  </si>
  <si>
    <t>Van Bro  Bronx</t>
  </si>
  <si>
    <t>$E$18</t>
  </si>
  <si>
    <t>Van Bro  Brooklyn</t>
  </si>
  <si>
    <t>$F$18</t>
  </si>
  <si>
    <t>Van Bro  Queens</t>
  </si>
  <si>
    <t>$G$18</t>
  </si>
  <si>
    <t>Van Bro  Staten</t>
  </si>
  <si>
    <t>$C$19</t>
  </si>
  <si>
    <t>Nigro Manhattan</t>
  </si>
  <si>
    <t>$D$19</t>
  </si>
  <si>
    <t>Nigro Bronx</t>
  </si>
  <si>
    <t>$E$19</t>
  </si>
  <si>
    <t>Nigro Brooklyn</t>
  </si>
  <si>
    <t>$F$19</t>
  </si>
  <si>
    <t>Nigro Queens</t>
  </si>
  <si>
    <t>$G$19</t>
  </si>
  <si>
    <t>Nigro Staten</t>
  </si>
  <si>
    <t>$C$20</t>
  </si>
  <si>
    <t>Yonkers Manhattan</t>
  </si>
  <si>
    <t>$D$20</t>
  </si>
  <si>
    <t>Yonkers Bronx</t>
  </si>
  <si>
    <t>$E$20</t>
  </si>
  <si>
    <t>Yonkers Brooklyn</t>
  </si>
  <si>
    <t>$F$20</t>
  </si>
  <si>
    <t>Yonkers Queens</t>
  </si>
  <si>
    <t>$G$20</t>
  </si>
  <si>
    <t>Yonkers Staten</t>
  </si>
  <si>
    <t>$C$21</t>
  </si>
  <si>
    <t>New York Manhattan</t>
  </si>
  <si>
    <t>$D$21</t>
  </si>
  <si>
    <t>New York Bronx</t>
  </si>
  <si>
    <t>$E$21</t>
  </si>
  <si>
    <t>New York Brooklyn</t>
  </si>
  <si>
    <t>$F$21</t>
  </si>
  <si>
    <t>New York Queens</t>
  </si>
  <si>
    <t>$G$21</t>
  </si>
  <si>
    <t>New York Staten</t>
  </si>
  <si>
    <t>$C$22</t>
  </si>
  <si>
    <t>Sopranos Manhattan</t>
  </si>
  <si>
    <t>$D$22</t>
  </si>
  <si>
    <t>Sopranos Bronx</t>
  </si>
  <si>
    <t>$E$22</t>
  </si>
  <si>
    <t>Sopranos Brooklyn</t>
  </si>
  <si>
    <t>$F$22</t>
  </si>
  <si>
    <t>Sopranos Queens</t>
  </si>
  <si>
    <t>$G$22</t>
  </si>
  <si>
    <t>Sopranos Staten</t>
  </si>
  <si>
    <t>$C$23</t>
  </si>
  <si>
    <t>Hamilton Manhattan</t>
  </si>
  <si>
    <t>$D$23</t>
  </si>
  <si>
    <t>Hamilton Bronx</t>
  </si>
  <si>
    <t>$E$23</t>
  </si>
  <si>
    <t>Hamilton Brooklyn</t>
  </si>
  <si>
    <t>$F$23</t>
  </si>
  <si>
    <t>Hamilton Queens</t>
  </si>
  <si>
    <t>$G$23</t>
  </si>
  <si>
    <t>Hamilton Staten</t>
  </si>
  <si>
    <t>$C$24</t>
  </si>
  <si>
    <t>total Manhattan</t>
  </si>
  <si>
    <t>$D$24</t>
  </si>
  <si>
    <t>total Bronx</t>
  </si>
  <si>
    <t>$E$24</t>
  </si>
  <si>
    <t>total Brooklyn</t>
  </si>
  <si>
    <t>$F$24</t>
  </si>
  <si>
    <t>total Queens</t>
  </si>
  <si>
    <t>$G$24</t>
  </si>
  <si>
    <t>total Staten</t>
  </si>
  <si>
    <t>$H$16</t>
  </si>
  <si>
    <t>Grace total</t>
  </si>
  <si>
    <t>$H$17</t>
  </si>
  <si>
    <t>Tully total</t>
  </si>
  <si>
    <t>$H$18</t>
  </si>
  <si>
    <t>Van Bro  total</t>
  </si>
  <si>
    <t>$H$19</t>
  </si>
  <si>
    <t>Nigro total</t>
  </si>
  <si>
    <t>$H$20</t>
  </si>
  <si>
    <t>Yonkers total</t>
  </si>
  <si>
    <t>$H$21</t>
  </si>
  <si>
    <t>New York total</t>
  </si>
  <si>
    <t>$H$22</t>
  </si>
  <si>
    <t>Sopranos total</t>
  </si>
  <si>
    <t>$H$23</t>
  </si>
  <si>
    <t>Hamilton total</t>
  </si>
  <si>
    <t>Microsoft Excel 16.0 Sensitivity Report</t>
  </si>
  <si>
    <t>Final</t>
  </si>
  <si>
    <t>Value</t>
  </si>
  <si>
    <t>Reduced</t>
  </si>
  <si>
    <t>Objective</t>
  </si>
  <si>
    <t>Coefficient</t>
  </si>
  <si>
    <t>Allowable</t>
  </si>
  <si>
    <t>Increase</t>
  </si>
  <si>
    <t>Decrease</t>
  </si>
  <si>
    <t>Shadow</t>
  </si>
  <si>
    <t>Price</t>
  </si>
  <si>
    <t>Constraint</t>
  </si>
  <si>
    <t>R.H. Side</t>
  </si>
  <si>
    <t>Report Created: 9/28/2021 3:49:31 AM</t>
  </si>
  <si>
    <t>Total Cost</t>
  </si>
  <si>
    <t>Cost on Production</t>
  </si>
  <si>
    <t>Capacity</t>
  </si>
  <si>
    <t>Cost on 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</si>
</sst>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2" formatCode="_(&quot;$&quot;* #,##0_);_(&quot;$&quot;* \(#,##0\);_(&quot;$&quot;* &quot;-&quot;_);_(@_)"/>
  </numFmts>
  <fonts count="3" x14ac:knownFonts="1">
    <font>
      <sz val="12"/>
      <color theme="1"/>
      <name val="Calibri"/>
      <family val="2"/>
      <scheme val="minor"/>
    </font>
    <font>
      <b/>
      <sz val="12"/>
      <color theme="1"/>
      <name val="Calibri"/>
      <family val="2"/>
      <scheme val="minor"/>
    </font>
    <font>
      <b/>
      <sz val="12"/>
      <color indexed="18"/>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theme="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23"/>
      </top>
      <bottom/>
      <diagonal/>
    </border>
    <border>
      <left/>
      <right/>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28">
    <xf numFmtId="0" fontId="0" fillId="0" borderId="0" xfId="0"/>
    <xf numFmtId="3" fontId="0" fillId="0" borderId="0" xfId="0" applyNumberFormat="1"/>
    <xf numFmtId="8" fontId="0" fillId="0" borderId="0" xfId="0" applyNumberFormat="1"/>
    <xf numFmtId="3" fontId="0" fillId="0" borderId="0" xfId="0" applyNumberFormat="1" applyFill="1"/>
    <xf numFmtId="0" fontId="0" fillId="0" borderId="1" xfId="0" applyBorder="1"/>
    <xf numFmtId="3" fontId="0" fillId="0" borderId="1" xfId="0" applyNumberFormat="1" applyBorder="1"/>
    <xf numFmtId="0" fontId="0" fillId="2" borderId="1" xfId="0" applyFill="1" applyBorder="1"/>
    <xf numFmtId="0" fontId="0" fillId="0" borderId="1" xfId="0" applyFill="1" applyBorder="1"/>
    <xf numFmtId="0" fontId="0" fillId="0" borderId="0" xfId="0" applyFill="1" applyBorder="1"/>
    <xf numFmtId="0" fontId="0" fillId="0" borderId="0" xfId="0" applyBorder="1"/>
    <xf numFmtId="0" fontId="0" fillId="3" borderId="1" xfId="0" applyFill="1" applyBorder="1"/>
    <xf numFmtId="3" fontId="0" fillId="3" borderId="1" xfId="0" applyNumberFormat="1" applyFill="1" applyBorder="1"/>
    <xf numFmtId="0" fontId="0" fillId="4" borderId="1" xfId="0" applyFill="1" applyBorder="1"/>
    <xf numFmtId="3" fontId="0" fillId="0" borderId="0" xfId="0" applyNumberFormat="1" applyFill="1" applyBorder="1"/>
    <xf numFmtId="0" fontId="0" fillId="0" borderId="0" xfId="0" applyBorder="1" applyAlignment="1"/>
    <xf numFmtId="0" fontId="0" fillId="0" borderId="5" xfId="0" applyFill="1" applyBorder="1"/>
    <xf numFmtId="0" fontId="1" fillId="0" borderId="0" xfId="0" applyFont="1"/>
    <xf numFmtId="0" fontId="0" fillId="0" borderId="8" xfId="0" applyFill="1" applyBorder="1" applyAlignment="1"/>
    <xf numFmtId="0" fontId="0" fillId="0" borderId="9" xfId="0" applyFill="1" applyBorder="1" applyAlignment="1"/>
    <xf numFmtId="0" fontId="2" fillId="0" borderId="6" xfId="0" applyFont="1" applyFill="1" applyBorder="1" applyAlignment="1">
      <alignment horizontal="center"/>
    </xf>
    <xf numFmtId="0" fontId="2" fillId="0" borderId="7" xfId="0" applyFont="1" applyFill="1" applyBorder="1" applyAlignment="1">
      <alignment horizontal="center"/>
    </xf>
    <xf numFmtId="42" fontId="0" fillId="5" borderId="1" xfId="0" applyNumberFormat="1" applyFill="1" applyBorder="1"/>
    <xf numFmtId="42" fontId="0" fillId="4" borderId="1" xfId="0" applyNumberFormat="1" applyFill="1" applyBorder="1"/>
    <xf numFmtId="8" fontId="0" fillId="0" borderId="0" xfId="0" applyNumberFormat="1"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444500</xdr:colOff>
      <xdr:row>1</xdr:row>
      <xdr:rowOff>50800</xdr:rowOff>
    </xdr:from>
    <xdr:to>
      <xdr:col>17</xdr:col>
      <xdr:colOff>234950</xdr:colOff>
      <xdr:row>70</xdr:row>
      <xdr:rowOff>114300</xdr:rowOff>
    </xdr:to>
    <xdr:sp macro="" textlink="">
      <xdr:nvSpPr>
        <xdr:cNvPr id="2" name="TextBox 1">
          <a:extLst>
            <a:ext uri="{FF2B5EF4-FFF2-40B4-BE49-F238E27FC236}">
              <a16:creationId xmlns:a16="http://schemas.microsoft.com/office/drawing/2014/main" id="{CA784245-6177-4703-8647-165F17A01B62}"/>
            </a:ext>
          </a:extLst>
        </xdr:cNvPr>
        <xdr:cNvSpPr txBox="1"/>
      </xdr:nvSpPr>
      <xdr:spPr>
        <a:xfrm>
          <a:off x="444500" y="247650"/>
          <a:ext cx="11017250" cy="136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City’s Department of Transportation (on its own and as a client to the Department of Design and Construction) uses about 400,000 tons of asphalt each year to repave streets. There are eight asphalt plants located in and around New York City, one of which is owned by the City and staffed by City employees. Each plant’s capacity (the maximum it can produce) along with the price for which it is willing to sell asphalt to the City (the cost to the City at the plant) are listed in Table 1.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Since the specific streets that will be paved are all over a borough, the Department uses a central point to determine distance from the plants to job sites. It costs $0.15 per ton per mile to truck asphalt from a plant to a job site. Distances from each plant to the Borough centers are displayed in table 2. Use these distances as they are to calculate the transportation costs.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Queens is a large Borough. It has 38% of the City’s street mileage. Manhattan has 8%. But Manhattan’s streets need to be paved more often because they get more use and are cut into for utility work far more often. Table 3 displays the amount of asphalt each borough expects to need in the next year.</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How much should it take from each plant? The City can buy from as many plants as it wants.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Table 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Plant			Capacity (/yr)		Cost at Silo (/ton)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Grace Asphalt			80,000		$29.70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Tully Construction		75,000		$28.40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Van Bro Materials		100,000		$26.95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Nigro Corp			60,000		$27.32</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Yonkers Contractors		75,000		$28.01</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New York Paving		60,000		$29.50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Sopranos Inc			65,000		$30.25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Hamilton Ave 			100,000		$19.85</a:t>
          </a:r>
        </a:p>
        <a:p>
          <a:r>
            <a:rPr lang="en-US" sz="1100">
              <a:solidFill>
                <a:schemeClr val="dk1"/>
              </a:solidFill>
              <a:effectLst/>
              <a:latin typeface="+mn-lt"/>
              <a:ea typeface="+mn-ea"/>
              <a:cs typeface="+mn-cs"/>
            </a:rPr>
            <a:t>(City Owned)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Table 2</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Plant		Manhattan	Bronx	  Brooklyn	Queens		Staten Island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Grace		8.5	6.2	      10.5	2.1		14.8</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Tully		8.3	7.1	        9.9	1.8		13.9</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Van Bro		12.1	19.4	       7.3	16.2		2.7</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Nigro		11.6	5.9	     14.9	10.3		22.5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Yonkers		10.9	5.2	      13.7	12.1		23.6</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New York 		8.4	6.6	       9.7	1.5		13.1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Sopranos		6.8	13.1	       4.2	8.2		9.1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Hamilton		5.5	12.4	        5.4	9.3		10.1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Table 3</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Borough			Requirements (Tons per Year Needed)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Manhattan				65,000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Bronx				55,000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Brooklyn				85,000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Queens				125,000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Staten Island				70,000</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37539BE-DF41-4138-84B1-EA6F18371023}">
  <we:reference id="wa104100404" version="3.0.0.1" store="en-US" storeType="OMEX"/>
  <we:alternateReferences>
    <we:reference id="WA104100404" version="3.0.0.1" store=""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E8657-3DB7-49C9-97DE-B8C91B2F7482}">
  <dimension ref="A1:H65"/>
  <sheetViews>
    <sheetView showGridLines="0" topLeftCell="A46" workbookViewId="0"/>
  </sheetViews>
  <sheetFormatPr defaultRowHeight="15.5" x14ac:dyDescent="0.35"/>
  <cols>
    <col min="1" max="1" width="2.08203125" customWidth="1"/>
    <col min="2" max="2" width="6" bestFit="1" customWidth="1"/>
    <col min="3" max="3" width="18.5" bestFit="1" customWidth="1"/>
    <col min="4" max="4" width="6.75" bestFit="1" customWidth="1"/>
    <col min="5" max="5" width="8" bestFit="1" customWidth="1"/>
    <col min="6" max="6" width="9.83203125" bestFit="1" customWidth="1"/>
    <col min="7" max="8" width="9.1640625" bestFit="1" customWidth="1"/>
  </cols>
  <sheetData>
    <row r="1" spans="1:8" x14ac:dyDescent="0.35">
      <c r="A1" s="16" t="s">
        <v>130</v>
      </c>
    </row>
    <row r="2" spans="1:8" x14ac:dyDescent="0.35">
      <c r="A2" s="16" t="s">
        <v>19</v>
      </c>
    </row>
    <row r="3" spans="1:8" x14ac:dyDescent="0.35">
      <c r="A3" s="16" t="s">
        <v>143</v>
      </c>
    </row>
    <row r="6" spans="1:8" ht="16" thickBot="1" x14ac:dyDescent="0.4">
      <c r="A6" t="s">
        <v>22</v>
      </c>
    </row>
    <row r="7" spans="1:8" x14ac:dyDescent="0.35">
      <c r="B7" s="19"/>
      <c r="C7" s="19"/>
      <c r="D7" s="19" t="s">
        <v>131</v>
      </c>
      <c r="E7" s="19" t="s">
        <v>133</v>
      </c>
      <c r="F7" s="19" t="s">
        <v>134</v>
      </c>
      <c r="G7" s="19" t="s">
        <v>136</v>
      </c>
      <c r="H7" s="19" t="s">
        <v>136</v>
      </c>
    </row>
    <row r="8" spans="1:8" ht="16" thickBot="1" x14ac:dyDescent="0.4">
      <c r="B8" s="20" t="s">
        <v>20</v>
      </c>
      <c r="C8" s="20" t="s">
        <v>21</v>
      </c>
      <c r="D8" s="20" t="s">
        <v>132</v>
      </c>
      <c r="E8" s="20" t="s">
        <v>17</v>
      </c>
      <c r="F8" s="20" t="s">
        <v>135</v>
      </c>
      <c r="G8" s="20" t="s">
        <v>137</v>
      </c>
      <c r="H8" s="20" t="s">
        <v>138</v>
      </c>
    </row>
    <row r="9" spans="1:8" x14ac:dyDescent="0.35">
      <c r="B9" s="18" t="s">
        <v>24</v>
      </c>
      <c r="C9" s="18" t="s">
        <v>25</v>
      </c>
      <c r="D9" s="18">
        <v>0</v>
      </c>
      <c r="E9" s="18">
        <v>1.3300000000000161</v>
      </c>
      <c r="F9" s="18">
        <v>30.974999999999998</v>
      </c>
      <c r="G9" s="18">
        <v>1E+30</v>
      </c>
      <c r="H9" s="18">
        <v>1.3300000000000161</v>
      </c>
    </row>
    <row r="10" spans="1:8" x14ac:dyDescent="0.35">
      <c r="B10" s="18" t="s">
        <v>26</v>
      </c>
      <c r="C10" s="18" t="s">
        <v>27</v>
      </c>
      <c r="D10" s="18">
        <v>0</v>
      </c>
      <c r="E10" s="18">
        <v>1.8400000000000354</v>
      </c>
      <c r="F10" s="18">
        <v>30.63</v>
      </c>
      <c r="G10" s="18">
        <v>1E+30</v>
      </c>
      <c r="H10" s="18">
        <v>1.8400000000000354</v>
      </c>
    </row>
    <row r="11" spans="1:8" x14ac:dyDescent="0.35">
      <c r="B11" s="18" t="s">
        <v>28</v>
      </c>
      <c r="C11" s="18" t="s">
        <v>29</v>
      </c>
      <c r="D11" s="18">
        <v>0</v>
      </c>
      <c r="E11" s="18">
        <v>1.6449999999998894</v>
      </c>
      <c r="F11" s="18">
        <v>31.274999999999999</v>
      </c>
      <c r="G11" s="18">
        <v>1E+30</v>
      </c>
      <c r="H11" s="18">
        <v>1.6449999999998894</v>
      </c>
    </row>
    <row r="12" spans="1:8" x14ac:dyDescent="0.35">
      <c r="B12" s="18" t="s">
        <v>30</v>
      </c>
      <c r="C12" s="18" t="s">
        <v>31</v>
      </c>
      <c r="D12" s="18">
        <v>0</v>
      </c>
      <c r="E12" s="18">
        <v>0.56500000000001194</v>
      </c>
      <c r="F12" s="18">
        <v>30.015000000000001</v>
      </c>
      <c r="G12" s="18">
        <v>1E+30</v>
      </c>
      <c r="H12" s="18">
        <v>0.56500000000001194</v>
      </c>
    </row>
    <row r="13" spans="1:8" x14ac:dyDescent="0.35">
      <c r="B13" s="18" t="s">
        <v>32</v>
      </c>
      <c r="C13" s="18" t="s">
        <v>33</v>
      </c>
      <c r="D13" s="18">
        <v>0</v>
      </c>
      <c r="E13" s="18">
        <v>2.9799999999998903</v>
      </c>
      <c r="F13" s="18">
        <v>31.92</v>
      </c>
      <c r="G13" s="18">
        <v>1E+30</v>
      </c>
      <c r="H13" s="18">
        <v>2.9799999999998903</v>
      </c>
    </row>
    <row r="14" spans="1:8" x14ac:dyDescent="0.35">
      <c r="B14" s="18" t="s">
        <v>34</v>
      </c>
      <c r="C14" s="18" t="s">
        <v>35</v>
      </c>
      <c r="D14" s="18">
        <v>0</v>
      </c>
      <c r="E14" s="18">
        <v>0.78000000000000114</v>
      </c>
      <c r="F14" s="18">
        <v>29.64500000000001</v>
      </c>
      <c r="G14" s="18">
        <v>1E+30</v>
      </c>
      <c r="H14" s="18">
        <v>0.78000000000000114</v>
      </c>
    </row>
    <row r="15" spans="1:8" x14ac:dyDescent="0.35">
      <c r="B15" s="18" t="s">
        <v>36</v>
      </c>
      <c r="C15" s="18" t="s">
        <v>37</v>
      </c>
      <c r="D15" s="18">
        <v>0</v>
      </c>
      <c r="E15" s="18">
        <v>1.4550000000000125</v>
      </c>
      <c r="F15" s="18">
        <v>29.465000000000003</v>
      </c>
      <c r="G15" s="18">
        <v>1E+30</v>
      </c>
      <c r="H15" s="18">
        <v>1.4550000000000125</v>
      </c>
    </row>
    <row r="16" spans="1:8" x14ac:dyDescent="0.35">
      <c r="B16" s="18" t="s">
        <v>38</v>
      </c>
      <c r="C16" s="18" t="s">
        <v>39</v>
      </c>
      <c r="D16" s="18">
        <v>0</v>
      </c>
      <c r="E16" s="18">
        <v>1.0349999999998545</v>
      </c>
      <c r="F16" s="18">
        <v>29.884999999999991</v>
      </c>
      <c r="G16" s="18">
        <v>1E+30</v>
      </c>
      <c r="H16" s="18">
        <v>1.0349999999998545</v>
      </c>
    </row>
    <row r="17" spans="2:8" x14ac:dyDescent="0.35">
      <c r="B17" s="18" t="s">
        <v>40</v>
      </c>
      <c r="C17" s="18" t="s">
        <v>41</v>
      </c>
      <c r="D17" s="18">
        <v>75000</v>
      </c>
      <c r="E17" s="18">
        <v>0</v>
      </c>
      <c r="F17" s="18">
        <v>28.670000000000016</v>
      </c>
      <c r="G17" s="18">
        <v>0.77999999999997272</v>
      </c>
      <c r="H17" s="18">
        <v>1E+30</v>
      </c>
    </row>
    <row r="18" spans="2:8" x14ac:dyDescent="0.35">
      <c r="B18" s="18" t="s">
        <v>42</v>
      </c>
      <c r="C18" s="18" t="s">
        <v>43</v>
      </c>
      <c r="D18" s="18">
        <v>0</v>
      </c>
      <c r="E18" s="18">
        <v>2.3249999999998749</v>
      </c>
      <c r="F18" s="18">
        <v>30.485000000000014</v>
      </c>
      <c r="G18" s="18">
        <v>1E+30</v>
      </c>
      <c r="H18" s="18">
        <v>2.3249999999998749</v>
      </c>
    </row>
    <row r="19" spans="2:8" x14ac:dyDescent="0.35">
      <c r="B19" s="18" t="s">
        <v>44</v>
      </c>
      <c r="C19" s="18" t="s">
        <v>45</v>
      </c>
      <c r="D19" s="18">
        <v>0</v>
      </c>
      <c r="E19" s="18">
        <v>0.70500000000009777</v>
      </c>
      <c r="F19" s="18">
        <v>28.764999999999986</v>
      </c>
      <c r="G19" s="18">
        <v>1E+30</v>
      </c>
      <c r="H19" s="18">
        <v>0.70500000000009777</v>
      </c>
    </row>
    <row r="20" spans="2:8" x14ac:dyDescent="0.35">
      <c r="B20" s="18" t="s">
        <v>46</v>
      </c>
      <c r="C20" s="18" t="s">
        <v>47</v>
      </c>
      <c r="D20" s="18">
        <v>0</v>
      </c>
      <c r="E20" s="18">
        <v>2.6550000000001432</v>
      </c>
      <c r="F20" s="18">
        <v>29.860000000000014</v>
      </c>
      <c r="G20" s="18">
        <v>1E+30</v>
      </c>
      <c r="H20" s="18">
        <v>2.6550000000001432</v>
      </c>
    </row>
    <row r="21" spans="2:8" x14ac:dyDescent="0.35">
      <c r="B21" s="18" t="s">
        <v>48</v>
      </c>
      <c r="C21" s="18" t="s">
        <v>49</v>
      </c>
      <c r="D21" s="18">
        <v>30000</v>
      </c>
      <c r="E21" s="18">
        <v>0</v>
      </c>
      <c r="F21" s="18">
        <v>28.045000000000016</v>
      </c>
      <c r="G21" s="18">
        <v>0.70500000000009777</v>
      </c>
      <c r="H21" s="18">
        <v>1.394999999999925</v>
      </c>
    </row>
    <row r="22" spans="2:8" x14ac:dyDescent="0.35">
      <c r="B22" s="18" t="s">
        <v>50</v>
      </c>
      <c r="C22" s="18" t="s">
        <v>51</v>
      </c>
      <c r="D22" s="18">
        <v>0</v>
      </c>
      <c r="E22" s="18">
        <v>1.5150000000001</v>
      </c>
      <c r="F22" s="18">
        <v>29.379999999999995</v>
      </c>
      <c r="G22" s="18">
        <v>1E+30</v>
      </c>
      <c r="H22" s="18">
        <v>1.5150000000001</v>
      </c>
    </row>
    <row r="23" spans="2:8" x14ac:dyDescent="0.35">
      <c r="B23" s="18" t="s">
        <v>52</v>
      </c>
      <c r="C23" s="18" t="s">
        <v>53</v>
      </c>
      <c r="D23" s="18">
        <v>70000</v>
      </c>
      <c r="E23" s="18">
        <v>0</v>
      </c>
      <c r="F23" s="18">
        <v>27.355000000000018</v>
      </c>
      <c r="G23" s="18">
        <v>1.394999999999925</v>
      </c>
      <c r="H23" s="18">
        <v>28.940000000000111</v>
      </c>
    </row>
    <row r="24" spans="2:8" x14ac:dyDescent="0.35">
      <c r="B24" s="18" t="s">
        <v>54</v>
      </c>
      <c r="C24" s="18" t="s">
        <v>55</v>
      </c>
      <c r="D24" s="18">
        <v>0</v>
      </c>
      <c r="E24" s="18">
        <v>0</v>
      </c>
      <c r="F24" s="18">
        <v>29.060000000000002</v>
      </c>
      <c r="G24" s="18">
        <v>1E+30</v>
      </c>
      <c r="H24" s="18">
        <v>0</v>
      </c>
    </row>
    <row r="25" spans="2:8" x14ac:dyDescent="0.35">
      <c r="B25" s="18" t="s">
        <v>56</v>
      </c>
      <c r="C25" s="18" t="s">
        <v>57</v>
      </c>
      <c r="D25" s="18">
        <v>10000</v>
      </c>
      <c r="E25" s="18">
        <v>0</v>
      </c>
      <c r="F25" s="18">
        <v>28.204999999999984</v>
      </c>
      <c r="G25" s="18">
        <v>0</v>
      </c>
      <c r="H25" s="18">
        <v>0.27500000000003411</v>
      </c>
    </row>
    <row r="26" spans="2:8" x14ac:dyDescent="0.35">
      <c r="B26" s="18" t="s">
        <v>58</v>
      </c>
      <c r="C26" s="18" t="s">
        <v>59</v>
      </c>
      <c r="D26" s="18">
        <v>0</v>
      </c>
      <c r="E26" s="18">
        <v>0.50999999999987722</v>
      </c>
      <c r="F26" s="18">
        <v>29.555000000000007</v>
      </c>
      <c r="G26" s="18">
        <v>1E+30</v>
      </c>
      <c r="H26" s="18">
        <v>0.50999999999987722</v>
      </c>
    </row>
    <row r="27" spans="2:8" x14ac:dyDescent="0.35">
      <c r="B27" s="18" t="s">
        <v>60</v>
      </c>
      <c r="C27" s="18" t="s">
        <v>61</v>
      </c>
      <c r="D27" s="18">
        <v>50000</v>
      </c>
      <c r="E27" s="18">
        <v>0</v>
      </c>
      <c r="F27" s="18">
        <v>28.865000000000009</v>
      </c>
      <c r="G27" s="18">
        <v>0.27500000000003411</v>
      </c>
      <c r="H27" s="18">
        <v>0.77999999999997272</v>
      </c>
    </row>
    <row r="28" spans="2:8" x14ac:dyDescent="0.35">
      <c r="B28" s="18" t="s">
        <v>62</v>
      </c>
      <c r="C28" s="18" t="s">
        <v>63</v>
      </c>
      <c r="D28" s="18">
        <v>0</v>
      </c>
      <c r="E28" s="18">
        <v>2.3399999999999181</v>
      </c>
      <c r="F28" s="18">
        <v>30.69500000000005</v>
      </c>
      <c r="G28" s="18">
        <v>1E+30</v>
      </c>
      <c r="H28" s="18">
        <v>2.3399999999999181</v>
      </c>
    </row>
    <row r="29" spans="2:8" x14ac:dyDescent="0.35">
      <c r="B29" s="18" t="s">
        <v>64</v>
      </c>
      <c r="C29" s="18" t="s">
        <v>65</v>
      </c>
      <c r="D29" s="18">
        <v>20000</v>
      </c>
      <c r="E29" s="18">
        <v>0</v>
      </c>
      <c r="F29" s="18">
        <v>29.644999999999982</v>
      </c>
      <c r="G29" s="18">
        <v>0</v>
      </c>
      <c r="H29" s="18">
        <v>0.76499999999992951</v>
      </c>
    </row>
    <row r="30" spans="2:8" x14ac:dyDescent="0.35">
      <c r="B30" s="18" t="s">
        <v>66</v>
      </c>
      <c r="C30" s="18" t="s">
        <v>67</v>
      </c>
      <c r="D30" s="18">
        <v>45000</v>
      </c>
      <c r="E30" s="18">
        <v>0</v>
      </c>
      <c r="F30" s="18">
        <v>28.789999999999964</v>
      </c>
      <c r="G30" s="18">
        <v>0.27500000000003411</v>
      </c>
      <c r="H30" s="18">
        <v>0</v>
      </c>
    </row>
    <row r="31" spans="2:8" x14ac:dyDescent="0.35">
      <c r="B31" s="18" t="s">
        <v>68</v>
      </c>
      <c r="C31" s="18" t="s">
        <v>69</v>
      </c>
      <c r="D31" s="18">
        <v>0</v>
      </c>
      <c r="E31" s="18">
        <v>0.43499999999994543</v>
      </c>
      <c r="F31" s="18">
        <v>30.065000000000055</v>
      </c>
      <c r="G31" s="18">
        <v>1E+30</v>
      </c>
      <c r="H31" s="18">
        <v>0.43499999999994543</v>
      </c>
    </row>
    <row r="32" spans="2:8" x14ac:dyDescent="0.35">
      <c r="B32" s="18" t="s">
        <v>70</v>
      </c>
      <c r="C32" s="18" t="s">
        <v>71</v>
      </c>
      <c r="D32" s="18">
        <v>0</v>
      </c>
      <c r="E32" s="18">
        <v>0.37500000000005684</v>
      </c>
      <c r="F32" s="18">
        <v>29.825000000000045</v>
      </c>
      <c r="G32" s="18">
        <v>1E+30</v>
      </c>
      <c r="H32" s="18">
        <v>0.37500000000005684</v>
      </c>
    </row>
    <row r="33" spans="2:8" x14ac:dyDescent="0.35">
      <c r="B33" s="18" t="s">
        <v>72</v>
      </c>
      <c r="C33" s="18" t="s">
        <v>73</v>
      </c>
      <c r="D33" s="18">
        <v>0</v>
      </c>
      <c r="E33" s="18">
        <v>2.6099999999998431</v>
      </c>
      <c r="F33" s="18">
        <v>31.549999999999955</v>
      </c>
      <c r="G33" s="18">
        <v>1E+30</v>
      </c>
      <c r="H33" s="18">
        <v>2.6099999999998431</v>
      </c>
    </row>
    <row r="34" spans="2:8" x14ac:dyDescent="0.35">
      <c r="B34" s="18" t="s">
        <v>74</v>
      </c>
      <c r="C34" s="18" t="s">
        <v>75</v>
      </c>
      <c r="D34" s="18">
        <v>0</v>
      </c>
      <c r="E34" s="18">
        <v>1.1150000000000091</v>
      </c>
      <c r="F34" s="18">
        <v>30.759999999999991</v>
      </c>
      <c r="G34" s="18">
        <v>1E+30</v>
      </c>
      <c r="H34" s="18">
        <v>1.1150000000000091</v>
      </c>
    </row>
    <row r="35" spans="2:8" x14ac:dyDescent="0.35">
      <c r="B35" s="18" t="s">
        <v>76</v>
      </c>
      <c r="C35" s="18" t="s">
        <v>77</v>
      </c>
      <c r="D35" s="18">
        <v>0</v>
      </c>
      <c r="E35" s="18">
        <v>1.7000000000000455</v>
      </c>
      <c r="F35" s="18">
        <v>30.490000000000009</v>
      </c>
      <c r="G35" s="18">
        <v>1E+30</v>
      </c>
      <c r="H35" s="18">
        <v>1.7000000000000455</v>
      </c>
    </row>
    <row r="36" spans="2:8" x14ac:dyDescent="0.35">
      <c r="B36" s="18" t="s">
        <v>78</v>
      </c>
      <c r="C36" s="18" t="s">
        <v>79</v>
      </c>
      <c r="D36" s="18">
        <v>0</v>
      </c>
      <c r="E36" s="18">
        <v>1.3249999999999318</v>
      </c>
      <c r="F36" s="18">
        <v>30.955000000000041</v>
      </c>
      <c r="G36" s="18">
        <v>1E+30</v>
      </c>
      <c r="H36" s="18">
        <v>1.3249999999999318</v>
      </c>
    </row>
    <row r="37" spans="2:8" x14ac:dyDescent="0.35">
      <c r="B37" s="18" t="s">
        <v>80</v>
      </c>
      <c r="C37" s="18" t="s">
        <v>81</v>
      </c>
      <c r="D37" s="18">
        <v>0</v>
      </c>
      <c r="E37" s="18">
        <v>0.27500000000003411</v>
      </c>
      <c r="F37" s="18">
        <v>29.725000000000023</v>
      </c>
      <c r="G37" s="18">
        <v>1E+30</v>
      </c>
      <c r="H37" s="18">
        <v>0.27500000000003411</v>
      </c>
    </row>
    <row r="38" spans="2:8" x14ac:dyDescent="0.35">
      <c r="B38" s="18" t="s">
        <v>82</v>
      </c>
      <c r="C38" s="18" t="s">
        <v>83</v>
      </c>
      <c r="D38" s="18">
        <v>0</v>
      </c>
      <c r="E38" s="18">
        <v>2.5249999999999204</v>
      </c>
      <c r="F38" s="18">
        <v>31.465000000000032</v>
      </c>
      <c r="G38" s="18">
        <v>1E+30</v>
      </c>
      <c r="H38" s="18">
        <v>2.5249999999999204</v>
      </c>
    </row>
    <row r="39" spans="2:8" x14ac:dyDescent="0.35">
      <c r="B39" s="18" t="s">
        <v>84</v>
      </c>
      <c r="C39" s="18" t="s">
        <v>85</v>
      </c>
      <c r="D39" s="18">
        <v>0</v>
      </c>
      <c r="E39" s="18">
        <v>1.625</v>
      </c>
      <c r="F39" s="18">
        <v>31.269999999999982</v>
      </c>
      <c r="G39" s="18">
        <v>1E+30</v>
      </c>
      <c r="H39" s="18">
        <v>1.625</v>
      </c>
    </row>
    <row r="40" spans="2:8" x14ac:dyDescent="0.35">
      <c r="B40" s="18" t="s">
        <v>86</v>
      </c>
      <c r="C40" s="18" t="s">
        <v>87</v>
      </c>
      <c r="D40" s="18">
        <v>0</v>
      </c>
      <c r="E40" s="18">
        <v>3.4250000000000682</v>
      </c>
      <c r="F40" s="18">
        <v>32.215000000000032</v>
      </c>
      <c r="G40" s="18">
        <v>1E+30</v>
      </c>
      <c r="H40" s="18">
        <v>3.4250000000000682</v>
      </c>
    </row>
    <row r="41" spans="2:8" x14ac:dyDescent="0.35">
      <c r="B41" s="18" t="s">
        <v>88</v>
      </c>
      <c r="C41" s="18" t="s">
        <v>89</v>
      </c>
      <c r="D41" s="18">
        <v>0</v>
      </c>
      <c r="E41" s="18">
        <v>1.2499999999998863</v>
      </c>
      <c r="F41" s="18">
        <v>30.879999999999995</v>
      </c>
      <c r="G41" s="18">
        <v>1E+30</v>
      </c>
      <c r="H41" s="18">
        <v>1.2499999999998863</v>
      </c>
    </row>
    <row r="42" spans="2:8" x14ac:dyDescent="0.35">
      <c r="B42" s="18" t="s">
        <v>90</v>
      </c>
      <c r="C42" s="18" t="s">
        <v>91</v>
      </c>
      <c r="D42" s="18">
        <v>0</v>
      </c>
      <c r="E42" s="18">
        <v>2.0300000000000296</v>
      </c>
      <c r="F42" s="18">
        <v>31.480000000000018</v>
      </c>
      <c r="G42" s="18">
        <v>1E+30</v>
      </c>
      <c r="H42" s="18">
        <v>2.0300000000000296</v>
      </c>
    </row>
    <row r="43" spans="2:8" x14ac:dyDescent="0.35">
      <c r="B43" s="18" t="s">
        <v>92</v>
      </c>
      <c r="C43" s="18" t="s">
        <v>93</v>
      </c>
      <c r="D43" s="18">
        <v>0</v>
      </c>
      <c r="E43" s="18">
        <v>2.6749999999998977</v>
      </c>
      <c r="F43" s="18">
        <v>31.615000000000009</v>
      </c>
      <c r="G43" s="18">
        <v>1E+30</v>
      </c>
      <c r="H43" s="18">
        <v>2.6749999999998977</v>
      </c>
    </row>
    <row r="44" spans="2:8" x14ac:dyDescent="0.35">
      <c r="B44" s="18" t="s">
        <v>94</v>
      </c>
      <c r="C44" s="18" t="s">
        <v>95</v>
      </c>
      <c r="D44" s="18">
        <v>45000</v>
      </c>
      <c r="E44" s="18">
        <v>0</v>
      </c>
      <c r="F44" s="18">
        <v>20.674999999999955</v>
      </c>
      <c r="G44" s="18">
        <v>0.70500000000009777</v>
      </c>
      <c r="H44" s="18">
        <v>0.43499999999994543</v>
      </c>
    </row>
    <row r="45" spans="2:8" x14ac:dyDescent="0.35">
      <c r="B45" s="18" t="s">
        <v>96</v>
      </c>
      <c r="C45" s="18" t="s">
        <v>97</v>
      </c>
      <c r="D45" s="18">
        <v>0</v>
      </c>
      <c r="E45" s="18">
        <v>1.8900000000001</v>
      </c>
      <c r="F45" s="18">
        <v>21.710000000000036</v>
      </c>
      <c r="G45" s="18">
        <v>1E+30</v>
      </c>
      <c r="H45" s="18">
        <v>1.8900000000001</v>
      </c>
    </row>
    <row r="46" spans="2:8" x14ac:dyDescent="0.35">
      <c r="B46" s="18" t="s">
        <v>98</v>
      </c>
      <c r="C46" s="18" t="s">
        <v>99</v>
      </c>
      <c r="D46" s="18">
        <v>55000</v>
      </c>
      <c r="E46" s="18">
        <v>0</v>
      </c>
      <c r="F46" s="18">
        <v>20.660000000000082</v>
      </c>
      <c r="G46" s="18">
        <v>0.43499999999994543</v>
      </c>
      <c r="H46" s="18">
        <v>0.70500000000009777</v>
      </c>
    </row>
    <row r="47" spans="2:8" x14ac:dyDescent="0.35">
      <c r="B47" s="18" t="s">
        <v>100</v>
      </c>
      <c r="C47" s="18" t="s">
        <v>101</v>
      </c>
      <c r="D47" s="18">
        <v>0</v>
      </c>
      <c r="E47" s="18">
        <v>0.76499999999992951</v>
      </c>
      <c r="F47" s="18">
        <v>21.244999999999891</v>
      </c>
      <c r="G47" s="18">
        <v>1E+30</v>
      </c>
      <c r="H47" s="18">
        <v>0.76499999999992951</v>
      </c>
    </row>
    <row r="48" spans="2:8" ht="16" thickBot="1" x14ac:dyDescent="0.4">
      <c r="B48" s="17" t="s">
        <v>102</v>
      </c>
      <c r="C48" s="17" t="s">
        <v>103</v>
      </c>
      <c r="D48" s="17">
        <v>0</v>
      </c>
      <c r="E48" s="17">
        <v>1.394999999999925</v>
      </c>
      <c r="F48" s="17">
        <v>21.365000000000009</v>
      </c>
      <c r="G48" s="17">
        <v>1E+30</v>
      </c>
      <c r="H48" s="17">
        <v>1.394999999999925</v>
      </c>
    </row>
    <row r="50" spans="1:8" ht="16" thickBot="1" x14ac:dyDescent="0.4">
      <c r="A50" t="s">
        <v>23</v>
      </c>
    </row>
    <row r="51" spans="1:8" x14ac:dyDescent="0.35">
      <c r="B51" s="19"/>
      <c r="C51" s="19"/>
      <c r="D51" s="19" t="s">
        <v>131</v>
      </c>
      <c r="E51" s="19" t="s">
        <v>139</v>
      </c>
      <c r="F51" s="19" t="s">
        <v>141</v>
      </c>
      <c r="G51" s="19" t="s">
        <v>136</v>
      </c>
      <c r="H51" s="19" t="s">
        <v>136</v>
      </c>
    </row>
    <row r="52" spans="1:8" ht="16" thickBot="1" x14ac:dyDescent="0.4">
      <c r="B52" s="20" t="s">
        <v>20</v>
      </c>
      <c r="C52" s="20" t="s">
        <v>21</v>
      </c>
      <c r="D52" s="20" t="s">
        <v>132</v>
      </c>
      <c r="E52" s="20" t="s">
        <v>140</v>
      </c>
      <c r="F52" s="20" t="s">
        <v>142</v>
      </c>
      <c r="G52" s="20" t="s">
        <v>137</v>
      </c>
      <c r="H52" s="20" t="s">
        <v>138</v>
      </c>
    </row>
    <row r="53" spans="1:8" x14ac:dyDescent="0.35">
      <c r="B53" s="18" t="s">
        <v>104</v>
      </c>
      <c r="C53" s="18" t="s">
        <v>105</v>
      </c>
      <c r="D53" s="18">
        <v>65000</v>
      </c>
      <c r="E53" s="18">
        <v>29.644999999999982</v>
      </c>
      <c r="F53" s="18">
        <v>65000</v>
      </c>
      <c r="G53" s="18">
        <v>10000</v>
      </c>
      <c r="H53" s="18">
        <v>20000</v>
      </c>
    </row>
    <row r="54" spans="1:8" x14ac:dyDescent="0.35">
      <c r="B54" s="18" t="s">
        <v>106</v>
      </c>
      <c r="C54" s="18" t="s">
        <v>107</v>
      </c>
      <c r="D54" s="18">
        <v>55000</v>
      </c>
      <c r="E54" s="18">
        <v>28.789999999999964</v>
      </c>
      <c r="F54" s="18">
        <v>55000</v>
      </c>
      <c r="G54" s="18">
        <v>10000</v>
      </c>
      <c r="H54" s="18">
        <v>45000</v>
      </c>
    </row>
    <row r="55" spans="1:8" x14ac:dyDescent="0.35">
      <c r="B55" s="18" t="s">
        <v>108</v>
      </c>
      <c r="C55" s="18" t="s">
        <v>109</v>
      </c>
      <c r="D55" s="18">
        <v>85000</v>
      </c>
      <c r="E55" s="18">
        <v>29.630000000000109</v>
      </c>
      <c r="F55" s="18">
        <v>85000</v>
      </c>
      <c r="G55" s="18">
        <v>10000</v>
      </c>
      <c r="H55" s="18">
        <v>20000</v>
      </c>
    </row>
    <row r="56" spans="1:8" x14ac:dyDescent="0.35">
      <c r="B56" s="18" t="s">
        <v>110</v>
      </c>
      <c r="C56" s="18" t="s">
        <v>111</v>
      </c>
      <c r="D56" s="18">
        <v>125000</v>
      </c>
      <c r="E56" s="18">
        <v>29.449999999999989</v>
      </c>
      <c r="F56" s="18">
        <v>125000</v>
      </c>
      <c r="G56" s="18">
        <v>10000</v>
      </c>
      <c r="H56" s="18">
        <v>45000</v>
      </c>
    </row>
    <row r="57" spans="1:8" x14ac:dyDescent="0.35">
      <c r="B57" s="18" t="s">
        <v>112</v>
      </c>
      <c r="C57" s="18" t="s">
        <v>113</v>
      </c>
      <c r="D57" s="18">
        <v>70000</v>
      </c>
      <c r="E57" s="18">
        <v>28.940000000000111</v>
      </c>
      <c r="F57" s="18">
        <v>70000</v>
      </c>
      <c r="G57" s="18">
        <v>10000</v>
      </c>
      <c r="H57" s="18">
        <v>20000</v>
      </c>
    </row>
    <row r="58" spans="1:8" x14ac:dyDescent="0.35">
      <c r="B58" s="18" t="s">
        <v>114</v>
      </c>
      <c r="C58" s="18" t="s">
        <v>115</v>
      </c>
      <c r="D58" s="18">
        <v>0</v>
      </c>
      <c r="E58" s="18">
        <v>0</v>
      </c>
      <c r="F58" s="18">
        <v>80000</v>
      </c>
      <c r="G58" s="18">
        <v>1E+30</v>
      </c>
      <c r="H58" s="18">
        <v>80000</v>
      </c>
    </row>
    <row r="59" spans="1:8" x14ac:dyDescent="0.35">
      <c r="B59" s="18" t="s">
        <v>116</v>
      </c>
      <c r="C59" s="18" t="s">
        <v>117</v>
      </c>
      <c r="D59" s="18">
        <v>75000</v>
      </c>
      <c r="E59" s="18">
        <v>-0.77999999999997272</v>
      </c>
      <c r="F59" s="18">
        <v>75000</v>
      </c>
      <c r="G59" s="18">
        <v>45000</v>
      </c>
      <c r="H59" s="18">
        <v>10000</v>
      </c>
    </row>
    <row r="60" spans="1:8" x14ac:dyDescent="0.35">
      <c r="B60" s="18" t="s">
        <v>118</v>
      </c>
      <c r="C60" s="18" t="s">
        <v>119</v>
      </c>
      <c r="D60" s="18">
        <v>100000</v>
      </c>
      <c r="E60" s="18">
        <v>-1.5850000000000932</v>
      </c>
      <c r="F60" s="18">
        <v>100000</v>
      </c>
      <c r="G60" s="18">
        <v>20000</v>
      </c>
      <c r="H60" s="18">
        <v>10000</v>
      </c>
    </row>
    <row r="61" spans="1:8" x14ac:dyDescent="0.35">
      <c r="B61" s="18" t="s">
        <v>120</v>
      </c>
      <c r="C61" s="18" t="s">
        <v>121</v>
      </c>
      <c r="D61" s="18">
        <v>60000</v>
      </c>
      <c r="E61" s="18">
        <v>-0.58499999999997954</v>
      </c>
      <c r="F61" s="18">
        <v>60000</v>
      </c>
      <c r="G61" s="18">
        <v>45000</v>
      </c>
      <c r="H61" s="18">
        <v>10000</v>
      </c>
    </row>
    <row r="62" spans="1:8" x14ac:dyDescent="0.35">
      <c r="B62" s="18" t="s">
        <v>122</v>
      </c>
      <c r="C62" s="18" t="s">
        <v>123</v>
      </c>
      <c r="D62" s="18">
        <v>65000</v>
      </c>
      <c r="E62" s="18">
        <v>0</v>
      </c>
      <c r="F62" s="18">
        <v>75000</v>
      </c>
      <c r="G62" s="18">
        <v>1E+30</v>
      </c>
      <c r="H62" s="18">
        <v>10000</v>
      </c>
    </row>
    <row r="63" spans="1:8" x14ac:dyDescent="0.35">
      <c r="B63" s="18" t="s">
        <v>124</v>
      </c>
      <c r="C63" s="18" t="s">
        <v>125</v>
      </c>
      <c r="D63" s="18">
        <v>0</v>
      </c>
      <c r="E63" s="18">
        <v>0</v>
      </c>
      <c r="F63" s="18">
        <v>60000</v>
      </c>
      <c r="G63" s="18">
        <v>1E+30</v>
      </c>
      <c r="H63" s="18">
        <v>60000</v>
      </c>
    </row>
    <row r="64" spans="1:8" x14ac:dyDescent="0.35">
      <c r="B64" s="18" t="s">
        <v>126</v>
      </c>
      <c r="C64" s="18" t="s">
        <v>127</v>
      </c>
      <c r="D64" s="18">
        <v>0</v>
      </c>
      <c r="E64" s="18">
        <v>0</v>
      </c>
      <c r="F64" s="18">
        <v>65000</v>
      </c>
      <c r="G64" s="18">
        <v>1E+30</v>
      </c>
      <c r="H64" s="18">
        <v>65000</v>
      </c>
    </row>
    <row r="65" spans="2:8" ht="16" thickBot="1" x14ac:dyDescent="0.4">
      <c r="B65" s="17" t="s">
        <v>128</v>
      </c>
      <c r="C65" s="17" t="s">
        <v>129</v>
      </c>
      <c r="D65" s="17">
        <v>100000</v>
      </c>
      <c r="E65" s="17">
        <v>-8.9700000000000273</v>
      </c>
      <c r="F65" s="17">
        <v>100000</v>
      </c>
      <c r="G65" s="17">
        <v>20000</v>
      </c>
      <c r="H65" s="17">
        <v>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24BD-6E05-4157-AF38-0A676F49D205}">
  <dimension ref="A1"/>
  <sheetViews>
    <sheetView workbookViewId="0"/>
  </sheetViews>
  <sheetFormatPr defaultRowHeight="15.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C51E-E020-104D-9879-4305032A1D38}">
  <dimension ref="B3:N62"/>
  <sheetViews>
    <sheetView tabSelected="1" workbookViewId="0">
      <selection activeCell="C60" sqref="C60"/>
    </sheetView>
  </sheetViews>
  <sheetFormatPr defaultColWidth="10.6640625" defaultRowHeight="15.5" x14ac:dyDescent="0.35"/>
  <cols>
    <col min="3" max="3" width="14.83203125" customWidth="1"/>
    <col min="4" max="4" width="15" customWidth="1"/>
    <col min="5" max="5" width="13.9140625" bestFit="1" customWidth="1"/>
    <col min="6" max="6" width="15.75" customWidth="1"/>
    <col min="7" max="7" width="13.33203125" bestFit="1" customWidth="1"/>
    <col min="8" max="8" width="12.08203125" customWidth="1"/>
    <col min="11" max="11" width="14.33203125" bestFit="1" customWidth="1"/>
  </cols>
  <sheetData>
    <row r="3" spans="2:14" x14ac:dyDescent="0.35">
      <c r="B3" t="s">
        <v>8</v>
      </c>
      <c r="C3" s="1" t="s">
        <v>9</v>
      </c>
      <c r="D3" t="s">
        <v>10</v>
      </c>
      <c r="E3" t="s">
        <v>11</v>
      </c>
      <c r="F3" t="s">
        <v>12</v>
      </c>
      <c r="G3" t="s">
        <v>13</v>
      </c>
      <c r="H3" t="s">
        <v>146</v>
      </c>
      <c r="I3" t="s">
        <v>17</v>
      </c>
    </row>
    <row r="4" spans="2:14" x14ac:dyDescent="0.35">
      <c r="B4" t="s">
        <v>0</v>
      </c>
      <c r="C4">
        <v>8.5</v>
      </c>
      <c r="D4">
        <v>6.2</v>
      </c>
      <c r="E4">
        <v>10.5</v>
      </c>
      <c r="F4">
        <v>2.1</v>
      </c>
      <c r="G4">
        <v>14.8</v>
      </c>
      <c r="H4">
        <v>80000</v>
      </c>
      <c r="I4">
        <v>29.7</v>
      </c>
      <c r="N4" s="8"/>
    </row>
    <row r="5" spans="2:14" x14ac:dyDescent="0.35">
      <c r="B5" t="s">
        <v>1</v>
      </c>
      <c r="C5">
        <v>8.3000000000000007</v>
      </c>
      <c r="D5">
        <v>7.1</v>
      </c>
      <c r="E5">
        <v>9.9</v>
      </c>
      <c r="F5">
        <v>1.8</v>
      </c>
      <c r="G5">
        <v>13.9</v>
      </c>
      <c r="H5">
        <v>75000</v>
      </c>
      <c r="I5">
        <v>28.4</v>
      </c>
      <c r="N5" s="8"/>
    </row>
    <row r="6" spans="2:14" x14ac:dyDescent="0.35">
      <c r="B6" t="s">
        <v>2</v>
      </c>
      <c r="C6">
        <v>12.1</v>
      </c>
      <c r="D6">
        <v>19.399999999999999</v>
      </c>
      <c r="E6">
        <v>7.3</v>
      </c>
      <c r="F6">
        <v>16.2</v>
      </c>
      <c r="G6">
        <v>2.7</v>
      </c>
      <c r="H6">
        <v>100000</v>
      </c>
      <c r="I6">
        <v>26.95</v>
      </c>
    </row>
    <row r="7" spans="2:14" x14ac:dyDescent="0.35">
      <c r="B7" t="s">
        <v>3</v>
      </c>
      <c r="C7">
        <v>11.6</v>
      </c>
      <c r="D7">
        <v>5.9</v>
      </c>
      <c r="E7">
        <v>14.9</v>
      </c>
      <c r="F7">
        <v>10.3</v>
      </c>
      <c r="G7">
        <v>22.5</v>
      </c>
      <c r="H7">
        <v>60000</v>
      </c>
      <c r="I7">
        <v>27.32</v>
      </c>
      <c r="J7" s="8"/>
      <c r="K7" s="8"/>
    </row>
    <row r="8" spans="2:14" x14ac:dyDescent="0.35">
      <c r="B8" t="s">
        <v>4</v>
      </c>
      <c r="C8">
        <v>10.9</v>
      </c>
      <c r="D8">
        <v>5.2</v>
      </c>
      <c r="E8">
        <v>13.7</v>
      </c>
      <c r="F8">
        <v>12.1</v>
      </c>
      <c r="G8">
        <v>23.6</v>
      </c>
      <c r="H8">
        <v>75000</v>
      </c>
      <c r="I8">
        <v>28.01</v>
      </c>
    </row>
    <row r="9" spans="2:14" x14ac:dyDescent="0.35">
      <c r="B9" t="s">
        <v>5</v>
      </c>
      <c r="C9">
        <v>8.4</v>
      </c>
      <c r="D9">
        <v>6.6</v>
      </c>
      <c r="E9">
        <v>9.6999999999999993</v>
      </c>
      <c r="F9">
        <v>1.5</v>
      </c>
      <c r="G9">
        <v>13.1</v>
      </c>
      <c r="H9">
        <v>60000</v>
      </c>
      <c r="I9">
        <v>29.5</v>
      </c>
    </row>
    <row r="10" spans="2:14" x14ac:dyDescent="0.35">
      <c r="B10" t="s">
        <v>6</v>
      </c>
      <c r="C10">
        <v>6.8</v>
      </c>
      <c r="D10">
        <v>13.1</v>
      </c>
      <c r="E10">
        <v>4.2</v>
      </c>
      <c r="F10">
        <v>8.1999999999999993</v>
      </c>
      <c r="G10">
        <v>9.1</v>
      </c>
      <c r="H10">
        <v>65000</v>
      </c>
      <c r="I10">
        <v>30.25</v>
      </c>
    </row>
    <row r="11" spans="2:14" x14ac:dyDescent="0.35">
      <c r="B11" t="s">
        <v>7</v>
      </c>
      <c r="C11">
        <v>5.5</v>
      </c>
      <c r="D11">
        <v>12.4</v>
      </c>
      <c r="E11">
        <v>5.4</v>
      </c>
      <c r="F11">
        <v>9.3000000000000007</v>
      </c>
      <c r="G11">
        <v>10.1</v>
      </c>
      <c r="H11">
        <v>100000</v>
      </c>
      <c r="I11">
        <v>19.850000000000001</v>
      </c>
    </row>
    <row r="12" spans="2:14" x14ac:dyDescent="0.35">
      <c r="C12" s="1"/>
      <c r="E12" s="3"/>
    </row>
    <row r="13" spans="2:14" x14ac:dyDescent="0.35">
      <c r="C13" s="1"/>
    </row>
    <row r="14" spans="2:14" x14ac:dyDescent="0.35">
      <c r="B14" s="24" t="s">
        <v>16</v>
      </c>
      <c r="C14" s="25"/>
      <c r="D14" s="25"/>
      <c r="E14" s="25"/>
      <c r="F14" s="25"/>
      <c r="G14" s="25"/>
      <c r="H14" s="26"/>
    </row>
    <row r="15" spans="2:14" x14ac:dyDescent="0.35">
      <c r="B15" s="4" t="s">
        <v>8</v>
      </c>
      <c r="C15" s="5" t="s">
        <v>9</v>
      </c>
      <c r="D15" s="4" t="s">
        <v>10</v>
      </c>
      <c r="E15" s="4" t="s">
        <v>11</v>
      </c>
      <c r="F15" s="4" t="s">
        <v>12</v>
      </c>
      <c r="G15" s="4" t="s">
        <v>13</v>
      </c>
      <c r="H15" s="7" t="s">
        <v>14</v>
      </c>
    </row>
    <row r="16" spans="2:14" x14ac:dyDescent="0.35">
      <c r="B16" s="4" t="s">
        <v>0</v>
      </c>
      <c r="C16" s="6">
        <v>0</v>
      </c>
      <c r="D16" s="6">
        <v>0</v>
      </c>
      <c r="E16" s="6">
        <v>0</v>
      </c>
      <c r="F16" s="6">
        <v>0</v>
      </c>
      <c r="G16" s="6">
        <v>0</v>
      </c>
      <c r="H16" s="10">
        <f>SUM(C16:G16)</f>
        <v>0</v>
      </c>
      <c r="I16" s="1"/>
    </row>
    <row r="17" spans="2:9" x14ac:dyDescent="0.35">
      <c r="B17" s="4" t="s">
        <v>1</v>
      </c>
      <c r="C17" s="6">
        <v>0</v>
      </c>
      <c r="D17" s="6">
        <v>0</v>
      </c>
      <c r="E17" s="6">
        <v>0</v>
      </c>
      <c r="F17" s="6">
        <v>75000</v>
      </c>
      <c r="G17" s="6">
        <v>0</v>
      </c>
      <c r="H17" s="10">
        <f t="shared" ref="H17:H22" si="0">SUM(C17:G17)</f>
        <v>75000</v>
      </c>
      <c r="I17" s="1"/>
    </row>
    <row r="18" spans="2:9" x14ac:dyDescent="0.35">
      <c r="B18" s="4" t="s">
        <v>2</v>
      </c>
      <c r="C18" s="6">
        <v>0</v>
      </c>
      <c r="D18" s="6">
        <v>0</v>
      </c>
      <c r="E18" s="6">
        <v>30000</v>
      </c>
      <c r="F18" s="6">
        <v>0</v>
      </c>
      <c r="G18" s="6">
        <v>70000</v>
      </c>
      <c r="H18" s="10">
        <f t="shared" si="0"/>
        <v>100000</v>
      </c>
      <c r="I18" s="1"/>
    </row>
    <row r="19" spans="2:9" x14ac:dyDescent="0.35">
      <c r="B19" s="4" t="s">
        <v>3</v>
      </c>
      <c r="C19" s="6">
        <v>0</v>
      </c>
      <c r="D19" s="6">
        <v>10000</v>
      </c>
      <c r="E19" s="6">
        <v>0</v>
      </c>
      <c r="F19" s="6">
        <v>50000</v>
      </c>
      <c r="G19" s="6">
        <v>0</v>
      </c>
      <c r="H19" s="10">
        <f t="shared" si="0"/>
        <v>60000</v>
      </c>
      <c r="I19" s="1"/>
    </row>
    <row r="20" spans="2:9" x14ac:dyDescent="0.35">
      <c r="B20" s="4" t="s">
        <v>4</v>
      </c>
      <c r="C20" s="6">
        <v>20000</v>
      </c>
      <c r="D20" s="6">
        <v>45000</v>
      </c>
      <c r="E20" s="6">
        <v>0</v>
      </c>
      <c r="F20" s="6">
        <v>0</v>
      </c>
      <c r="G20" s="6">
        <v>0</v>
      </c>
      <c r="H20" s="10">
        <f t="shared" si="0"/>
        <v>65000</v>
      </c>
      <c r="I20" s="1"/>
    </row>
    <row r="21" spans="2:9" x14ac:dyDescent="0.35">
      <c r="B21" s="4" t="s">
        <v>5</v>
      </c>
      <c r="C21" s="6">
        <v>0</v>
      </c>
      <c r="D21" s="6">
        <v>0</v>
      </c>
      <c r="E21" s="6">
        <v>0</v>
      </c>
      <c r="F21" s="6">
        <v>0</v>
      </c>
      <c r="G21" s="6">
        <v>0</v>
      </c>
      <c r="H21" s="10">
        <f t="shared" si="0"/>
        <v>0</v>
      </c>
      <c r="I21" s="1"/>
    </row>
    <row r="22" spans="2:9" x14ac:dyDescent="0.35">
      <c r="B22" s="4" t="s">
        <v>6</v>
      </c>
      <c r="C22" s="6">
        <v>0</v>
      </c>
      <c r="D22" s="6">
        <v>0</v>
      </c>
      <c r="E22" s="6">
        <v>0</v>
      </c>
      <c r="F22" s="6">
        <v>0</v>
      </c>
      <c r="G22" s="6">
        <v>0</v>
      </c>
      <c r="H22" s="10">
        <f t="shared" si="0"/>
        <v>0</v>
      </c>
      <c r="I22" s="1"/>
    </row>
    <row r="23" spans="2:9" x14ac:dyDescent="0.35">
      <c r="B23" s="4" t="s">
        <v>7</v>
      </c>
      <c r="C23" s="6">
        <v>45000</v>
      </c>
      <c r="D23" s="6">
        <v>0</v>
      </c>
      <c r="E23" s="6">
        <v>55000</v>
      </c>
      <c r="F23" s="6">
        <v>0</v>
      </c>
      <c r="G23" s="6">
        <v>0</v>
      </c>
      <c r="H23" s="10">
        <f>SUM(C23:G23)</f>
        <v>100000</v>
      </c>
      <c r="I23" s="1"/>
    </row>
    <row r="24" spans="2:9" x14ac:dyDescent="0.35">
      <c r="B24" s="10" t="s">
        <v>14</v>
      </c>
      <c r="C24" s="11">
        <f>SUM(C16:C23)</f>
        <v>65000</v>
      </c>
      <c r="D24" s="11">
        <f t="shared" ref="D24:G24" si="1">SUM(D16:D23)</f>
        <v>55000</v>
      </c>
      <c r="E24" s="11">
        <f t="shared" si="1"/>
        <v>85000</v>
      </c>
      <c r="F24" s="11">
        <f t="shared" si="1"/>
        <v>125000</v>
      </c>
      <c r="G24" s="11">
        <f t="shared" si="1"/>
        <v>70000</v>
      </c>
      <c r="H24" s="4"/>
    </row>
    <row r="25" spans="2:9" x14ac:dyDescent="0.35">
      <c r="B25" s="15" t="s">
        <v>18</v>
      </c>
      <c r="C25" s="1">
        <v>65000</v>
      </c>
      <c r="D25" s="1">
        <v>55000</v>
      </c>
      <c r="E25" s="1">
        <v>85000</v>
      </c>
      <c r="F25" s="1">
        <v>125000</v>
      </c>
      <c r="G25" s="1">
        <v>70000</v>
      </c>
    </row>
    <row r="27" spans="2:9" x14ac:dyDescent="0.35">
      <c r="B27" s="27" t="s">
        <v>145</v>
      </c>
      <c r="C27" s="27"/>
      <c r="D27" s="27"/>
      <c r="E27" s="27"/>
      <c r="F27" s="27"/>
      <c r="G27" s="27"/>
      <c r="H27" s="14"/>
    </row>
    <row r="28" spans="2:9" x14ac:dyDescent="0.35">
      <c r="B28" s="4" t="s">
        <v>8</v>
      </c>
      <c r="C28" s="5" t="s">
        <v>9</v>
      </c>
      <c r="D28" s="4" t="s">
        <v>10</v>
      </c>
      <c r="E28" s="4" t="s">
        <v>11</v>
      </c>
      <c r="F28" s="4" t="s">
        <v>12</v>
      </c>
      <c r="G28" s="4" t="s">
        <v>13</v>
      </c>
      <c r="H28" s="15"/>
    </row>
    <row r="29" spans="2:9" x14ac:dyDescent="0.35">
      <c r="B29" s="4" t="s">
        <v>0</v>
      </c>
      <c r="C29" s="21">
        <f>C16*$I4</f>
        <v>0</v>
      </c>
      <c r="D29" s="21">
        <f t="shared" ref="D29:F29" si="2">D16*$I4</f>
        <v>0</v>
      </c>
      <c r="E29" s="21">
        <f t="shared" si="2"/>
        <v>0</v>
      </c>
      <c r="F29" s="21">
        <f t="shared" si="2"/>
        <v>0</v>
      </c>
      <c r="G29" s="21">
        <f>G16*$I4</f>
        <v>0</v>
      </c>
      <c r="H29" s="2"/>
      <c r="I29" s="2"/>
    </row>
    <row r="30" spans="2:9" x14ac:dyDescent="0.35">
      <c r="B30" s="4" t="s">
        <v>1</v>
      </c>
      <c r="C30" s="21">
        <f t="shared" ref="C30:G30" si="3">C17*$I5</f>
        <v>0</v>
      </c>
      <c r="D30" s="21">
        <f t="shared" si="3"/>
        <v>0</v>
      </c>
      <c r="E30" s="21">
        <f t="shared" si="3"/>
        <v>0</v>
      </c>
      <c r="F30" s="21">
        <f t="shared" si="3"/>
        <v>2130000</v>
      </c>
      <c r="G30" s="21">
        <f t="shared" si="3"/>
        <v>0</v>
      </c>
      <c r="H30" s="2"/>
      <c r="I30" s="2"/>
    </row>
    <row r="31" spans="2:9" x14ac:dyDescent="0.35">
      <c r="B31" s="4" t="s">
        <v>2</v>
      </c>
      <c r="C31" s="21">
        <f t="shared" ref="C31:G31" si="4">C18*$I6</f>
        <v>0</v>
      </c>
      <c r="D31" s="21">
        <f t="shared" si="4"/>
        <v>0</v>
      </c>
      <c r="E31" s="21">
        <f t="shared" si="4"/>
        <v>808500</v>
      </c>
      <c r="F31" s="21">
        <f t="shared" si="4"/>
        <v>0</v>
      </c>
      <c r="G31" s="21">
        <f t="shared" si="4"/>
        <v>1886500</v>
      </c>
      <c r="H31" s="2"/>
      <c r="I31" s="2"/>
    </row>
    <row r="32" spans="2:9" x14ac:dyDescent="0.35">
      <c r="B32" s="4" t="s">
        <v>3</v>
      </c>
      <c r="C32" s="21">
        <f t="shared" ref="C32:G32" si="5">C19*$I7</f>
        <v>0</v>
      </c>
      <c r="D32" s="21">
        <f t="shared" si="5"/>
        <v>273200</v>
      </c>
      <c r="E32" s="21">
        <f t="shared" si="5"/>
        <v>0</v>
      </c>
      <c r="F32" s="21">
        <f t="shared" si="5"/>
        <v>1366000</v>
      </c>
      <c r="G32" s="21">
        <f t="shared" si="5"/>
        <v>0</v>
      </c>
      <c r="H32" s="2"/>
      <c r="I32" s="2"/>
    </row>
    <row r="33" spans="2:9" x14ac:dyDescent="0.35">
      <c r="B33" s="4" t="s">
        <v>4</v>
      </c>
      <c r="C33" s="21">
        <f t="shared" ref="C33:F33" si="6">C20*$I8</f>
        <v>560200</v>
      </c>
      <c r="D33" s="21">
        <f t="shared" si="6"/>
        <v>1260450</v>
      </c>
      <c r="E33" s="21">
        <f t="shared" si="6"/>
        <v>0</v>
      </c>
      <c r="F33" s="21">
        <f t="shared" si="6"/>
        <v>0</v>
      </c>
      <c r="G33" s="21">
        <f>G20*$I8</f>
        <v>0</v>
      </c>
      <c r="H33" s="2"/>
      <c r="I33" s="2"/>
    </row>
    <row r="34" spans="2:9" x14ac:dyDescent="0.35">
      <c r="B34" s="4" t="s">
        <v>5</v>
      </c>
      <c r="C34" s="21">
        <f t="shared" ref="C34:G34" si="7">C21*$I9</f>
        <v>0</v>
      </c>
      <c r="D34" s="21">
        <f t="shared" si="7"/>
        <v>0</v>
      </c>
      <c r="E34" s="21">
        <f t="shared" si="7"/>
        <v>0</v>
      </c>
      <c r="F34" s="21">
        <f t="shared" si="7"/>
        <v>0</v>
      </c>
      <c r="G34" s="21">
        <f t="shared" si="7"/>
        <v>0</v>
      </c>
      <c r="H34" s="2"/>
      <c r="I34" s="2"/>
    </row>
    <row r="35" spans="2:9" x14ac:dyDescent="0.35">
      <c r="B35" s="4" t="s">
        <v>6</v>
      </c>
      <c r="C35" s="21">
        <f t="shared" ref="C35:G35" si="8">C22*$I10</f>
        <v>0</v>
      </c>
      <c r="D35" s="21">
        <f t="shared" si="8"/>
        <v>0</v>
      </c>
      <c r="E35" s="21">
        <f t="shared" si="8"/>
        <v>0</v>
      </c>
      <c r="F35" s="21">
        <f t="shared" si="8"/>
        <v>0</v>
      </c>
      <c r="G35" s="21">
        <f t="shared" si="8"/>
        <v>0</v>
      </c>
      <c r="H35" s="2"/>
      <c r="I35" s="2"/>
    </row>
    <row r="36" spans="2:9" x14ac:dyDescent="0.35">
      <c r="B36" s="4" t="s">
        <v>7</v>
      </c>
      <c r="C36" s="21">
        <f t="shared" ref="C36:G36" si="9">C23*$I11</f>
        <v>893250.00000000012</v>
      </c>
      <c r="D36" s="21">
        <f t="shared" si="9"/>
        <v>0</v>
      </c>
      <c r="E36" s="21">
        <f t="shared" si="9"/>
        <v>1091750</v>
      </c>
      <c r="F36" s="21">
        <f t="shared" si="9"/>
        <v>0</v>
      </c>
      <c r="G36" s="21">
        <f t="shared" si="9"/>
        <v>0</v>
      </c>
      <c r="H36" s="2"/>
      <c r="I36" s="2"/>
    </row>
    <row r="37" spans="2:9" x14ac:dyDescent="0.35">
      <c r="B37" s="8"/>
      <c r="C37" s="13"/>
      <c r="D37" s="13"/>
      <c r="E37" s="13"/>
      <c r="F37" s="13"/>
      <c r="G37" s="13"/>
      <c r="H37" s="9"/>
    </row>
    <row r="38" spans="2:9" x14ac:dyDescent="0.35">
      <c r="B38" s="27" t="s">
        <v>147</v>
      </c>
      <c r="C38" s="27"/>
      <c r="D38" s="27"/>
      <c r="E38" s="27"/>
      <c r="F38" s="27"/>
      <c r="G38" s="27"/>
    </row>
    <row r="39" spans="2:9" x14ac:dyDescent="0.35">
      <c r="B39" s="4" t="s">
        <v>8</v>
      </c>
      <c r="C39" s="5" t="s">
        <v>9</v>
      </c>
      <c r="D39" s="4" t="s">
        <v>10</v>
      </c>
      <c r="E39" s="4" t="s">
        <v>11</v>
      </c>
      <c r="F39" s="4" t="s">
        <v>12</v>
      </c>
      <c r="G39" s="4" t="s">
        <v>13</v>
      </c>
      <c r="H39" s="14"/>
    </row>
    <row r="40" spans="2:9" x14ac:dyDescent="0.35">
      <c r="B40" s="4" t="s">
        <v>0</v>
      </c>
      <c r="C40" s="21">
        <f>C16*C4*0.15</f>
        <v>0</v>
      </c>
      <c r="D40" s="21">
        <f t="shared" ref="D40:G40" si="10">D16*D4*0.15</f>
        <v>0</v>
      </c>
      <c r="E40" s="21">
        <f t="shared" si="10"/>
        <v>0</v>
      </c>
      <c r="F40" s="21">
        <f t="shared" si="10"/>
        <v>0</v>
      </c>
      <c r="G40" s="21">
        <f t="shared" si="10"/>
        <v>0</v>
      </c>
      <c r="H40" s="15"/>
    </row>
    <row r="41" spans="2:9" x14ac:dyDescent="0.35">
      <c r="B41" s="4" t="s">
        <v>1</v>
      </c>
      <c r="C41" s="21">
        <f t="shared" ref="C41:G47" si="11">C17*C5*0.15</f>
        <v>0</v>
      </c>
      <c r="D41" s="21">
        <f>D17*D5*0.15</f>
        <v>0</v>
      </c>
      <c r="E41" s="21">
        <f t="shared" si="11"/>
        <v>0</v>
      </c>
      <c r="F41" s="21">
        <f t="shared" si="11"/>
        <v>20250</v>
      </c>
      <c r="G41" s="21">
        <f t="shared" si="11"/>
        <v>0</v>
      </c>
      <c r="H41" s="2"/>
    </row>
    <row r="42" spans="2:9" x14ac:dyDescent="0.35">
      <c r="B42" s="4" t="s">
        <v>2</v>
      </c>
      <c r="C42" s="21">
        <f t="shared" si="11"/>
        <v>0</v>
      </c>
      <c r="D42" s="21">
        <f t="shared" si="11"/>
        <v>0</v>
      </c>
      <c r="E42" s="21">
        <f t="shared" si="11"/>
        <v>32850</v>
      </c>
      <c r="F42" s="21">
        <f t="shared" si="11"/>
        <v>0</v>
      </c>
      <c r="G42" s="21">
        <f t="shared" si="11"/>
        <v>28350</v>
      </c>
      <c r="H42" s="2"/>
    </row>
    <row r="43" spans="2:9" x14ac:dyDescent="0.35">
      <c r="B43" s="4" t="s">
        <v>3</v>
      </c>
      <c r="C43" s="21">
        <f t="shared" si="11"/>
        <v>0</v>
      </c>
      <c r="D43" s="21">
        <f t="shared" si="11"/>
        <v>8850</v>
      </c>
      <c r="E43" s="21">
        <f t="shared" si="11"/>
        <v>0</v>
      </c>
      <c r="F43" s="21">
        <f t="shared" si="11"/>
        <v>77250</v>
      </c>
      <c r="G43" s="21">
        <f t="shared" si="11"/>
        <v>0</v>
      </c>
      <c r="H43" s="2"/>
    </row>
    <row r="44" spans="2:9" x14ac:dyDescent="0.35">
      <c r="B44" s="4" t="s">
        <v>4</v>
      </c>
      <c r="C44" s="21">
        <f t="shared" si="11"/>
        <v>32700</v>
      </c>
      <c r="D44" s="21">
        <f t="shared" si="11"/>
        <v>35100</v>
      </c>
      <c r="E44" s="21">
        <f t="shared" si="11"/>
        <v>0</v>
      </c>
      <c r="F44" s="21">
        <f t="shared" si="11"/>
        <v>0</v>
      </c>
      <c r="G44" s="21">
        <f t="shared" si="11"/>
        <v>0</v>
      </c>
      <c r="H44" s="2"/>
    </row>
    <row r="45" spans="2:9" x14ac:dyDescent="0.35">
      <c r="B45" s="4" t="s">
        <v>5</v>
      </c>
      <c r="C45" s="21">
        <f t="shared" si="11"/>
        <v>0</v>
      </c>
      <c r="D45" s="21">
        <f t="shared" si="11"/>
        <v>0</v>
      </c>
      <c r="E45" s="21">
        <f t="shared" si="11"/>
        <v>0</v>
      </c>
      <c r="F45" s="21">
        <f t="shared" si="11"/>
        <v>0</v>
      </c>
      <c r="G45" s="21">
        <f t="shared" si="11"/>
        <v>0</v>
      </c>
      <c r="H45" s="2"/>
    </row>
    <row r="46" spans="2:9" x14ac:dyDescent="0.35">
      <c r="B46" s="4" t="s">
        <v>6</v>
      </c>
      <c r="C46" s="21">
        <f t="shared" si="11"/>
        <v>0</v>
      </c>
      <c r="D46" s="21">
        <f t="shared" si="11"/>
        <v>0</v>
      </c>
      <c r="E46" s="21">
        <f t="shared" si="11"/>
        <v>0</v>
      </c>
      <c r="F46" s="21">
        <f t="shared" si="11"/>
        <v>0</v>
      </c>
      <c r="G46" s="21">
        <f t="shared" si="11"/>
        <v>0</v>
      </c>
      <c r="H46" s="2"/>
    </row>
    <row r="47" spans="2:9" x14ac:dyDescent="0.35">
      <c r="B47" s="4" t="s">
        <v>7</v>
      </c>
      <c r="C47" s="21">
        <f t="shared" si="11"/>
        <v>37125</v>
      </c>
      <c r="D47" s="21">
        <f t="shared" si="11"/>
        <v>0</v>
      </c>
      <c r="E47" s="21">
        <f t="shared" si="11"/>
        <v>44550</v>
      </c>
      <c r="F47" s="21">
        <f t="shared" si="11"/>
        <v>0</v>
      </c>
      <c r="G47" s="21">
        <f t="shared" si="11"/>
        <v>0</v>
      </c>
      <c r="H47" s="2"/>
    </row>
    <row r="48" spans="2:9" x14ac:dyDescent="0.35">
      <c r="H48" s="2"/>
    </row>
    <row r="49" spans="2:8" x14ac:dyDescent="0.35">
      <c r="B49" s="27" t="s">
        <v>144</v>
      </c>
      <c r="C49" s="27"/>
      <c r="D49" s="27"/>
      <c r="E49" s="27"/>
      <c r="F49" s="27"/>
      <c r="G49" s="27"/>
      <c r="H49" s="9"/>
    </row>
    <row r="50" spans="2:8" x14ac:dyDescent="0.35">
      <c r="B50" s="4" t="s">
        <v>8</v>
      </c>
      <c r="C50" s="5" t="s">
        <v>9</v>
      </c>
      <c r="D50" s="4" t="s">
        <v>10</v>
      </c>
      <c r="E50" s="4" t="s">
        <v>11</v>
      </c>
      <c r="F50" s="4" t="s">
        <v>12</v>
      </c>
      <c r="G50" s="4" t="s">
        <v>13</v>
      </c>
    </row>
    <row r="51" spans="2:8" x14ac:dyDescent="0.35">
      <c r="B51" s="4" t="s">
        <v>0</v>
      </c>
      <c r="C51" s="21">
        <f>C41+C29</f>
        <v>0</v>
      </c>
      <c r="D51" s="21">
        <f t="shared" ref="D51:G51" si="12">D41+D29</f>
        <v>0</v>
      </c>
      <c r="E51" s="21">
        <f t="shared" si="12"/>
        <v>0</v>
      </c>
      <c r="F51" s="21">
        <f t="shared" si="12"/>
        <v>20250</v>
      </c>
      <c r="G51" s="21">
        <f t="shared" si="12"/>
        <v>0</v>
      </c>
    </row>
    <row r="52" spans="2:8" x14ac:dyDescent="0.35">
      <c r="B52" s="4" t="s">
        <v>1</v>
      </c>
      <c r="C52" s="21">
        <f t="shared" ref="C52:G58" si="13">C42+C30</f>
        <v>0</v>
      </c>
      <c r="D52" s="21">
        <f t="shared" si="13"/>
        <v>0</v>
      </c>
      <c r="E52" s="21">
        <f t="shared" si="13"/>
        <v>32850</v>
      </c>
      <c r="F52" s="21">
        <f t="shared" si="13"/>
        <v>2130000</v>
      </c>
      <c r="G52" s="21">
        <f t="shared" si="13"/>
        <v>28350</v>
      </c>
    </row>
    <row r="53" spans="2:8" x14ac:dyDescent="0.35">
      <c r="B53" s="4" t="s">
        <v>2</v>
      </c>
      <c r="C53" s="21">
        <f t="shared" si="13"/>
        <v>0</v>
      </c>
      <c r="D53" s="21">
        <f t="shared" si="13"/>
        <v>8850</v>
      </c>
      <c r="E53" s="21">
        <f t="shared" si="13"/>
        <v>808500</v>
      </c>
      <c r="F53" s="21">
        <f t="shared" si="13"/>
        <v>77250</v>
      </c>
      <c r="G53" s="21">
        <f t="shared" si="13"/>
        <v>1886500</v>
      </c>
    </row>
    <row r="54" spans="2:8" x14ac:dyDescent="0.35">
      <c r="B54" s="4" t="s">
        <v>3</v>
      </c>
      <c r="C54" s="21">
        <f t="shared" si="13"/>
        <v>32700</v>
      </c>
      <c r="D54" s="21">
        <f t="shared" si="13"/>
        <v>308300</v>
      </c>
      <c r="E54" s="21">
        <f t="shared" si="13"/>
        <v>0</v>
      </c>
      <c r="F54" s="21">
        <f t="shared" si="13"/>
        <v>1366000</v>
      </c>
      <c r="G54" s="21">
        <f t="shared" si="13"/>
        <v>0</v>
      </c>
    </row>
    <row r="55" spans="2:8" x14ac:dyDescent="0.35">
      <c r="B55" s="4" t="s">
        <v>4</v>
      </c>
      <c r="C55" s="21">
        <f t="shared" si="13"/>
        <v>560200</v>
      </c>
      <c r="D55" s="21">
        <f t="shared" si="13"/>
        <v>1260450</v>
      </c>
      <c r="E55" s="21">
        <f t="shared" si="13"/>
        <v>0</v>
      </c>
      <c r="F55" s="21">
        <f t="shared" si="13"/>
        <v>0</v>
      </c>
      <c r="G55" s="21">
        <f t="shared" si="13"/>
        <v>0</v>
      </c>
    </row>
    <row r="56" spans="2:8" x14ac:dyDescent="0.35">
      <c r="B56" s="4" t="s">
        <v>5</v>
      </c>
      <c r="C56" s="21">
        <f t="shared" si="13"/>
        <v>0</v>
      </c>
      <c r="D56" s="21">
        <f t="shared" si="13"/>
        <v>0</v>
      </c>
      <c r="E56" s="21">
        <f t="shared" si="13"/>
        <v>0</v>
      </c>
      <c r="F56" s="21">
        <f t="shared" si="13"/>
        <v>0</v>
      </c>
      <c r="G56" s="21">
        <f t="shared" si="13"/>
        <v>0</v>
      </c>
    </row>
    <row r="57" spans="2:8" x14ac:dyDescent="0.35">
      <c r="B57" s="4" t="s">
        <v>6</v>
      </c>
      <c r="C57" s="21">
        <f t="shared" si="13"/>
        <v>37125</v>
      </c>
      <c r="D57" s="21">
        <f t="shared" si="13"/>
        <v>0</v>
      </c>
      <c r="E57" s="21">
        <f t="shared" si="13"/>
        <v>44550</v>
      </c>
      <c r="F57" s="21">
        <f t="shared" si="13"/>
        <v>0</v>
      </c>
      <c r="G57" s="21">
        <f t="shared" si="13"/>
        <v>0</v>
      </c>
    </row>
    <row r="58" spans="2:8" x14ac:dyDescent="0.35">
      <c r="B58" s="4" t="s">
        <v>7</v>
      </c>
      <c r="C58" s="21">
        <f t="shared" si="13"/>
        <v>893250.00000000012</v>
      </c>
      <c r="D58" s="21">
        <f t="shared" si="13"/>
        <v>0</v>
      </c>
      <c r="E58" s="21">
        <f t="shared" si="13"/>
        <v>1091750</v>
      </c>
      <c r="F58" s="21">
        <f t="shared" si="13"/>
        <v>0</v>
      </c>
      <c r="G58" s="21">
        <f t="shared" si="13"/>
        <v>0</v>
      </c>
    </row>
    <row r="59" spans="2:8" x14ac:dyDescent="0.35">
      <c r="B59" s="8"/>
      <c r="C59" s="13"/>
      <c r="D59" s="13"/>
      <c r="E59" s="13"/>
      <c r="F59" s="13"/>
      <c r="G59" s="13"/>
    </row>
    <row r="60" spans="2:8" x14ac:dyDescent="0.35">
      <c r="B60" s="12" t="s">
        <v>15</v>
      </c>
      <c r="C60" s="22">
        <f>SUM(C51:G58)</f>
        <v>10586875</v>
      </c>
    </row>
    <row r="62" spans="2:8" x14ac:dyDescent="0.35">
      <c r="C62" s="23"/>
    </row>
  </sheetData>
  <mergeCells count="4">
    <mergeCell ref="B14:H14"/>
    <mergeCell ref="B49:G49"/>
    <mergeCell ref="B27:G27"/>
    <mergeCell ref="B38:G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Sensitivity Report 2</vt:lpstr>
      <vt:lpstr>Q</vt: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Siyong Liu</cp:lastModifiedBy>
  <dcterms:created xsi:type="dcterms:W3CDTF">2021-09-23T01:09:41Z</dcterms:created>
  <dcterms:modified xsi:type="dcterms:W3CDTF">2021-10-31T04:37:25Z</dcterms:modified>
</cp:coreProperties>
</file>