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Course\UDM\s3\"/>
    </mc:Choice>
  </mc:AlternateContent>
  <xr:revisionPtr revIDLastSave="0" documentId="8_{A9D65A8E-05C4-4C3F-B1F1-1017D7655310}" xr6:coauthVersionLast="47" xr6:coauthVersionMax="47" xr10:uidLastSave="{00000000-0000-0000-0000-000000000000}"/>
  <bookViews>
    <workbookView xWindow="-110" yWindow="-110" windowWidth="19420" windowHeight="11620" activeTab="3" xr2:uid="{00000000-000D-0000-FFFF-FFFF00000000}"/>
  </bookViews>
  <sheets>
    <sheet name="Q" sheetId="2" r:id="rId1"/>
    <sheet name="1" sheetId="3" r:id="rId2"/>
    <sheet name="2" sheetId="4" r:id="rId3"/>
    <sheet name="3" sheetId="5" r:id="rId4"/>
    <sheet name="4" sheetId="6" r:id="rId5"/>
    <sheet name="5" sheetId="7" r:id="rId6"/>
  </sheets>
  <definedNames>
    <definedName name="solver_adj" localSheetId="1" hidden="1">'1'!$B$2:$F$2</definedName>
    <definedName name="solver_adj" localSheetId="2" hidden="1">'2'!$B$2:$F$2</definedName>
    <definedName name="solver_adj" localSheetId="3" hidden="1">'3'!$B$2:$F$2</definedName>
    <definedName name="solver_adj" localSheetId="4" hidden="1">'4'!$B$2:$G$2</definedName>
    <definedName name="solver_adj" localSheetId="5" hidden="1">'5'!$B$2:$F$2</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1" hidden="1">'1'!$A$3:$G$3</definedName>
    <definedName name="solver_lhs1" localSheetId="2" hidden="1">'2'!$A$2:$G$2</definedName>
    <definedName name="solver_lhs1" localSheetId="3" hidden="1">'3'!$A$3:$G$3</definedName>
    <definedName name="solver_lhs1" localSheetId="4" hidden="1">'4'!$A$3:$G$3</definedName>
    <definedName name="solver_lhs1" localSheetId="5" hidden="1">'5'!$A$3:$G$3</definedName>
    <definedName name="solver_lhs2" localSheetId="1" hidden="1">'1'!$B$2:$F$2</definedName>
    <definedName name="solver_lhs2" localSheetId="2" hidden="1">'2'!$A$3:$G$3</definedName>
    <definedName name="solver_lhs2" localSheetId="3" hidden="1">'3'!$B$2:$F$2</definedName>
    <definedName name="solver_lhs2" localSheetId="4" hidden="1">'4'!$B$2:$F$2</definedName>
    <definedName name="solver_lhs2" localSheetId="5" hidden="1">'5'!$B$2:$F$2</definedName>
    <definedName name="solver_lhs3" localSheetId="1" hidden="1">'1'!$B$2:$F$2</definedName>
    <definedName name="solver_lhs3" localSheetId="4" hidden="1">'4'!$G$2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1" hidden="1">2</definedName>
    <definedName name="solver_num" localSheetId="2" hidden="1">2</definedName>
    <definedName name="solver_num" localSheetId="3" hidden="1">2</definedName>
    <definedName name="solver_num" localSheetId="4" hidden="1">3</definedName>
    <definedName name="solver_num" localSheetId="5" hidden="1">2</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opt" localSheetId="1" hidden="1">'1'!$H$2</definedName>
    <definedName name="solver_opt" localSheetId="2" hidden="1">'2'!$H$2</definedName>
    <definedName name="solver_opt" localSheetId="3" hidden="1">'3'!$H$2</definedName>
    <definedName name="solver_opt" localSheetId="4" hidden="1">'4'!$H$2</definedName>
    <definedName name="solver_opt" localSheetId="5" hidden="1">'5'!$H$2</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5" hidden="1">2</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2" localSheetId="1" hidden="1">1</definedName>
    <definedName name="solver_rel2" localSheetId="2" hidden="1">1</definedName>
    <definedName name="solver_rel2" localSheetId="3" hidden="1">1</definedName>
    <definedName name="solver_rel2" localSheetId="4" hidden="1">1</definedName>
    <definedName name="solver_rel2" localSheetId="5" hidden="1">1</definedName>
    <definedName name="solver_rel3" localSheetId="1" hidden="1">1</definedName>
    <definedName name="solver_rel3" localSheetId="4" hidden="1">1</definedName>
    <definedName name="solver_rhs1" localSheetId="1" hidden="1">'1'!$I$3</definedName>
    <definedName name="solver_rhs1" localSheetId="2" hidden="1">35</definedName>
    <definedName name="solver_rhs1" localSheetId="3" hidden="1">'3'!$I$3</definedName>
    <definedName name="solver_rhs1" localSheetId="4" hidden="1">'4'!$I$3</definedName>
    <definedName name="solver_rhs1" localSheetId="5" hidden="1">'5'!$I$3</definedName>
    <definedName name="solver_rhs2" localSheetId="1" hidden="1">'1'!$I$2</definedName>
    <definedName name="solver_rhs2" localSheetId="2" hidden="1">'2'!$I$3</definedName>
    <definedName name="solver_rhs2" localSheetId="3" hidden="1">'3'!$I$2</definedName>
    <definedName name="solver_rhs2" localSheetId="4" hidden="1">'4'!$I$2</definedName>
    <definedName name="solver_rhs2" localSheetId="5" hidden="1">'5'!$I$2</definedName>
    <definedName name="solver_rhs3" localSheetId="1" hidden="1">'1'!$I$2</definedName>
    <definedName name="solver_rhs3" localSheetId="4" hidden="1">20</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cl" localSheetId="5"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1" hidden="1">0</definedName>
    <definedName name="solver_tol" localSheetId="2" hidden="1">0</definedName>
    <definedName name="solver_tol" localSheetId="3" hidden="1">0.01</definedName>
    <definedName name="solver_tol" localSheetId="4" hidden="1">0.01</definedName>
    <definedName name="solver_tol" localSheetId="5" hidden="1">0.01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typ" localSheetId="5" hidden="1">1</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G3" i="3"/>
  <c r="F3" i="3"/>
  <c r="E3" i="3"/>
  <c r="D3" i="3"/>
  <c r="C3" i="3"/>
  <c r="B3" i="3"/>
  <c r="A3" i="3"/>
  <c r="G3" i="7"/>
  <c r="F3" i="7"/>
  <c r="E3" i="7"/>
  <c r="D3" i="7"/>
  <c r="C3" i="7"/>
  <c r="B3" i="7"/>
  <c r="A3" i="7"/>
  <c r="H2" i="7"/>
  <c r="G3" i="5"/>
  <c r="F3" i="5"/>
  <c r="E3" i="5"/>
  <c r="D3" i="5"/>
  <c r="C3" i="5"/>
  <c r="B3" i="5"/>
  <c r="A3" i="5"/>
  <c r="H2" i="5"/>
  <c r="G3" i="6"/>
  <c r="F3" i="6"/>
  <c r="E3" i="6"/>
  <c r="D3" i="6"/>
  <c r="C3" i="6"/>
  <c r="B3" i="6"/>
  <c r="A3" i="6"/>
  <c r="H2" i="6"/>
  <c r="G3" i="4"/>
  <c r="F3" i="4"/>
  <c r="E3" i="4"/>
  <c r="D3" i="4"/>
  <c r="C3" i="4"/>
  <c r="B3" i="4"/>
  <c r="A3" i="4"/>
  <c r="H2" i="4"/>
</calcChain>
</file>

<file path=xl/sharedStrings.xml><?xml version="1.0" encoding="utf-8"?>
<sst xmlns="http://schemas.openxmlformats.org/spreadsheetml/2006/main" count="45" uniqueCount="9">
  <si>
    <t>Thu</t>
  </si>
  <si>
    <t>Fri</t>
  </si>
  <si>
    <t>Sat</t>
  </si>
  <si>
    <t>Tue</t>
  </si>
  <si>
    <t>Wed</t>
  </si>
  <si>
    <t>Sun</t>
  </si>
  <si>
    <t>Mon</t>
  </si>
  <si>
    <t>Total</t>
  </si>
  <si>
    <t>Limitation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</si>
</sst>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0" fillId="0" borderId="0" xfId="0" applyBorder="1"/>
    <xf numFmtId="0" fontId="0" fillId="0" borderId="2" xfId="0" applyBorder="1"/>
    <xf numFmtId="0" fontId="0" fillId="2" borderId="1" xfId="0" applyFill="1" applyBorder="1"/>
    <xf numFmtId="0" fontId="0" fillId="2" borderId="0" xfId="0" applyFill="1" applyBorder="1"/>
    <xf numFmtId="0" fontId="0" fillId="3" borderId="2" xfId="0" applyFill="1" applyBorder="1"/>
    <xf numFmtId="0" fontId="0" fillId="0" borderId="5" xfId="0" applyBorder="1"/>
    <xf numFmtId="0" fontId="0" fillId="3" borderId="3" xfId="0" applyFill="1" applyBorder="1"/>
    <xf numFmtId="0" fontId="0" fillId="3" borderId="4" xfId="0" applyFill="1" applyBorder="1"/>
    <xf numFmtId="0" fontId="0" fillId="0" borderId="0" xfId="0" applyFill="1" applyBorder="1"/>
    <xf numFmtId="0" fontId="0" fillId="0" borderId="1" xfId="0" applyFill="1" applyBorder="1"/>
    <xf numFmtId="0" fontId="0" fillId="3" borderId="0" xfId="0" applyFill="1" applyBorder="1"/>
    <xf numFmtId="0" fontId="0" fillId="3" borderId="1" xfId="0" applyFill="1" applyBorder="1"/>
    <xf numFmtId="0" fontId="0" fillId="0" borderId="0" xfId="0" applyFill="1" applyBorder="1" applyAlignme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450850</xdr:colOff>
      <xdr:row>1</xdr:row>
      <xdr:rowOff>44450</xdr:rowOff>
    </xdr:from>
    <xdr:to>
      <xdr:col>18</xdr:col>
      <xdr:colOff>400050</xdr:colOff>
      <xdr:row>31</xdr:row>
      <xdr:rowOff>19050</xdr:rowOff>
    </xdr:to>
    <xdr:sp macro="" textlink="">
      <xdr:nvSpPr>
        <xdr:cNvPr id="2" name="TextBox 1">
          <a:extLst>
            <a:ext uri="{FF2B5EF4-FFF2-40B4-BE49-F238E27FC236}">
              <a16:creationId xmlns:a16="http://schemas.microsoft.com/office/drawing/2014/main" id="{25C0E823-DE79-40F4-AF0B-7258027693DC}"/>
            </a:ext>
          </a:extLst>
        </xdr:cNvPr>
        <xdr:cNvSpPr txBox="1"/>
      </xdr:nvSpPr>
      <xdr:spPr>
        <a:xfrm>
          <a:off x="450850" y="228600"/>
          <a:ext cx="10922000" cy="549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Shouldice Hospital</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Shouldice Hospital specializes in hernia operations. They have a special procedure that not only has a much higher rate of long-term success than other hospitals, but also allows patients to be in and out in exactly four (4) days. All patients are operated on the morning after their scheduled arrival. (All arrivals are scheduled.) As such a patient admitted Monday afternoon will be operated on Tuesday and will go home Friday morning. That person stays in the hospital Monday through Thursday nights.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hospital currently has 89 beds. Therefore, it can only have at any one time 89 patients staying overnight. The hospital currently performs operations five days a week, Monday through Friday. There are enough operating rooms and teams of doctors and nurses to perform at most 35 operations on any given day for which operations are scheduled. The hospital is open seven days a week.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Although the hospital currently admits 22 patients each day from Sunday through Thursday for a total of 110 patients, it suspects it can admit more in a week.  A better plan may admit more on some days and less on others, but the total will be more.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Formulate a Decision Model that would determine the maximum number of patients that can have this operation in a week. Run your model to find the maximum number of patients per week. How many would be admitted on each day of the week?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2. Shouldice would like to increase the number of patients it can handle. How many more patients could it handle per week if it added 10 beds?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Instead of more beds, Shouldice is considering hiring enough additional doctors and nurses to increase the number of Monday to Friday operations they could do each day to 40 (assume 89 beds.) How many more patients would that allow them to handle each week?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4. Shouldice is considering bringing in enough crews on Saturday to perform 20 operations along with adding 10 beds. How many more patients per week would this enable the hospital to handle (assume 99 beds and 35 operations per weekday)?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5. Because of recent improvements, Shouldice now has the ability to release half the patients after a 3 day stay. The other half stays the full four days. That is, exactly one half of each day’s input stays 3 days and the other half stays 4 days. (Assume 89 beds, 40 weekday operations, and no Saturday operations.)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Hint: Model one week. Assume all weeks are the same, so the “carryover” from one week to the next is the same as the “carryover” from the last week to this week. As such “wrap around” the carryover. As such if you model the week as starting on Sunday, the people who stay over Sunday night arrived that day (Sunday) and each of the three days before Sunday. Since you started your model on Sunday, the number of patients who stay over the first Sunday are that day’s arrivals plus the arrivals on Thursday, Friday and Saturday later in the week. Remember all weeks are the same. </a:t>
          </a:r>
        </a:p>
        <a:p>
          <a:r>
            <a:rPr lang="en-US" sz="1100">
              <a:solidFill>
                <a:schemeClr val="dk1"/>
              </a:solidFill>
              <a:effectLst/>
              <a:latin typeface="+mn-lt"/>
              <a:ea typeface="+mn-ea"/>
              <a:cs typeface="+mn-cs"/>
            </a:rPr>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6632-1D94-49E2-A966-88ECAFE7BC32}">
  <dimension ref="A1"/>
  <sheetViews>
    <sheetView topLeftCell="A19" workbookViewId="0">
      <selection activeCell="K34" sqref="K3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DC7CA-6CCD-4619-8C5F-5647FD36D142}">
  <dimension ref="A1:I29"/>
  <sheetViews>
    <sheetView workbookViewId="0">
      <selection activeCell="I11" sqref="I11"/>
    </sheetView>
  </sheetViews>
  <sheetFormatPr defaultRowHeight="14.5" x14ac:dyDescent="0.35"/>
  <sheetData>
    <row r="1" spans="1:9" x14ac:dyDescent="0.35">
      <c r="A1" s="1" t="s">
        <v>5</v>
      </c>
      <c r="B1" s="2" t="s">
        <v>6</v>
      </c>
      <c r="C1" s="2" t="s">
        <v>3</v>
      </c>
      <c r="D1" s="2" t="s">
        <v>4</v>
      </c>
      <c r="E1" s="2" t="s">
        <v>0</v>
      </c>
      <c r="F1" s="2" t="s">
        <v>1</v>
      </c>
      <c r="G1" s="2" t="s">
        <v>2</v>
      </c>
      <c r="H1" s="3" t="s">
        <v>7</v>
      </c>
      <c r="I1" s="10" t="s">
        <v>8</v>
      </c>
    </row>
    <row r="2" spans="1:9" x14ac:dyDescent="0.35">
      <c r="A2" s="4">
        <v>0</v>
      </c>
      <c r="B2" s="5">
        <v>35</v>
      </c>
      <c r="C2" s="5">
        <v>35</v>
      </c>
      <c r="D2" s="5">
        <v>19</v>
      </c>
      <c r="E2" s="5">
        <v>0</v>
      </c>
      <c r="F2" s="5">
        <v>35</v>
      </c>
      <c r="G2" s="5">
        <v>0</v>
      </c>
      <c r="H2" s="6">
        <f>SUM(A2:G2)</f>
        <v>124</v>
      </c>
      <c r="I2" s="10">
        <v>35</v>
      </c>
    </row>
    <row r="3" spans="1:9" x14ac:dyDescent="0.35">
      <c r="A3" s="13">
        <f>SUM(A2,E2:G2)</f>
        <v>35</v>
      </c>
      <c r="B3" s="12">
        <f>SUM(A2:B2,F2:G2)</f>
        <v>70</v>
      </c>
      <c r="C3" s="12">
        <f>SUM(A2:C2,G2)</f>
        <v>70</v>
      </c>
      <c r="D3" s="12">
        <f>SUM(A2:D2)</f>
        <v>89</v>
      </c>
      <c r="E3" s="12">
        <f>SUM(B2:E2)</f>
        <v>89</v>
      </c>
      <c r="F3" s="12">
        <f>SUM(C2:F2)</f>
        <v>89</v>
      </c>
      <c r="G3" s="12">
        <f>SUM(D2:G2)</f>
        <v>54</v>
      </c>
      <c r="H3" s="3"/>
      <c r="I3">
        <v>89</v>
      </c>
    </row>
    <row r="4" spans="1:9" x14ac:dyDescent="0.35">
      <c r="A4" s="14"/>
      <c r="B4" s="14"/>
      <c r="C4" s="14"/>
      <c r="D4" s="14"/>
      <c r="E4" s="14"/>
      <c r="F4" s="14"/>
      <c r="G4" s="14"/>
      <c r="H4" s="14"/>
      <c r="I4" s="15"/>
    </row>
    <row r="5" spans="1:9" x14ac:dyDescent="0.35">
      <c r="A5" s="14"/>
      <c r="B5" s="14"/>
      <c r="C5" s="14"/>
      <c r="D5" s="14"/>
      <c r="E5" s="14"/>
      <c r="F5" s="14"/>
      <c r="G5" s="14"/>
      <c r="H5" s="14"/>
      <c r="I5" s="15"/>
    </row>
    <row r="6" spans="1:9" x14ac:dyDescent="0.35">
      <c r="A6" s="14"/>
      <c r="B6" s="14"/>
      <c r="C6" s="14"/>
      <c r="D6" s="14"/>
      <c r="E6" s="14"/>
      <c r="F6" s="14"/>
      <c r="G6" s="14"/>
      <c r="H6" s="14"/>
      <c r="I6" s="15"/>
    </row>
    <row r="7" spans="1:9" x14ac:dyDescent="0.35">
      <c r="A7" s="14"/>
      <c r="B7" s="14"/>
      <c r="C7" s="14"/>
      <c r="D7" s="14"/>
      <c r="E7" s="14"/>
      <c r="F7" s="14"/>
      <c r="G7" s="14"/>
      <c r="H7" s="14"/>
      <c r="I7" s="15"/>
    </row>
    <row r="8" spans="1:9" x14ac:dyDescent="0.35">
      <c r="A8" s="14"/>
      <c r="B8" s="14"/>
      <c r="C8" s="14"/>
      <c r="D8" s="14"/>
      <c r="E8" s="14"/>
      <c r="F8" s="14"/>
      <c r="G8" s="14"/>
      <c r="H8" s="14"/>
      <c r="I8" s="15"/>
    </row>
    <row r="9" spans="1:9" x14ac:dyDescent="0.35">
      <c r="A9" s="14"/>
      <c r="B9" s="14"/>
      <c r="C9" s="14"/>
      <c r="D9" s="14"/>
      <c r="E9" s="14"/>
      <c r="F9" s="14"/>
      <c r="G9" s="14"/>
      <c r="H9" s="14"/>
      <c r="I9" s="15"/>
    </row>
    <row r="10" spans="1:9" x14ac:dyDescent="0.35">
      <c r="A10" s="14"/>
      <c r="B10" s="14"/>
      <c r="C10" s="14"/>
      <c r="D10" s="14"/>
      <c r="E10" s="14"/>
      <c r="F10" s="14"/>
      <c r="G10" s="14"/>
      <c r="H10" s="14"/>
      <c r="I10" s="15"/>
    </row>
    <row r="11" spans="1:9" x14ac:dyDescent="0.35">
      <c r="A11" s="14"/>
      <c r="B11" s="14"/>
      <c r="C11" s="14"/>
      <c r="D11" s="14"/>
      <c r="E11" s="14"/>
      <c r="F11" s="14"/>
      <c r="G11" s="14"/>
      <c r="H11" s="14"/>
      <c r="I11" s="15"/>
    </row>
    <row r="12" spans="1:9" x14ac:dyDescent="0.35">
      <c r="A12" s="14"/>
      <c r="B12" s="14"/>
      <c r="C12" s="14"/>
      <c r="D12" s="14"/>
      <c r="E12" s="14"/>
      <c r="F12" s="14"/>
      <c r="G12" s="14"/>
      <c r="H12" s="14"/>
      <c r="I12" s="15"/>
    </row>
    <row r="13" spans="1:9" x14ac:dyDescent="0.35">
      <c r="A13" s="14"/>
      <c r="B13" s="14"/>
      <c r="C13" s="14"/>
      <c r="D13" s="14"/>
      <c r="E13" s="14"/>
      <c r="F13" s="14"/>
      <c r="G13" s="14"/>
      <c r="H13" s="14"/>
      <c r="I13" s="15"/>
    </row>
    <row r="14" spans="1:9" x14ac:dyDescent="0.35">
      <c r="A14" s="14"/>
      <c r="B14" s="14"/>
      <c r="C14" s="14"/>
      <c r="D14" s="14"/>
      <c r="E14" s="14"/>
      <c r="F14" s="14"/>
      <c r="G14" s="14"/>
      <c r="H14" s="14"/>
      <c r="I14" s="15"/>
    </row>
    <row r="15" spans="1:9" x14ac:dyDescent="0.35">
      <c r="A15" s="14"/>
      <c r="B15" s="14"/>
      <c r="C15" s="14"/>
      <c r="D15" s="14"/>
      <c r="E15" s="14"/>
      <c r="F15" s="14"/>
      <c r="G15" s="14"/>
      <c r="H15" s="14"/>
      <c r="I15" s="15"/>
    </row>
    <row r="16" spans="1:9" x14ac:dyDescent="0.35">
      <c r="A16" s="14"/>
      <c r="B16" s="14"/>
      <c r="C16" s="14"/>
      <c r="D16" s="14"/>
      <c r="E16" s="14"/>
      <c r="F16" s="14"/>
      <c r="G16" s="14"/>
      <c r="H16" s="14"/>
      <c r="I16" s="15"/>
    </row>
    <row r="17" spans="1:9" x14ac:dyDescent="0.35">
      <c r="A17" s="14"/>
      <c r="B17" s="14"/>
      <c r="C17" s="14"/>
      <c r="D17" s="14"/>
      <c r="E17" s="14"/>
      <c r="F17" s="14"/>
      <c r="G17" s="14"/>
      <c r="H17" s="14"/>
      <c r="I17" s="15"/>
    </row>
    <row r="18" spans="1:9" x14ac:dyDescent="0.35">
      <c r="A18" s="14"/>
      <c r="B18" s="14"/>
      <c r="C18" s="14"/>
      <c r="D18" s="14"/>
      <c r="E18" s="14"/>
      <c r="F18" s="14"/>
      <c r="G18" s="14"/>
      <c r="H18" s="14"/>
      <c r="I18" s="15"/>
    </row>
    <row r="19" spans="1:9" x14ac:dyDescent="0.35">
      <c r="A19" s="14"/>
      <c r="B19" s="14"/>
      <c r="C19" s="14"/>
      <c r="D19" s="14"/>
      <c r="E19" s="14"/>
      <c r="F19" s="14"/>
      <c r="G19" s="14"/>
      <c r="H19" s="14"/>
      <c r="I19" s="15"/>
    </row>
    <row r="20" spans="1:9" x14ac:dyDescent="0.35">
      <c r="A20" s="14"/>
      <c r="B20" s="14"/>
      <c r="C20" s="14"/>
      <c r="D20" s="14"/>
      <c r="E20" s="14"/>
      <c r="F20" s="14"/>
      <c r="G20" s="14"/>
      <c r="H20" s="14"/>
      <c r="I20" s="15"/>
    </row>
    <row r="21" spans="1:9" x14ac:dyDescent="0.35">
      <c r="A21" s="14"/>
      <c r="B21" s="14"/>
      <c r="C21" s="14"/>
      <c r="D21" s="14"/>
      <c r="E21" s="14"/>
      <c r="F21" s="14"/>
      <c r="G21" s="14"/>
      <c r="H21" s="14"/>
      <c r="I21" s="15"/>
    </row>
    <row r="22" spans="1:9" x14ac:dyDescent="0.35">
      <c r="A22" s="14"/>
      <c r="B22" s="14"/>
      <c r="C22" s="14"/>
      <c r="D22" s="14"/>
      <c r="E22" s="14"/>
      <c r="F22" s="14"/>
      <c r="G22" s="14"/>
      <c r="H22" s="14"/>
      <c r="I22" s="15"/>
    </row>
    <row r="23" spans="1:9" x14ac:dyDescent="0.35">
      <c r="A23" s="14"/>
      <c r="B23" s="14"/>
      <c r="C23" s="14"/>
      <c r="D23" s="14"/>
      <c r="E23" s="14"/>
      <c r="F23" s="14"/>
      <c r="G23" s="14"/>
      <c r="H23" s="14"/>
      <c r="I23" s="15"/>
    </row>
    <row r="24" spans="1:9" x14ac:dyDescent="0.35">
      <c r="A24" s="14"/>
      <c r="B24" s="14"/>
      <c r="C24" s="14"/>
      <c r="D24" s="14"/>
      <c r="E24" s="14"/>
      <c r="F24" s="14"/>
      <c r="G24" s="14"/>
      <c r="H24" s="14"/>
      <c r="I24" s="15"/>
    </row>
    <row r="25" spans="1:9" x14ac:dyDescent="0.35">
      <c r="A25" s="14"/>
      <c r="B25" s="14"/>
      <c r="C25" s="14"/>
      <c r="D25" s="14"/>
      <c r="E25" s="14"/>
      <c r="F25" s="14"/>
      <c r="G25" s="14"/>
      <c r="H25" s="14"/>
      <c r="I25" s="15"/>
    </row>
    <row r="26" spans="1:9" x14ac:dyDescent="0.35">
      <c r="A26" s="14"/>
      <c r="B26" s="14"/>
      <c r="C26" s="14"/>
      <c r="D26" s="14"/>
      <c r="E26" s="14"/>
      <c r="F26" s="14"/>
      <c r="G26" s="14"/>
      <c r="H26" s="14"/>
      <c r="I26" s="15"/>
    </row>
    <row r="27" spans="1:9" x14ac:dyDescent="0.35">
      <c r="A27" s="15"/>
      <c r="B27" s="15"/>
      <c r="C27" s="15"/>
      <c r="D27" s="15"/>
      <c r="E27" s="15"/>
      <c r="F27" s="15"/>
      <c r="G27" s="15"/>
      <c r="H27" s="15"/>
      <c r="I27" s="15"/>
    </row>
    <row r="28" spans="1:9" x14ac:dyDescent="0.35">
      <c r="A28" s="15"/>
      <c r="B28" s="15"/>
      <c r="C28" s="15"/>
      <c r="D28" s="15"/>
      <c r="E28" s="15"/>
      <c r="F28" s="15"/>
      <c r="G28" s="15"/>
      <c r="H28" s="15"/>
      <c r="I28" s="15"/>
    </row>
    <row r="29" spans="1:9" x14ac:dyDescent="0.35">
      <c r="A29" s="15"/>
      <c r="B29" s="15"/>
      <c r="C29" s="15"/>
      <c r="D29" s="15"/>
      <c r="E29" s="15"/>
      <c r="F29" s="15"/>
      <c r="G29" s="15"/>
      <c r="H29" s="15"/>
      <c r="I2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22C6D-3115-4C5E-9D44-D7369674DD84}">
  <dimension ref="A1:I3"/>
  <sheetViews>
    <sheetView workbookViewId="0">
      <selection sqref="A1:I3"/>
    </sheetView>
  </sheetViews>
  <sheetFormatPr defaultRowHeight="14.5" x14ac:dyDescent="0.35"/>
  <sheetData>
    <row r="1" spans="1:9" x14ac:dyDescent="0.35">
      <c r="A1" s="1" t="s">
        <v>5</v>
      </c>
      <c r="B1" s="2" t="s">
        <v>6</v>
      </c>
      <c r="C1" s="2" t="s">
        <v>3</v>
      </c>
      <c r="D1" s="2" t="s">
        <v>4</v>
      </c>
      <c r="E1" s="2" t="s">
        <v>0</v>
      </c>
      <c r="F1" s="2" t="s">
        <v>1</v>
      </c>
      <c r="G1" s="2" t="s">
        <v>2</v>
      </c>
      <c r="H1" s="3" t="s">
        <v>7</v>
      </c>
      <c r="I1" s="10" t="s">
        <v>8</v>
      </c>
    </row>
    <row r="2" spans="1:9" x14ac:dyDescent="0.35">
      <c r="A2" s="11">
        <v>0</v>
      </c>
      <c r="B2" s="5">
        <v>35</v>
      </c>
      <c r="C2" s="5">
        <v>35</v>
      </c>
      <c r="D2" s="5">
        <v>29</v>
      </c>
      <c r="E2" s="5">
        <v>0</v>
      </c>
      <c r="F2" s="5">
        <v>35</v>
      </c>
      <c r="G2" s="10">
        <v>0</v>
      </c>
      <c r="H2" s="12">
        <f>SUM(A2:G2)</f>
        <v>134</v>
      </c>
      <c r="I2" s="10">
        <v>35</v>
      </c>
    </row>
    <row r="3" spans="1:9" x14ac:dyDescent="0.35">
      <c r="A3" s="8">
        <f>SUM(A2,E2:G2)</f>
        <v>35</v>
      </c>
      <c r="B3" s="9">
        <f>SUM(A2:B2,F2:G2)</f>
        <v>70</v>
      </c>
      <c r="C3" s="9">
        <f>SUM(A2:C2,G2)</f>
        <v>70</v>
      </c>
      <c r="D3" s="9">
        <f>SUM(A2:D2)</f>
        <v>99</v>
      </c>
      <c r="E3" s="9">
        <f>SUM(B2:E2)</f>
        <v>99</v>
      </c>
      <c r="F3" s="9">
        <f>SUM(C2:F2)</f>
        <v>99</v>
      </c>
      <c r="G3" s="9">
        <f>SUM(D2:G2)</f>
        <v>64</v>
      </c>
      <c r="H3" s="7"/>
      <c r="I3">
        <v>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D583-7847-461D-983E-4E69E35DDBB9}">
  <dimension ref="A1:I3"/>
  <sheetViews>
    <sheetView tabSelected="1" workbookViewId="0">
      <selection activeCell="I3" sqref="A1:I3"/>
    </sheetView>
  </sheetViews>
  <sheetFormatPr defaultRowHeight="14.5" x14ac:dyDescent="0.35"/>
  <sheetData>
    <row r="1" spans="1:9" x14ac:dyDescent="0.35">
      <c r="A1" s="1" t="s">
        <v>5</v>
      </c>
      <c r="B1" s="2" t="s">
        <v>6</v>
      </c>
      <c r="C1" s="2" t="s">
        <v>3</v>
      </c>
      <c r="D1" s="2" t="s">
        <v>4</v>
      </c>
      <c r="E1" s="2" t="s">
        <v>0</v>
      </c>
      <c r="F1" s="2" t="s">
        <v>1</v>
      </c>
      <c r="G1" s="2" t="s">
        <v>2</v>
      </c>
      <c r="H1" s="3" t="s">
        <v>7</v>
      </c>
      <c r="I1" s="10" t="s">
        <v>8</v>
      </c>
    </row>
    <row r="2" spans="1:9" x14ac:dyDescent="0.35">
      <c r="A2" s="11">
        <v>0</v>
      </c>
      <c r="B2" s="5">
        <v>40</v>
      </c>
      <c r="C2" s="5">
        <v>40</v>
      </c>
      <c r="D2" s="5">
        <v>9</v>
      </c>
      <c r="E2" s="5">
        <v>0</v>
      </c>
      <c r="F2" s="5">
        <v>40</v>
      </c>
      <c r="G2" s="10">
        <v>0</v>
      </c>
      <c r="H2" s="12">
        <f>SUM(A2:G2)</f>
        <v>129</v>
      </c>
      <c r="I2" s="10">
        <v>40</v>
      </c>
    </row>
    <row r="3" spans="1:9" x14ac:dyDescent="0.35">
      <c r="A3" s="8">
        <f>SUM(A2,E2:G2)</f>
        <v>40</v>
      </c>
      <c r="B3" s="9">
        <f>SUM(A2:B2,F2:G2)</f>
        <v>80</v>
      </c>
      <c r="C3" s="9">
        <f>SUM(A2:C2,G2)</f>
        <v>80</v>
      </c>
      <c r="D3" s="9">
        <f>SUM(A2:D2)</f>
        <v>89</v>
      </c>
      <c r="E3" s="9">
        <f>SUM(B2:E2)</f>
        <v>89</v>
      </c>
      <c r="F3" s="9">
        <f>SUM(C2:F2)</f>
        <v>89</v>
      </c>
      <c r="G3" s="9">
        <f>SUM(D2:G2)</f>
        <v>49</v>
      </c>
      <c r="H3" s="7"/>
      <c r="I3">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97C96-7383-4A22-91CB-D730B8ED5B46}">
  <dimension ref="A1:I3"/>
  <sheetViews>
    <sheetView workbookViewId="0">
      <selection activeCell="I4" sqref="I4"/>
    </sheetView>
  </sheetViews>
  <sheetFormatPr defaultRowHeight="14.5" x14ac:dyDescent="0.35"/>
  <sheetData>
    <row r="1" spans="1:9" x14ac:dyDescent="0.35">
      <c r="A1" s="1" t="s">
        <v>5</v>
      </c>
      <c r="B1" s="2" t="s">
        <v>6</v>
      </c>
      <c r="C1" s="2" t="s">
        <v>3</v>
      </c>
      <c r="D1" s="2" t="s">
        <v>4</v>
      </c>
      <c r="E1" s="2" t="s">
        <v>0</v>
      </c>
      <c r="F1" s="2" t="s">
        <v>1</v>
      </c>
      <c r="G1" s="2" t="s">
        <v>2</v>
      </c>
      <c r="H1" s="3" t="s">
        <v>7</v>
      </c>
      <c r="I1" s="10" t="s">
        <v>8</v>
      </c>
    </row>
    <row r="2" spans="1:9" x14ac:dyDescent="0.35">
      <c r="A2" s="11">
        <v>0</v>
      </c>
      <c r="B2" s="5">
        <v>34.5</v>
      </c>
      <c r="C2" s="5">
        <v>34.5</v>
      </c>
      <c r="D2" s="5">
        <v>20</v>
      </c>
      <c r="E2" s="5">
        <v>0</v>
      </c>
      <c r="F2" s="5">
        <v>34.5</v>
      </c>
      <c r="G2" s="10">
        <v>20</v>
      </c>
      <c r="H2" s="12">
        <f>SUM(A2:G2)</f>
        <v>143.5</v>
      </c>
      <c r="I2" s="10">
        <v>35</v>
      </c>
    </row>
    <row r="3" spans="1:9" x14ac:dyDescent="0.35">
      <c r="A3" s="8">
        <f>SUM(A2,E2:G2)</f>
        <v>54.5</v>
      </c>
      <c r="B3" s="9">
        <f>SUM(A2:B2,F2:G2)</f>
        <v>89</v>
      </c>
      <c r="C3" s="9">
        <f>SUM(A2:C2,G2)</f>
        <v>89</v>
      </c>
      <c r="D3" s="9">
        <f>SUM(A2:D2)</f>
        <v>89</v>
      </c>
      <c r="E3" s="9">
        <f>SUM(B2:E2)</f>
        <v>89</v>
      </c>
      <c r="F3" s="9">
        <f>SUM(C2:F2)</f>
        <v>89</v>
      </c>
      <c r="G3" s="9">
        <f>SUM(D2:G2)</f>
        <v>74.5</v>
      </c>
      <c r="H3" s="7"/>
      <c r="I3">
        <v>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06951-3838-43CE-B67E-7820D7B35FE4}">
  <dimension ref="A1:I3"/>
  <sheetViews>
    <sheetView workbookViewId="0">
      <selection activeCell="H2" sqref="H2"/>
    </sheetView>
  </sheetViews>
  <sheetFormatPr defaultRowHeight="14.5" x14ac:dyDescent="0.35"/>
  <cols>
    <col min="2" max="2" width="8.81640625" customWidth="1"/>
  </cols>
  <sheetData>
    <row r="1" spans="1:9" x14ac:dyDescent="0.35">
      <c r="A1" s="1" t="s">
        <v>5</v>
      </c>
      <c r="B1" s="2" t="s">
        <v>6</v>
      </c>
      <c r="C1" s="2" t="s">
        <v>3</v>
      </c>
      <c r="D1" s="2" t="s">
        <v>4</v>
      </c>
      <c r="E1" s="2" t="s">
        <v>0</v>
      </c>
      <c r="F1" s="2" t="s">
        <v>1</v>
      </c>
      <c r="G1" s="2" t="s">
        <v>2</v>
      </c>
      <c r="H1" s="3" t="s">
        <v>7</v>
      </c>
      <c r="I1" s="10" t="s">
        <v>8</v>
      </c>
    </row>
    <row r="2" spans="1:9" x14ac:dyDescent="0.35">
      <c r="A2" s="5">
        <v>0</v>
      </c>
      <c r="B2" s="5">
        <v>40</v>
      </c>
      <c r="C2" s="5">
        <v>40</v>
      </c>
      <c r="D2" s="5">
        <v>9</v>
      </c>
      <c r="E2" s="5">
        <v>20</v>
      </c>
      <c r="F2" s="5">
        <v>40</v>
      </c>
      <c r="G2" s="5">
        <v>0</v>
      </c>
      <c r="H2" s="6">
        <f>SUM(A2:G2)</f>
        <v>149</v>
      </c>
      <c r="I2" s="10">
        <v>40</v>
      </c>
    </row>
    <row r="3" spans="1:9" x14ac:dyDescent="0.35">
      <c r="A3" s="8">
        <f>SUM(A2,E2/2,G2,F2)</f>
        <v>50</v>
      </c>
      <c r="B3" s="9">
        <f>SUM(A2,B2,F2/2,G2)</f>
        <v>60</v>
      </c>
      <c r="C3" s="9">
        <f>SUM(A2:C2,G2/2)</f>
        <v>80</v>
      </c>
      <c r="D3" s="9">
        <f>SUM(B2:D2,A2/2)</f>
        <v>89</v>
      </c>
      <c r="E3" s="9">
        <f>SUM(C2:E2, B2/2)</f>
        <v>89</v>
      </c>
      <c r="F3" s="9">
        <f>SUM(D2:F2, C2/2)</f>
        <v>89</v>
      </c>
      <c r="G3" s="9">
        <f>SUM(E2:G2, D2/2)</f>
        <v>64.5</v>
      </c>
      <c r="H3" s="7"/>
      <c r="I3">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vt: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2015-06-05T18:17:20Z</dcterms:created>
  <dcterms:modified xsi:type="dcterms:W3CDTF">2021-10-31T03:11:21Z</dcterms:modified>
</cp:coreProperties>
</file>