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4\"/>
    </mc:Choice>
  </mc:AlternateContent>
  <xr:revisionPtr revIDLastSave="0" documentId="13_ncr:1_{D10EEE9E-6C0A-4642-88C0-1C008EBB12DB}" xr6:coauthVersionLast="47" xr6:coauthVersionMax="47" xr10:uidLastSave="{00000000-0000-0000-0000-000000000000}"/>
  <bookViews>
    <workbookView xWindow="-110" yWindow="-110" windowWidth="19420" windowHeight="11620" activeTab="1" xr2:uid="{00000000-000D-0000-FFFF-FFFF00000000}"/>
  </bookViews>
  <sheets>
    <sheet name="Q" sheetId="2" r:id="rId1"/>
    <sheet name="1" sheetId="3" r:id="rId2"/>
  </sheets>
  <definedNames>
    <definedName name="solver_adj" localSheetId="1" hidden="1">'1'!$G$13:$G$32,'1'!$B$4:$H$4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'1'!$B$10:$H$10</definedName>
    <definedName name="solver_lhs2" localSheetId="1" hidden="1">'1'!$B$4:$H$4</definedName>
    <definedName name="solver_lhs3" localSheetId="1" hidden="1">'1'!$B$7:$H$7</definedName>
    <definedName name="solver_lhs4" localSheetId="1" hidden="1">'1'!$G$13:$G$32</definedName>
    <definedName name="solver_lhs5" localSheetId="1" hidden="1">'1'!$I$4</definedName>
    <definedName name="solver_lhs6" localSheetId="1" hidden="1">'1'!$J$12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'1'!$J$13</definedName>
    <definedName name="solver_pre" localSheetId="1" hidden="1">0.000001</definedName>
    <definedName name="solver_rbv" localSheetId="1" hidden="1">1</definedName>
    <definedName name="solver_rel1" localSheetId="1" hidden="1">3</definedName>
    <definedName name="solver_rel2" localSheetId="1" hidden="1">5</definedName>
    <definedName name="solver_rel3" localSheetId="1" hidden="1">3</definedName>
    <definedName name="solver_rel4" localSheetId="1" hidden="1">5</definedName>
    <definedName name="solver_rel5" localSheetId="1" hidden="1">3</definedName>
    <definedName name="solver_rel6" localSheetId="1" hidden="1">1</definedName>
    <definedName name="solver_rhs1" localSheetId="1" hidden="1">'1'!$B$6:$H$6</definedName>
    <definedName name="solver_rhs2" localSheetId="1" hidden="1">"binary"</definedName>
    <definedName name="solver_rhs3" localSheetId="1" hidden="1">'1'!$J$7</definedName>
    <definedName name="solver_rhs4" localSheetId="1" hidden="1">"binary"</definedName>
    <definedName name="solver_rhs5" localSheetId="1" hidden="1">'1'!$J$4</definedName>
    <definedName name="solver_rhs6" localSheetId="1" hidden="1">'1'!$K$12</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10</definedName>
    <definedName name="solver_tol" localSheetId="1" hidden="1">0</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3" l="1"/>
  <c r="G7" i="3"/>
  <c r="F7" i="3"/>
  <c r="D7" i="3"/>
  <c r="C7" i="3"/>
  <c r="B7" i="3"/>
  <c r="J13" i="3"/>
  <c r="C9" i="3"/>
  <c r="B9" i="3"/>
  <c r="B8" i="3"/>
  <c r="C8" i="3"/>
  <c r="E8" i="3"/>
  <c r="G8" i="3"/>
  <c r="E7" i="3"/>
  <c r="J12" i="3"/>
  <c r="H9" i="3"/>
  <c r="H10" i="3" s="1"/>
  <c r="G9" i="3"/>
  <c r="F9" i="3"/>
  <c r="F10" i="3" s="1"/>
  <c r="E9" i="3"/>
  <c r="D9" i="3"/>
  <c r="D10" i="3" s="1"/>
  <c r="C6" i="3"/>
  <c r="D6" i="3"/>
  <c r="E6" i="3"/>
  <c r="F6" i="3"/>
  <c r="G6" i="3"/>
  <c r="H6" i="3"/>
  <c r="B6" i="3"/>
  <c r="I4" i="3"/>
  <c r="E10" i="3" l="1"/>
  <c r="G10" i="3"/>
  <c r="C10" i="3"/>
  <c r="B10" i="3"/>
</calcChain>
</file>

<file path=xl/sharedStrings.xml><?xml version="1.0" encoding="utf-8"?>
<sst xmlns="http://schemas.openxmlformats.org/spreadsheetml/2006/main" count="23" uniqueCount="20">
  <si>
    <t/>
  </si>
  <si>
    <t>Cost</t>
  </si>
  <si>
    <t>Security Index</t>
  </si>
  <si>
    <t>Program</t>
  </si>
  <si>
    <t>Selection</t>
  </si>
  <si>
    <t>Vote Mask</t>
  </si>
  <si>
    <t>Total</t>
  </si>
  <si>
    <t>Req</t>
  </si>
  <si>
    <t>Real Req</t>
  </si>
  <si>
    <t>Cost:</t>
  </si>
  <si>
    <t>Economy</t>
  </si>
  <si>
    <t>1,2,3</t>
  </si>
  <si>
    <t>4,5</t>
  </si>
  <si>
    <t>6,7,8,9</t>
  </si>
  <si>
    <t>10,11</t>
  </si>
  <si>
    <t>12,13</t>
  </si>
  <si>
    <t>14,15,16</t>
  </si>
  <si>
    <t>17,18,19,20</t>
  </si>
  <si>
    <t>Security:</t>
  </si>
  <si>
    <t>Program Pick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</si>
</sst>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color indexed="48"/>
      <name val="Arial"/>
      <family val="2"/>
    </font>
    <font>
      <b/>
      <sz val="12"/>
      <name val="Arial"/>
      <family val="2"/>
    </font>
    <font>
      <sz val="10"/>
      <name val="Arial"/>
      <family val="2"/>
    </font>
    <font>
      <sz val="11"/>
      <color rgb="FF000000"/>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2" fillId="0" borderId="0" xfId="0" quotePrefix="1" applyFont="1" applyAlignment="1">
      <alignment horizontal="center"/>
    </xf>
    <xf numFmtId="0" fontId="3" fillId="0" borderId="0" xfId="0" applyFont="1"/>
    <xf numFmtId="0" fontId="3" fillId="2" borderId="0" xfId="0" applyFont="1" applyFill="1"/>
    <xf numFmtId="0" fontId="0" fillId="2" borderId="0" xfId="0" applyFill="1"/>
    <xf numFmtId="0" fontId="4" fillId="0" borderId="0" xfId="0" applyFont="1"/>
    <xf numFmtId="0" fontId="3" fillId="3" borderId="0" xfId="0" applyFont="1" applyFill="1"/>
    <xf numFmtId="0" fontId="1" fillId="3" borderId="0" xfId="0" applyFont="1" applyFill="1"/>
    <xf numFmtId="0" fontId="0" fillId="4"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260350</xdr:colOff>
      <xdr:row>1</xdr:row>
      <xdr:rowOff>44450</xdr:rowOff>
    </xdr:from>
    <xdr:to>
      <xdr:col>18</xdr:col>
      <xdr:colOff>241300</xdr:colOff>
      <xdr:row>96</xdr:row>
      <xdr:rowOff>120650</xdr:rowOff>
    </xdr:to>
    <xdr:sp macro="" textlink="">
      <xdr:nvSpPr>
        <xdr:cNvPr id="2" name="TextBox 1">
          <a:extLst>
            <a:ext uri="{FF2B5EF4-FFF2-40B4-BE49-F238E27FC236}">
              <a16:creationId xmlns:a16="http://schemas.microsoft.com/office/drawing/2014/main" id="{5267BD57-028D-4A12-B5AD-431A0B00B96D}"/>
            </a:ext>
          </a:extLst>
        </xdr:cNvPr>
        <xdr:cNvSpPr txBox="1"/>
      </xdr:nvSpPr>
      <xdr:spPr>
        <a:xfrm>
          <a:off x="260350" y="203200"/>
          <a:ext cx="10953750" cy="1515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Homeland Security Budget Vote</a:t>
          </a:r>
        </a:p>
        <a:p>
          <a:r>
            <a:rPr lang="en-US" sz="1100">
              <a:solidFill>
                <a:schemeClr val="dk1"/>
              </a:solidFill>
              <a:effectLst/>
              <a:latin typeface="+mn-lt"/>
              <a:ea typeface="+mn-ea"/>
              <a:cs typeface="+mn-cs"/>
            </a:rPr>
            <a:t>Lucius Riccio</a:t>
          </a:r>
        </a:p>
        <a:p>
          <a:r>
            <a:rPr lang="en-US" sz="1100">
              <a:solidFill>
                <a:schemeClr val="dk1"/>
              </a:solidFill>
              <a:effectLst/>
              <a:latin typeface="+mn-lt"/>
              <a:ea typeface="+mn-ea"/>
              <a:cs typeface="+mn-cs"/>
            </a:rPr>
            <a:t>2003 Rev Oct 2006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Department of Homeland Security has a budget of $1 billion to spend on special, well-designed programs to thwart terrorist attacks and improve security within the 50 States. It would like to know the best way to spend those funds to protect as many people as possible.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allocation of their funds, however, is subject to Congressional approval. To win approval, the Department’s proposed spending plan must first win a majority of votes in the House. Congress members are of course primarily interested in the security of their constituents. But they also want as much of the money to go to public agencies or contractors in their districts, or if they can’t have that at least to agencies and contractors in nearby districts that could indirectly help their district’s economy. For example, the Atlantic City economy would partially benefit from money going to Philadelphia-based contractors and Atlantic City residents would benefit from the added safety when they visit Philadelphia.</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Assume for this problem that there are seven Congress Members (or blocks of Members) whose votes are critical for passage and that four of those seven votes are needed for passage.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Department has a list of 20 programs for consideration. To fund them all, the Department would need $1.5 billion. Since it is limited to a budget of $1.0 billion, it must figure out the best plan (the one that maximizes protection) yet still wins at least four votes. The Department insists that every district receives funding for at least one program that improves safety in that district (but not necessarily the economy) whether the Representative from that area votes for the budget allocation or not.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Table 1 lists the 20 programs and their costs. The Department has developed a method of estimating the number of people protected by each program. That method results in a relative measure of protection from terrorists which the Department assigns to each program. That is also in Table 1.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Table 2 lists the seven Congress Members and the threshold of funding that must be met to win their vote. Also listed are the projects in their districts that would protect their constituents and the projects outside their districts that would help their economy.</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First prepare a decision model to find the best allocation (maximizes total protection) of the $1 Billion and satisfies all constraints. Is there an assignment of programs that satisfies all the constraints and yields enough votes to pass? </a:t>
          </a:r>
        </a:p>
        <a:p>
          <a:pPr lvl="0"/>
          <a:r>
            <a:rPr lang="en-US" sz="1100">
              <a:solidFill>
                <a:schemeClr val="dk1"/>
              </a:solidFill>
              <a:effectLst/>
              <a:latin typeface="+mn-lt"/>
              <a:ea typeface="+mn-ea"/>
              <a:cs typeface="+mn-cs"/>
            </a:rPr>
            <a:t>Second the President needs to fund Program #14 to get re-elected.  How will the forced funding of #14 affect the allocation of the $1 billion and the Congressional vote?  Explain what you needed to do to be sure #14 is funded.</a:t>
          </a:r>
        </a:p>
        <a:p>
          <a:pPr lvl="0"/>
          <a:r>
            <a:rPr lang="en-US" sz="1100">
              <a:solidFill>
                <a:schemeClr val="dk1"/>
              </a:solidFill>
              <a:effectLst/>
              <a:latin typeface="+mn-lt"/>
              <a:ea typeface="+mn-ea"/>
              <a:cs typeface="+mn-cs"/>
            </a:rPr>
            <a:t>Third what would the allocation be if the Department wanted to maximize security but had no constraints other than the budget?  No political constraints, no Congressional votes or Presidential preferences or District requirements to influence the decision, just the Department’s interest in maximizing the total amount of security by funding whatever projects it wanted limited only by the $1 billion budget.  Explain what you did.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Add “Programs That Improve Security in District” to “Programs That Help Economy of District” to determine if the Member will vote for the budget. When considering the requirement that each district must have at least one program, use only the “Programs That Improve Security in the District.”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Hint: Create a binary variable for each of the 20 projects. A value of zero indicates the project was not funded and a value of one indicates it was. Use that to determine how much money goes to improve security in each Congressional District and to determine the amount of money that goes to help the economy of each district.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In addition create a binary variable for each vote. “Yoke” it to the minimum funding by multiplying them together. Then that result must be less than or equal to the amount spent in or for that district.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Remember to set Tolerance equal to Zero in the Options Box of Solver.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Table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Program	Funding Needed	Protection Index</a:t>
          </a:r>
        </a:p>
        <a:p>
          <a:r>
            <a:rPr lang="en-US" sz="1100">
              <a:solidFill>
                <a:schemeClr val="dk1"/>
              </a:solidFill>
              <a:effectLst/>
              <a:latin typeface="+mn-lt"/>
              <a:ea typeface="+mn-ea"/>
              <a:cs typeface="+mn-cs"/>
            </a:rPr>
            <a:t>		(In Million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75			100</a:t>
          </a:r>
        </a:p>
        <a:p>
          <a:r>
            <a:rPr lang="en-US" sz="1100">
              <a:solidFill>
                <a:schemeClr val="dk1"/>
              </a:solidFill>
              <a:effectLst/>
              <a:latin typeface="+mn-lt"/>
              <a:ea typeface="+mn-ea"/>
              <a:cs typeface="+mn-cs"/>
            </a:rPr>
            <a:t>2.		100			85</a:t>
          </a:r>
        </a:p>
        <a:p>
          <a:r>
            <a:rPr lang="en-US" sz="1100">
              <a:solidFill>
                <a:schemeClr val="dk1"/>
              </a:solidFill>
              <a:effectLst/>
              <a:latin typeface="+mn-lt"/>
              <a:ea typeface="+mn-ea"/>
              <a:cs typeface="+mn-cs"/>
            </a:rPr>
            <a:t>3.		125			105</a:t>
          </a:r>
        </a:p>
        <a:p>
          <a:r>
            <a:rPr lang="en-US" sz="1100">
              <a:solidFill>
                <a:schemeClr val="dk1"/>
              </a:solidFill>
              <a:effectLst/>
              <a:latin typeface="+mn-lt"/>
              <a:ea typeface="+mn-ea"/>
              <a:cs typeface="+mn-cs"/>
            </a:rPr>
            <a:t>4.		50			20</a:t>
          </a:r>
        </a:p>
        <a:p>
          <a:r>
            <a:rPr lang="en-US" sz="1100">
              <a:solidFill>
                <a:schemeClr val="dk1"/>
              </a:solidFill>
              <a:effectLst/>
              <a:latin typeface="+mn-lt"/>
              <a:ea typeface="+mn-ea"/>
              <a:cs typeface="+mn-cs"/>
            </a:rPr>
            <a:t>5.		150			120</a:t>
          </a:r>
        </a:p>
        <a:p>
          <a:r>
            <a:rPr lang="en-US" sz="1100">
              <a:solidFill>
                <a:schemeClr val="dk1"/>
              </a:solidFill>
              <a:effectLst/>
              <a:latin typeface="+mn-lt"/>
              <a:ea typeface="+mn-ea"/>
              <a:cs typeface="+mn-cs"/>
            </a:rPr>
            <a:t>6.		25			30</a:t>
          </a:r>
        </a:p>
        <a:p>
          <a:r>
            <a:rPr lang="en-US" sz="1100">
              <a:solidFill>
                <a:schemeClr val="dk1"/>
              </a:solidFill>
              <a:effectLst/>
              <a:latin typeface="+mn-lt"/>
              <a:ea typeface="+mn-ea"/>
              <a:cs typeface="+mn-cs"/>
            </a:rPr>
            <a:t>7.		25			20</a:t>
          </a:r>
        </a:p>
        <a:p>
          <a:r>
            <a:rPr lang="en-US" sz="1100">
              <a:solidFill>
                <a:schemeClr val="dk1"/>
              </a:solidFill>
              <a:effectLst/>
              <a:latin typeface="+mn-lt"/>
              <a:ea typeface="+mn-ea"/>
              <a:cs typeface="+mn-cs"/>
            </a:rPr>
            <a:t>8.		50			60</a:t>
          </a:r>
        </a:p>
        <a:p>
          <a:r>
            <a:rPr lang="en-US" sz="1100">
              <a:solidFill>
                <a:schemeClr val="dk1"/>
              </a:solidFill>
              <a:effectLst/>
              <a:latin typeface="+mn-lt"/>
              <a:ea typeface="+mn-ea"/>
              <a:cs typeface="+mn-cs"/>
            </a:rPr>
            <a:t>9.		75			80</a:t>
          </a:r>
        </a:p>
        <a:p>
          <a:r>
            <a:rPr lang="en-US" sz="1100">
              <a:solidFill>
                <a:schemeClr val="dk1"/>
              </a:solidFill>
              <a:effectLst/>
              <a:latin typeface="+mn-lt"/>
              <a:ea typeface="+mn-ea"/>
              <a:cs typeface="+mn-cs"/>
            </a:rPr>
            <a:t>10.		75			90</a:t>
          </a:r>
        </a:p>
        <a:p>
          <a:r>
            <a:rPr lang="en-US" sz="1100">
              <a:solidFill>
                <a:schemeClr val="dk1"/>
              </a:solidFill>
              <a:effectLst/>
              <a:latin typeface="+mn-lt"/>
              <a:ea typeface="+mn-ea"/>
              <a:cs typeface="+mn-cs"/>
            </a:rPr>
            <a:t>11.		100			90</a:t>
          </a:r>
        </a:p>
        <a:p>
          <a:r>
            <a:rPr lang="en-US" sz="1100">
              <a:solidFill>
                <a:schemeClr val="dk1"/>
              </a:solidFill>
              <a:effectLst/>
              <a:latin typeface="+mn-lt"/>
              <a:ea typeface="+mn-ea"/>
              <a:cs typeface="+mn-cs"/>
            </a:rPr>
            <a:t>12.		50			100</a:t>
          </a:r>
        </a:p>
        <a:p>
          <a:r>
            <a:rPr lang="en-US" sz="1100">
              <a:solidFill>
                <a:schemeClr val="dk1"/>
              </a:solidFill>
              <a:effectLst/>
              <a:latin typeface="+mn-lt"/>
              <a:ea typeface="+mn-ea"/>
              <a:cs typeface="+mn-cs"/>
            </a:rPr>
            <a:t>13		75			80</a:t>
          </a:r>
        </a:p>
        <a:p>
          <a:r>
            <a:rPr lang="en-US" sz="1100">
              <a:solidFill>
                <a:schemeClr val="dk1"/>
              </a:solidFill>
              <a:effectLst/>
              <a:latin typeface="+mn-lt"/>
              <a:ea typeface="+mn-ea"/>
              <a:cs typeface="+mn-cs"/>
            </a:rPr>
            <a:t>14.		200			150</a:t>
          </a:r>
        </a:p>
        <a:p>
          <a:r>
            <a:rPr lang="en-US" sz="1100">
              <a:solidFill>
                <a:schemeClr val="dk1"/>
              </a:solidFill>
              <a:effectLst/>
              <a:latin typeface="+mn-lt"/>
              <a:ea typeface="+mn-ea"/>
              <a:cs typeface="+mn-cs"/>
            </a:rPr>
            <a:t>15.		50			75</a:t>
          </a:r>
        </a:p>
        <a:p>
          <a:r>
            <a:rPr lang="en-US" sz="1100">
              <a:solidFill>
                <a:schemeClr val="dk1"/>
              </a:solidFill>
              <a:effectLst/>
              <a:latin typeface="+mn-lt"/>
              <a:ea typeface="+mn-ea"/>
              <a:cs typeface="+mn-cs"/>
            </a:rPr>
            <a:t>16.		75			75</a:t>
          </a:r>
        </a:p>
        <a:p>
          <a:r>
            <a:rPr lang="en-US" sz="1100">
              <a:solidFill>
                <a:schemeClr val="dk1"/>
              </a:solidFill>
              <a:effectLst/>
              <a:latin typeface="+mn-lt"/>
              <a:ea typeface="+mn-ea"/>
              <a:cs typeface="+mn-cs"/>
            </a:rPr>
            <a:t>17.		50			40</a:t>
          </a:r>
        </a:p>
        <a:p>
          <a:r>
            <a:rPr lang="en-US" sz="1100">
              <a:solidFill>
                <a:schemeClr val="dk1"/>
              </a:solidFill>
              <a:effectLst/>
              <a:latin typeface="+mn-lt"/>
              <a:ea typeface="+mn-ea"/>
              <a:cs typeface="+mn-cs"/>
            </a:rPr>
            <a:t>18.		25			30</a:t>
          </a:r>
        </a:p>
        <a:p>
          <a:r>
            <a:rPr lang="en-US" sz="1100">
              <a:solidFill>
                <a:schemeClr val="dk1"/>
              </a:solidFill>
              <a:effectLst/>
              <a:latin typeface="+mn-lt"/>
              <a:ea typeface="+mn-ea"/>
              <a:cs typeface="+mn-cs"/>
            </a:rPr>
            <a:t>19.		50			40</a:t>
          </a:r>
        </a:p>
        <a:p>
          <a:r>
            <a:rPr lang="en-US" sz="1100">
              <a:solidFill>
                <a:schemeClr val="dk1"/>
              </a:solidFill>
              <a:effectLst/>
              <a:latin typeface="+mn-lt"/>
              <a:ea typeface="+mn-ea"/>
              <a:cs typeface="+mn-cs"/>
            </a:rPr>
            <a:t>20.		75			80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Table 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Congressional		Minimum $		Programs That Improve	Programs That	</a:t>
          </a:r>
        </a:p>
        <a:p>
          <a:r>
            <a:rPr lang="en-US" sz="1100">
              <a:solidFill>
                <a:schemeClr val="dk1"/>
              </a:solidFill>
              <a:effectLst/>
              <a:latin typeface="+mn-lt"/>
              <a:ea typeface="+mn-ea"/>
              <a:cs typeface="+mn-cs"/>
            </a:rPr>
            <a:t>District  		to Win Vote (M)	Security In This District	Help Economy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District</a:t>
          </a:r>
        </a:p>
        <a:p>
          <a:pPr lvl="0"/>
          <a:r>
            <a:rPr lang="en-US" sz="1100">
              <a:solidFill>
                <a:schemeClr val="dk1"/>
              </a:solidFill>
              <a:effectLst/>
              <a:latin typeface="+mn-lt"/>
              <a:ea typeface="+mn-ea"/>
              <a:cs typeface="+mn-cs"/>
            </a:rPr>
            <a:t>1		250		1,2,3			4</a:t>
          </a:r>
        </a:p>
        <a:p>
          <a:pPr lvl="0"/>
          <a:r>
            <a:rPr lang="en-US" sz="1100">
              <a:solidFill>
                <a:schemeClr val="dk1"/>
              </a:solidFill>
              <a:effectLst/>
              <a:latin typeface="+mn-lt"/>
              <a:ea typeface="+mn-ea"/>
              <a:cs typeface="+mn-cs"/>
            </a:rPr>
            <a:t>2		200		4,5			3</a:t>
          </a:r>
        </a:p>
        <a:p>
          <a:pPr lvl="0"/>
          <a:r>
            <a:rPr lang="en-US" sz="1100">
              <a:solidFill>
                <a:schemeClr val="dk1"/>
              </a:solidFill>
              <a:effectLst/>
              <a:latin typeface="+mn-lt"/>
              <a:ea typeface="+mn-ea"/>
              <a:cs typeface="+mn-cs"/>
            </a:rPr>
            <a:t>3		150		6,7,8,9</a:t>
          </a:r>
        </a:p>
        <a:p>
          <a:pPr lvl="0"/>
          <a:r>
            <a:rPr lang="en-US" sz="1100">
              <a:solidFill>
                <a:schemeClr val="dk1"/>
              </a:solidFill>
              <a:effectLst/>
              <a:latin typeface="+mn-lt"/>
              <a:ea typeface="+mn-ea"/>
              <a:cs typeface="+mn-cs"/>
            </a:rPr>
            <a:t>4		150		10,11			12,13</a:t>
          </a:r>
        </a:p>
        <a:p>
          <a:pPr lvl="0"/>
          <a:r>
            <a:rPr lang="en-US" sz="1100">
              <a:solidFill>
                <a:schemeClr val="dk1"/>
              </a:solidFill>
              <a:effectLst/>
              <a:latin typeface="+mn-lt"/>
              <a:ea typeface="+mn-ea"/>
              <a:cs typeface="+mn-cs"/>
            </a:rPr>
            <a:t>5		80		12,13</a:t>
          </a:r>
        </a:p>
        <a:p>
          <a:pPr lvl="0"/>
          <a:r>
            <a:rPr lang="en-US" sz="1100">
              <a:solidFill>
                <a:schemeClr val="dk1"/>
              </a:solidFill>
              <a:effectLst/>
              <a:latin typeface="+mn-lt"/>
              <a:ea typeface="+mn-ea"/>
              <a:cs typeface="+mn-cs"/>
            </a:rPr>
            <a:t>6		100		14,15,16			17</a:t>
          </a:r>
        </a:p>
        <a:p>
          <a:pPr lvl="0"/>
          <a:r>
            <a:rPr lang="en-US" sz="1100">
              <a:solidFill>
                <a:schemeClr val="dk1"/>
              </a:solidFill>
              <a:effectLst/>
              <a:latin typeface="+mn-lt"/>
              <a:ea typeface="+mn-ea"/>
              <a:cs typeface="+mn-cs"/>
            </a:rPr>
            <a:t>7		300		17,18,19,20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M32"/>
  <sheetViews>
    <sheetView tabSelected="1" workbookViewId="0">
      <selection activeCell="H30" sqref="H30"/>
    </sheetView>
  </sheetViews>
  <sheetFormatPr defaultRowHeight="12.5" x14ac:dyDescent="0.25"/>
  <cols>
    <col min="1" max="1" width="11.54296875" customWidth="1"/>
    <col min="7" max="7" width="11.7265625" customWidth="1"/>
    <col min="14" max="14" width="11.36328125" customWidth="1"/>
  </cols>
  <sheetData>
    <row r="3" spans="1:13" x14ac:dyDescent="0.25">
      <c r="B3">
        <v>1</v>
      </c>
      <c r="C3">
        <v>2</v>
      </c>
      <c r="D3">
        <v>3</v>
      </c>
      <c r="E3">
        <v>4</v>
      </c>
      <c r="F3">
        <v>5</v>
      </c>
      <c r="G3">
        <v>6</v>
      </c>
      <c r="H3">
        <v>7</v>
      </c>
      <c r="I3" s="5" t="s">
        <v>6</v>
      </c>
    </row>
    <row r="4" spans="1:13" x14ac:dyDescent="0.25">
      <c r="A4" s="5" t="s">
        <v>5</v>
      </c>
      <c r="B4" s="9">
        <v>0</v>
      </c>
      <c r="C4" s="9">
        <v>0</v>
      </c>
      <c r="D4" s="9">
        <v>1</v>
      </c>
      <c r="E4" s="9">
        <v>1</v>
      </c>
      <c r="F4" s="9">
        <v>1</v>
      </c>
      <c r="G4" s="9">
        <v>1</v>
      </c>
      <c r="H4" s="9">
        <v>0</v>
      </c>
      <c r="I4" s="7">
        <f>SUM(B4:H4)</f>
        <v>4</v>
      </c>
      <c r="J4" s="11">
        <v>4</v>
      </c>
    </row>
    <row r="5" spans="1:13" x14ac:dyDescent="0.25">
      <c r="A5" s="5" t="s">
        <v>7</v>
      </c>
      <c r="B5">
        <v>250</v>
      </c>
      <c r="C5">
        <v>200</v>
      </c>
      <c r="D5">
        <v>150</v>
      </c>
      <c r="E5">
        <v>150</v>
      </c>
      <c r="F5">
        <v>80</v>
      </c>
      <c r="G5">
        <v>100</v>
      </c>
      <c r="H5">
        <v>300</v>
      </c>
    </row>
    <row r="6" spans="1:13" x14ac:dyDescent="0.25">
      <c r="A6" s="5" t="s">
        <v>8</v>
      </c>
      <c r="B6">
        <f>B4*B5</f>
        <v>0</v>
      </c>
      <c r="C6">
        <f t="shared" ref="C6:H6" si="0">C4*C5</f>
        <v>0</v>
      </c>
      <c r="D6">
        <f t="shared" si="0"/>
        <v>150</v>
      </c>
      <c r="E6">
        <f t="shared" si="0"/>
        <v>150</v>
      </c>
      <c r="F6">
        <f t="shared" si="0"/>
        <v>80</v>
      </c>
      <c r="G6">
        <f t="shared" si="0"/>
        <v>100</v>
      </c>
      <c r="H6">
        <f t="shared" si="0"/>
        <v>0</v>
      </c>
    </row>
    <row r="7" spans="1:13" x14ac:dyDescent="0.25">
      <c r="A7" s="5" t="s">
        <v>19</v>
      </c>
      <c r="B7" s="6">
        <f>SUM(G13:G15)</f>
        <v>2</v>
      </c>
      <c r="C7" s="6">
        <f>SUM(G16:G17)</f>
        <v>1</v>
      </c>
      <c r="D7" s="6">
        <f>SUM(G18:G21)</f>
        <v>3</v>
      </c>
      <c r="E7" s="6">
        <f>SUM(G22:G23)</f>
        <v>2</v>
      </c>
      <c r="F7" s="6">
        <f>SUM(G24:G25)</f>
        <v>2</v>
      </c>
      <c r="G7" s="6">
        <f>SUM(G26:G28)</f>
        <v>2</v>
      </c>
      <c r="H7" s="6">
        <f>SUM(G29:G32)</f>
        <v>2</v>
      </c>
      <c r="J7" s="11">
        <v>1</v>
      </c>
    </row>
    <row r="8" spans="1:13" x14ac:dyDescent="0.25">
      <c r="A8" s="5" t="s">
        <v>10</v>
      </c>
      <c r="B8" s="7">
        <f>SUMPRODUCT(C16,G16)</f>
        <v>0</v>
      </c>
      <c r="C8" s="7">
        <f>SUMPRODUCT(C15,G15)</f>
        <v>0</v>
      </c>
      <c r="E8" s="7">
        <f>SUMPRODUCT(C24:C25,G24:G25)</f>
        <v>125</v>
      </c>
      <c r="G8" s="7">
        <f>SUMPRODUCT(C29,G29)</f>
        <v>0</v>
      </c>
    </row>
    <row r="9" spans="1:13" x14ac:dyDescent="0.25">
      <c r="A9" s="5" t="s">
        <v>1</v>
      </c>
      <c r="B9" s="7">
        <f>SUMPRODUCT(C13:C15,G13:G15)</f>
        <v>175</v>
      </c>
      <c r="C9" s="7">
        <f>SUMPRODUCT(C16:C17,G16:G17)</f>
        <v>150</v>
      </c>
      <c r="D9" s="7">
        <f>SUMPRODUCT(C18:C21,G18:G21)</f>
        <v>150</v>
      </c>
      <c r="E9" s="7">
        <f>SUMPRODUCT(C22:C23,G22:G23)</f>
        <v>175</v>
      </c>
      <c r="F9" s="7">
        <f>SUMPRODUCT(C24:C25,G24:G25)</f>
        <v>125</v>
      </c>
      <c r="G9" s="7">
        <f>SUMPRODUCT(C26:C28,G26:G28)</f>
        <v>125</v>
      </c>
      <c r="H9" s="7">
        <f>SUMPRODUCT(C29:C32,G29:G32)</f>
        <v>100</v>
      </c>
    </row>
    <row r="10" spans="1:13" x14ac:dyDescent="0.25">
      <c r="A10" s="5" t="s">
        <v>6</v>
      </c>
      <c r="B10">
        <f>B8+B9</f>
        <v>175</v>
      </c>
      <c r="C10">
        <f t="shared" ref="C10:H10" si="1">C8+C9</f>
        <v>150</v>
      </c>
      <c r="D10">
        <f t="shared" si="1"/>
        <v>150</v>
      </c>
      <c r="E10">
        <f t="shared" si="1"/>
        <v>300</v>
      </c>
      <c r="F10">
        <f t="shared" si="1"/>
        <v>125</v>
      </c>
      <c r="G10">
        <f t="shared" si="1"/>
        <v>125</v>
      </c>
      <c r="H10">
        <f t="shared" si="1"/>
        <v>100</v>
      </c>
      <c r="I10" s="12"/>
    </row>
    <row r="12" spans="1:13" ht="15.5" x14ac:dyDescent="0.35">
      <c r="A12" s="3" t="s">
        <v>3</v>
      </c>
      <c r="B12" s="1"/>
      <c r="C12" s="3" t="s">
        <v>1</v>
      </c>
      <c r="D12" s="4" t="s">
        <v>0</v>
      </c>
      <c r="E12" s="2" t="s">
        <v>2</v>
      </c>
      <c r="F12" s="2"/>
      <c r="G12" s="2" t="s">
        <v>4</v>
      </c>
      <c r="I12" s="6" t="s">
        <v>9</v>
      </c>
      <c r="J12" s="7">
        <f>SUMPRODUCT(C13:C32,G13:G32)</f>
        <v>1000</v>
      </c>
      <c r="K12" s="11">
        <v>1000</v>
      </c>
    </row>
    <row r="13" spans="1:13" x14ac:dyDescent="0.25">
      <c r="A13">
        <v>1</v>
      </c>
      <c r="C13">
        <v>75</v>
      </c>
      <c r="E13">
        <v>100</v>
      </c>
      <c r="G13" s="10">
        <v>1</v>
      </c>
      <c r="I13" s="5" t="s">
        <v>18</v>
      </c>
      <c r="J13">
        <f>SUMPRODUCT(E13:E32,G13:G32)</f>
        <v>1095</v>
      </c>
    </row>
    <row r="14" spans="1:13" x14ac:dyDescent="0.25">
      <c r="A14">
        <v>2</v>
      </c>
      <c r="C14">
        <v>100</v>
      </c>
      <c r="E14">
        <v>85</v>
      </c>
      <c r="G14" s="10">
        <v>1</v>
      </c>
    </row>
    <row r="15" spans="1:13" x14ac:dyDescent="0.25">
      <c r="A15">
        <v>3</v>
      </c>
      <c r="C15">
        <v>125</v>
      </c>
      <c r="E15">
        <v>105</v>
      </c>
      <c r="G15" s="10">
        <v>0</v>
      </c>
    </row>
    <row r="16" spans="1:13" ht="14.5" x14ac:dyDescent="0.35">
      <c r="A16">
        <v>4</v>
      </c>
      <c r="C16">
        <v>50</v>
      </c>
      <c r="E16">
        <v>20</v>
      </c>
      <c r="G16" s="10">
        <v>0</v>
      </c>
      <c r="I16" s="8">
        <v>1</v>
      </c>
      <c r="J16" s="8" t="s">
        <v>11</v>
      </c>
      <c r="K16" s="8">
        <v>4</v>
      </c>
      <c r="M16" s="8"/>
    </row>
    <row r="17" spans="1:13" ht="14.5" x14ac:dyDescent="0.35">
      <c r="A17">
        <v>5</v>
      </c>
      <c r="C17">
        <v>150</v>
      </c>
      <c r="E17">
        <v>120</v>
      </c>
      <c r="G17" s="10">
        <v>1</v>
      </c>
      <c r="I17" s="8">
        <v>2</v>
      </c>
      <c r="J17" s="8" t="s">
        <v>12</v>
      </c>
      <c r="K17" s="8">
        <v>3</v>
      </c>
      <c r="M17" s="8"/>
    </row>
    <row r="18" spans="1:13" ht="14.5" x14ac:dyDescent="0.35">
      <c r="A18">
        <v>6</v>
      </c>
      <c r="C18">
        <v>25</v>
      </c>
      <c r="E18">
        <v>30</v>
      </c>
      <c r="G18" s="10">
        <v>1</v>
      </c>
      <c r="I18" s="8">
        <v>3</v>
      </c>
      <c r="J18" s="8" t="s">
        <v>13</v>
      </c>
    </row>
    <row r="19" spans="1:13" ht="14.5" x14ac:dyDescent="0.35">
      <c r="A19">
        <v>7</v>
      </c>
      <c r="C19">
        <v>25</v>
      </c>
      <c r="E19">
        <v>20</v>
      </c>
      <c r="G19" s="10">
        <v>0</v>
      </c>
      <c r="I19" s="8">
        <v>4</v>
      </c>
      <c r="J19" s="8" t="s">
        <v>14</v>
      </c>
      <c r="K19" s="8" t="s">
        <v>15</v>
      </c>
    </row>
    <row r="20" spans="1:13" ht="14.5" x14ac:dyDescent="0.35">
      <c r="A20">
        <v>8</v>
      </c>
      <c r="C20">
        <v>50</v>
      </c>
      <c r="E20">
        <v>60</v>
      </c>
      <c r="G20" s="10">
        <v>1</v>
      </c>
      <c r="I20" s="8">
        <v>5</v>
      </c>
      <c r="J20" s="8" t="s">
        <v>15</v>
      </c>
    </row>
    <row r="21" spans="1:13" ht="14.5" x14ac:dyDescent="0.35">
      <c r="A21">
        <v>9</v>
      </c>
      <c r="C21">
        <v>75</v>
      </c>
      <c r="E21">
        <v>80</v>
      </c>
      <c r="G21" s="10">
        <v>1</v>
      </c>
      <c r="I21" s="8">
        <v>6</v>
      </c>
      <c r="J21" s="8" t="s">
        <v>16</v>
      </c>
      <c r="K21" s="8">
        <v>17</v>
      </c>
    </row>
    <row r="22" spans="1:13" ht="14.5" x14ac:dyDescent="0.35">
      <c r="A22">
        <v>10</v>
      </c>
      <c r="C22">
        <v>75</v>
      </c>
      <c r="E22">
        <v>90</v>
      </c>
      <c r="G22" s="10">
        <v>1</v>
      </c>
      <c r="I22" s="8">
        <v>7</v>
      </c>
      <c r="J22" s="8" t="s">
        <v>17</v>
      </c>
    </row>
    <row r="23" spans="1:13" x14ac:dyDescent="0.25">
      <c r="A23">
        <v>11</v>
      </c>
      <c r="C23">
        <v>100</v>
      </c>
      <c r="E23">
        <v>90</v>
      </c>
      <c r="G23" s="10">
        <v>1</v>
      </c>
    </row>
    <row r="24" spans="1:13" x14ac:dyDescent="0.25">
      <c r="A24">
        <v>12</v>
      </c>
      <c r="C24">
        <v>50</v>
      </c>
      <c r="E24">
        <v>100</v>
      </c>
      <c r="G24" s="10">
        <v>1</v>
      </c>
    </row>
    <row r="25" spans="1:13" x14ac:dyDescent="0.25">
      <c r="A25">
        <v>13</v>
      </c>
      <c r="C25">
        <v>75</v>
      </c>
      <c r="E25">
        <v>80</v>
      </c>
      <c r="G25" s="10">
        <v>1</v>
      </c>
    </row>
    <row r="26" spans="1:13" x14ac:dyDescent="0.25">
      <c r="A26">
        <v>14</v>
      </c>
      <c r="C26">
        <v>200</v>
      </c>
      <c r="E26">
        <v>150</v>
      </c>
      <c r="G26" s="10">
        <v>0</v>
      </c>
    </row>
    <row r="27" spans="1:13" x14ac:dyDescent="0.25">
      <c r="A27">
        <v>15</v>
      </c>
      <c r="C27">
        <v>50</v>
      </c>
      <c r="E27">
        <v>75</v>
      </c>
      <c r="G27" s="10">
        <v>1</v>
      </c>
    </row>
    <row r="28" spans="1:13" x14ac:dyDescent="0.25">
      <c r="A28">
        <v>16</v>
      </c>
      <c r="C28">
        <v>75</v>
      </c>
      <c r="E28">
        <v>75</v>
      </c>
      <c r="G28" s="10">
        <v>1</v>
      </c>
    </row>
    <row r="29" spans="1:13" x14ac:dyDescent="0.25">
      <c r="A29">
        <v>17</v>
      </c>
      <c r="C29">
        <v>50</v>
      </c>
      <c r="E29">
        <v>40</v>
      </c>
      <c r="G29" s="10">
        <v>0</v>
      </c>
    </row>
    <row r="30" spans="1:13" x14ac:dyDescent="0.25">
      <c r="A30">
        <v>18</v>
      </c>
      <c r="C30">
        <v>25</v>
      </c>
      <c r="E30">
        <v>30</v>
      </c>
      <c r="G30" s="10">
        <v>1</v>
      </c>
    </row>
    <row r="31" spans="1:13" x14ac:dyDescent="0.25">
      <c r="A31">
        <v>19</v>
      </c>
      <c r="C31">
        <v>50</v>
      </c>
      <c r="E31">
        <v>40</v>
      </c>
      <c r="G31" s="10">
        <v>0</v>
      </c>
    </row>
    <row r="32" spans="1:13" x14ac:dyDescent="0.25">
      <c r="A32">
        <v>20</v>
      </c>
      <c r="C32">
        <v>75</v>
      </c>
      <c r="E32">
        <v>80</v>
      </c>
      <c r="G32"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vt:lpstr>
      <vt:lpstr>1</vt:lpstr>
    </vt:vector>
  </TitlesOfParts>
  <Company>PU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c:creator>
  <cp:lastModifiedBy>Siyong Liu</cp:lastModifiedBy>
  <cp:lastPrinted>2003-11-02T19:44:05Z</cp:lastPrinted>
  <dcterms:created xsi:type="dcterms:W3CDTF">2003-11-02T19:21:35Z</dcterms:created>
  <dcterms:modified xsi:type="dcterms:W3CDTF">2021-11-01T02:42:08Z</dcterms:modified>
</cp:coreProperties>
</file>