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ourse\UDM\practice\"/>
    </mc:Choice>
  </mc:AlternateContent>
  <xr:revisionPtr revIDLastSave="0" documentId="13_ncr:1_{9FF197E5-5FEA-44E2-96BF-5DB1CA4DE847}" xr6:coauthVersionLast="47" xr6:coauthVersionMax="47" xr10:uidLastSave="{00000000-0000-0000-0000-000000000000}"/>
  <bookViews>
    <workbookView xWindow="-110" yWindow="-110" windowWidth="19420" windowHeight="11620" activeTab="2" xr2:uid="{00000000-000D-0000-FFFF-FFFF00000000}"/>
  </bookViews>
  <sheets>
    <sheet name="Q" sheetId="1" r:id="rId1"/>
    <sheet name="1" sheetId="2" r:id="rId2"/>
    <sheet name="Simulation Output 1" sheetId="7"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 i="2" l="1"/>
  <c r="C12" i="2"/>
  <c r="D12" i="2"/>
  <c r="E12" i="2"/>
  <c r="F12" i="2"/>
  <c r="G12" i="2"/>
  <c r="H12" i="2"/>
  <c r="B3" i="2" a="1"/>
  <c r="B3" i="2" l="1"/>
  <c r="B11" i="2" l="1"/>
  <c r="B13" i="2" s="1"/>
  <c r="D11" i="2"/>
  <c r="D13" i="2" s="1"/>
  <c r="F11" i="2"/>
  <c r="F13" i="2" s="1"/>
  <c r="G11" i="2"/>
  <c r="G13" i="2" s="1"/>
  <c r="H11" i="2"/>
  <c r="H13" i="2" s="1"/>
  <c r="C11" i="2"/>
  <c r="C13" i="2" s="1"/>
  <c r="E11" i="2"/>
  <c r="E13" i="2" s="1"/>
  <c r="H14" i="2" a="1"/>
  <c r="B14" i="2" a="1"/>
  <c r="D14" i="2" a="1"/>
  <c r="E14" i="2" a="1"/>
  <c r="F14" i="2" a="1"/>
  <c r="G14" i="2" a="1"/>
  <c r="C14" i="2" a="1"/>
  <c r="H14" i="2" l="1"/>
  <c r="B14" i="2"/>
  <c r="C14" i="2"/>
  <c r="G14" i="2"/>
  <c r="F14" i="2"/>
  <c r="E14" i="2"/>
  <c r="D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<sst xmlns="http://schemas.openxmlformats.org/spreadsheetml/2006/main" count="43" uniqueCount="42">
  <si>
    <t>AVG</t>
  </si>
  <si>
    <t>DEV</t>
  </si>
  <si>
    <t>Q</t>
  </si>
  <si>
    <t>D</t>
  </si>
  <si>
    <t>C</t>
  </si>
  <si>
    <t>V</t>
  </si>
  <si>
    <t>S</t>
  </si>
  <si>
    <t>Profit</t>
  </si>
  <si>
    <t>exceed</t>
  </si>
  <si>
    <t>shortage</t>
  </si>
  <si>
    <t>Output</t>
  </si>
  <si>
    <t>YASAIw Simulation Output</t>
  </si>
  <si>
    <t>Workbook</t>
  </si>
  <si>
    <t>Bakery Department.xlsx</t>
  </si>
  <si>
    <t>Start Date</t>
  </si>
  <si>
    <t>Start Time</t>
  </si>
  <si>
    <t>Run Time (h:mm:ss)</t>
  </si>
  <si>
    <t>Scenarios:</t>
  </si>
  <si>
    <t>Sample Size:</t>
  </si>
  <si>
    <t>YASAI Version:</t>
  </si>
  <si>
    <t>v2.0w30</t>
  </si>
  <si>
    <t>Use Same Seed?</t>
  </si>
  <si>
    <t>No</t>
  </si>
  <si>
    <t>Random Number Seed:</t>
  </si>
  <si>
    <t>Output Name</t>
  </si>
  <si>
    <t>Scenario</t>
  </si>
  <si>
    <t>18</t>
  </si>
  <si>
    <t>22</t>
  </si>
  <si>
    <t>26</t>
  </si>
  <si>
    <t>30</t>
  </si>
  <si>
    <t>34</t>
  </si>
  <si>
    <t>38</t>
  </si>
  <si>
    <t>42</t>
  </si>
  <si>
    <t>Percentiles</t>
  </si>
  <si>
    <t>Observations</t>
  </si>
  <si>
    <t>Mean</t>
  </si>
  <si>
    <t>Standard
Deviation</t>
  </si>
  <si>
    <t>Minimum</t>
  </si>
  <si>
    <t>Maximum</t>
  </si>
  <si>
    <t>Mean Std. Error</t>
  </si>
  <si>
    <t>Lower 95% CI</t>
  </si>
  <si>
    <t>Upper 95%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</si>
</sst>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xf numFmtId="0" fontId="0" fillId="0" borderId="0" xfId="0" applyAlignment="1"/>
    <xf numFmtId="0" fontId="0" fillId="0" borderId="0" xfId="0" applyAlignment="1">
      <alignment horizontal="left"/>
    </xf>
    <xf numFmtId="14" fontId="0" fillId="0" borderId="0" xfId="0" applyNumberFormat="1" applyAlignment="1">
      <alignment horizontal="left"/>
    </xf>
    <xf numFmtId="19" fontId="0" fillId="0" borderId="0" xfId="0" applyNumberFormat="1" applyAlignment="1">
      <alignment horizontal="left"/>
    </xf>
    <xf numFmtId="21" fontId="0" fillId="0" borderId="0" xfId="0" applyNumberFormat="1" applyAlignment="1">
      <alignment horizontal="left"/>
    </xf>
    <xf numFmtId="49" fontId="2" fillId="0" borderId="0" xfId="0" applyNumberFormat="1" applyFont="1"/>
    <xf numFmtId="0" fontId="1" fillId="0" borderId="0" xfId="0" applyFont="1" applyAlignment="1">
      <alignment horizontal="center"/>
    </xf>
    <xf numFmtId="0" fontId="1" fillId="0" borderId="0" xfId="0" applyFont="1" applyAlignment="1">
      <alignment wrapText="1"/>
    </xf>
    <xf numFmtId="9" fontId="1" fillId="0" borderId="0" xfId="0" applyNumberFormat="1" applyFont="1" applyAlignment="1">
      <alignment horizontal="center"/>
    </xf>
    <xf numFmtId="165" fontId="0" fillId="0" borderId="0" xfId="0" applyNumberFormat="1"/>
    <xf numFmtId="165" fontId="0" fillId="0" borderId="0" xfId="0" applyNumberFormat="1" applyAlignment="1">
      <alignment horizontal="center"/>
    </xf>
    <xf numFmtId="16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19050</xdr:colOff>
      <xdr:row>1</xdr:row>
      <xdr:rowOff>0</xdr:rowOff>
    </xdr:from>
    <xdr:to>
      <xdr:col>17</xdr:col>
      <xdr:colOff>342900</xdr:colOff>
      <xdr:row>26</xdr:row>
      <xdr:rowOff>12700</xdr:rowOff>
    </xdr:to>
    <xdr:sp macro="" textlink="">
      <xdr:nvSpPr>
        <xdr:cNvPr id="2" name="TextBox 1">
          <a:extLst>
            <a:ext uri="{FF2B5EF4-FFF2-40B4-BE49-F238E27FC236}">
              <a16:creationId xmlns:a16="http://schemas.microsoft.com/office/drawing/2014/main" id="{070862F3-1592-4975-9104-1C24320EC245}"/>
            </a:ext>
          </a:extLst>
        </xdr:cNvPr>
        <xdr:cNvSpPr txBox="1"/>
      </xdr:nvSpPr>
      <xdr:spPr>
        <a:xfrm>
          <a:off x="1238250" y="184150"/>
          <a:ext cx="9467850" cy="4616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The bakery department of a large grocery store has started to sell freshly baked cakes. The manager of the store needs to determine how many cakes to bake each day. If the demand were known with certainty, the problem would be simple - just bake the number of cakes to exactly meet the demand for the day. However the demand varies from day to day, and cannot be predicted in advance. If too few cakes are baked, then there will be considerable lost revenue and possibly lost customer good will as well. If too many cakes are baked, there will be leftovers at the end of the day. The store policy is to reduce the price of these cakes and sell them at a loss the next day.</a:t>
          </a:r>
        </a:p>
        <a:p>
          <a:r>
            <a:rPr lang="en-US" sz="1100">
              <a:solidFill>
                <a:schemeClr val="dk1"/>
              </a:solidFill>
              <a:effectLst/>
              <a:latin typeface="+mn-lt"/>
              <a:ea typeface="+mn-ea"/>
              <a:cs typeface="+mn-cs"/>
            </a:rPr>
            <a:t>            The manager estimates that each cake costs </a:t>
          </a:r>
          <a:r>
            <a:rPr lang="en-US" sz="1100" i="1">
              <a:solidFill>
                <a:schemeClr val="dk1"/>
              </a:solidFill>
              <a:effectLst/>
              <a:latin typeface="+mn-lt"/>
              <a:ea typeface="+mn-ea"/>
              <a:cs typeface="+mn-cs"/>
            </a:rPr>
            <a:t>C </a:t>
          </a:r>
          <a:r>
            <a:rPr lang="en-US" sz="1100">
              <a:solidFill>
                <a:schemeClr val="dk1"/>
              </a:solidFill>
              <a:effectLst/>
              <a:latin typeface="+mn-lt"/>
              <a:ea typeface="+mn-ea"/>
              <a:cs typeface="+mn-cs"/>
            </a:rPr>
            <a:t>= $9.00 to make. This cost includes the cost of ingredients, labor, overhead, etc. Freshly baked cakes sell for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 $12.00. If there are any leftovers, they can all be sold the next day as “day-old” items for </a:t>
          </a:r>
          <a:r>
            <a:rPr lang="en-US" sz="1100" i="1">
              <a:solidFill>
                <a:schemeClr val="dk1"/>
              </a:solidFill>
              <a:effectLst/>
              <a:latin typeface="+mn-lt"/>
              <a:ea typeface="+mn-ea"/>
              <a:cs typeface="+mn-cs"/>
            </a:rPr>
            <a:t>V</a:t>
          </a:r>
          <a:r>
            <a:rPr lang="en-US" sz="1100">
              <a:solidFill>
                <a:schemeClr val="dk1"/>
              </a:solidFill>
              <a:effectLst/>
              <a:latin typeface="+mn-lt"/>
              <a:ea typeface="+mn-ea"/>
              <a:cs typeface="+mn-cs"/>
            </a:rPr>
            <a:t> = $8.00. The manager estimates that average demand for freshly baked cakes is 30 cakes per day. The daily demand for cakes (denoted by </a:t>
          </a:r>
          <a:r>
            <a:rPr lang="en-US" sz="1100" i="1">
              <a:solidFill>
                <a:schemeClr val="dk1"/>
              </a:solidFill>
              <a:effectLst/>
              <a:latin typeface="+mn-lt"/>
              <a:ea typeface="+mn-ea"/>
              <a:cs typeface="+mn-cs"/>
            </a:rPr>
            <a:t>D</a:t>
          </a:r>
          <a:r>
            <a:rPr lang="en-US" sz="1100">
              <a:solidFill>
                <a:schemeClr val="dk1"/>
              </a:solidFill>
              <a:effectLst/>
              <a:latin typeface="+mn-lt"/>
              <a:ea typeface="+mn-ea"/>
              <a:cs typeface="+mn-cs"/>
            </a:rPr>
            <a:t>) is random, and the manager feels that a good model for demand is a normal distribution with a mean of </a:t>
          </a:r>
          <a:r>
            <a:rPr lang="en-US" altLang="zh-CN" sz="1100">
              <a:solidFill>
                <a:schemeClr val="dk1"/>
              </a:solidFill>
              <a:effectLst/>
              <a:latin typeface="+mn-lt"/>
              <a:ea typeface="+mn-ea"/>
              <a:cs typeface="+mn-cs"/>
            </a:rPr>
            <a:t>avg30 deviaction </a:t>
          </a:r>
          <a:r>
            <a:rPr lang="en-US" sz="1100">
              <a:solidFill>
                <a:schemeClr val="dk1"/>
              </a:solidFill>
              <a:effectLst/>
              <a:latin typeface="+mn-lt"/>
              <a:ea typeface="+mn-ea"/>
              <a:cs typeface="+mn-cs"/>
            </a:rPr>
            <a:t>12.</a:t>
          </a:r>
        </a:p>
        <a:p>
          <a:r>
            <a:rPr lang="en-US" sz="1100">
              <a:solidFill>
                <a:schemeClr val="dk1"/>
              </a:solidFill>
              <a:effectLst/>
              <a:latin typeface="+mn-lt"/>
              <a:ea typeface="+mn-ea"/>
              <a:cs typeface="+mn-cs"/>
            </a:rPr>
            <a:t>            The manager’s decision variable is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the number of cakes to bake. Currently, the manager is baking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 30 cakes per day, enough to meet the average daily demand. The actual net profit for the day depends on the particular value of demand for the day. Net profit can be computed from the following</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the excess supply case, the net revenue is income from cake sales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 </a:t>
          </a:r>
          <a:r>
            <a:rPr lang="en-US" sz="1100" i="1">
              <a:solidFill>
                <a:schemeClr val="dk1"/>
              </a:solidFill>
              <a:effectLst/>
              <a:latin typeface="+mn-lt"/>
              <a:ea typeface="+mn-ea"/>
              <a:cs typeface="+mn-cs"/>
            </a:rPr>
            <a:t>D</a:t>
          </a:r>
          <a:r>
            <a:rPr lang="en-US" sz="1100">
              <a:solidFill>
                <a:schemeClr val="dk1"/>
              </a:solidFill>
              <a:effectLst/>
              <a:latin typeface="+mn-lt"/>
              <a:ea typeface="+mn-ea"/>
              <a:cs typeface="+mn-cs"/>
            </a:rPr>
            <a:t>) minus the baking cost (</a:t>
          </a:r>
          <a:r>
            <a:rPr lang="en-US" sz="1100" i="1">
              <a:solidFill>
                <a:schemeClr val="dk1"/>
              </a:solidFill>
              <a:effectLst/>
              <a:latin typeface="+mn-lt"/>
              <a:ea typeface="+mn-ea"/>
              <a:cs typeface="+mn-cs"/>
            </a:rPr>
            <a:t>C</a:t>
          </a:r>
          <a:r>
            <a:rPr lang="en-US" sz="1100">
              <a:solidFill>
                <a:schemeClr val="dk1"/>
              </a:solidFill>
              <a:effectLst/>
              <a:latin typeface="+mn-lt"/>
              <a:ea typeface="+mn-ea"/>
              <a:cs typeface="+mn-cs"/>
            </a:rPr>
            <a:t> *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plus the salvage value of unsold cakes (</a:t>
          </a:r>
          <a:r>
            <a:rPr lang="en-US" sz="1100" i="1">
              <a:solidFill>
                <a:schemeClr val="dk1"/>
              </a:solidFill>
              <a:effectLst/>
              <a:latin typeface="+mn-lt"/>
              <a:ea typeface="+mn-ea"/>
              <a:cs typeface="+mn-cs"/>
            </a:rPr>
            <a:t>V</a:t>
          </a:r>
          <a:r>
            <a:rPr lang="en-US" sz="1100">
              <a:solidFill>
                <a:schemeClr val="dk1"/>
              </a:solidFill>
              <a:effectLst/>
              <a:latin typeface="+mn-lt"/>
              <a:ea typeface="+mn-ea"/>
              <a:cs typeface="+mn-cs"/>
            </a:rPr>
            <a:t> *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 </a:t>
          </a:r>
          <a:r>
            <a:rPr lang="en-US" sz="1100" i="1">
              <a:solidFill>
                <a:schemeClr val="dk1"/>
              </a:solidFill>
              <a:effectLst/>
              <a:latin typeface="+mn-lt"/>
              <a:ea typeface="+mn-ea"/>
              <a:cs typeface="+mn-cs"/>
            </a:rPr>
            <a:t>D</a:t>
          </a:r>
          <a:r>
            <a:rPr lang="en-US" sz="1100">
              <a:solidFill>
                <a:schemeClr val="dk1"/>
              </a:solidFill>
              <a:effectLst/>
              <a:latin typeface="+mn-lt"/>
              <a:ea typeface="+mn-ea"/>
              <a:cs typeface="+mn-cs"/>
            </a:rPr>
            <a:t>)). In the case of a shortage, net revenue is just the income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minus the baking cost (</a:t>
          </a:r>
          <a:r>
            <a:rPr lang="en-US" sz="1100" i="1">
              <a:solidFill>
                <a:schemeClr val="dk1"/>
              </a:solidFill>
              <a:effectLst/>
              <a:latin typeface="+mn-lt"/>
              <a:ea typeface="+mn-ea"/>
              <a:cs typeface="+mn-cs"/>
            </a:rPr>
            <a:t>C</a:t>
          </a:r>
          <a:r>
            <a:rPr lang="en-US" sz="1100">
              <a:solidFill>
                <a:schemeClr val="dk1"/>
              </a:solidFill>
              <a:effectLst/>
              <a:latin typeface="+mn-lt"/>
              <a:ea typeface="+mn-ea"/>
              <a:cs typeface="+mn-cs"/>
            </a:rPr>
            <a:t> *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a) Find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that maximizes average daily net profit. In particular, vary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from 18 to 42 in increments of 4. Plot average daily net profit versus the quantity to bake. What would you recommend?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b) The store is worried that selling day-old cakes is hurting its reputation of selling only high quality products. Management has decided to discontinue the practice of selling day-old cakes, and will now throw them away (or give them away free to employees). Assume that the demand for freshly baked cakes remains unchanged. Estimate the new optimal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and the new optimal expected profit.</a:t>
          </a:r>
        </a:p>
        <a:p>
          <a:r>
            <a:rPr lang="en-US" sz="1100">
              <a:solidFill>
                <a:schemeClr val="dk1"/>
              </a:solidFill>
              <a:effectLst/>
              <a:latin typeface="+mn-lt"/>
              <a:ea typeface="+mn-ea"/>
              <a:cs typeface="+mn-cs"/>
            </a:rPr>
            <a:t> </a:t>
          </a:r>
        </a:p>
        <a:p>
          <a:br>
            <a:rPr lang="en-US">
              <a:effectLst/>
            </a:rPr>
          </a:br>
          <a:endParaRPr lang="en-US" sz="1100"/>
        </a:p>
      </xdr:txBody>
    </xdr:sp>
    <xdr:clientData/>
  </xdr:twoCellAnchor>
  <xdr:twoCellAnchor editAs="oneCell">
    <xdr:from>
      <xdr:col>3</xdr:col>
      <xdr:colOff>279400</xdr:colOff>
      <xdr:row>11</xdr:row>
      <xdr:rowOff>82550</xdr:rowOff>
    </xdr:from>
    <xdr:to>
      <xdr:col>16</xdr:col>
      <xdr:colOff>185243</xdr:colOff>
      <xdr:row>16</xdr:row>
      <xdr:rowOff>162065</xdr:rowOff>
    </xdr:to>
    <xdr:pic>
      <xdr:nvPicPr>
        <xdr:cNvPr id="3" name="Picture 2">
          <a:extLst>
            <a:ext uri="{FF2B5EF4-FFF2-40B4-BE49-F238E27FC236}">
              <a16:creationId xmlns:a16="http://schemas.microsoft.com/office/drawing/2014/main" id="{189EF4DD-FDBB-432B-B777-35ED445A5629}"/>
            </a:ext>
          </a:extLst>
        </xdr:cNvPr>
        <xdr:cNvPicPr>
          <a:picLocks noChangeAspect="1"/>
        </xdr:cNvPicPr>
      </xdr:nvPicPr>
      <xdr:blipFill>
        <a:blip xmlns:r="http://schemas.openxmlformats.org/officeDocument/2006/relationships" r:embed="rId1"/>
        <a:stretch>
          <a:fillRect/>
        </a:stretch>
      </xdr:blipFill>
      <xdr:spPr>
        <a:xfrm>
          <a:off x="2108200" y="2108200"/>
          <a:ext cx="7830643" cy="10002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558800</xdr:colOff>
      <xdr:row>2</xdr:row>
      <xdr:rowOff>139700</xdr:rowOff>
    </xdr:from>
    <xdr:to>
      <xdr:col>12</xdr:col>
      <xdr:colOff>419100</xdr:colOff>
      <xdr:row>7</xdr:row>
      <xdr:rowOff>165100</xdr:rowOff>
    </xdr:to>
    <xdr:sp macro="" textlink="">
      <xdr:nvSpPr>
        <xdr:cNvPr id="2" name="TextBox 1">
          <a:extLst>
            <a:ext uri="{FF2B5EF4-FFF2-40B4-BE49-F238E27FC236}">
              <a16:creationId xmlns:a16="http://schemas.microsoft.com/office/drawing/2014/main" id="{AC9729D7-5230-43EA-B6D4-6E29693F49C3}"/>
            </a:ext>
          </a:extLst>
        </xdr:cNvPr>
        <xdr:cNvSpPr txBox="1"/>
      </xdr:nvSpPr>
      <xdr:spPr>
        <a:xfrm>
          <a:off x="5486400" y="508000"/>
          <a:ext cx="5575300" cy="94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 Find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that maximizes average daily net profit. In particular, vary </a:t>
          </a:r>
          <a:r>
            <a:rPr lang="en-US" sz="1100" i="1">
              <a:solidFill>
                <a:schemeClr val="dk1"/>
              </a:solidFill>
              <a:effectLst/>
              <a:latin typeface="+mn-lt"/>
              <a:ea typeface="+mn-ea"/>
              <a:cs typeface="+mn-cs"/>
            </a:rPr>
            <a:t>Q</a:t>
          </a:r>
          <a:r>
            <a:rPr lang="en-US" sz="1100">
              <a:solidFill>
                <a:schemeClr val="dk1"/>
              </a:solidFill>
              <a:effectLst/>
              <a:latin typeface="+mn-lt"/>
              <a:ea typeface="+mn-ea"/>
              <a:cs typeface="+mn-cs"/>
            </a:rPr>
            <a:t> from 18 to 42 in increments of 4</a:t>
          </a:r>
        </a:p>
        <a:p>
          <a:r>
            <a:rPr lang="en-US" sz="1100"/>
            <a:t>Highest</a:t>
          </a:r>
          <a:r>
            <a:rPr lang="en-US" sz="1100" baseline="0"/>
            <a:t> 76.252 when making 38 </a:t>
          </a:r>
        </a:p>
        <a:p>
          <a:endParaRPr lang="en-US" sz="1100"/>
        </a:p>
        <a:p>
          <a:r>
            <a:rPr lang="en-US" sz="1100"/>
            <a:t>b)</a:t>
          </a:r>
          <a:r>
            <a:rPr lang="en-US" sz="1100" baseline="0"/>
            <a:t> Too simple</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iyon\AppData\Roaming\Microsoft\AddIns\YASAIwNYU%20(3).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ASAI Blank Sheet"/>
      <sheetName val="Simulation Output 1"/>
    </sheetNames>
    <definedNames>
      <definedName name="genNormal"/>
      <definedName name="simOutpu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7" workbookViewId="0">
      <selection activeCell="B11" sqref="B11"/>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AF028-B32D-42C9-A0AB-036D0F116D05}">
  <dimension ref="A1:H14"/>
  <sheetViews>
    <sheetView showFormulas="1" workbookViewId="0">
      <selection activeCell="B12" sqref="B12"/>
    </sheetView>
  </sheetViews>
  <sheetFormatPr defaultRowHeight="14.5" x14ac:dyDescent="0.35"/>
  <cols>
    <col min="2" max="2" width="15" customWidth="1"/>
  </cols>
  <sheetData>
    <row r="1" spans="1:8" x14ac:dyDescent="0.35">
      <c r="A1" t="s">
        <v>0</v>
      </c>
      <c r="B1">
        <v>30</v>
      </c>
    </row>
    <row r="2" spans="1:8" x14ac:dyDescent="0.35">
      <c r="A2" t="s">
        <v>1</v>
      </c>
      <c r="B2">
        <v>12</v>
      </c>
    </row>
    <row r="3" spans="1:8" x14ac:dyDescent="0.35">
      <c r="A3" t="s">
        <v>3</v>
      </c>
      <c r="B3" cm="1">
        <f t="array" aca="1" ref="B3" ca="1">[1]!genNormal(B1,B2)</f>
        <v>6.217458280633001</v>
      </c>
    </row>
    <row r="4" spans="1:8" x14ac:dyDescent="0.35">
      <c r="A4" t="s">
        <v>2</v>
      </c>
      <c r="B4">
        <v>30</v>
      </c>
    </row>
    <row r="5" spans="1:8" x14ac:dyDescent="0.35">
      <c r="A5" t="s">
        <v>4</v>
      </c>
      <c r="B5">
        <v>9</v>
      </c>
    </row>
    <row r="6" spans="1:8" x14ac:dyDescent="0.35">
      <c r="A6" t="s">
        <v>5</v>
      </c>
      <c r="B6">
        <v>8</v>
      </c>
    </row>
    <row r="7" spans="1:8" x14ac:dyDescent="0.35">
      <c r="A7" t="s">
        <v>6</v>
      </c>
      <c r="B7">
        <v>12</v>
      </c>
    </row>
    <row r="10" spans="1:8" x14ac:dyDescent="0.35">
      <c r="B10">
        <v>18</v>
      </c>
      <c r="C10">
        <v>22</v>
      </c>
      <c r="D10">
        <v>26</v>
      </c>
      <c r="E10">
        <v>30</v>
      </c>
      <c r="F10">
        <v>34</v>
      </c>
      <c r="G10">
        <v>38</v>
      </c>
      <c r="H10">
        <v>42</v>
      </c>
    </row>
    <row r="11" spans="1:8" x14ac:dyDescent="0.35">
      <c r="A11" t="s">
        <v>8</v>
      </c>
      <c r="B11">
        <f ca="1" xml:space="preserve"> $B7*$B3-$B5*B10+$B6*(B10-$B3)</f>
        <v>6.8698331225320146</v>
      </c>
      <c r="C11">
        <f t="shared" ref="C11:H11" ca="1" si="0" xml:space="preserve"> $B7*$B3-$B5*C10+$B6*(C10-$B3)</f>
        <v>2.8698331225320146</v>
      </c>
      <c r="D11">
        <f ca="1" xml:space="preserve"> $B7*$B3-$B5*D10+$B6*(D10-$B3)</f>
        <v>-1.1301668774679854</v>
      </c>
      <c r="E11">
        <f t="shared" ca="1" si="0"/>
        <v>-5.1301668774679854</v>
      </c>
      <c r="F11">
        <f t="shared" ca="1" si="0"/>
        <v>-9.1301668774679854</v>
      </c>
      <c r="G11">
        <f t="shared" ca="1" si="0"/>
        <v>-13.130166877467985</v>
      </c>
      <c r="H11">
        <f t="shared" ca="1" si="0"/>
        <v>-17.130166877468014</v>
      </c>
    </row>
    <row r="12" spans="1:8" x14ac:dyDescent="0.35">
      <c r="A12" t="s">
        <v>9</v>
      </c>
      <c r="B12">
        <f xml:space="preserve"> $B7*B10-$B5*B10</f>
        <v>54</v>
      </c>
      <c r="C12">
        <f t="shared" ref="C12:H12" si="1" xml:space="preserve"> $B7*C10-$B5*C10</f>
        <v>66</v>
      </c>
      <c r="D12">
        <f t="shared" si="1"/>
        <v>78</v>
      </c>
      <c r="E12">
        <f t="shared" si="1"/>
        <v>90</v>
      </c>
      <c r="F12">
        <f t="shared" si="1"/>
        <v>102</v>
      </c>
      <c r="G12">
        <f t="shared" si="1"/>
        <v>114</v>
      </c>
      <c r="H12">
        <f t="shared" si="1"/>
        <v>126</v>
      </c>
    </row>
    <row r="13" spans="1:8" x14ac:dyDescent="0.35">
      <c r="A13" t="s">
        <v>7</v>
      </c>
      <c r="B13">
        <f ca="1">IF($B3&gt;B10,B12,B11)</f>
        <v>6.8698331225320146</v>
      </c>
      <c r="C13">
        <f ca="1">IF($B3&gt;C10,C12,C11)</f>
        <v>2.8698331225320146</v>
      </c>
      <c r="D13">
        <f ca="1">IF($B3&gt;D10,D12,D11)</f>
        <v>-1.1301668774679854</v>
      </c>
      <c r="E13">
        <f t="shared" ref="C13:H13" ca="1" si="2">IF($B3&gt;E10,E12,E11)</f>
        <v>-5.1301668774679854</v>
      </c>
      <c r="F13">
        <f t="shared" ca="1" si="2"/>
        <v>-9.1301668774679854</v>
      </c>
      <c r="G13">
        <f t="shared" ca="1" si="2"/>
        <v>-13.130166877467985</v>
      </c>
      <c r="H13">
        <f t="shared" ca="1" si="2"/>
        <v>-17.130166877468014</v>
      </c>
    </row>
    <row r="14" spans="1:8" x14ac:dyDescent="0.35">
      <c r="A14" t="s">
        <v>10</v>
      </c>
      <c r="B14" cm="1">
        <f t="array" aca="1" ref="B14" ca="1">[1]!simOutput(B13,B10)</f>
        <v>6.8698331225320146</v>
      </c>
      <c r="C14" cm="1">
        <f t="array" aca="1" ref="C14" ca="1">[1]!simOutput(C13,C10)</f>
        <v>2.8698331225320146</v>
      </c>
      <c r="D14" cm="1">
        <f t="array" aca="1" ref="D14" ca="1">[1]!simOutput(D13,D10)</f>
        <v>-1.1301668774679854</v>
      </c>
      <c r="E14" cm="1">
        <f t="array" aca="1" ref="E14" ca="1">[1]!simOutput(E13,E10)</f>
        <v>-5.1301668774679854</v>
      </c>
      <c r="F14" cm="1">
        <f t="array" aca="1" ref="F14" ca="1">[1]!simOutput(F13,F10)</f>
        <v>-9.1301668774679854</v>
      </c>
      <c r="G14" cm="1">
        <f t="array" aca="1" ref="G14" ca="1">[1]!simOutput(G13,G10)</f>
        <v>-13.130166877467985</v>
      </c>
      <c r="H14" cm="1">
        <f t="array" aca="1" ref="H14" ca="1">[1]!simOutput(H13,H10)</f>
        <v>-17.130166877468014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EB06C-99B9-47A3-B81C-299F22FA27E1}">
  <dimension ref="A1:P44"/>
  <sheetViews>
    <sheetView tabSelected="1" workbookViewId="0">
      <selection sqref="A1:B1"/>
    </sheetView>
  </sheetViews>
  <sheetFormatPr defaultRowHeight="14.5" x14ac:dyDescent="0.35"/>
  <cols>
    <col min="1" max="1" width="17.6328125" bestFit="1" customWidth="1"/>
    <col min="2" max="2" width="20.81640625" bestFit="1" customWidth="1"/>
    <col min="3" max="3" width="20.26953125" bestFit="1" customWidth="1"/>
    <col min="4" max="4" width="11.81640625" bestFit="1" customWidth="1"/>
    <col min="5" max="5" width="8.81640625" bestFit="1" customWidth="1"/>
    <col min="6" max="6" width="14.1796875" bestFit="1" customWidth="1"/>
    <col min="7" max="7" width="11.90625" bestFit="1" customWidth="1"/>
    <col min="8" max="8" width="12" bestFit="1" customWidth="1"/>
  </cols>
  <sheetData>
    <row r="1" spans="1:16" x14ac:dyDescent="0.35">
      <c r="A1" s="2" t="s">
        <v>11</v>
      </c>
      <c r="B1" s="3"/>
    </row>
    <row r="3" spans="1:16" x14ac:dyDescent="0.35">
      <c r="A3" s="1" t="s">
        <v>12</v>
      </c>
      <c r="B3" s="4" t="s">
        <v>13</v>
      </c>
      <c r="C3" s="1" t="s">
        <v>19</v>
      </c>
      <c r="D3" t="s">
        <v>20</v>
      </c>
    </row>
    <row r="4" spans="1:16" x14ac:dyDescent="0.35">
      <c r="B4" s="4"/>
      <c r="C4" s="1" t="s">
        <v>21</v>
      </c>
      <c r="D4" t="s">
        <v>22</v>
      </c>
    </row>
    <row r="5" spans="1:16" x14ac:dyDescent="0.35">
      <c r="A5" s="1" t="s">
        <v>14</v>
      </c>
      <c r="B5" s="5">
        <v>44542</v>
      </c>
      <c r="C5" s="1" t="s">
        <v>23</v>
      </c>
      <c r="D5">
        <v>49559.75390625</v>
      </c>
    </row>
    <row r="6" spans="1:16" x14ac:dyDescent="0.35">
      <c r="A6" s="1" t="s">
        <v>15</v>
      </c>
      <c r="B6" s="6">
        <v>0.57359953703703703</v>
      </c>
    </row>
    <row r="7" spans="1:16" x14ac:dyDescent="0.35">
      <c r="A7" s="1" t="s">
        <v>16</v>
      </c>
      <c r="B7" s="7">
        <v>1.1574074074074073E-5</v>
      </c>
    </row>
    <row r="8" spans="1:16" x14ac:dyDescent="0.35">
      <c r="A8" s="1" t="s">
        <v>17</v>
      </c>
      <c r="B8" s="4">
        <v>1</v>
      </c>
    </row>
    <row r="9" spans="1:16" x14ac:dyDescent="0.35">
      <c r="A9" s="1" t="s">
        <v>18</v>
      </c>
      <c r="B9" s="4">
        <v>1000</v>
      </c>
    </row>
    <row r="11" spans="1:16" ht="29" x14ac:dyDescent="0.35">
      <c r="A11" s="1" t="s">
        <v>24</v>
      </c>
      <c r="B11" s="1" t="s">
        <v>25</v>
      </c>
      <c r="C11" s="1" t="s">
        <v>34</v>
      </c>
      <c r="D11" s="1" t="s">
        <v>35</v>
      </c>
      <c r="E11" s="10" t="s">
        <v>36</v>
      </c>
      <c r="F11" s="9" t="s">
        <v>39</v>
      </c>
      <c r="G11" s="9" t="s">
        <v>40</v>
      </c>
      <c r="H11" s="9" t="s">
        <v>41</v>
      </c>
    </row>
    <row r="12" spans="1:16" x14ac:dyDescent="0.35">
      <c r="A12" s="8" t="s">
        <v>26</v>
      </c>
      <c r="B12">
        <v>1</v>
      </c>
      <c r="C12">
        <v>1000</v>
      </c>
      <c r="D12" s="14">
        <v>50.023183564589765</v>
      </c>
      <c r="E12" s="12">
        <v>12.503264743535853</v>
      </c>
      <c r="F12" s="12">
        <v>0.39538794777654351</v>
      </c>
      <c r="G12" s="12">
        <v>49.24822318694774</v>
      </c>
      <c r="H12" s="12">
        <v>50.798143942231789</v>
      </c>
      <c r="I12" s="12"/>
      <c r="J12" s="12"/>
      <c r="K12" s="12"/>
      <c r="L12" s="12"/>
      <c r="M12" s="12"/>
      <c r="N12" s="12"/>
      <c r="O12" s="12"/>
      <c r="P12" s="12"/>
    </row>
    <row r="13" spans="1:16" x14ac:dyDescent="0.35">
      <c r="A13" s="8" t="s">
        <v>27</v>
      </c>
      <c r="B13">
        <v>1</v>
      </c>
      <c r="C13">
        <v>1000</v>
      </c>
      <c r="D13" s="14">
        <v>58.948324395136225</v>
      </c>
      <c r="E13" s="12">
        <v>17.176972405349385</v>
      </c>
      <c r="F13" s="12">
        <v>0.54318356106765076</v>
      </c>
      <c r="G13" s="12">
        <v>57.883684615443627</v>
      </c>
      <c r="H13" s="12">
        <v>60.012964174828824</v>
      </c>
      <c r="I13" s="12"/>
      <c r="J13" s="12"/>
      <c r="K13" s="12"/>
      <c r="L13" s="12"/>
      <c r="M13" s="12"/>
      <c r="N13" s="12"/>
      <c r="O13" s="12"/>
      <c r="P13" s="12"/>
    </row>
    <row r="14" spans="1:16" x14ac:dyDescent="0.35">
      <c r="A14" s="8" t="s">
        <v>28</v>
      </c>
      <c r="B14">
        <v>1</v>
      </c>
      <c r="C14">
        <v>1000</v>
      </c>
      <c r="D14" s="14">
        <v>66.355613435636414</v>
      </c>
      <c r="E14" s="12">
        <v>22.455988003134578</v>
      </c>
      <c r="F14" s="12">
        <v>0.71012069199321615</v>
      </c>
      <c r="G14" s="12">
        <v>64.963776879329714</v>
      </c>
      <c r="H14" s="12">
        <v>67.747449991943114</v>
      </c>
      <c r="I14" s="12"/>
      <c r="J14" s="12"/>
      <c r="K14" s="12"/>
      <c r="L14" s="12"/>
      <c r="M14" s="12"/>
      <c r="N14" s="12"/>
      <c r="O14" s="12"/>
      <c r="P14" s="12"/>
    </row>
    <row r="15" spans="1:16" x14ac:dyDescent="0.35">
      <c r="A15" s="8" t="s">
        <v>29</v>
      </c>
      <c r="B15">
        <v>1</v>
      </c>
      <c r="C15">
        <v>1000</v>
      </c>
      <c r="D15" s="14">
        <v>71.856401677522214</v>
      </c>
      <c r="E15" s="12">
        <v>27.959431127986004</v>
      </c>
      <c r="F15" s="12">
        <v>0.88415484447046533</v>
      </c>
      <c r="G15" s="12">
        <v>70.123458182360096</v>
      </c>
      <c r="H15" s="12">
        <v>73.589345172684332</v>
      </c>
      <c r="I15" s="12"/>
      <c r="J15" s="12"/>
      <c r="K15" s="12"/>
      <c r="L15" s="12"/>
      <c r="M15" s="12"/>
      <c r="N15" s="12"/>
      <c r="O15" s="12"/>
      <c r="P15" s="12"/>
    </row>
    <row r="16" spans="1:16" x14ac:dyDescent="0.35">
      <c r="A16" s="8" t="s">
        <v>30</v>
      </c>
      <c r="B16">
        <v>1</v>
      </c>
      <c r="C16">
        <v>1000</v>
      </c>
      <c r="D16" s="14">
        <v>75.079184252677081</v>
      </c>
      <c r="E16" s="12">
        <v>33.186865335039435</v>
      </c>
      <c r="F16" s="12">
        <v>1.0494608286001161</v>
      </c>
      <c r="G16" s="12">
        <v>73.022241028620854</v>
      </c>
      <c r="H16" s="12">
        <v>77.136127476733307</v>
      </c>
      <c r="I16" s="12"/>
      <c r="J16" s="12"/>
      <c r="K16" s="12"/>
      <c r="L16" s="12"/>
      <c r="M16" s="12"/>
      <c r="N16" s="12"/>
      <c r="O16" s="12"/>
      <c r="P16" s="12"/>
    </row>
    <row r="17" spans="1:16" x14ac:dyDescent="0.35">
      <c r="A17" s="8" t="s">
        <v>31</v>
      </c>
      <c r="B17">
        <v>1</v>
      </c>
      <c r="C17">
        <v>1000</v>
      </c>
      <c r="D17" s="14">
        <v>76.251952475052477</v>
      </c>
      <c r="E17" s="12">
        <v>37.823981010915269</v>
      </c>
      <c r="F17" s="12">
        <v>1.1960993016945034</v>
      </c>
      <c r="G17" s="12">
        <v>73.907597843731253</v>
      </c>
      <c r="H17" s="12">
        <v>78.5963071063737</v>
      </c>
      <c r="I17" s="12"/>
      <c r="J17" s="12"/>
      <c r="K17" s="12"/>
      <c r="L17" s="12"/>
      <c r="M17" s="12"/>
      <c r="N17" s="12"/>
      <c r="O17" s="12"/>
      <c r="P17" s="12"/>
    </row>
    <row r="18" spans="1:16" x14ac:dyDescent="0.35">
      <c r="A18" s="8" t="s">
        <v>32</v>
      </c>
      <c r="B18">
        <v>1</v>
      </c>
      <c r="C18">
        <v>1000</v>
      </c>
      <c r="D18" s="14">
        <v>75.480328901343597</v>
      </c>
      <c r="E18" s="12">
        <v>41.375857840729807</v>
      </c>
      <c r="F18" s="12">
        <v>1.3084195092004256</v>
      </c>
      <c r="G18" s="12">
        <v>72.915826663310767</v>
      </c>
      <c r="H18" s="12">
        <v>78.044831139376427</v>
      </c>
      <c r="I18" s="12"/>
      <c r="J18" s="12"/>
      <c r="K18" s="12"/>
      <c r="L18" s="12"/>
      <c r="M18" s="12"/>
      <c r="N18" s="12"/>
      <c r="O18" s="12"/>
      <c r="P18" s="12"/>
    </row>
    <row r="20" spans="1:16" x14ac:dyDescent="0.35">
      <c r="A20" s="9" t="s">
        <v>24</v>
      </c>
      <c r="B20" s="9">
        <v>18</v>
      </c>
      <c r="C20" s="9">
        <v>22</v>
      </c>
      <c r="D20" s="9">
        <v>26</v>
      </c>
      <c r="E20" s="9">
        <v>30</v>
      </c>
      <c r="F20" s="9">
        <v>34</v>
      </c>
      <c r="G20" s="9">
        <v>38</v>
      </c>
      <c r="H20" s="9">
        <v>42</v>
      </c>
    </row>
    <row r="21" spans="1:16" x14ac:dyDescent="0.35">
      <c r="A21" s="9" t="s">
        <v>37</v>
      </c>
      <c r="B21" s="13">
        <v>-53.422344132257876</v>
      </c>
      <c r="C21" s="13">
        <v>-57.422344132257876</v>
      </c>
      <c r="D21" s="13">
        <v>-61.422344132257876</v>
      </c>
      <c r="E21" s="13">
        <v>-65.422344132257876</v>
      </c>
      <c r="F21" s="13">
        <v>-69.422344132257876</v>
      </c>
      <c r="G21" s="13">
        <v>-73.422344132257876</v>
      </c>
      <c r="H21" s="13">
        <v>-77.422344132257876</v>
      </c>
    </row>
    <row r="22" spans="1:16" x14ac:dyDescent="0.35">
      <c r="A22" s="9" t="s">
        <v>33</v>
      </c>
    </row>
    <row r="23" spans="1:16" x14ac:dyDescent="0.35">
      <c r="A23" s="11">
        <v>0.05</v>
      </c>
      <c r="B23" s="13">
        <v>23.7634241233186</v>
      </c>
      <c r="C23" s="13">
        <v>19.7634241233186</v>
      </c>
      <c r="D23" s="13">
        <v>15.7634241233186</v>
      </c>
      <c r="E23" s="13">
        <v>11.763424123318615</v>
      </c>
      <c r="F23" s="13">
        <v>7.7634241233186128</v>
      </c>
      <c r="G23" s="13">
        <v>3.7634241233186136</v>
      </c>
      <c r="H23" s="13">
        <v>-0.23657587668138669</v>
      </c>
    </row>
    <row r="24" spans="1:16" x14ac:dyDescent="0.35">
      <c r="A24" s="11">
        <v>0.1</v>
      </c>
      <c r="B24" s="13">
        <v>41.73079349527233</v>
      </c>
      <c r="C24" s="13">
        <v>37.73079349527233</v>
      </c>
      <c r="D24" s="13">
        <v>33.73079349527233</v>
      </c>
      <c r="E24" s="13">
        <v>29.73079349527233</v>
      </c>
      <c r="F24" s="13">
        <v>25.73079349527233</v>
      </c>
      <c r="G24" s="13">
        <v>21.73079349527233</v>
      </c>
      <c r="H24" s="13">
        <v>17.730793495272334</v>
      </c>
    </row>
    <row r="25" spans="1:16" x14ac:dyDescent="0.35">
      <c r="A25" s="11">
        <v>0.15</v>
      </c>
      <c r="B25" s="13">
        <v>53.837439217381942</v>
      </c>
      <c r="C25" s="13">
        <v>49.837439217381942</v>
      </c>
      <c r="D25" s="13">
        <v>45.837439217381942</v>
      </c>
      <c r="E25" s="13">
        <v>41.837439217381942</v>
      </c>
      <c r="F25" s="13">
        <v>37.837439217381942</v>
      </c>
      <c r="G25" s="13">
        <v>33.837439217381942</v>
      </c>
      <c r="H25" s="13">
        <v>29.837439217381938</v>
      </c>
    </row>
    <row r="26" spans="1:16" x14ac:dyDescent="0.35">
      <c r="A26" s="11">
        <v>0.2</v>
      </c>
      <c r="B26" s="13">
        <v>54</v>
      </c>
      <c r="C26" s="13">
        <v>60.496994550069317</v>
      </c>
      <c r="D26" s="13">
        <v>56.496994550069317</v>
      </c>
      <c r="E26" s="13">
        <v>52.496994550069317</v>
      </c>
      <c r="F26" s="13">
        <v>48.496994550069317</v>
      </c>
      <c r="G26" s="13">
        <v>44.496994550069317</v>
      </c>
      <c r="H26" s="13">
        <v>40.496994550069317</v>
      </c>
    </row>
    <row r="27" spans="1:16" x14ac:dyDescent="0.35">
      <c r="A27" s="11">
        <v>0.25</v>
      </c>
      <c r="B27" s="13">
        <v>54</v>
      </c>
      <c r="C27" s="13">
        <v>66</v>
      </c>
      <c r="D27" s="13">
        <v>62.831834337704379</v>
      </c>
      <c r="E27" s="13">
        <v>58.831834337704379</v>
      </c>
      <c r="F27" s="13">
        <v>54.831834337704379</v>
      </c>
      <c r="G27" s="13">
        <v>50.831834337704379</v>
      </c>
      <c r="H27" s="13">
        <v>46.831834337704379</v>
      </c>
    </row>
    <row r="28" spans="1:16" x14ac:dyDescent="0.35">
      <c r="A28" s="11">
        <v>0.3</v>
      </c>
      <c r="B28" s="13">
        <v>54</v>
      </c>
      <c r="C28" s="13">
        <v>66</v>
      </c>
      <c r="D28" s="13">
        <v>72.203168162330897</v>
      </c>
      <c r="E28" s="13">
        <v>68.203168162330897</v>
      </c>
      <c r="F28" s="13">
        <v>64.203168162330897</v>
      </c>
      <c r="G28" s="13">
        <v>60.203168162330897</v>
      </c>
      <c r="H28" s="13">
        <v>56.203168162330897</v>
      </c>
    </row>
    <row r="29" spans="1:16" x14ac:dyDescent="0.35">
      <c r="A29" s="11">
        <v>0.35</v>
      </c>
      <c r="B29" s="13">
        <v>54</v>
      </c>
      <c r="C29" s="13">
        <v>66</v>
      </c>
      <c r="D29" s="13">
        <v>78</v>
      </c>
      <c r="E29" s="13">
        <v>74.644323600141234</v>
      </c>
      <c r="F29" s="13">
        <v>70.644323600141234</v>
      </c>
      <c r="G29" s="13">
        <v>66.644323600141234</v>
      </c>
      <c r="H29" s="13">
        <v>62.644323600141227</v>
      </c>
    </row>
    <row r="30" spans="1:16" x14ac:dyDescent="0.35">
      <c r="A30" s="11">
        <v>0.4</v>
      </c>
      <c r="B30" s="13">
        <v>54</v>
      </c>
      <c r="C30" s="13">
        <v>66</v>
      </c>
      <c r="D30" s="13">
        <v>78</v>
      </c>
      <c r="E30" s="13">
        <v>82.250487141726296</v>
      </c>
      <c r="F30" s="13">
        <v>78.25048714172631</v>
      </c>
      <c r="G30" s="13">
        <v>74.25048714172631</v>
      </c>
      <c r="H30" s="13">
        <v>70.25048714172631</v>
      </c>
    </row>
    <row r="31" spans="1:16" x14ac:dyDescent="0.35">
      <c r="A31" s="11">
        <v>0.45</v>
      </c>
      <c r="B31" s="13">
        <v>54</v>
      </c>
      <c r="C31" s="13">
        <v>66</v>
      </c>
      <c r="D31" s="13">
        <v>78</v>
      </c>
      <c r="E31" s="13">
        <v>86.443910316839577</v>
      </c>
      <c r="F31" s="13">
        <v>82.443910316839577</v>
      </c>
      <c r="G31" s="13">
        <v>78.443910316839577</v>
      </c>
      <c r="H31" s="13">
        <v>74.443910316839577</v>
      </c>
    </row>
    <row r="32" spans="1:16" x14ac:dyDescent="0.35">
      <c r="A32" s="11">
        <v>0.5</v>
      </c>
      <c r="B32" s="13">
        <v>54</v>
      </c>
      <c r="C32" s="13">
        <v>66</v>
      </c>
      <c r="D32" s="13">
        <v>78</v>
      </c>
      <c r="E32" s="13">
        <v>90</v>
      </c>
      <c r="F32" s="13">
        <v>88.608169971806731</v>
      </c>
      <c r="G32" s="13">
        <v>84.608169971806731</v>
      </c>
      <c r="H32" s="13">
        <v>80.608169971806731</v>
      </c>
    </row>
    <row r="33" spans="1:8" x14ac:dyDescent="0.35">
      <c r="A33" s="11">
        <v>0.55000000000000004</v>
      </c>
      <c r="B33" s="13">
        <v>54</v>
      </c>
      <c r="C33" s="13">
        <v>66</v>
      </c>
      <c r="D33" s="13">
        <v>78</v>
      </c>
      <c r="E33" s="13">
        <v>90</v>
      </c>
      <c r="F33" s="13">
        <v>93.757841101795663</v>
      </c>
      <c r="G33" s="13">
        <v>89.757841101795663</v>
      </c>
      <c r="H33" s="13">
        <v>85.757841101795663</v>
      </c>
    </row>
    <row r="34" spans="1:8" x14ac:dyDescent="0.35">
      <c r="A34" s="11">
        <v>0.6</v>
      </c>
      <c r="B34" s="13">
        <v>54</v>
      </c>
      <c r="C34" s="13">
        <v>66</v>
      </c>
      <c r="D34" s="13">
        <v>78</v>
      </c>
      <c r="E34" s="13">
        <v>90</v>
      </c>
      <c r="F34" s="13">
        <v>100.09615228679762</v>
      </c>
      <c r="G34" s="13">
        <v>96.096152286797619</v>
      </c>
      <c r="H34" s="13">
        <v>92.096152286797619</v>
      </c>
    </row>
    <row r="35" spans="1:8" x14ac:dyDescent="0.35">
      <c r="A35" s="11">
        <v>0.65</v>
      </c>
      <c r="B35" s="13">
        <v>54</v>
      </c>
      <c r="C35" s="13">
        <v>66</v>
      </c>
      <c r="D35" s="13">
        <v>78</v>
      </c>
      <c r="E35" s="13">
        <v>90</v>
      </c>
      <c r="F35" s="13">
        <v>102</v>
      </c>
      <c r="G35" s="13">
        <v>102.12698693703663</v>
      </c>
      <c r="H35" s="13">
        <v>98.126986937036634</v>
      </c>
    </row>
    <row r="36" spans="1:8" x14ac:dyDescent="0.35">
      <c r="A36" s="11">
        <v>0.7</v>
      </c>
      <c r="B36" s="13">
        <v>54</v>
      </c>
      <c r="C36" s="13">
        <v>66</v>
      </c>
      <c r="D36" s="13">
        <v>78</v>
      </c>
      <c r="E36" s="13">
        <v>90</v>
      </c>
      <c r="F36" s="13">
        <v>102</v>
      </c>
      <c r="G36" s="13">
        <v>108.9324679918379</v>
      </c>
      <c r="H36" s="13">
        <v>104.9324679918379</v>
      </c>
    </row>
    <row r="37" spans="1:8" x14ac:dyDescent="0.35">
      <c r="A37" s="11">
        <v>0.75</v>
      </c>
      <c r="B37" s="13">
        <v>54</v>
      </c>
      <c r="C37" s="13">
        <v>66</v>
      </c>
      <c r="D37" s="13">
        <v>78</v>
      </c>
      <c r="E37" s="13">
        <v>90</v>
      </c>
      <c r="F37" s="13">
        <v>102</v>
      </c>
      <c r="G37" s="13">
        <v>114</v>
      </c>
      <c r="H37" s="13">
        <v>110.3890778487261</v>
      </c>
    </row>
    <row r="38" spans="1:8" x14ac:dyDescent="0.35">
      <c r="A38" s="11">
        <v>0.8</v>
      </c>
      <c r="B38" s="13">
        <v>54</v>
      </c>
      <c r="C38" s="13">
        <v>66</v>
      </c>
      <c r="D38" s="13">
        <v>78</v>
      </c>
      <c r="E38" s="13">
        <v>90</v>
      </c>
      <c r="F38" s="13">
        <v>102</v>
      </c>
      <c r="G38" s="13">
        <v>114</v>
      </c>
      <c r="H38" s="13">
        <v>117.96065005609113</v>
      </c>
    </row>
    <row r="39" spans="1:8" x14ac:dyDescent="0.35">
      <c r="A39" s="11">
        <v>0.85</v>
      </c>
      <c r="B39" s="13">
        <v>54</v>
      </c>
      <c r="C39" s="13">
        <v>66</v>
      </c>
      <c r="D39" s="13">
        <v>78</v>
      </c>
      <c r="E39" s="13">
        <v>90</v>
      </c>
      <c r="F39" s="13">
        <v>102</v>
      </c>
      <c r="G39" s="13">
        <v>114</v>
      </c>
      <c r="H39" s="13">
        <v>126</v>
      </c>
    </row>
    <row r="40" spans="1:8" x14ac:dyDescent="0.35">
      <c r="A40" s="11">
        <v>0.9</v>
      </c>
      <c r="B40" s="13">
        <v>54</v>
      </c>
      <c r="C40" s="13">
        <v>66</v>
      </c>
      <c r="D40" s="13">
        <v>78</v>
      </c>
      <c r="E40" s="13">
        <v>90</v>
      </c>
      <c r="F40" s="13">
        <v>102</v>
      </c>
      <c r="G40" s="13">
        <v>114</v>
      </c>
      <c r="H40" s="13">
        <v>126</v>
      </c>
    </row>
    <row r="41" spans="1:8" x14ac:dyDescent="0.35">
      <c r="A41" s="11">
        <v>0.95</v>
      </c>
      <c r="B41" s="13">
        <v>54</v>
      </c>
      <c r="C41" s="13">
        <v>66</v>
      </c>
      <c r="D41" s="13">
        <v>78</v>
      </c>
      <c r="E41" s="13">
        <v>90</v>
      </c>
      <c r="F41" s="13">
        <v>102</v>
      </c>
      <c r="G41" s="13">
        <v>114</v>
      </c>
      <c r="H41" s="13">
        <v>126</v>
      </c>
    </row>
    <row r="42" spans="1:8" x14ac:dyDescent="0.35">
      <c r="A42" s="11">
        <v>1</v>
      </c>
      <c r="B42" s="13">
        <v>54</v>
      </c>
      <c r="C42" s="13">
        <v>66</v>
      </c>
      <c r="D42" s="13">
        <v>78</v>
      </c>
      <c r="E42" s="13">
        <v>90</v>
      </c>
      <c r="F42" s="13">
        <v>102</v>
      </c>
      <c r="G42" s="13">
        <v>114</v>
      </c>
      <c r="H42" s="13">
        <v>126</v>
      </c>
    </row>
    <row r="44" spans="1:8" x14ac:dyDescent="0.35">
      <c r="A44" s="9" t="s">
        <v>38</v>
      </c>
      <c r="B44" s="13">
        <v>54</v>
      </c>
      <c r="C44" s="13">
        <v>66</v>
      </c>
      <c r="D44" s="13">
        <v>78</v>
      </c>
      <c r="E44" s="13">
        <v>90</v>
      </c>
      <c r="F44" s="13">
        <v>102</v>
      </c>
      <c r="G44" s="13">
        <v>114</v>
      </c>
      <c r="H44" s="13">
        <v>126</v>
      </c>
    </row>
  </sheetData>
  <mergeCells count="1">
    <mergeCell ref="A1:B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vt:lpstr>
      <vt:lpstr>1</vt:lpstr>
      <vt:lpstr>Simulation Output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Siyong Liu</dc:creator>
  <cp:lastModifiedBy>Siyong Liu</cp:lastModifiedBy>
  <dcterms:created xsi:type="dcterms:W3CDTF">2015-06-05T18:17:20Z</dcterms:created>
  <dcterms:modified xsi:type="dcterms:W3CDTF">2021-12-12T18:48:10Z</dcterms:modified>
</cp:coreProperties>
</file>