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urse\UDM\Simulation Practice\"/>
    </mc:Choice>
  </mc:AlternateContent>
  <xr:revisionPtr revIDLastSave="0" documentId="13_ncr:1_{A76E6F4D-F987-4F32-8E8A-3199EBBB5720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Q" sheetId="1" r:id="rId1"/>
    <sheet name="1" sheetId="2" r:id="rId2"/>
    <sheet name="Simulation Output 1" sheetId="5" r:id="rId3"/>
    <sheet name="CFD Output 1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 a="1"/>
  <c r="E6" i="2" a="1"/>
  <c r="D7" i="2" a="1"/>
  <c r="C6" i="2" a="1"/>
  <c r="E5" i="2" a="1"/>
  <c r="D4" i="2" a="1"/>
  <c r="C5" i="2" a="1"/>
  <c r="B3" i="2" a="1"/>
  <c r="F7" i="2" a="1"/>
  <c r="B6" i="2" a="1"/>
  <c r="D6" i="2" a="1"/>
  <c r="F6" i="2" a="1"/>
  <c r="C3" i="2" a="1"/>
  <c r="G7" i="2" a="1"/>
  <c r="B2" i="2" a="1"/>
  <c r="C4" i="2" a="1"/>
  <c r="E7" i="2" a="1"/>
  <c r="D5" i="2" a="1"/>
  <c r="B7" i="2" a="1"/>
  <c r="B4" i="2" a="1"/>
  <c r="B5" i="2" a="1"/>
  <c r="B5" i="2" l="1"/>
  <c r="I5" i="2" s="1"/>
  <c r="B4" i="2"/>
  <c r="I4" i="2" s="1"/>
  <c r="B7" i="2"/>
  <c r="I7" i="2" s="1"/>
  <c r="D5" i="2"/>
  <c r="K5" i="2" s="1"/>
  <c r="E7" i="2"/>
  <c r="L7" i="2" s="1"/>
  <c r="C4" i="2"/>
  <c r="J4" i="2" s="1"/>
  <c r="B2" i="2"/>
  <c r="I2" i="2" s="1"/>
  <c r="P2" i="2" s="1"/>
  <c r="G7" i="2"/>
  <c r="N7" i="2" s="1"/>
  <c r="C3" i="2"/>
  <c r="J3" i="2" s="1"/>
  <c r="F6" i="2"/>
  <c r="M6" i="2" s="1"/>
  <c r="D6" i="2"/>
  <c r="K6" i="2" s="1"/>
  <c r="B6" i="2"/>
  <c r="I6" i="2" s="1"/>
  <c r="F7" i="2"/>
  <c r="M7" i="2" s="1"/>
  <c r="B3" i="2"/>
  <c r="I3" i="2" s="1"/>
  <c r="C5" i="2"/>
  <c r="J5" i="2" s="1"/>
  <c r="D4" i="2"/>
  <c r="K4" i="2" s="1"/>
  <c r="E5" i="2"/>
  <c r="L5" i="2" s="1"/>
  <c r="C6" i="2"/>
  <c r="J6" i="2" s="1"/>
  <c r="D7" i="2"/>
  <c r="K7" i="2" s="1"/>
  <c r="E6" i="2"/>
  <c r="L6" i="2" s="1"/>
  <c r="C7" i="2"/>
  <c r="J7" i="2" s="1"/>
  <c r="P3" i="2" l="1"/>
  <c r="Q2" i="2"/>
  <c r="P4" i="2" l="1"/>
  <c r="Q3" i="2"/>
  <c r="P5" i="2" l="1"/>
  <c r="Q4" i="2"/>
  <c r="P6" i="2" l="1"/>
  <c r="P7" i="2" s="1"/>
  <c r="Q5" i="2"/>
  <c r="Q8" i="2" a="1"/>
  <c r="Q8" i="2" l="1"/>
  <c r="Q6" i="2"/>
  <c r="Q7" i="2"/>
  <c r="Q9" i="2" a="1"/>
  <c r="Q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<sst xmlns="http://schemas.openxmlformats.org/spreadsheetml/2006/main" count="40" uniqueCount="35">
  <si>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t>cat1</t>
  </si>
  <si>
    <t>cat2</t>
  </si>
  <si>
    <t>cat3</t>
  </si>
  <si>
    <t>cat4</t>
  </si>
  <si>
    <t>cat5</t>
  </si>
  <si>
    <t>cat6</t>
  </si>
  <si>
    <t>buy</t>
  </si>
  <si>
    <t>profit</t>
  </si>
  <si>
    <t>YASAIw Simulation Output</t>
  </si>
  <si>
    <t>Workbook</t>
  </si>
  <si>
    <t>Mail Order.xlsx</t>
  </si>
  <si>
    <t>Start Date</t>
  </si>
  <si>
    <t>Start Time</t>
  </si>
  <si>
    <t>Run Time (h:mm:ss)</t>
  </si>
  <si>
    <t>Scenarios:</t>
  </si>
  <si>
    <t>Sample Size:</t>
  </si>
  <si>
    <t>YASAI Version:</t>
  </si>
  <si>
    <t>v2.0w30</t>
  </si>
  <si>
    <t>Use Same Seed?</t>
  </si>
  <si>
    <t>No</t>
  </si>
  <si>
    <t>Random Number Seed:</t>
  </si>
  <si>
    <t>Output Name</t>
  </si>
  <si>
    <t>Scenario</t>
  </si>
  <si>
    <t>4</t>
  </si>
  <si>
    <t>Percentiles</t>
  </si>
  <si>
    <t>Observations</t>
  </si>
  <si>
    <t>Mean</t>
  </si>
  <si>
    <t>Standard
Deviation</t>
  </si>
  <si>
    <t>Minimum</t>
  </si>
  <si>
    <t>Maximum</t>
  </si>
  <si>
    <t>Mean Std. Error</t>
  </si>
  <si>
    <t>Lower 95% CI</t>
  </si>
  <si>
    <t>Upper 95% CI</t>
  </si>
  <si>
    <t>Standard deviation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</si>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</sst>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3" fillId="0" borderId="0" xfId="0" applyNumberFormat="1" applyFont="1"/>
    <xf numFmtId="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82550</xdr:rowOff>
    </xdr:from>
    <xdr:to>
      <xdr:col>18</xdr:col>
      <xdr:colOff>444500</xdr:colOff>
      <xdr:row>16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A3FF52-C348-4D34-89A2-2BF1A4FA1459}"/>
            </a:ext>
          </a:extLst>
        </xdr:cNvPr>
        <xdr:cNvSpPr txBox="1"/>
      </xdr:nvSpPr>
      <xdr:spPr>
        <a:xfrm>
          <a:off x="457200" y="82550"/>
          <a:ext cx="10960100" cy="290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Mail Order Problem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Topics: Simulation, strategy evaluation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Difficulty: Medium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Montague Bay is a retailer which sells clothing by mail order. An important question for the company is when to strike a customer from their mailing list. At present, MB strikes a customer from their mailing list if a customer fails to order from six consecutive catalogs. The company wants to know whether striking a customer from their mailing list after a customer fails to order from four consecutive catalogs will result in a higher profit per customer. The following data are available: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customer placed an order the last time she received a catalog, then there is a 20% chance she will order from the next catalog.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customer last placed an order “one catalog ago”, there is a 16% chance that she will order from the next catalog she receives.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customer last placed an order “two catalog ago”, there is a 12% chance that she will order from the next catalog she receives.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customer last placed an order “three catalogs ago”, there is an 8% chance that she will order from the next catalog she receives.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customer last placed an order “four catalogs ago”, there is a 4% chance that she will order from the next catalog she receives.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customer last placed an order “5 catalogs ago”, there is a 2% chance that she will order from the next catalog she receives.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costs $1 to produce and send a catalog, and the average profit per customer order is $15. Consider a </a:t>
          </a:r>
          <a:r>
            <a:rPr lang="en-US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has just placed and order. To maximize the expected profit from such a customer, should MB cancel this customer after four non-orders or after six non-orders?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yon\AppData\Roaming\Microsoft\AddIns\YASAIwNYU%20(3)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ASAI Blank Sheet"/>
      <sheetName val="Simulation Output 1"/>
    </sheetNames>
    <definedNames>
      <definedName name="genUniform"/>
      <definedName name="simOutpu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4" sqref="B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E511-5466-41BF-BA52-ACF2A73D3CD1}">
  <dimension ref="A1:Q9"/>
  <sheetViews>
    <sheetView topLeftCell="B1" workbookViewId="0">
      <selection activeCell="Q9" sqref="Q9"/>
    </sheetView>
  </sheetViews>
  <sheetFormatPr defaultRowHeight="14.5" x14ac:dyDescent="0.35"/>
  <sheetData>
    <row r="1" spans="1:17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I1" s="1">
        <v>0</v>
      </c>
      <c r="J1" s="2">
        <v>1</v>
      </c>
      <c r="K1" s="2">
        <v>2</v>
      </c>
      <c r="L1" s="2">
        <v>3</v>
      </c>
      <c r="M1" s="2">
        <v>4</v>
      </c>
      <c r="N1" s="3">
        <v>5</v>
      </c>
      <c r="P1" t="s">
        <v>6</v>
      </c>
      <c r="Q1" t="s">
        <v>7</v>
      </c>
    </row>
    <row r="2" spans="1:17" x14ac:dyDescent="0.35">
      <c r="A2" t="s">
        <v>0</v>
      </c>
      <c r="B2" cm="1">
        <f t="array" aca="1" ref="B2" ca="1">[1]!genUniform(1,100)</f>
        <v>91.705802119757806</v>
      </c>
      <c r="I2" s="4">
        <f ca="1">IF(B2&lt;=20,1,0)</f>
        <v>0</v>
      </c>
      <c r="J2" s="5"/>
      <c r="K2" s="5"/>
      <c r="L2" s="5"/>
      <c r="M2" s="5"/>
      <c r="N2" s="6"/>
      <c r="P2">
        <f ca="1">IF(I2,1,0)</f>
        <v>0</v>
      </c>
      <c r="Q2">
        <f ca="1">IF(P2=1,14,0)</f>
        <v>0</v>
      </c>
    </row>
    <row r="3" spans="1:17" x14ac:dyDescent="0.35">
      <c r="A3" t="s">
        <v>1</v>
      </c>
      <c r="B3" cm="1">
        <f t="array" aca="1" ref="B3" ca="1">[1]!genUniform(1,100)</f>
        <v>23.183851999985361</v>
      </c>
      <c r="C3" cm="1">
        <f t="array" aca="1" ref="C3" ca="1">[1]!genUniform(1,100)</f>
        <v>39.23087051371607</v>
      </c>
      <c r="I3" s="4">
        <f t="shared" ref="I3:I7" ca="1" si="0">IF(B3&lt;=20,1,0)</f>
        <v>0</v>
      </c>
      <c r="J3" s="5">
        <f ca="1">IF(C3&lt;=16,1,0)</f>
        <v>0</v>
      </c>
      <c r="K3" s="5"/>
      <c r="L3" s="5"/>
      <c r="M3" s="5"/>
      <c r="N3" s="6"/>
      <c r="P3">
        <f ca="1">IF(OR(SUMPRODUCT(P2,I3),J3&gt;0),1,0)</f>
        <v>0</v>
      </c>
      <c r="Q3">
        <f t="shared" ref="Q3:Q6" ca="1" si="1">IF(P3=1,14,0)</f>
        <v>0</v>
      </c>
    </row>
    <row r="4" spans="1:17" x14ac:dyDescent="0.35">
      <c r="A4" t="s">
        <v>2</v>
      </c>
      <c r="B4" cm="1">
        <f t="array" aca="1" ref="B4" ca="1">[1]!genUniform(1,100)</f>
        <v>92.162650421222594</v>
      </c>
      <c r="C4" cm="1">
        <f t="array" aca="1" ref="C4" ca="1">[1]!genUniform(1,100)</f>
        <v>47.402399077941482</v>
      </c>
      <c r="D4" cm="1">
        <f t="array" aca="1" ref="D4" ca="1">[1]!genUniform(1,100)</f>
        <v>18.778721228235888</v>
      </c>
      <c r="I4" s="4">
        <f t="shared" ca="1" si="0"/>
        <v>0</v>
      </c>
      <c r="J4" s="5">
        <f t="shared" ref="J4:J7" ca="1" si="2">IF(C4&lt;=16,1,0)</f>
        <v>0</v>
      </c>
      <c r="K4" s="5">
        <f ca="1">IF(D4&lt;=12,1,0)</f>
        <v>0</v>
      </c>
      <c r="L4" s="5"/>
      <c r="M4" s="5"/>
      <c r="N4" s="6"/>
      <c r="P4">
        <f ca="1">IF(OR(AND(P2&gt;0,I4&gt;0),AND(P3&gt;0,J4&gt;0),K4&gt;0),1,0)</f>
        <v>0</v>
      </c>
      <c r="Q4">
        <f t="shared" ca="1" si="1"/>
        <v>0</v>
      </c>
    </row>
    <row r="5" spans="1:17" x14ac:dyDescent="0.35">
      <c r="A5" t="s">
        <v>3</v>
      </c>
      <c r="B5" cm="1">
        <f t="array" aca="1" ref="B5" ca="1">[1]!genUniform(1,100)</f>
        <v>67.175172702976553</v>
      </c>
      <c r="C5" cm="1">
        <f t="array" aca="1" ref="C5" ca="1">[1]!genUniform(1,100)</f>
        <v>41.481205194744014</v>
      </c>
      <c r="D5" cm="1">
        <f t="array" aca="1" ref="D5" ca="1">[1]!genUniform(1,100)</f>
        <v>35.430257183148903</v>
      </c>
      <c r="E5" cm="1">
        <f t="array" aca="1" ref="E5" ca="1">[1]!genUniform(1,100)</f>
        <v>86.622452094794809</v>
      </c>
      <c r="I5" s="4">
        <f t="shared" ca="1" si="0"/>
        <v>0</v>
      </c>
      <c r="J5" s="5">
        <f t="shared" ca="1" si="2"/>
        <v>0</v>
      </c>
      <c r="K5" s="5">
        <f t="shared" ref="K5:K7" ca="1" si="3">IF(D5&lt;=12,1,0)</f>
        <v>0</v>
      </c>
      <c r="L5" s="5">
        <f ca="1">IF(E5&lt;=8,1,0)</f>
        <v>0</v>
      </c>
      <c r="M5" s="5"/>
      <c r="N5" s="6"/>
      <c r="P5">
        <f ca="1">IF(OR(AND(P2&gt;0,I5&gt;0),AND(P4&gt;0,K5&gt;0),AND(P3&gt;0,J5&gt;0),L5&gt;0),1,0)</f>
        <v>0</v>
      </c>
      <c r="Q5">
        <f t="shared" ca="1" si="1"/>
        <v>0</v>
      </c>
    </row>
    <row r="6" spans="1:17" x14ac:dyDescent="0.35">
      <c r="A6" t="s">
        <v>4</v>
      </c>
      <c r="B6" cm="1">
        <f t="array" aca="1" ref="B6" ca="1">[1]!genUniform(1,100)</f>
        <v>90.672889656145458</v>
      </c>
      <c r="C6" cm="1">
        <f t="array" aca="1" ref="C6" ca="1">[1]!genUniform(1,100)</f>
        <v>78.021262358739719</v>
      </c>
      <c r="D6" cm="1">
        <f t="array" aca="1" ref="D6" ca="1">[1]!genUniform(1,100)</f>
        <v>4.1665942626194141</v>
      </c>
      <c r="E6" cm="1">
        <f t="array" aca="1" ref="E6" ca="1">[1]!genUniform(1,100)</f>
        <v>44.860711848835514</v>
      </c>
      <c r="F6" cm="1">
        <f t="array" aca="1" ref="F6" ca="1">[1]!genUniform(1,100)</f>
        <v>14.965803774513128</v>
      </c>
      <c r="I6" s="4">
        <f t="shared" ca="1" si="0"/>
        <v>0</v>
      </c>
      <c r="J6" s="5">
        <f t="shared" ca="1" si="2"/>
        <v>0</v>
      </c>
      <c r="K6" s="5">
        <f t="shared" ca="1" si="3"/>
        <v>1</v>
      </c>
      <c r="L6" s="5">
        <f t="shared" ref="L6:L7" ca="1" si="4">IF(E6&lt;=8,1,0)</f>
        <v>0</v>
      </c>
      <c r="M6" s="5">
        <f ca="1">IF(F6&lt;=4,1,0)</f>
        <v>0</v>
      </c>
      <c r="N6" s="6"/>
      <c r="P6">
        <f ca="1">IF(OR(AND(P2&gt;0,I6&gt;0),AND(P4&gt;0,K6&gt;0),AND(P5&gt;0,L6&gt;0),AND(P3&gt;0,J6&gt;0),M6&gt;0),1,0)</f>
        <v>0</v>
      </c>
      <c r="Q6">
        <f t="shared" ca="1" si="1"/>
        <v>0</v>
      </c>
    </row>
    <row r="7" spans="1:17" x14ac:dyDescent="0.35">
      <c r="A7" t="s">
        <v>5</v>
      </c>
      <c r="B7" cm="1">
        <f t="array" aca="1" ref="B7" ca="1">[1]!genUniform(1,100)</f>
        <v>43.069721348700632</v>
      </c>
      <c r="C7" cm="1">
        <f t="array" aca="1" ref="C7" ca="1">[1]!genUniform(1,100)</f>
        <v>83.778777031457508</v>
      </c>
      <c r="D7" cm="1">
        <f t="array" aca="1" ref="D7" ca="1">[1]!genUniform(1,100)</f>
        <v>37.199042884959162</v>
      </c>
      <c r="E7" cm="1">
        <f t="array" aca="1" ref="E7" ca="1">[1]!genUniform(1,100)</f>
        <v>56.808507002231124</v>
      </c>
      <c r="F7" cm="1">
        <f t="array" aca="1" ref="F7" ca="1">[1]!genUniform(1,100)</f>
        <v>76.956854745751741</v>
      </c>
      <c r="G7" cm="1">
        <f t="array" aca="1" ref="G7" ca="1">[1]!genUniform(1,100)</f>
        <v>12.797358648583911</v>
      </c>
      <c r="I7" s="7">
        <f t="shared" ca="1" si="0"/>
        <v>0</v>
      </c>
      <c r="J7" s="8">
        <f t="shared" ca="1" si="2"/>
        <v>0</v>
      </c>
      <c r="K7" s="8">
        <f t="shared" ca="1" si="3"/>
        <v>0</v>
      </c>
      <c r="L7" s="8">
        <f t="shared" ca="1" si="4"/>
        <v>0</v>
      </c>
      <c r="M7" s="8">
        <f ca="1">IF(F7&lt;=4,1,0)</f>
        <v>0</v>
      </c>
      <c r="N7" s="9">
        <f ca="1">IF(G7&lt;=2,1,0)</f>
        <v>0</v>
      </c>
      <c r="P7">
        <f ca="1">IF(OR(AND(P2&gt;0,I7&gt;0),AND(P5&gt;0,L7&gt;0),AND(P4&gt;0,K7&gt;0),AND(P6&gt;0,M7&gt;0),AND(P3&gt;0,J7&gt;0),N7&gt;0),1,0)</f>
        <v>0</v>
      </c>
      <c r="Q7">
        <f ca="1">IF(P7=1,14,0)</f>
        <v>0</v>
      </c>
    </row>
    <row r="8" spans="1:17" x14ac:dyDescent="0.35">
      <c r="P8">
        <v>4</v>
      </c>
      <c r="Q8" cm="1">
        <f t="array" aca="1" ref="Q8" ca="1">[1]!simOutput(SUM(Q2:Q5),"4")</f>
        <v>0</v>
      </c>
    </row>
    <row r="9" spans="1:17" x14ac:dyDescent="0.35">
      <c r="P9">
        <v>6</v>
      </c>
      <c r="Q9" cm="1">
        <f t="array" aca="1" ref="Q9" ca="1">[1]!simOutput(SUM(Q2:Q7),"6")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9CFD-B461-483A-BB72-190733F7CD44}">
  <dimension ref="A1:P39"/>
  <sheetViews>
    <sheetView tabSelected="1" workbookViewId="0">
      <selection activeCell="D14" sqref="D14"/>
    </sheetView>
  </sheetViews>
  <sheetFormatPr defaultRowHeight="14.5" x14ac:dyDescent="0.35"/>
  <cols>
    <col min="1" max="1" width="17.6328125" bestFit="1" customWidth="1"/>
    <col min="2" max="2" width="13.54296875" bestFit="1" customWidth="1"/>
    <col min="3" max="3" width="20.26953125" bestFit="1" customWidth="1"/>
    <col min="4" max="4" width="7.7265625" bestFit="1" customWidth="1"/>
    <col min="5" max="5" width="8.81640625" bestFit="1" customWidth="1"/>
    <col min="6" max="6" width="14.1796875" bestFit="1" customWidth="1"/>
    <col min="7" max="7" width="11.90625" bestFit="1" customWidth="1"/>
    <col min="8" max="8" width="12" bestFit="1" customWidth="1"/>
  </cols>
  <sheetData>
    <row r="1" spans="1:16" x14ac:dyDescent="0.35">
      <c r="A1" s="11" t="s">
        <v>8</v>
      </c>
      <c r="B1" s="12"/>
    </row>
    <row r="3" spans="1:16" x14ac:dyDescent="0.35">
      <c r="A3" s="10" t="s">
        <v>9</v>
      </c>
      <c r="B3" s="13" t="s">
        <v>10</v>
      </c>
      <c r="C3" s="10" t="s">
        <v>16</v>
      </c>
      <c r="D3" t="s">
        <v>17</v>
      </c>
    </row>
    <row r="4" spans="1:16" x14ac:dyDescent="0.35">
      <c r="B4" s="13"/>
      <c r="C4" s="10" t="s">
        <v>18</v>
      </c>
      <c r="D4" t="s">
        <v>19</v>
      </c>
    </row>
    <row r="5" spans="1:16" x14ac:dyDescent="0.35">
      <c r="A5" s="10" t="s">
        <v>11</v>
      </c>
      <c r="B5" s="14">
        <v>44543</v>
      </c>
      <c r="C5" s="10" t="s">
        <v>20</v>
      </c>
      <c r="D5">
        <v>123</v>
      </c>
    </row>
    <row r="6" spans="1:16" x14ac:dyDescent="0.35">
      <c r="A6" s="10" t="s">
        <v>12</v>
      </c>
      <c r="B6" s="15">
        <v>0.66282407407407407</v>
      </c>
    </row>
    <row r="7" spans="1:16" x14ac:dyDescent="0.35">
      <c r="A7" s="10" t="s">
        <v>13</v>
      </c>
      <c r="B7" s="16">
        <v>1.1574074074074073E-5</v>
      </c>
    </row>
    <row r="8" spans="1:16" x14ac:dyDescent="0.35">
      <c r="A8" s="10" t="s">
        <v>14</v>
      </c>
      <c r="B8" s="13">
        <v>1</v>
      </c>
    </row>
    <row r="9" spans="1:16" x14ac:dyDescent="0.35">
      <c r="A9" s="10" t="s">
        <v>15</v>
      </c>
      <c r="B9" s="13">
        <v>1000</v>
      </c>
    </row>
    <row r="11" spans="1:16" ht="29" x14ac:dyDescent="0.35">
      <c r="A11" s="10" t="s">
        <v>21</v>
      </c>
      <c r="B11" s="10" t="s">
        <v>22</v>
      </c>
      <c r="C11" s="10" t="s">
        <v>25</v>
      </c>
      <c r="D11" s="10" t="s">
        <v>26</v>
      </c>
      <c r="E11" s="19" t="s">
        <v>27</v>
      </c>
      <c r="F11" s="18" t="s">
        <v>30</v>
      </c>
      <c r="G11" s="18" t="s">
        <v>31</v>
      </c>
      <c r="H11" s="18" t="s">
        <v>32</v>
      </c>
    </row>
    <row r="12" spans="1:16" x14ac:dyDescent="0.35">
      <c r="A12" s="17" t="s">
        <v>23</v>
      </c>
      <c r="B12">
        <v>1</v>
      </c>
      <c r="C12">
        <v>1000</v>
      </c>
      <c r="D12" s="23">
        <v>9.968</v>
      </c>
      <c r="E12" s="21">
        <v>13.573474692031338</v>
      </c>
      <c r="F12" s="21">
        <v>0.42923095789471571</v>
      </c>
      <c r="G12" s="21">
        <v>9.1267073225263573</v>
      </c>
      <c r="H12" s="21">
        <v>10.809292677473643</v>
      </c>
      <c r="I12" s="21"/>
      <c r="J12" s="21"/>
      <c r="K12" s="21"/>
      <c r="L12" s="21"/>
      <c r="M12" s="21"/>
      <c r="N12" s="21"/>
      <c r="O12" s="21"/>
      <c r="P12" s="21"/>
    </row>
    <row r="13" spans="1:16" x14ac:dyDescent="0.35">
      <c r="A13" s="17" t="s">
        <v>34</v>
      </c>
      <c r="B13">
        <v>1</v>
      </c>
      <c r="C13">
        <v>1000</v>
      </c>
      <c r="D13" s="23">
        <v>13.132</v>
      </c>
      <c r="E13" s="21">
        <v>17.484401055806295</v>
      </c>
      <c r="F13" s="21">
        <v>0.55290530860200671</v>
      </c>
      <c r="G13" s="21">
        <v>12.048305595140066</v>
      </c>
      <c r="H13" s="21">
        <v>14.215694404859933</v>
      </c>
      <c r="I13" s="21"/>
      <c r="J13" s="21"/>
      <c r="K13" s="21"/>
      <c r="L13" s="21"/>
      <c r="M13" s="21"/>
      <c r="N13" s="21"/>
      <c r="O13" s="21"/>
      <c r="P13" s="21"/>
    </row>
    <row r="15" spans="1:16" x14ac:dyDescent="0.35">
      <c r="A15" s="18" t="s">
        <v>21</v>
      </c>
      <c r="B15" s="18">
        <v>4</v>
      </c>
      <c r="C15" s="18">
        <v>6</v>
      </c>
    </row>
    <row r="16" spans="1:16" x14ac:dyDescent="0.35">
      <c r="A16" s="18" t="s">
        <v>28</v>
      </c>
      <c r="B16" s="22">
        <v>0</v>
      </c>
      <c r="C16" s="22">
        <v>0</v>
      </c>
    </row>
    <row r="17" spans="1:3" x14ac:dyDescent="0.35">
      <c r="A17" s="18" t="s">
        <v>24</v>
      </c>
    </row>
    <row r="18" spans="1:3" x14ac:dyDescent="0.35">
      <c r="A18" s="20">
        <v>0.05</v>
      </c>
      <c r="B18" s="22">
        <v>0</v>
      </c>
      <c r="C18" s="22">
        <v>0</v>
      </c>
    </row>
    <row r="19" spans="1:3" x14ac:dyDescent="0.35">
      <c r="A19" s="20">
        <v>0.1</v>
      </c>
      <c r="B19" s="22">
        <v>0</v>
      </c>
      <c r="C19" s="22">
        <v>0</v>
      </c>
    </row>
    <row r="20" spans="1:3" x14ac:dyDescent="0.35">
      <c r="A20" s="20">
        <v>0.15</v>
      </c>
      <c r="B20" s="22">
        <v>0</v>
      </c>
      <c r="C20" s="22">
        <v>0</v>
      </c>
    </row>
    <row r="21" spans="1:3" x14ac:dyDescent="0.35">
      <c r="A21" s="20">
        <v>0.2</v>
      </c>
      <c r="B21" s="22">
        <v>0</v>
      </c>
      <c r="C21" s="22">
        <v>0</v>
      </c>
    </row>
    <row r="22" spans="1:3" x14ac:dyDescent="0.35">
      <c r="A22" s="20">
        <v>0.25</v>
      </c>
      <c r="B22" s="22">
        <v>0</v>
      </c>
      <c r="C22" s="22">
        <v>0</v>
      </c>
    </row>
    <row r="23" spans="1:3" x14ac:dyDescent="0.35">
      <c r="A23" s="20">
        <v>0.3</v>
      </c>
      <c r="B23" s="22">
        <v>0</v>
      </c>
      <c r="C23" s="22">
        <v>0</v>
      </c>
    </row>
    <row r="24" spans="1:3" x14ac:dyDescent="0.35">
      <c r="A24" s="20">
        <v>0.35</v>
      </c>
      <c r="B24" s="22">
        <v>0</v>
      </c>
      <c r="C24" s="22">
        <v>0</v>
      </c>
    </row>
    <row r="25" spans="1:3" x14ac:dyDescent="0.35">
      <c r="A25" s="20">
        <v>0.4</v>
      </c>
      <c r="B25" s="22">
        <v>0</v>
      </c>
      <c r="C25" s="22">
        <v>0</v>
      </c>
    </row>
    <row r="26" spans="1:3" x14ac:dyDescent="0.35">
      <c r="A26" s="20">
        <v>0.45</v>
      </c>
      <c r="B26" s="22">
        <v>0</v>
      </c>
      <c r="C26" s="22">
        <v>0</v>
      </c>
    </row>
    <row r="27" spans="1:3" x14ac:dyDescent="0.35">
      <c r="A27" s="20">
        <v>0.5</v>
      </c>
      <c r="B27" s="22">
        <v>0</v>
      </c>
      <c r="C27" s="22">
        <v>0</v>
      </c>
    </row>
    <row r="28" spans="1:3" x14ac:dyDescent="0.35">
      <c r="A28" s="20">
        <v>0.55000000000000004</v>
      </c>
      <c r="B28" s="22">
        <v>0</v>
      </c>
      <c r="C28" s="22">
        <v>14</v>
      </c>
    </row>
    <row r="29" spans="1:3" x14ac:dyDescent="0.35">
      <c r="A29" s="20">
        <v>0.6</v>
      </c>
      <c r="B29" s="22">
        <v>14</v>
      </c>
      <c r="C29" s="22">
        <v>14</v>
      </c>
    </row>
    <row r="30" spans="1:3" x14ac:dyDescent="0.35">
      <c r="A30" s="20">
        <v>0.65</v>
      </c>
      <c r="B30" s="22">
        <v>14</v>
      </c>
      <c r="C30" s="22">
        <v>14</v>
      </c>
    </row>
    <row r="31" spans="1:3" x14ac:dyDescent="0.35">
      <c r="A31" s="20">
        <v>0.7</v>
      </c>
      <c r="B31" s="22">
        <v>14</v>
      </c>
      <c r="C31" s="22">
        <v>14</v>
      </c>
    </row>
    <row r="32" spans="1:3" x14ac:dyDescent="0.35">
      <c r="A32" s="20">
        <v>0.75</v>
      </c>
      <c r="B32" s="22">
        <v>14</v>
      </c>
      <c r="C32" s="22">
        <v>28</v>
      </c>
    </row>
    <row r="33" spans="1:3" x14ac:dyDescent="0.35">
      <c r="A33" s="20">
        <v>0.8</v>
      </c>
      <c r="B33" s="22">
        <v>14</v>
      </c>
      <c r="C33" s="22">
        <v>28</v>
      </c>
    </row>
    <row r="34" spans="1:3" x14ac:dyDescent="0.35">
      <c r="A34" s="20">
        <v>0.85</v>
      </c>
      <c r="B34" s="22">
        <v>28</v>
      </c>
      <c r="C34" s="22">
        <v>28</v>
      </c>
    </row>
    <row r="35" spans="1:3" x14ac:dyDescent="0.35">
      <c r="A35" s="20">
        <v>0.9</v>
      </c>
      <c r="B35" s="22">
        <v>28</v>
      </c>
      <c r="C35" s="22">
        <v>42</v>
      </c>
    </row>
    <row r="36" spans="1:3" x14ac:dyDescent="0.35">
      <c r="A36" s="20">
        <v>0.95</v>
      </c>
      <c r="B36" s="22">
        <v>42</v>
      </c>
      <c r="C36" s="22">
        <v>42.699999999999363</v>
      </c>
    </row>
    <row r="37" spans="1:3" x14ac:dyDescent="0.35">
      <c r="A37" s="20">
        <v>1</v>
      </c>
      <c r="B37" s="22">
        <v>56</v>
      </c>
      <c r="C37" s="22">
        <v>70</v>
      </c>
    </row>
    <row r="39" spans="1:3" x14ac:dyDescent="0.35">
      <c r="A39" s="18" t="s">
        <v>29</v>
      </c>
      <c r="B39" s="22">
        <v>56</v>
      </c>
      <c r="C39" s="22">
        <v>70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5BD1-1A5F-4B53-A302-CAD54D303E0E}">
  <dimension ref="A1:C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4.5" x14ac:dyDescent="0.35"/>
  <cols>
    <col min="1" max="1" width="16.6328125" style="26" bestFit="1" customWidth="1"/>
    <col min="2" max="3" width="11.81640625" style="13" bestFit="1" customWidth="1"/>
    <col min="4" max="16384" width="8.7265625" style="13"/>
  </cols>
  <sheetData>
    <row r="1" spans="1:3" s="25" customFormat="1" x14ac:dyDescent="0.35">
      <c r="A1" s="24" t="s">
        <v>21</v>
      </c>
      <c r="B1" s="25">
        <v>4</v>
      </c>
      <c r="C1" s="25">
        <v>6</v>
      </c>
    </row>
    <row r="2" spans="1:3" x14ac:dyDescent="0.35">
      <c r="A2" s="26" t="s">
        <v>22</v>
      </c>
      <c r="B2" s="13">
        <v>1</v>
      </c>
      <c r="C2" s="13">
        <v>1</v>
      </c>
    </row>
    <row r="3" spans="1:3" x14ac:dyDescent="0.35">
      <c r="A3" s="26" t="s">
        <v>25</v>
      </c>
      <c r="B3" s="13">
        <v>1000</v>
      </c>
      <c r="C3" s="13">
        <v>1000</v>
      </c>
    </row>
    <row r="4" spans="1:3" x14ac:dyDescent="0.35">
      <c r="A4" s="26" t="s">
        <v>26</v>
      </c>
      <c r="B4" s="13">
        <v>9.968</v>
      </c>
      <c r="C4" s="13">
        <v>13.132</v>
      </c>
    </row>
    <row r="5" spans="1:3" x14ac:dyDescent="0.35">
      <c r="A5" s="26" t="s">
        <v>33</v>
      </c>
      <c r="B5" s="13">
        <v>13.573474692031338</v>
      </c>
      <c r="C5" s="13">
        <v>17.484401055806295</v>
      </c>
    </row>
    <row r="6" spans="1:3" x14ac:dyDescent="0.35">
      <c r="A6" s="26">
        <v>0</v>
      </c>
      <c r="B6" s="13">
        <v>0</v>
      </c>
      <c r="C6" s="13">
        <v>0</v>
      </c>
    </row>
    <row r="7" spans="1:3" x14ac:dyDescent="0.35">
      <c r="A7" s="26">
        <v>0.01</v>
      </c>
      <c r="B7" s="13">
        <v>0</v>
      </c>
      <c r="C7" s="13">
        <v>0</v>
      </c>
    </row>
    <row r="8" spans="1:3" x14ac:dyDescent="0.35">
      <c r="A8" s="26">
        <v>0.02</v>
      </c>
      <c r="B8" s="13">
        <v>0</v>
      </c>
      <c r="C8" s="13">
        <v>0</v>
      </c>
    </row>
    <row r="9" spans="1:3" x14ac:dyDescent="0.35">
      <c r="A9" s="26">
        <v>0.03</v>
      </c>
      <c r="B9" s="13">
        <v>0</v>
      </c>
      <c r="C9" s="13">
        <v>0</v>
      </c>
    </row>
    <row r="10" spans="1:3" x14ac:dyDescent="0.35">
      <c r="A10" s="26">
        <v>0.04</v>
      </c>
      <c r="B10" s="13">
        <v>0</v>
      </c>
      <c r="C10" s="13">
        <v>0</v>
      </c>
    </row>
    <row r="11" spans="1:3" x14ac:dyDescent="0.35">
      <c r="A11" s="26">
        <v>0.05</v>
      </c>
      <c r="B11" s="13">
        <v>0</v>
      </c>
      <c r="C11" s="13">
        <v>0</v>
      </c>
    </row>
    <row r="12" spans="1:3" x14ac:dyDescent="0.35">
      <c r="A12" s="26">
        <v>0.06</v>
      </c>
      <c r="B12" s="13">
        <v>0</v>
      </c>
      <c r="C12" s="13">
        <v>0</v>
      </c>
    </row>
    <row r="13" spans="1:3" x14ac:dyDescent="0.35">
      <c r="A13" s="26">
        <v>7.0000000000000007E-2</v>
      </c>
      <c r="B13" s="13">
        <v>0</v>
      </c>
      <c r="C13" s="13">
        <v>0</v>
      </c>
    </row>
    <row r="14" spans="1:3" x14ac:dyDescent="0.35">
      <c r="A14" s="26">
        <v>0.08</v>
      </c>
      <c r="B14" s="13">
        <v>0</v>
      </c>
      <c r="C14" s="13">
        <v>0</v>
      </c>
    </row>
    <row r="15" spans="1:3" x14ac:dyDescent="0.35">
      <c r="A15" s="26">
        <v>0.09</v>
      </c>
      <c r="B15" s="13">
        <v>0</v>
      </c>
      <c r="C15" s="13">
        <v>0</v>
      </c>
    </row>
    <row r="16" spans="1:3" x14ac:dyDescent="0.35">
      <c r="A16" s="26">
        <v>0.1</v>
      </c>
      <c r="B16" s="13">
        <v>0</v>
      </c>
      <c r="C16" s="13">
        <v>0</v>
      </c>
    </row>
    <row r="17" spans="1:3" x14ac:dyDescent="0.35">
      <c r="A17" s="26">
        <v>0.11</v>
      </c>
      <c r="B17" s="13">
        <v>0</v>
      </c>
      <c r="C17" s="13">
        <v>0</v>
      </c>
    </row>
    <row r="18" spans="1:3" x14ac:dyDescent="0.35">
      <c r="A18" s="26">
        <v>0.12</v>
      </c>
      <c r="B18" s="13">
        <v>0</v>
      </c>
      <c r="C18" s="13">
        <v>0</v>
      </c>
    </row>
    <row r="19" spans="1:3" x14ac:dyDescent="0.35">
      <c r="A19" s="26">
        <v>0.13</v>
      </c>
      <c r="B19" s="13">
        <v>0</v>
      </c>
      <c r="C19" s="13">
        <v>0</v>
      </c>
    </row>
    <row r="20" spans="1:3" x14ac:dyDescent="0.35">
      <c r="A20" s="26">
        <v>0.14000000000000001</v>
      </c>
      <c r="B20" s="13">
        <v>0</v>
      </c>
      <c r="C20" s="13">
        <v>0</v>
      </c>
    </row>
    <row r="21" spans="1:3" x14ac:dyDescent="0.35">
      <c r="A21" s="26">
        <v>0.15</v>
      </c>
      <c r="B21" s="13">
        <v>0</v>
      </c>
      <c r="C21" s="13">
        <v>0</v>
      </c>
    </row>
    <row r="22" spans="1:3" x14ac:dyDescent="0.35">
      <c r="A22" s="26">
        <v>0.16</v>
      </c>
      <c r="B22" s="13">
        <v>0</v>
      </c>
      <c r="C22" s="13">
        <v>0</v>
      </c>
    </row>
    <row r="23" spans="1:3" x14ac:dyDescent="0.35">
      <c r="A23" s="26">
        <v>0.17</v>
      </c>
      <c r="B23" s="13">
        <v>0</v>
      </c>
      <c r="C23" s="13">
        <v>0</v>
      </c>
    </row>
    <row r="24" spans="1:3" x14ac:dyDescent="0.35">
      <c r="A24" s="26">
        <v>0.18</v>
      </c>
      <c r="B24" s="13">
        <v>0</v>
      </c>
      <c r="C24" s="13">
        <v>0</v>
      </c>
    </row>
    <row r="25" spans="1:3" x14ac:dyDescent="0.35">
      <c r="A25" s="26">
        <v>0.19</v>
      </c>
      <c r="B25" s="13">
        <v>0</v>
      </c>
      <c r="C25" s="13">
        <v>0</v>
      </c>
    </row>
    <row r="26" spans="1:3" x14ac:dyDescent="0.35">
      <c r="A26" s="26">
        <v>0.2</v>
      </c>
      <c r="B26" s="13">
        <v>0</v>
      </c>
      <c r="C26" s="13">
        <v>0</v>
      </c>
    </row>
    <row r="27" spans="1:3" x14ac:dyDescent="0.35">
      <c r="A27" s="26">
        <v>0.21</v>
      </c>
      <c r="B27" s="13">
        <v>0</v>
      </c>
      <c r="C27" s="13">
        <v>0</v>
      </c>
    </row>
    <row r="28" spans="1:3" x14ac:dyDescent="0.35">
      <c r="A28" s="26">
        <v>0.22</v>
      </c>
      <c r="B28" s="13">
        <v>0</v>
      </c>
      <c r="C28" s="13">
        <v>0</v>
      </c>
    </row>
    <row r="29" spans="1:3" x14ac:dyDescent="0.35">
      <c r="A29" s="26">
        <v>0.23</v>
      </c>
      <c r="B29" s="13">
        <v>0</v>
      </c>
      <c r="C29" s="13">
        <v>0</v>
      </c>
    </row>
    <row r="30" spans="1:3" x14ac:dyDescent="0.35">
      <c r="A30" s="26">
        <v>0.24</v>
      </c>
      <c r="B30" s="13">
        <v>0</v>
      </c>
      <c r="C30" s="13">
        <v>0</v>
      </c>
    </row>
    <row r="31" spans="1:3" x14ac:dyDescent="0.35">
      <c r="A31" s="26">
        <v>0.25</v>
      </c>
      <c r="B31" s="13">
        <v>0</v>
      </c>
      <c r="C31" s="13">
        <v>0</v>
      </c>
    </row>
    <row r="32" spans="1:3" x14ac:dyDescent="0.35">
      <c r="A32" s="26">
        <v>0.26</v>
      </c>
      <c r="B32" s="13">
        <v>0</v>
      </c>
      <c r="C32" s="13">
        <v>0</v>
      </c>
    </row>
    <row r="33" spans="1:3" x14ac:dyDescent="0.35">
      <c r="A33" s="26">
        <v>0.27</v>
      </c>
      <c r="B33" s="13">
        <v>0</v>
      </c>
      <c r="C33" s="13">
        <v>0</v>
      </c>
    </row>
    <row r="34" spans="1:3" x14ac:dyDescent="0.35">
      <c r="A34" s="26">
        <v>0.28000000000000003</v>
      </c>
      <c r="B34" s="13">
        <v>0</v>
      </c>
      <c r="C34" s="13">
        <v>0</v>
      </c>
    </row>
    <row r="35" spans="1:3" x14ac:dyDescent="0.35">
      <c r="A35" s="26">
        <v>0.28999999999999998</v>
      </c>
      <c r="B35" s="13">
        <v>0</v>
      </c>
      <c r="C35" s="13">
        <v>0</v>
      </c>
    </row>
    <row r="36" spans="1:3" x14ac:dyDescent="0.35">
      <c r="A36" s="26">
        <v>0.3</v>
      </c>
      <c r="B36" s="13">
        <v>0</v>
      </c>
      <c r="C36" s="13">
        <v>0</v>
      </c>
    </row>
    <row r="37" spans="1:3" x14ac:dyDescent="0.35">
      <c r="A37" s="26">
        <v>0.31</v>
      </c>
      <c r="B37" s="13">
        <v>0</v>
      </c>
      <c r="C37" s="13">
        <v>0</v>
      </c>
    </row>
    <row r="38" spans="1:3" x14ac:dyDescent="0.35">
      <c r="A38" s="26">
        <v>0.32</v>
      </c>
      <c r="B38" s="13">
        <v>0</v>
      </c>
      <c r="C38" s="13">
        <v>0</v>
      </c>
    </row>
    <row r="39" spans="1:3" x14ac:dyDescent="0.35">
      <c r="A39" s="26">
        <v>0.33</v>
      </c>
      <c r="B39" s="13">
        <v>0</v>
      </c>
      <c r="C39" s="13">
        <v>0</v>
      </c>
    </row>
    <row r="40" spans="1:3" x14ac:dyDescent="0.35">
      <c r="A40" s="26">
        <v>0.34</v>
      </c>
      <c r="B40" s="13">
        <v>0</v>
      </c>
      <c r="C40" s="13">
        <v>0</v>
      </c>
    </row>
    <row r="41" spans="1:3" x14ac:dyDescent="0.35">
      <c r="A41" s="26">
        <v>0.35</v>
      </c>
      <c r="B41" s="13">
        <v>0</v>
      </c>
      <c r="C41" s="13">
        <v>0</v>
      </c>
    </row>
    <row r="42" spans="1:3" x14ac:dyDescent="0.35">
      <c r="A42" s="26">
        <v>0.36</v>
      </c>
      <c r="B42" s="13">
        <v>0</v>
      </c>
      <c r="C42" s="13">
        <v>0</v>
      </c>
    </row>
    <row r="43" spans="1:3" x14ac:dyDescent="0.35">
      <c r="A43" s="26">
        <v>0.37</v>
      </c>
      <c r="B43" s="13">
        <v>0</v>
      </c>
      <c r="C43" s="13">
        <v>0</v>
      </c>
    </row>
    <row r="44" spans="1:3" x14ac:dyDescent="0.35">
      <c r="A44" s="26">
        <v>0.38</v>
      </c>
      <c r="B44" s="13">
        <v>0</v>
      </c>
      <c r="C44" s="13">
        <v>0</v>
      </c>
    </row>
    <row r="45" spans="1:3" x14ac:dyDescent="0.35">
      <c r="A45" s="26">
        <v>0.39</v>
      </c>
      <c r="B45" s="13">
        <v>0</v>
      </c>
      <c r="C45" s="13">
        <v>0</v>
      </c>
    </row>
    <row r="46" spans="1:3" x14ac:dyDescent="0.35">
      <c r="A46" s="26">
        <v>0.4</v>
      </c>
      <c r="B46" s="13">
        <v>0</v>
      </c>
      <c r="C46" s="13">
        <v>0</v>
      </c>
    </row>
    <row r="47" spans="1:3" x14ac:dyDescent="0.35">
      <c r="A47" s="26">
        <v>0.41</v>
      </c>
      <c r="B47" s="13">
        <v>0</v>
      </c>
      <c r="C47" s="13">
        <v>0</v>
      </c>
    </row>
    <row r="48" spans="1:3" x14ac:dyDescent="0.35">
      <c r="A48" s="26">
        <v>0.42</v>
      </c>
      <c r="B48" s="13">
        <v>0</v>
      </c>
      <c r="C48" s="13">
        <v>0</v>
      </c>
    </row>
    <row r="49" spans="1:3" x14ac:dyDescent="0.35">
      <c r="A49" s="26">
        <v>0.43</v>
      </c>
      <c r="B49" s="13">
        <v>0</v>
      </c>
      <c r="C49" s="13">
        <v>0</v>
      </c>
    </row>
    <row r="50" spans="1:3" x14ac:dyDescent="0.35">
      <c r="A50" s="26">
        <v>0.44</v>
      </c>
      <c r="B50" s="13">
        <v>0</v>
      </c>
      <c r="C50" s="13">
        <v>0</v>
      </c>
    </row>
    <row r="51" spans="1:3" x14ac:dyDescent="0.35">
      <c r="A51" s="26">
        <v>0.45</v>
      </c>
      <c r="B51" s="13">
        <v>0</v>
      </c>
      <c r="C51" s="13">
        <v>0</v>
      </c>
    </row>
    <row r="52" spans="1:3" x14ac:dyDescent="0.35">
      <c r="A52" s="26">
        <v>0.46</v>
      </c>
      <c r="B52" s="13">
        <v>0</v>
      </c>
      <c r="C52" s="13">
        <v>0</v>
      </c>
    </row>
    <row r="53" spans="1:3" x14ac:dyDescent="0.35">
      <c r="A53" s="26">
        <v>0.47</v>
      </c>
      <c r="B53" s="13">
        <v>0</v>
      </c>
      <c r="C53" s="13">
        <v>0</v>
      </c>
    </row>
    <row r="54" spans="1:3" x14ac:dyDescent="0.35">
      <c r="A54" s="26">
        <v>0.48</v>
      </c>
      <c r="B54" s="13">
        <v>0</v>
      </c>
      <c r="C54" s="13">
        <v>0</v>
      </c>
    </row>
    <row r="55" spans="1:3" x14ac:dyDescent="0.35">
      <c r="A55" s="26">
        <v>0.49</v>
      </c>
      <c r="B55" s="13">
        <v>0</v>
      </c>
      <c r="C55" s="13">
        <v>0</v>
      </c>
    </row>
    <row r="56" spans="1:3" x14ac:dyDescent="0.35">
      <c r="A56" s="26">
        <v>0.5</v>
      </c>
      <c r="B56" s="13">
        <v>0</v>
      </c>
      <c r="C56" s="13">
        <v>0</v>
      </c>
    </row>
    <row r="57" spans="1:3" x14ac:dyDescent="0.35">
      <c r="A57" s="26">
        <v>0.51</v>
      </c>
      <c r="B57" s="13">
        <v>0</v>
      </c>
      <c r="C57" s="13">
        <v>0</v>
      </c>
    </row>
    <row r="58" spans="1:3" x14ac:dyDescent="0.35">
      <c r="A58" s="26">
        <v>0.52</v>
      </c>
      <c r="B58" s="13">
        <v>0</v>
      </c>
      <c r="C58" s="13">
        <v>0</v>
      </c>
    </row>
    <row r="59" spans="1:3" x14ac:dyDescent="0.35">
      <c r="A59" s="26">
        <v>0.53</v>
      </c>
      <c r="B59" s="13">
        <v>0</v>
      </c>
      <c r="C59" s="13">
        <v>0</v>
      </c>
    </row>
    <row r="60" spans="1:3" x14ac:dyDescent="0.35">
      <c r="A60" s="26">
        <v>0.54</v>
      </c>
      <c r="B60" s="13">
        <v>0</v>
      </c>
      <c r="C60" s="13">
        <v>6.4400000000005093</v>
      </c>
    </row>
    <row r="61" spans="1:3" x14ac:dyDescent="0.35">
      <c r="A61" s="26">
        <v>0.55000000000000004</v>
      </c>
      <c r="B61" s="13">
        <v>0</v>
      </c>
      <c r="C61" s="13">
        <v>14</v>
      </c>
    </row>
    <row r="62" spans="1:3" x14ac:dyDescent="0.35">
      <c r="A62" s="26">
        <v>0.56000000000000005</v>
      </c>
      <c r="B62" s="13">
        <v>0</v>
      </c>
      <c r="C62" s="13">
        <v>14</v>
      </c>
    </row>
    <row r="63" spans="1:3" x14ac:dyDescent="0.35">
      <c r="A63" s="26">
        <v>0.56999999999999995</v>
      </c>
      <c r="B63" s="13">
        <v>14</v>
      </c>
      <c r="C63" s="13">
        <v>14</v>
      </c>
    </row>
    <row r="64" spans="1:3" x14ac:dyDescent="0.35">
      <c r="A64" s="26">
        <v>0.57999999999999996</v>
      </c>
      <c r="B64" s="13">
        <v>14</v>
      </c>
      <c r="C64" s="13">
        <v>14</v>
      </c>
    </row>
    <row r="65" spans="1:3" x14ac:dyDescent="0.35">
      <c r="A65" s="26">
        <v>0.59</v>
      </c>
      <c r="B65" s="13">
        <v>14</v>
      </c>
      <c r="C65" s="13">
        <v>14</v>
      </c>
    </row>
    <row r="66" spans="1:3" x14ac:dyDescent="0.35">
      <c r="A66" s="26">
        <v>0.6</v>
      </c>
      <c r="B66" s="13">
        <v>14</v>
      </c>
      <c r="C66" s="13">
        <v>14</v>
      </c>
    </row>
    <row r="67" spans="1:3" x14ac:dyDescent="0.35">
      <c r="A67" s="26">
        <v>0.61</v>
      </c>
      <c r="B67" s="13">
        <v>14</v>
      </c>
      <c r="C67" s="13">
        <v>14</v>
      </c>
    </row>
    <row r="68" spans="1:3" x14ac:dyDescent="0.35">
      <c r="A68" s="26">
        <v>0.62</v>
      </c>
      <c r="B68" s="13">
        <v>14</v>
      </c>
      <c r="C68" s="13">
        <v>14</v>
      </c>
    </row>
    <row r="69" spans="1:3" x14ac:dyDescent="0.35">
      <c r="A69" s="26">
        <v>0.63</v>
      </c>
      <c r="B69" s="13">
        <v>14</v>
      </c>
      <c r="C69" s="13">
        <v>14</v>
      </c>
    </row>
    <row r="70" spans="1:3" x14ac:dyDescent="0.35">
      <c r="A70" s="26">
        <v>0.64</v>
      </c>
      <c r="B70" s="13">
        <v>14</v>
      </c>
      <c r="C70" s="13">
        <v>14</v>
      </c>
    </row>
    <row r="71" spans="1:3" x14ac:dyDescent="0.35">
      <c r="A71" s="26">
        <v>0.65</v>
      </c>
      <c r="B71" s="13">
        <v>14</v>
      </c>
      <c r="C71" s="13">
        <v>14</v>
      </c>
    </row>
    <row r="72" spans="1:3" x14ac:dyDescent="0.35">
      <c r="A72" s="26">
        <v>0.66</v>
      </c>
      <c r="B72" s="13">
        <v>14</v>
      </c>
      <c r="C72" s="13">
        <v>14</v>
      </c>
    </row>
    <row r="73" spans="1:3" x14ac:dyDescent="0.35">
      <c r="A73" s="26">
        <v>0.67</v>
      </c>
      <c r="B73" s="13">
        <v>14</v>
      </c>
      <c r="C73" s="13">
        <v>14</v>
      </c>
    </row>
    <row r="74" spans="1:3" x14ac:dyDescent="0.35">
      <c r="A74" s="26">
        <v>0.68</v>
      </c>
      <c r="B74" s="13">
        <v>14</v>
      </c>
      <c r="C74" s="13">
        <v>14</v>
      </c>
    </row>
    <row r="75" spans="1:3" x14ac:dyDescent="0.35">
      <c r="A75" s="26">
        <v>0.69</v>
      </c>
      <c r="B75" s="13">
        <v>14</v>
      </c>
      <c r="C75" s="13">
        <v>14</v>
      </c>
    </row>
    <row r="76" spans="1:3" x14ac:dyDescent="0.35">
      <c r="A76" s="26">
        <v>0.7</v>
      </c>
      <c r="B76" s="13">
        <v>14</v>
      </c>
      <c r="C76" s="13">
        <v>14</v>
      </c>
    </row>
    <row r="77" spans="1:3" x14ac:dyDescent="0.35">
      <c r="A77" s="26">
        <v>0.71</v>
      </c>
      <c r="B77" s="13">
        <v>14</v>
      </c>
      <c r="C77" s="13">
        <v>14</v>
      </c>
    </row>
    <row r="78" spans="1:3" x14ac:dyDescent="0.35">
      <c r="A78" s="26">
        <v>0.72</v>
      </c>
      <c r="B78" s="13">
        <v>14</v>
      </c>
      <c r="C78" s="13">
        <v>17.919999999999618</v>
      </c>
    </row>
    <row r="79" spans="1:3" x14ac:dyDescent="0.35">
      <c r="A79" s="26">
        <v>0.73</v>
      </c>
      <c r="B79" s="13">
        <v>14</v>
      </c>
      <c r="C79" s="13">
        <v>28</v>
      </c>
    </row>
    <row r="80" spans="1:3" x14ac:dyDescent="0.35">
      <c r="A80" s="26">
        <v>0.74</v>
      </c>
      <c r="B80" s="13">
        <v>14</v>
      </c>
      <c r="C80" s="13">
        <v>28</v>
      </c>
    </row>
    <row r="81" spans="1:3" x14ac:dyDescent="0.35">
      <c r="A81" s="26">
        <v>0.75</v>
      </c>
      <c r="B81" s="13">
        <v>14</v>
      </c>
      <c r="C81" s="13">
        <v>28</v>
      </c>
    </row>
    <row r="82" spans="1:3" x14ac:dyDescent="0.35">
      <c r="A82" s="26">
        <v>0.76</v>
      </c>
      <c r="B82" s="13">
        <v>14</v>
      </c>
      <c r="C82" s="13">
        <v>28</v>
      </c>
    </row>
    <row r="83" spans="1:3" x14ac:dyDescent="0.35">
      <c r="A83" s="26">
        <v>0.77</v>
      </c>
      <c r="B83" s="13">
        <v>14</v>
      </c>
      <c r="C83" s="13">
        <v>28</v>
      </c>
    </row>
    <row r="84" spans="1:3" x14ac:dyDescent="0.35">
      <c r="A84" s="26">
        <v>0.78</v>
      </c>
      <c r="B84" s="13">
        <v>14</v>
      </c>
      <c r="C84" s="13">
        <v>28</v>
      </c>
    </row>
    <row r="85" spans="1:3" x14ac:dyDescent="0.35">
      <c r="A85" s="26">
        <v>0.79</v>
      </c>
      <c r="B85" s="13">
        <v>14</v>
      </c>
      <c r="C85" s="13">
        <v>28</v>
      </c>
    </row>
    <row r="86" spans="1:3" x14ac:dyDescent="0.35">
      <c r="A86" s="26">
        <v>0.8</v>
      </c>
      <c r="B86" s="13">
        <v>14</v>
      </c>
      <c r="C86" s="13">
        <v>28</v>
      </c>
    </row>
    <row r="87" spans="1:3" x14ac:dyDescent="0.35">
      <c r="A87" s="26">
        <v>0.81</v>
      </c>
      <c r="B87" s="13">
        <v>28</v>
      </c>
      <c r="C87" s="13">
        <v>28</v>
      </c>
    </row>
    <row r="88" spans="1:3" x14ac:dyDescent="0.35">
      <c r="A88" s="26">
        <v>0.82</v>
      </c>
      <c r="B88" s="13">
        <v>28</v>
      </c>
      <c r="C88" s="13">
        <v>28</v>
      </c>
    </row>
    <row r="89" spans="1:3" x14ac:dyDescent="0.35">
      <c r="A89" s="26">
        <v>0.83</v>
      </c>
      <c r="B89" s="13">
        <v>28</v>
      </c>
      <c r="C89" s="13">
        <v>28</v>
      </c>
    </row>
    <row r="90" spans="1:3" x14ac:dyDescent="0.35">
      <c r="A90" s="26">
        <v>0.84</v>
      </c>
      <c r="B90" s="13">
        <v>28</v>
      </c>
      <c r="C90" s="13">
        <v>28</v>
      </c>
    </row>
    <row r="91" spans="1:3" x14ac:dyDescent="0.35">
      <c r="A91" s="26">
        <v>0.85</v>
      </c>
      <c r="B91" s="13">
        <v>28</v>
      </c>
      <c r="C91" s="13">
        <v>28</v>
      </c>
    </row>
    <row r="92" spans="1:3" x14ac:dyDescent="0.35">
      <c r="A92" s="26">
        <v>0.86</v>
      </c>
      <c r="B92" s="13">
        <v>28</v>
      </c>
      <c r="C92" s="13">
        <v>28</v>
      </c>
    </row>
    <row r="93" spans="1:3" x14ac:dyDescent="0.35">
      <c r="A93" s="26">
        <v>0.87</v>
      </c>
      <c r="B93" s="13">
        <v>28</v>
      </c>
      <c r="C93" s="13">
        <v>42</v>
      </c>
    </row>
    <row r="94" spans="1:3" x14ac:dyDescent="0.35">
      <c r="A94" s="26">
        <v>0.88</v>
      </c>
      <c r="B94" s="13">
        <v>28</v>
      </c>
      <c r="C94" s="13">
        <v>42</v>
      </c>
    </row>
    <row r="95" spans="1:3" x14ac:dyDescent="0.35">
      <c r="A95" s="26">
        <v>0.89</v>
      </c>
      <c r="B95" s="13">
        <v>28</v>
      </c>
      <c r="C95" s="13">
        <v>42</v>
      </c>
    </row>
    <row r="96" spans="1:3" x14ac:dyDescent="0.35">
      <c r="A96" s="26">
        <v>0.9</v>
      </c>
      <c r="B96" s="13">
        <v>28</v>
      </c>
      <c r="C96" s="13">
        <v>42</v>
      </c>
    </row>
    <row r="97" spans="1:3" x14ac:dyDescent="0.35">
      <c r="A97" s="26">
        <v>0.91</v>
      </c>
      <c r="B97" s="13">
        <v>28</v>
      </c>
      <c r="C97" s="13">
        <v>42</v>
      </c>
    </row>
    <row r="98" spans="1:3" x14ac:dyDescent="0.35">
      <c r="A98" s="26">
        <v>0.92</v>
      </c>
      <c r="B98" s="13">
        <v>28</v>
      </c>
      <c r="C98" s="13">
        <v>42</v>
      </c>
    </row>
    <row r="99" spans="1:3" x14ac:dyDescent="0.35">
      <c r="A99" s="26">
        <v>0.93</v>
      </c>
      <c r="B99" s="13">
        <v>28</v>
      </c>
      <c r="C99" s="13">
        <v>42</v>
      </c>
    </row>
    <row r="100" spans="1:3" x14ac:dyDescent="0.35">
      <c r="A100" s="26">
        <v>0.94</v>
      </c>
      <c r="B100" s="13">
        <v>42</v>
      </c>
      <c r="C100" s="13">
        <v>42</v>
      </c>
    </row>
    <row r="101" spans="1:3" x14ac:dyDescent="0.35">
      <c r="A101" s="26">
        <v>0.95</v>
      </c>
      <c r="B101" s="13">
        <v>42</v>
      </c>
      <c r="C101" s="13">
        <v>42.699999999999363</v>
      </c>
    </row>
    <row r="102" spans="1:3" x14ac:dyDescent="0.35">
      <c r="A102" s="26">
        <v>0.96</v>
      </c>
      <c r="B102" s="13">
        <v>42</v>
      </c>
      <c r="C102" s="13">
        <v>56</v>
      </c>
    </row>
    <row r="103" spans="1:3" x14ac:dyDescent="0.35">
      <c r="A103" s="26">
        <v>0.97</v>
      </c>
      <c r="B103" s="13">
        <v>42</v>
      </c>
      <c r="C103" s="13">
        <v>56</v>
      </c>
    </row>
    <row r="104" spans="1:3" x14ac:dyDescent="0.35">
      <c r="A104" s="26">
        <v>0.98</v>
      </c>
      <c r="B104" s="13">
        <v>42</v>
      </c>
      <c r="C104" s="13">
        <v>56</v>
      </c>
    </row>
    <row r="105" spans="1:3" x14ac:dyDescent="0.35">
      <c r="A105" s="26">
        <v>0.99</v>
      </c>
      <c r="B105" s="13">
        <v>56</v>
      </c>
      <c r="C105" s="13">
        <v>70</v>
      </c>
    </row>
    <row r="106" spans="1:3" x14ac:dyDescent="0.35">
      <c r="A106" s="26">
        <v>1</v>
      </c>
      <c r="B106" s="13">
        <v>56</v>
      </c>
      <c r="C106" s="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</vt:lpstr>
      <vt:lpstr>1</vt:lpstr>
      <vt:lpstr>Simulation Output 1</vt:lpstr>
      <vt:lpstr>CFD Output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Siyong Liu</dc:creator>
  <cp:lastModifiedBy>Siyong Liu</cp:lastModifiedBy>
  <dcterms:created xsi:type="dcterms:W3CDTF">2015-06-05T18:17:20Z</dcterms:created>
  <dcterms:modified xsi:type="dcterms:W3CDTF">2021-12-13T20:54:38Z</dcterms:modified>
</cp:coreProperties>
</file>