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Course\UDM\practice\"/>
    </mc:Choice>
  </mc:AlternateContent>
  <xr:revisionPtr revIDLastSave="0" documentId="13_ncr:1_{B2D26A80-D3C1-4061-A879-78F55000FA8F}" xr6:coauthVersionLast="47" xr6:coauthVersionMax="47" xr10:uidLastSave="{00000000-0000-0000-0000-000000000000}"/>
  <bookViews>
    <workbookView xWindow="-110" yWindow="-110" windowWidth="19420" windowHeight="11620" activeTab="1" xr2:uid="{00000000-000D-0000-FFFF-FFFF00000000}"/>
  </bookViews>
  <sheets>
    <sheet name="Q" sheetId="1" r:id="rId1"/>
    <sheet name="1" sheetId="2" r:id="rId2"/>
  </sheets>
  <definedNames>
    <definedName name="solver_adj" localSheetId="1" hidden="1">'1'!$B$11:$I$11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'1'!$M$13:$M$20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'1'!$J$11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hs1" localSheetId="1" hidden="1">0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I17" i="2"/>
  <c r="I15" i="2"/>
  <c r="I20" i="2"/>
  <c r="J20" i="2" s="1"/>
  <c r="H19" i="2"/>
  <c r="G18" i="2"/>
  <c r="F17" i="2"/>
  <c r="E16" i="2"/>
  <c r="D15" i="2"/>
  <c r="C14" i="2"/>
  <c r="B13" i="2"/>
  <c r="I19" i="2"/>
  <c r="H18" i="2"/>
  <c r="I18" i="2"/>
  <c r="G17" i="2"/>
  <c r="H17" i="2"/>
  <c r="F16" i="2"/>
  <c r="G16" i="2"/>
  <c r="H16" i="2"/>
  <c r="I16" i="2"/>
  <c r="E15" i="2"/>
  <c r="F15" i="2"/>
  <c r="G15" i="2"/>
  <c r="H15" i="2"/>
  <c r="D14" i="2"/>
  <c r="E14" i="2"/>
  <c r="F14" i="2"/>
  <c r="G14" i="2"/>
  <c r="H14" i="2"/>
  <c r="I14" i="2"/>
  <c r="C13" i="2"/>
  <c r="D13" i="2"/>
  <c r="E13" i="2"/>
  <c r="F13" i="2"/>
  <c r="G13" i="2"/>
  <c r="H13" i="2"/>
  <c r="I13" i="2"/>
  <c r="J17" i="2" l="1"/>
  <c r="J19" i="2"/>
  <c r="J15" i="2"/>
  <c r="J18" i="2"/>
  <c r="J16" i="2"/>
  <c r="J13" i="2"/>
  <c r="J14" i="2"/>
  <c r="M13" i="2" l="1"/>
  <c r="N13" i="2" s="1"/>
  <c r="K14" i="2" s="1"/>
  <c r="M14" i="2" s="1"/>
  <c r="N14" i="2" l="1"/>
  <c r="K15" i="2" s="1"/>
  <c r="M15" i="2" s="1"/>
  <c r="N15" i="2" s="1"/>
  <c r="K16" i="2" s="1"/>
  <c r="M16" i="2" s="1"/>
  <c r="N16" i="2" s="1"/>
  <c r="K17" i="2" s="1"/>
  <c r="M17" i="2" s="1"/>
  <c r="N17" i="2" l="1"/>
  <c r="K18" i="2" s="1"/>
  <c r="M18" i="2" s="1"/>
  <c r="N18" i="2" l="1"/>
  <c r="K19" i="2" s="1"/>
  <c r="M19" i="2" s="1"/>
  <c r="N19" i="2" l="1"/>
  <c r="K20" i="2" s="1"/>
  <c r="M20" i="2" s="1"/>
  <c r="N20" i="2" s="1"/>
</calcChain>
</file>

<file path=xl/sharedStrings.xml><?xml version="1.0" encoding="utf-8"?>
<sst xmlns="http://schemas.openxmlformats.org/spreadsheetml/2006/main" count="30" uniqueCount="30">
  <si>
    <t>Money</t>
  </si>
  <si>
    <t>Price</t>
  </si>
  <si>
    <t>Annual Coupon</t>
  </si>
  <si>
    <t>Maturity yr</t>
  </si>
  <si>
    <t>Bond</t>
  </si>
  <si>
    <t>B1</t>
  </si>
  <si>
    <t>B2</t>
  </si>
  <si>
    <t>B3</t>
  </si>
  <si>
    <t>B4</t>
  </si>
  <si>
    <t>B5</t>
  </si>
  <si>
    <t>B6</t>
  </si>
  <si>
    <t>B8</t>
  </si>
  <si>
    <t>B7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</si>
  <si>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</si>
  <si>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</si>
  <si>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</si>
  <si>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</si>
  <si>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</si>
  <si>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</si>
  <si>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</si>
  <si>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</si>
  <si>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Excess</t>
  </si>
  <si>
    <t>Purchase</t>
  </si>
  <si>
    <t>Pension</t>
  </si>
  <si>
    <t>Bond Rev</t>
  </si>
  <si>
    <t>Remain</t>
  </si>
  <si>
    <t>Interest</t>
  </si>
  <si>
    <t>Total Cost</t>
  </si>
  <si>
    <t>Last Year</t>
  </si>
  <si>
    <t>Pension in 1000's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</si>
</sst>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4" borderId="0" xfId="0" applyFill="1"/>
    <xf numFmtId="3" fontId="0" fillId="0" borderId="0" xfId="0" applyNumberFormat="1"/>
    <xf numFmtId="3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362851</xdr:colOff>
      <xdr:row>35</xdr:row>
      <xdr:rowOff>146970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9A40D3-9B18-4A9A-BD7A-EE564B5C52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458851" cy="6592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opLeftCell="A7"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5DF7-165D-4427-A366-9776C10D448D}">
  <dimension ref="A1:N20"/>
  <sheetViews>
    <sheetView tabSelected="1" workbookViewId="0">
      <selection activeCell="N2" sqref="N2"/>
    </sheetView>
  </sheetViews>
  <sheetFormatPr defaultRowHeight="14.5" x14ac:dyDescent="0.35"/>
  <cols>
    <col min="1" max="1" width="16.453125" customWidth="1"/>
    <col min="11" max="11" width="8.453125" customWidth="1"/>
    <col min="12" max="12" width="8.6328125" customWidth="1"/>
    <col min="13" max="13" width="8.453125" customWidth="1"/>
    <col min="14" max="14" width="7.08984375" bestFit="1" customWidth="1"/>
  </cols>
  <sheetData>
    <row r="1" spans="1:14" x14ac:dyDescent="0.35">
      <c r="A1" t="s">
        <v>29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K1" t="s">
        <v>26</v>
      </c>
      <c r="L1">
        <v>1.03</v>
      </c>
    </row>
    <row r="2" spans="1:14" x14ac:dyDescent="0.35">
      <c r="A2" t="s">
        <v>0</v>
      </c>
      <c r="B2" s="1">
        <v>10000</v>
      </c>
      <c r="C2" s="1">
        <v>12000</v>
      </c>
      <c r="D2" s="1">
        <v>15000</v>
      </c>
      <c r="E2" s="1">
        <v>25000</v>
      </c>
      <c r="F2" s="1">
        <v>20000</v>
      </c>
      <c r="G2" s="1">
        <v>18000</v>
      </c>
      <c r="H2" s="1">
        <v>10000</v>
      </c>
      <c r="I2" s="1">
        <v>7000</v>
      </c>
    </row>
    <row r="4" spans="1:14" x14ac:dyDescent="0.35">
      <c r="A4" t="s">
        <v>4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</row>
    <row r="5" spans="1:14" x14ac:dyDescent="0.35">
      <c r="A5" t="s">
        <v>1</v>
      </c>
      <c r="B5">
        <v>100</v>
      </c>
      <c r="C5">
        <v>98</v>
      </c>
      <c r="D5">
        <v>102</v>
      </c>
      <c r="E5">
        <v>99</v>
      </c>
      <c r="F5">
        <v>102</v>
      </c>
      <c r="G5">
        <v>103</v>
      </c>
      <c r="H5">
        <v>105</v>
      </c>
      <c r="I5">
        <v>96</v>
      </c>
    </row>
    <row r="6" spans="1:14" x14ac:dyDescent="0.35">
      <c r="A6" t="s">
        <v>2</v>
      </c>
      <c r="B6">
        <v>5</v>
      </c>
      <c r="C6">
        <v>6</v>
      </c>
      <c r="D6">
        <v>6.5</v>
      </c>
      <c r="E6">
        <v>7</v>
      </c>
      <c r="F6">
        <v>7.5</v>
      </c>
      <c r="G6">
        <v>8</v>
      </c>
      <c r="H6">
        <v>8.5</v>
      </c>
      <c r="I6">
        <v>8</v>
      </c>
    </row>
    <row r="7" spans="1:14" x14ac:dyDescent="0.35">
      <c r="A7" t="s">
        <v>3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</row>
    <row r="10" spans="1:14" x14ac:dyDescent="0.35">
      <c r="B10" t="s">
        <v>5</v>
      </c>
      <c r="C10" t="s">
        <v>6</v>
      </c>
      <c r="D10" t="s">
        <v>7</v>
      </c>
      <c r="E10" t="s">
        <v>8</v>
      </c>
      <c r="F10" t="s">
        <v>9</v>
      </c>
      <c r="G10" t="s">
        <v>10</v>
      </c>
      <c r="H10" t="s">
        <v>12</v>
      </c>
      <c r="I10" t="s">
        <v>11</v>
      </c>
      <c r="J10" t="s">
        <v>27</v>
      </c>
    </row>
    <row r="11" spans="1:14" x14ac:dyDescent="0.35">
      <c r="A11" t="s">
        <v>22</v>
      </c>
      <c r="B11" s="2">
        <v>37.646445018781883</v>
      </c>
      <c r="C11" s="2">
        <v>155.50865727582752</v>
      </c>
      <c r="D11" s="2">
        <v>0</v>
      </c>
      <c r="E11" s="2">
        <v>198.85928670627652</v>
      </c>
      <c r="F11" s="2">
        <v>162.77943677572955</v>
      </c>
      <c r="G11" s="2">
        <v>154.98789453389824</v>
      </c>
      <c r="H11" s="2">
        <v>87.386926096630006</v>
      </c>
      <c r="I11" s="2">
        <v>64.8148148148112</v>
      </c>
      <c r="J11" s="3">
        <f>SUMPRODUCT(B11:I11,B5:I5)</f>
        <v>86656.667449314613</v>
      </c>
    </row>
    <row r="12" spans="1:14" x14ac:dyDescent="0.35">
      <c r="J12" t="s">
        <v>24</v>
      </c>
      <c r="K12" t="s">
        <v>28</v>
      </c>
      <c r="L12" t="s">
        <v>23</v>
      </c>
      <c r="M12" s="1" t="s">
        <v>21</v>
      </c>
      <c r="N12" t="s">
        <v>25</v>
      </c>
    </row>
    <row r="13" spans="1:14" x14ac:dyDescent="0.35">
      <c r="A13" t="s">
        <v>13</v>
      </c>
      <c r="B13">
        <f>B11*(B6+100)</f>
        <v>3952.8767269720975</v>
      </c>
      <c r="C13">
        <f t="shared" ref="C13:I13" si="0">C11*C6</f>
        <v>933.05194365496504</v>
      </c>
      <c r="D13">
        <f t="shared" si="0"/>
        <v>0</v>
      </c>
      <c r="E13">
        <f t="shared" si="0"/>
        <v>1392.0150069439355</v>
      </c>
      <c r="F13">
        <f t="shared" si="0"/>
        <v>1220.8457758179716</v>
      </c>
      <c r="G13">
        <f t="shared" si="0"/>
        <v>1239.9031562711859</v>
      </c>
      <c r="H13">
        <f t="shared" si="0"/>
        <v>742.78887182135509</v>
      </c>
      <c r="I13">
        <f t="shared" si="0"/>
        <v>518.5185185184896</v>
      </c>
      <c r="J13" s="4">
        <f>SUM(B13:I13)</f>
        <v>10000</v>
      </c>
      <c r="K13" s="4">
        <v>0</v>
      </c>
      <c r="L13">
        <v>10000</v>
      </c>
      <c r="M13" s="5">
        <f>J13+K13-L13</f>
        <v>0</v>
      </c>
      <c r="N13" s="4">
        <f>M13*L$1</f>
        <v>0</v>
      </c>
    </row>
    <row r="14" spans="1:14" x14ac:dyDescent="0.35">
      <c r="A14" t="s">
        <v>14</v>
      </c>
      <c r="C14">
        <f>C11*(C6+100)</f>
        <v>16483.917671237716</v>
      </c>
      <c r="D14">
        <f t="shared" ref="D14:I14" si="1">D11*D6</f>
        <v>0</v>
      </c>
      <c r="E14">
        <f t="shared" si="1"/>
        <v>1392.0150069439355</v>
      </c>
      <c r="F14">
        <f t="shared" si="1"/>
        <v>1220.8457758179716</v>
      </c>
      <c r="G14">
        <f t="shared" si="1"/>
        <v>1239.9031562711859</v>
      </c>
      <c r="H14">
        <f t="shared" si="1"/>
        <v>742.78887182135509</v>
      </c>
      <c r="I14">
        <f t="shared" si="1"/>
        <v>518.5185185184896</v>
      </c>
      <c r="J14" s="4">
        <f t="shared" ref="J14:J20" si="2">SUM(B14:I14)</f>
        <v>21597.989000610654</v>
      </c>
      <c r="K14" s="4">
        <f>N13</f>
        <v>0</v>
      </c>
      <c r="L14">
        <v>12000</v>
      </c>
      <c r="M14" s="5">
        <f>J14+K14-L14</f>
        <v>9597.9890006106543</v>
      </c>
      <c r="N14" s="4">
        <f t="shared" ref="N14:N20" si="3">M14*L$1</f>
        <v>9885.9286706289749</v>
      </c>
    </row>
    <row r="15" spans="1:14" x14ac:dyDescent="0.35">
      <c r="A15" t="s">
        <v>15</v>
      </c>
      <c r="D15">
        <f>D11*(D6+100)</f>
        <v>0</v>
      </c>
      <c r="E15">
        <f t="shared" ref="E15:H15" si="4">E11*E6</f>
        <v>1392.0150069439355</v>
      </c>
      <c r="F15">
        <f t="shared" si="4"/>
        <v>1220.8457758179716</v>
      </c>
      <c r="G15">
        <f t="shared" si="4"/>
        <v>1239.9031562711859</v>
      </c>
      <c r="H15">
        <f t="shared" si="4"/>
        <v>742.78887182135509</v>
      </c>
      <c r="I15">
        <f>I11*I6</f>
        <v>518.5185185184896</v>
      </c>
      <c r="J15" s="4">
        <f t="shared" si="2"/>
        <v>5114.0713293729386</v>
      </c>
      <c r="K15" s="4">
        <f t="shared" ref="K15:K20" si="5">N14</f>
        <v>9885.9286706289749</v>
      </c>
      <c r="L15">
        <v>15000</v>
      </c>
      <c r="M15" s="5">
        <f t="shared" ref="M15:M20" si="6">J15+K15-L15</f>
        <v>1.913576852530241E-9</v>
      </c>
      <c r="N15" s="4">
        <f t="shared" si="3"/>
        <v>1.9709841581061481E-9</v>
      </c>
    </row>
    <row r="16" spans="1:14" x14ac:dyDescent="0.35">
      <c r="A16" t="s">
        <v>16</v>
      </c>
      <c r="E16">
        <f>E11*(E6+100)</f>
        <v>21277.943677571588</v>
      </c>
      <c r="F16">
        <f t="shared" ref="F16:I16" si="7">F11*F6</f>
        <v>1220.8457758179716</v>
      </c>
      <c r="G16">
        <f t="shared" si="7"/>
        <v>1239.9031562711859</v>
      </c>
      <c r="H16">
        <f t="shared" si="7"/>
        <v>742.78887182135509</v>
      </c>
      <c r="I16">
        <f t="shared" si="7"/>
        <v>518.5185185184896</v>
      </c>
      <c r="J16" s="4">
        <f t="shared" si="2"/>
        <v>25000.000000000589</v>
      </c>
      <c r="K16" s="4">
        <f t="shared" si="5"/>
        <v>1.9709841581061481E-9</v>
      </c>
      <c r="L16">
        <v>25000</v>
      </c>
      <c r="M16" s="5">
        <f>J16+K16-L16</f>
        <v>2.5611370801925659E-9</v>
      </c>
      <c r="N16" s="4">
        <f t="shared" si="3"/>
        <v>2.6379711925983429E-9</v>
      </c>
    </row>
    <row r="17" spans="1:14" x14ac:dyDescent="0.35">
      <c r="A17" t="s">
        <v>17</v>
      </c>
      <c r="F17">
        <f>F11*(F6+100)</f>
        <v>17498.789453390928</v>
      </c>
      <c r="G17">
        <f t="shared" ref="G17:H17" si="8">G11*G6</f>
        <v>1239.9031562711859</v>
      </c>
      <c r="H17">
        <f t="shared" si="8"/>
        <v>742.78887182135509</v>
      </c>
      <c r="I17">
        <f>I11*I6</f>
        <v>518.5185185184896</v>
      </c>
      <c r="J17" s="4">
        <f>SUM(B17:I17)</f>
        <v>20000.000000001957</v>
      </c>
      <c r="K17" s="4">
        <f t="shared" si="5"/>
        <v>2.6379711925983429E-9</v>
      </c>
      <c r="L17">
        <v>20000</v>
      </c>
      <c r="M17" s="5">
        <f t="shared" si="6"/>
        <v>4.5947672333568335E-9</v>
      </c>
      <c r="N17" s="4">
        <f t="shared" si="3"/>
        <v>4.7326102503575388E-9</v>
      </c>
    </row>
    <row r="18" spans="1:14" x14ac:dyDescent="0.35">
      <c r="A18" t="s">
        <v>18</v>
      </c>
      <c r="G18">
        <f>G11*(G6+100)</f>
        <v>16738.692609661011</v>
      </c>
      <c r="H18">
        <f t="shared" ref="H18:I18" si="9">H11*H6</f>
        <v>742.78887182135509</v>
      </c>
      <c r="I18">
        <f t="shared" si="9"/>
        <v>518.5185185184896</v>
      </c>
      <c r="J18" s="4">
        <f t="shared" si="2"/>
        <v>18000.000000000855</v>
      </c>
      <c r="K18" s="4">
        <f t="shared" si="5"/>
        <v>4.7326102503575388E-9</v>
      </c>
      <c r="L18">
        <v>18000</v>
      </c>
      <c r="M18" s="5">
        <f t="shared" si="6"/>
        <v>5.5879354476928711E-9</v>
      </c>
      <c r="N18" s="4">
        <f t="shared" si="3"/>
        <v>5.755573511123657E-9</v>
      </c>
    </row>
    <row r="19" spans="1:14" x14ac:dyDescent="0.35">
      <c r="A19" t="s">
        <v>19</v>
      </c>
      <c r="H19">
        <f>H11*(H6+100)</f>
        <v>9481.4814814843558</v>
      </c>
      <c r="I19">
        <f>I11*I6</f>
        <v>518.5185185184896</v>
      </c>
      <c r="J19" s="4">
        <f t="shared" si="2"/>
        <v>10000.000000002845</v>
      </c>
      <c r="K19" s="4">
        <f t="shared" si="5"/>
        <v>5.755573511123657E-9</v>
      </c>
      <c r="L19">
        <v>10000</v>
      </c>
      <c r="M19" s="5">
        <f t="shared" si="6"/>
        <v>8.6001818999648094E-9</v>
      </c>
      <c r="N19" s="4">
        <f t="shared" si="3"/>
        <v>8.858187356963754E-9</v>
      </c>
    </row>
    <row r="20" spans="1:14" x14ac:dyDescent="0.35">
      <c r="A20" t="s">
        <v>20</v>
      </c>
      <c r="I20">
        <f>I11*(I6+100)</f>
        <v>6999.9999999996098</v>
      </c>
      <c r="J20" s="4">
        <f t="shared" si="2"/>
        <v>6999.9999999996098</v>
      </c>
      <c r="K20" s="4">
        <f t="shared" si="5"/>
        <v>8.858187356963754E-9</v>
      </c>
      <c r="L20">
        <v>7000</v>
      </c>
      <c r="M20" s="5">
        <f t="shared" si="6"/>
        <v>8.4683051682077348E-9</v>
      </c>
      <c r="N20" s="4">
        <f t="shared" si="3"/>
        <v>8.7223543232539668E-9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Siyong Liu</dc:creator>
  <cp:lastModifiedBy>Siyong Liu</cp:lastModifiedBy>
  <dcterms:created xsi:type="dcterms:W3CDTF">2015-06-05T18:17:20Z</dcterms:created>
  <dcterms:modified xsi:type="dcterms:W3CDTF">2021-11-01T20:20:29Z</dcterms:modified>
</cp:coreProperties>
</file>