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ei-fps1\pubdata\Company\Transport\Packing List - Commercial Invoice\"/>
    </mc:Choice>
  </mc:AlternateContent>
  <xr:revisionPtr revIDLastSave="0" documentId="13_ncr:1_{62183DC9-FB35-4AE1-9A10-54457A8EF33E}" xr6:coauthVersionLast="47" xr6:coauthVersionMax="47" xr10:uidLastSave="{00000000-0000-0000-0000-000000000000}"/>
  <bookViews>
    <workbookView xWindow="-120" yWindow="-120" windowWidth="29040" windowHeight="15990" xr2:uid="{BD4CDF71-BFD7-4F9F-9021-044AEEA3711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K19" i="1"/>
  <c r="M13" i="1" l="1"/>
  <c r="N13" i="1"/>
  <c r="N17" i="1"/>
  <c r="M18" i="1"/>
  <c r="N18" i="1"/>
  <c r="Q19" i="1"/>
  <c r="O19" i="1"/>
  <c r="N16" i="1" l="1"/>
  <c r="M16" i="1"/>
  <c r="M15" i="1"/>
  <c r="N15" i="1"/>
  <c r="M14" i="1"/>
  <c r="N14" i="1"/>
  <c r="N12" i="1"/>
  <c r="N11" i="1"/>
  <c r="N19" i="1" l="1"/>
  <c r="M11" i="1"/>
  <c r="M12" i="1" l="1"/>
  <c r="M19" i="1" s="1"/>
  <c r="L23" i="1" l="1"/>
  <c r="A25" i="1"/>
  <c r="A23" i="1"/>
  <c r="E25" i="1" l="1"/>
  <c r="D25" i="1"/>
  <c r="G25" i="1"/>
</calcChain>
</file>

<file path=xl/sharedStrings.xml><?xml version="1.0" encoding="utf-8"?>
<sst xmlns="http://schemas.openxmlformats.org/spreadsheetml/2006/main" count="93" uniqueCount="73">
  <si>
    <t>Packing List - Commercial Invoice</t>
  </si>
  <si>
    <t>Collection Post Code</t>
  </si>
  <si>
    <t>Collection/Invoice No</t>
  </si>
  <si>
    <t>Customer Ref</t>
  </si>
  <si>
    <t>Haulier</t>
  </si>
  <si>
    <t>Haulier Contact</t>
  </si>
  <si>
    <t>Shipper/Exporter</t>
  </si>
  <si>
    <t>Shipping Terms</t>
  </si>
  <si>
    <t>Shipping Method</t>
  </si>
  <si>
    <t>Consignee</t>
  </si>
  <si>
    <t>Collection Date</t>
  </si>
  <si>
    <t>Delivery Date</t>
  </si>
  <si>
    <r>
      <t xml:space="preserve">Importer </t>
    </r>
    <r>
      <rPr>
        <b/>
        <i/>
        <sz val="8"/>
        <rFont val="Arial"/>
        <family val="2"/>
      </rPr>
      <t>(if different to Consignee)</t>
    </r>
  </si>
  <si>
    <t xml:space="preserve">Special Comments </t>
  </si>
  <si>
    <t>Broker Details</t>
  </si>
  <si>
    <t>Part No</t>
  </si>
  <si>
    <t>Description</t>
  </si>
  <si>
    <t>Commodity code</t>
  </si>
  <si>
    <t>Qty</t>
  </si>
  <si>
    <t>Pack size (mm)</t>
  </si>
  <si>
    <t>No. of Pallets/Packs</t>
  </si>
  <si>
    <t>Pallets/Packs KG</t>
  </si>
  <si>
    <t>Total Volume M3</t>
  </si>
  <si>
    <t>Gross Weight</t>
  </si>
  <si>
    <t>Net Weight</t>
  </si>
  <si>
    <t>TOTALS</t>
  </si>
  <si>
    <t>Haulier:</t>
  </si>
  <si>
    <t>Customer &amp; Town:</t>
  </si>
  <si>
    <t>Total M3</t>
  </si>
  <si>
    <t>Total Gross Kg</t>
  </si>
  <si>
    <t>Total Net KG</t>
  </si>
  <si>
    <t>Rate</t>
  </si>
  <si>
    <t>Total Freight Cost</t>
  </si>
  <si>
    <t>Reg No</t>
  </si>
  <si>
    <t>Driver Name</t>
  </si>
  <si>
    <t>Driver Signature</t>
  </si>
  <si>
    <t>Loaded By</t>
  </si>
  <si>
    <t>Date</t>
  </si>
  <si>
    <t>Time In</t>
  </si>
  <si>
    <t>Time Out</t>
  </si>
  <si>
    <t>LU7 4QQ</t>
  </si>
  <si>
    <t>The exporter of the products covered by this document (GB178035007000) declares that, except where otherwise clearly indicated, these products are of UK preferential origin.</t>
  </si>
  <si>
    <t>EXPORT AUTHORISATION NO. GB 17184/17</t>
  </si>
  <si>
    <t>Unit Price GBP</t>
  </si>
  <si>
    <t>Total Value GBP</t>
  </si>
  <si>
    <t xml:space="preserve"> </t>
  </si>
  <si>
    <t>Signed …...........................................................</t>
  </si>
  <si>
    <t>CUSTOMER COLLECT</t>
  </si>
  <si>
    <t>EXWORKS</t>
  </si>
  <si>
    <t xml:space="preserve">QUICK INTERNATIONAL COURIERS LTD
1 &amp; 2 PRESCOTT ROAD
COLNBROOK
SLOUGH SL3 0AR
UNITED KINGDOM </t>
  </si>
  <si>
    <t>PELI BIOTHERMAL
CELSIUS HOUSE, STANBRIDGE ROAD 
LEIGHTON BUZZARD 
LU7 4QQ, UNITED KINGDOM</t>
  </si>
  <si>
    <t>80042QST</t>
  </si>
  <si>
    <t>80041QST</t>
  </si>
  <si>
    <t>x</t>
  </si>
  <si>
    <t>Authorised …......Stephen White.........................</t>
  </si>
  <si>
    <t>.</t>
  </si>
  <si>
    <t>CR12ATICSYS4</t>
  </si>
  <si>
    <t>TIC SET CREDO CUBE 12L, SERIES 4</t>
  </si>
  <si>
    <t>DRY GOODS: CREDO CUBE 28L, SINGLE VIP, QUICKSTAT</t>
  </si>
  <si>
    <t>DRY GOODS: CREDO CUBE 12L, SINGLE VIP, QUICKSTAT</t>
  </si>
  <si>
    <t>SW</t>
  </si>
  <si>
    <t>80120NC</t>
  </si>
  <si>
    <t>DRY GOODS: CREDO DURACUBE 96L, SINGLE VIP, HD CASE, NO CASTERS</t>
  </si>
  <si>
    <t>CR96ATICSYS4</t>
  </si>
  <si>
    <t>TIC SET CREDO CUBE 96L, SERIES 4</t>
  </si>
  <si>
    <t>80-11145</t>
  </si>
  <si>
    <t>TIC SET CREDO CUBE 12L, SERIES 20M</t>
  </si>
  <si>
    <t>CR12ATICSYS20M</t>
  </si>
  <si>
    <t>CR28ATICSYS20M</t>
  </si>
  <si>
    <t>TIC SET CREDO CUBE 28L, SERIES 20M</t>
  </si>
  <si>
    <t>CR96ATICSYS20M</t>
  </si>
  <si>
    <t>TIC SET CREDO CUBE 96L, SERIES 20M CONTROLLED</t>
  </si>
  <si>
    <t>Dated …...............21/02/2024.............................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</si>
</sst>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43" formatCode="_-* #,##0.00_-;\-* #,##0.00_-;_-* &quot;-&quot;??_-;_-@_-"/>
    <numFmt numFmtId="164" formatCode="dd\ mmm\ yyyy"/>
    <numFmt numFmtId="165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sz val="16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2"/>
      <color rgb="FF01017F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9">
    <xf numFmtId="0" fontId="0" fillId="0" borderId="0" xfId="0"/>
    <xf numFmtId="0" fontId="4" fillId="0" borderId="21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right" vertical="center" wrapText="1"/>
      <protection locked="0"/>
    </xf>
    <xf numFmtId="0" fontId="2" fillId="0" borderId="23" xfId="0" applyFont="1" applyBorder="1" applyAlignment="1" applyProtection="1">
      <alignment horizontal="right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2" fontId="2" fillId="0" borderId="23" xfId="0" applyNumberFormat="1" applyFont="1" applyBorder="1" applyAlignment="1">
      <alignment horizontal="center" vertical="center" wrapText="1"/>
    </xf>
    <xf numFmtId="0" fontId="0" fillId="0" borderId="25" xfId="0" applyBorder="1" applyProtection="1">
      <protection locked="0"/>
    </xf>
    <xf numFmtId="0" fontId="7" fillId="0" borderId="25" xfId="0" applyFont="1" applyBorder="1" applyAlignment="1" applyProtection="1">
      <alignment horizontal="justify"/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1" xfId="0" applyFont="1" applyBorder="1" applyAlignment="1" applyProtection="1">
      <alignment horizontal="center" vertical="center"/>
      <protection locked="0"/>
    </xf>
    <xf numFmtId="0" fontId="6" fillId="3" borderId="23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43" fontId="2" fillId="0" borderId="36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vertical="center"/>
    </xf>
    <xf numFmtId="0" fontId="6" fillId="3" borderId="31" xfId="0" applyFont="1" applyFill="1" applyBorder="1" applyAlignment="1" applyProtection="1">
      <alignment vertical="center" wrapText="1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5" fontId="0" fillId="0" borderId="24" xfId="0" applyNumberFormat="1" applyBorder="1" applyAlignment="1">
      <alignment horizontal="center" vertical="center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6" fillId="3" borderId="37" xfId="0" applyFont="1" applyFill="1" applyBorder="1" applyAlignment="1" applyProtection="1">
      <alignment vertical="center" wrapText="1"/>
      <protection locked="0"/>
    </xf>
    <xf numFmtId="0" fontId="4" fillId="0" borderId="20" xfId="0" applyFont="1" applyBorder="1" applyAlignment="1" applyProtection="1">
      <alignment vertical="center" wrapText="1"/>
      <protection locked="0"/>
    </xf>
    <xf numFmtId="2" fontId="3" fillId="0" borderId="3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15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8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65" fontId="8" fillId="0" borderId="0" xfId="0" applyNumberFormat="1" applyFont="1" applyAlignment="1" applyProtection="1">
      <alignment horizontal="center" vertical="center"/>
      <protection locked="0"/>
    </xf>
    <xf numFmtId="15" fontId="13" fillId="0" borderId="21" xfId="0" applyNumberFormat="1" applyFont="1" applyBorder="1" applyAlignment="1">
      <alignment horizontal="left" vertical="center"/>
    </xf>
    <xf numFmtId="15" fontId="13" fillId="0" borderId="0" xfId="0" applyNumberFormat="1" applyFont="1" applyAlignment="1">
      <alignment horizontal="left" vertical="center"/>
    </xf>
    <xf numFmtId="14" fontId="13" fillId="0" borderId="21" xfId="0" applyNumberFormat="1" applyFont="1" applyBorder="1" applyAlignment="1" applyProtection="1">
      <alignment horizontal="left" vertical="center"/>
      <protection locked="0"/>
    </xf>
    <xf numFmtId="0" fontId="2" fillId="0" borderId="20" xfId="0" applyFont="1" applyBorder="1" applyAlignment="1" applyProtection="1">
      <alignment vertical="center"/>
      <protection locked="0"/>
    </xf>
    <xf numFmtId="164" fontId="11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2" fontId="7" fillId="0" borderId="21" xfId="0" applyNumberFormat="1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vertical="center" wrapText="1"/>
      <protection locked="0"/>
    </xf>
    <xf numFmtId="2" fontId="2" fillId="0" borderId="23" xfId="0" applyNumberFormat="1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left" vertical="center" wrapText="1"/>
      <protection locked="0"/>
    </xf>
    <xf numFmtId="0" fontId="19" fillId="0" borderId="21" xfId="0" applyFont="1" applyBorder="1" applyAlignment="1">
      <alignment horizontal="center" vertical="center"/>
    </xf>
    <xf numFmtId="0" fontId="2" fillId="0" borderId="21" xfId="0" applyFont="1" applyBorder="1" applyAlignment="1" applyProtection="1">
      <alignment horizontal="center" vertical="center"/>
      <protection locked="0"/>
    </xf>
    <xf numFmtId="2" fontId="2" fillId="0" borderId="21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7" fillId="0" borderId="21" xfId="0" applyFont="1" applyBorder="1" applyAlignment="1" applyProtection="1">
      <alignment horizontal="center" vertical="center"/>
      <protection locked="0"/>
    </xf>
    <xf numFmtId="2" fontId="20" fillId="0" borderId="21" xfId="0" applyNumberFormat="1" applyFont="1" applyBorder="1" applyAlignment="1">
      <alignment horizontal="center" vertical="center"/>
    </xf>
    <xf numFmtId="2" fontId="20" fillId="0" borderId="19" xfId="0" applyNumberFormat="1" applyFont="1" applyBorder="1" applyAlignment="1">
      <alignment horizontal="center" vertical="center"/>
    </xf>
    <xf numFmtId="0" fontId="2" fillId="0" borderId="39" xfId="0" applyFont="1" applyBorder="1" applyAlignment="1" applyProtection="1">
      <alignment vertical="center" wrapText="1"/>
      <protection locked="0"/>
    </xf>
    <xf numFmtId="0" fontId="19" fillId="0" borderId="21" xfId="0" applyFont="1" applyBorder="1"/>
    <xf numFmtId="0" fontId="19" fillId="0" borderId="10" xfId="0" applyFont="1" applyBorder="1"/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14" fontId="2" fillId="0" borderId="16" xfId="0" applyNumberFormat="1" applyFont="1" applyBorder="1" applyAlignment="1" applyProtection="1">
      <alignment horizontal="left" vertical="center"/>
      <protection locked="0"/>
    </xf>
    <xf numFmtId="14" fontId="2" fillId="0" borderId="4" xfId="0" applyNumberFormat="1" applyFont="1" applyBorder="1" applyAlignment="1" applyProtection="1">
      <alignment horizontal="left" vertical="center"/>
      <protection locked="0"/>
    </xf>
    <xf numFmtId="14" fontId="2" fillId="0" borderId="6" xfId="0" applyNumberFormat="1" applyFont="1" applyBorder="1" applyAlignment="1" applyProtection="1">
      <alignment horizontal="left" vertical="center"/>
      <protection locked="0"/>
    </xf>
    <xf numFmtId="14" fontId="2" fillId="0" borderId="9" xfId="0" applyNumberFormat="1" applyFont="1" applyBorder="1" applyAlignment="1" applyProtection="1">
      <alignment horizontal="left" vertical="center"/>
      <protection locked="0"/>
    </xf>
    <xf numFmtId="14" fontId="2" fillId="0" borderId="7" xfId="0" applyNumberFormat="1" applyFont="1" applyBorder="1" applyAlignment="1" applyProtection="1">
      <alignment horizontal="left" vertical="center"/>
      <protection locked="0"/>
    </xf>
    <xf numFmtId="14" fontId="2" fillId="0" borderId="19" xfId="0" applyNumberFormat="1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center" wrapText="1" shrinkToFit="1"/>
      <protection locked="0"/>
    </xf>
    <xf numFmtId="0" fontId="9" fillId="0" borderId="34" xfId="0" applyFont="1" applyBorder="1" applyAlignment="1" applyProtection="1">
      <alignment horizontal="center" vertical="center"/>
      <protection locked="0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left" vertical="center" shrinkToFit="1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164" fontId="2" fillId="2" borderId="21" xfId="0" applyNumberFormat="1" applyFont="1" applyFill="1" applyBorder="1" applyAlignment="1" applyProtection="1">
      <alignment horizontal="left" vertical="center" wrapText="1"/>
      <protection locked="0"/>
    </xf>
    <xf numFmtId="164" fontId="18" fillId="2" borderId="7" xfId="0" applyNumberFormat="1" applyFont="1" applyFill="1" applyBorder="1" applyAlignment="1" applyProtection="1">
      <alignment horizontal="center" vertical="center" wrapText="1"/>
      <protection locked="0"/>
    </xf>
    <xf numFmtId="164" fontId="1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left" vertical="center" shrinkToFit="1"/>
      <protection locked="0"/>
    </xf>
    <xf numFmtId="0" fontId="2" fillId="0" borderId="9" xfId="0" applyFont="1" applyBorder="1" applyAlignment="1" applyProtection="1">
      <alignment horizontal="left" vertical="center" shrinkToFit="1"/>
      <protection locked="0"/>
    </xf>
    <xf numFmtId="0" fontId="2" fillId="0" borderId="11" xfId="0" applyFont="1" applyBorder="1" applyAlignment="1" applyProtection="1">
      <alignment horizontal="left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9" xfId="0" applyFont="1" applyBorder="1" applyAlignment="1" applyProtection="1">
      <alignment horizontal="center" vertical="top" wrapText="1" shrinkToFit="1"/>
      <protection locked="0"/>
    </xf>
    <xf numFmtId="0" fontId="2" fillId="0" borderId="7" xfId="0" applyFont="1" applyBorder="1" applyAlignment="1" applyProtection="1">
      <alignment horizontal="center" vertical="top" wrapText="1" shrinkToFit="1"/>
      <protection locked="0"/>
    </xf>
    <xf numFmtId="0" fontId="2" fillId="0" borderId="8" xfId="0" applyFont="1" applyBorder="1" applyAlignment="1" applyProtection="1">
      <alignment horizontal="center" vertical="top" wrapText="1" shrinkToFit="1"/>
      <protection locked="0"/>
    </xf>
    <xf numFmtId="0" fontId="2" fillId="0" borderId="9" xfId="0" applyFont="1" applyBorder="1" applyAlignment="1" applyProtection="1">
      <alignment horizontal="left" vertical="center" wrapText="1" shrinkToFit="1"/>
      <protection locked="0"/>
    </xf>
    <xf numFmtId="0" fontId="2" fillId="0" borderId="7" xfId="0" applyFont="1" applyBorder="1" applyAlignment="1" applyProtection="1">
      <alignment horizontal="left" vertical="center" wrapText="1" shrinkToFit="1"/>
      <protection locked="0"/>
    </xf>
    <xf numFmtId="0" fontId="2" fillId="0" borderId="8" xfId="0" applyFont="1" applyBorder="1" applyAlignment="1" applyProtection="1">
      <alignment horizontal="left" vertical="center" wrapText="1" shrinkToFit="1"/>
      <protection locked="0"/>
    </xf>
    <xf numFmtId="0" fontId="2" fillId="0" borderId="16" xfId="0" applyFont="1" applyBorder="1" applyAlignment="1" applyProtection="1">
      <alignment horizontal="left" vertical="center" wrapText="1" shrinkToFit="1"/>
      <protection locked="0"/>
    </xf>
    <xf numFmtId="0" fontId="2" fillId="0" borderId="4" xfId="0" applyFont="1" applyBorder="1" applyAlignment="1" applyProtection="1">
      <alignment horizontal="left" vertical="center" wrapText="1" shrinkToFit="1"/>
      <protection locked="0"/>
    </xf>
    <xf numFmtId="0" fontId="2" fillId="0" borderId="17" xfId="0" applyFont="1" applyBorder="1" applyAlignment="1" applyProtection="1">
      <alignment horizontal="left" vertical="center" wrapText="1" shrinkToFit="1"/>
      <protection locked="0"/>
    </xf>
    <xf numFmtId="0" fontId="14" fillId="0" borderId="11" xfId="0" applyFont="1" applyBorder="1" applyAlignment="1" applyProtection="1">
      <alignment horizontal="left" vertical="top" wrapText="1"/>
      <protection locked="0"/>
    </xf>
    <xf numFmtId="0" fontId="14" fillId="0" borderId="12" xfId="0" applyFont="1" applyBorder="1" applyAlignment="1" applyProtection="1">
      <alignment horizontal="left" vertical="top" wrapText="1"/>
      <protection locked="0"/>
    </xf>
    <xf numFmtId="0" fontId="14" fillId="0" borderId="14" xfId="0" applyFont="1" applyBorder="1" applyAlignment="1" applyProtection="1">
      <alignment horizontal="left" vertical="top" wrapText="1"/>
      <protection locked="0"/>
    </xf>
    <xf numFmtId="0" fontId="14" fillId="0" borderId="16" xfId="0" applyFont="1" applyBorder="1" applyAlignment="1" applyProtection="1">
      <alignment horizontal="left" vertical="top" wrapText="1"/>
      <protection locked="0"/>
    </xf>
    <xf numFmtId="0" fontId="14" fillId="0" borderId="4" xfId="0" applyFont="1" applyBorder="1" applyAlignment="1" applyProtection="1">
      <alignment horizontal="left" vertical="top" wrapText="1"/>
      <protection locked="0"/>
    </xf>
    <xf numFmtId="0" fontId="14" fillId="0" borderId="6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 applyProtection="1">
      <alignment horizontal="left" vertical="top" wrapText="1" shrinkToFit="1"/>
      <protection locked="0"/>
    </xf>
    <xf numFmtId="0" fontId="2" fillId="0" borderId="21" xfId="0" applyFont="1" applyBorder="1" applyAlignment="1" applyProtection="1">
      <alignment horizontal="left" vertical="top" shrinkToFit="1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center"/>
      <protection locked="0"/>
    </xf>
    <xf numFmtId="0" fontId="18" fillId="0" borderId="9" xfId="0" applyFont="1" applyBorder="1" applyAlignment="1" applyProtection="1">
      <alignment horizontal="left" vertical="top" wrapText="1" shrinkToFit="1"/>
      <protection locked="0"/>
    </xf>
    <xf numFmtId="0" fontId="18" fillId="0" borderId="7" xfId="0" applyFont="1" applyBorder="1" applyAlignment="1" applyProtection="1">
      <alignment horizontal="left" vertical="top" wrapText="1" shrinkToFit="1"/>
      <protection locked="0"/>
    </xf>
    <xf numFmtId="0" fontId="18" fillId="0" borderId="8" xfId="0" applyFont="1" applyBorder="1" applyAlignment="1" applyProtection="1">
      <alignment horizontal="left" vertical="top" wrapText="1" shrinkToFi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top" wrapText="1" shrinkToFit="1"/>
      <protection locked="0"/>
    </xf>
    <xf numFmtId="0" fontId="2" fillId="0" borderId="12" xfId="0" applyFont="1" applyBorder="1" applyAlignment="1" applyProtection="1">
      <alignment horizontal="left" vertical="top" wrapText="1" shrinkToFit="1"/>
      <protection locked="0"/>
    </xf>
    <xf numFmtId="0" fontId="2" fillId="0" borderId="13" xfId="0" applyFont="1" applyBorder="1" applyAlignment="1" applyProtection="1">
      <alignment horizontal="left" vertical="top" wrapText="1" shrinkToFit="1"/>
      <protection locked="0"/>
    </xf>
    <xf numFmtId="0" fontId="2" fillId="0" borderId="16" xfId="0" applyFont="1" applyBorder="1" applyAlignment="1" applyProtection="1">
      <alignment horizontal="left" vertical="top" wrapText="1" shrinkToFit="1"/>
      <protection locked="0"/>
    </xf>
    <xf numFmtId="0" fontId="2" fillId="0" borderId="4" xfId="0" applyFont="1" applyBorder="1" applyAlignment="1" applyProtection="1">
      <alignment horizontal="left" vertical="top" wrapText="1" shrinkToFit="1"/>
      <protection locked="0"/>
    </xf>
    <xf numFmtId="0" fontId="2" fillId="0" borderId="17" xfId="0" applyFont="1" applyBorder="1" applyAlignment="1" applyProtection="1">
      <alignment horizontal="left" vertical="top" wrapText="1" shrinkToFit="1"/>
      <protection locked="0"/>
    </xf>
    <xf numFmtId="0" fontId="6" fillId="3" borderId="30" xfId="0" applyFont="1" applyFill="1" applyBorder="1" applyAlignment="1" applyProtection="1">
      <alignment horizontal="center" vertical="center" wrapText="1"/>
      <protection locked="0"/>
    </xf>
    <xf numFmtId="0" fontId="6" fillId="3" borderId="31" xfId="0" applyFont="1" applyFill="1" applyBorder="1" applyAlignment="1" applyProtection="1">
      <alignment horizontal="center" vertical="center" wrapText="1"/>
      <protection locked="0"/>
    </xf>
    <xf numFmtId="15" fontId="0" fillId="0" borderId="11" xfId="0" applyNumberFormat="1" applyBorder="1" applyAlignment="1">
      <alignment horizontal="center" vertical="center"/>
    </xf>
    <xf numFmtId="15" fontId="0" fillId="0" borderId="12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4" fontId="0" fillId="0" borderId="21" xfId="0" applyNumberFormat="1" applyBorder="1" applyAlignment="1" applyProtection="1">
      <alignment horizontal="center"/>
      <protection locked="0"/>
    </xf>
    <xf numFmtId="165" fontId="15" fillId="0" borderId="29" xfId="0" applyNumberFormat="1" applyFont="1" applyBorder="1" applyAlignment="1" applyProtection="1">
      <alignment horizontal="center" vertical="center"/>
      <protection locked="0"/>
    </xf>
    <xf numFmtId="165" fontId="15" fillId="0" borderId="30" xfId="0" applyNumberFormat="1" applyFont="1" applyBorder="1" applyAlignment="1" applyProtection="1">
      <alignment horizontal="center" vertical="center"/>
      <protection locked="0"/>
    </xf>
    <xf numFmtId="165" fontId="15" fillId="0" borderId="32" xfId="0" applyNumberFormat="1" applyFont="1" applyBorder="1" applyAlignment="1" applyProtection="1">
      <alignment horizontal="center" vertical="center"/>
      <protection locked="0"/>
    </xf>
    <xf numFmtId="1" fontId="3" fillId="0" borderId="29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15" fontId="0" fillId="0" borderId="22" xfId="0" applyNumberFormat="1" applyBorder="1" applyAlignment="1">
      <alignment horizontal="center" vertical="center"/>
    </xf>
    <xf numFmtId="15" fontId="0" fillId="0" borderId="23" xfId="0" applyNumberFormat="1" applyBorder="1" applyAlignment="1">
      <alignment horizontal="center" vertical="center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15" fontId="0" fillId="0" borderId="9" xfId="0" applyNumberFormat="1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1" fontId="3" fillId="0" borderId="30" xfId="0" applyNumberFormat="1" applyFont="1" applyBorder="1" applyAlignment="1">
      <alignment horizontal="center" vertical="center" wrapText="1"/>
    </xf>
    <xf numFmtId="1" fontId="3" fillId="0" borderId="3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right" vertical="center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wrapText="1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shrinkToFit="1"/>
      <protection locked="0"/>
    </xf>
    <xf numFmtId="0" fontId="0" fillId="0" borderId="17" xfId="0" applyBorder="1" applyAlignment="1" applyProtection="1">
      <alignment horizontal="center" shrinkToFit="1"/>
      <protection locked="0"/>
    </xf>
    <xf numFmtId="8" fontId="2" fillId="0" borderId="29" xfId="0" applyNumberFormat="1" applyFont="1" applyBorder="1" applyAlignment="1" applyProtection="1">
      <alignment horizontal="center" vertical="center" wrapText="1"/>
      <protection locked="0"/>
    </xf>
    <xf numFmtId="0" fontId="2" fillId="0" borderId="30" xfId="0" applyFont="1" applyBorder="1" applyAlignment="1" applyProtection="1">
      <alignment horizontal="center" vertical="center" wrapText="1"/>
      <protection locked="0"/>
    </xf>
    <xf numFmtId="14" fontId="2" fillId="0" borderId="28" xfId="0" applyNumberFormat="1" applyFont="1" applyBorder="1" applyAlignment="1" applyProtection="1">
      <alignment horizontal="center" vertical="center" wrapText="1"/>
      <protection locked="0"/>
    </xf>
    <xf numFmtId="14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 applyProtection="1">
      <alignment horizontal="center" vertical="center"/>
      <protection locked="0"/>
    </xf>
  </cellXfs>
  <cellStyles count="35">
    <cellStyle name="Comma" xfId="1" builtinId="3"/>
    <cellStyle name="Comma 2" xfId="3" xr:uid="{63219210-597C-4F5F-B690-8F71A0CD5B75}"/>
    <cellStyle name="Comma 2 2" xfId="6" xr:uid="{9B806650-29BF-4354-9CCB-B9553FEA92C1}"/>
    <cellStyle name="Comma 2 2 2" xfId="10" xr:uid="{DF7255B3-49E9-45B0-8F0D-E81B114B3E5D}"/>
    <cellStyle name="Comma 2 2 2 2" xfId="18" xr:uid="{D24BE130-C36E-42DE-B9FA-AC75EA7618AE}"/>
    <cellStyle name="Comma 2 2 2 2 2" xfId="34" xr:uid="{4BE4366D-5C55-4FCE-915E-8C5350A6A7C0}"/>
    <cellStyle name="Comma 2 2 2 3" xfId="26" xr:uid="{85B0DBFF-A601-477A-B4EF-F751E9D846AD}"/>
    <cellStyle name="Comma 2 2 3" xfId="14" xr:uid="{011DB259-4E93-4D3B-A0D2-E26349E81865}"/>
    <cellStyle name="Comma 2 2 3 2" xfId="30" xr:uid="{224A94E8-D255-43A9-8E19-E0A91003C0BF}"/>
    <cellStyle name="Comma 2 2 4" xfId="22" xr:uid="{5CA06599-3453-40B7-8F5B-58C1B5BCA62F}"/>
    <cellStyle name="Comma 2 3" xfId="8" xr:uid="{186A8E87-0E59-48CE-9CA4-1E86E4F6CC85}"/>
    <cellStyle name="Comma 2 3 2" xfId="16" xr:uid="{1260D985-68D8-4DDC-A0C3-F4B4198DB4BD}"/>
    <cellStyle name="Comma 2 3 2 2" xfId="32" xr:uid="{2E3FB6CE-52FE-44FF-B8FE-87231B911B2A}"/>
    <cellStyle name="Comma 2 3 3" xfId="24" xr:uid="{DF285008-7EB1-489A-8937-AE023601ABFB}"/>
    <cellStyle name="Comma 2 4" xfId="12" xr:uid="{A94D7F0B-C310-4D50-8D02-AC3E00A9AE9D}"/>
    <cellStyle name="Comma 2 4 2" xfId="28" xr:uid="{9F2354B1-9E42-402B-BD86-A35D51A49A1E}"/>
    <cellStyle name="Comma 2 5" xfId="20" xr:uid="{942E3D54-3979-4C6F-9529-7ADD67EB0DE6}"/>
    <cellStyle name="Comma 3" xfId="5" xr:uid="{55CFA1F0-730B-42CC-AC53-3A9F694553A6}"/>
    <cellStyle name="Comma 3 2" xfId="9" xr:uid="{B1D63D9E-D288-4CCC-9B49-1CA881C9D4D7}"/>
    <cellStyle name="Comma 3 2 2" xfId="17" xr:uid="{2738DDEA-F3D6-488C-9E30-73DA5EEB6C51}"/>
    <cellStyle name="Comma 3 2 2 2" xfId="33" xr:uid="{7CA25853-69AB-41F5-AF3A-8759EDBB5A7C}"/>
    <cellStyle name="Comma 3 2 3" xfId="25" xr:uid="{8C248F3D-5C58-4294-BB76-1655CD0A4C15}"/>
    <cellStyle name="Comma 3 3" xfId="13" xr:uid="{7D6C5320-0A26-4518-AE26-6136FD47F8E8}"/>
    <cellStyle name="Comma 3 3 2" xfId="29" xr:uid="{2B55BCD7-AED4-4F72-8066-70C0E38B1D6F}"/>
    <cellStyle name="Comma 3 4" xfId="21" xr:uid="{89E3232F-107F-4379-B9FD-EBE1C2359A1D}"/>
    <cellStyle name="Comma 4" xfId="7" xr:uid="{32EFEDB5-0C45-4210-9611-008DFA50676E}"/>
    <cellStyle name="Comma 4 2" xfId="15" xr:uid="{189E3EDD-7B03-4F92-9B1E-16388DA6E108}"/>
    <cellStyle name="Comma 4 2 2" xfId="31" xr:uid="{7E55CED3-016B-4BE6-945D-F4DC7C0224C5}"/>
    <cellStyle name="Comma 4 3" xfId="23" xr:uid="{16F0A9F6-0354-44D1-9939-C8DB988920D6}"/>
    <cellStyle name="Comma 5" xfId="11" xr:uid="{C8B40FA7-D77A-4A47-AF8B-A4700E0B6241}"/>
    <cellStyle name="Comma 5 2" xfId="27" xr:uid="{62E27075-9813-4A42-B9A4-46BF28F1FDAA}"/>
    <cellStyle name="Comma 6" xfId="19" xr:uid="{7D7830CF-009F-4ED1-9467-3B9CAFD8CCE7}"/>
    <cellStyle name="Comma 7" xfId="4" xr:uid="{1209806D-F385-4801-98D8-D1AC61D8C788}"/>
    <cellStyle name="Normal" xfId="0" builtinId="0"/>
    <cellStyle name="Normal 2" xfId="2" xr:uid="{2E6A33FF-6079-4FFE-A2FE-1F7BF4F12F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108857</xdr:rowOff>
    </xdr:from>
    <xdr:to>
      <xdr:col>0</xdr:col>
      <xdr:colOff>1235165</xdr:colOff>
      <xdr:row>0</xdr:row>
      <xdr:rowOff>1047966</xdr:rowOff>
    </xdr:to>
    <xdr:pic>
      <xdr:nvPicPr>
        <xdr:cNvPr id="4" name="Picture 3" descr="Logo, company name&#10;&#10;Description automatically generated">
          <a:extLst>
            <a:ext uri="{FF2B5EF4-FFF2-40B4-BE49-F238E27FC236}">
              <a16:creationId xmlns:a16="http://schemas.microsoft.com/office/drawing/2014/main" id="{75DAE257-17BB-474B-BF31-6C7A1FECA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6" y="108857"/>
          <a:ext cx="1133929" cy="93910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1114425</xdr:colOff>
      <xdr:row>45</xdr:row>
      <xdr:rowOff>66675</xdr:rowOff>
    </xdr:from>
    <xdr:to>
      <xdr:col>5</xdr:col>
      <xdr:colOff>304942</xdr:colOff>
      <xdr:row>46</xdr:row>
      <xdr:rowOff>131483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75D502-09EE-43D8-551B-A0D51A4D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17002125"/>
          <a:ext cx="1019317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6869-BB5A-40D9-AAB3-8A2BDDF66553}">
  <sheetPr>
    <pageSetUpPr fitToPage="1"/>
  </sheetPr>
  <dimension ref="A1:Q50"/>
  <sheetViews>
    <sheetView tabSelected="1" topLeftCell="A8" zoomScale="80" zoomScaleNormal="80" workbookViewId="0">
      <selection activeCell="O14" sqref="O14:O18"/>
    </sheetView>
  </sheetViews>
  <sheetFormatPr defaultRowHeight="15" x14ac:dyDescent="0.25"/>
  <cols>
    <col min="1" max="1" width="24.5703125" customWidth="1"/>
    <col min="3" max="3" width="14" customWidth="1"/>
    <col min="4" max="4" width="17.5703125" customWidth="1"/>
    <col min="5" max="5" width="9.85546875" customWidth="1"/>
    <col min="6" max="6" width="7.5703125" bestFit="1" customWidth="1"/>
    <col min="7" max="7" width="5.42578125" customWidth="1"/>
    <col min="8" max="8" width="8" customWidth="1"/>
    <col min="9" max="9" width="7.42578125" customWidth="1"/>
    <col min="10" max="10" width="9.85546875" customWidth="1"/>
    <col min="11" max="11" width="8.140625" customWidth="1"/>
    <col min="12" max="12" width="8.85546875" customWidth="1"/>
    <col min="13" max="14" width="9.28515625" bestFit="1" customWidth="1"/>
    <col min="16" max="16" width="11" bestFit="1" customWidth="1"/>
    <col min="17" max="17" width="13.5703125" customWidth="1"/>
  </cols>
  <sheetData>
    <row r="1" spans="1:17" ht="95.4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7"/>
    </row>
    <row r="2" spans="1:17" ht="30" customHeight="1" x14ac:dyDescent="0.25">
      <c r="A2" s="43" t="s">
        <v>1</v>
      </c>
      <c r="B2" s="87" t="s">
        <v>40</v>
      </c>
      <c r="C2" s="87"/>
      <c r="D2" s="78"/>
      <c r="E2" s="78"/>
      <c r="F2" s="78"/>
      <c r="G2" s="78"/>
      <c r="H2" s="88"/>
      <c r="I2" s="78" t="s">
        <v>2</v>
      </c>
      <c r="J2" s="78"/>
      <c r="K2" s="78"/>
      <c r="L2" s="82">
        <v>2531181</v>
      </c>
      <c r="M2" s="83"/>
      <c r="N2" s="84" t="s">
        <v>3</v>
      </c>
      <c r="O2" s="84"/>
      <c r="P2" s="85" t="s">
        <v>65</v>
      </c>
      <c r="Q2" s="86"/>
    </row>
    <row r="3" spans="1:17" ht="32.450000000000003" customHeight="1" x14ac:dyDescent="0.25">
      <c r="A3" s="43" t="s">
        <v>4</v>
      </c>
      <c r="B3" s="81" t="s">
        <v>47</v>
      </c>
      <c r="C3" s="81"/>
      <c r="D3" s="66"/>
      <c r="E3" s="66"/>
      <c r="F3" s="66"/>
      <c r="G3" s="66"/>
      <c r="H3" s="66"/>
      <c r="I3" s="66" t="s">
        <v>5</v>
      </c>
      <c r="J3" s="66"/>
      <c r="K3" s="66"/>
      <c r="L3" s="79" t="s">
        <v>45</v>
      </c>
      <c r="M3" s="79"/>
      <c r="N3" s="79"/>
      <c r="O3" s="79"/>
      <c r="P3" s="80"/>
      <c r="Q3" s="44" t="s">
        <v>60</v>
      </c>
    </row>
    <row r="4" spans="1:17" ht="36.950000000000003" customHeight="1" x14ac:dyDescent="0.25">
      <c r="A4" s="108" t="s">
        <v>6</v>
      </c>
      <c r="B4" s="109" t="s">
        <v>50</v>
      </c>
      <c r="C4" s="109"/>
      <c r="D4" s="110"/>
      <c r="E4" s="110"/>
      <c r="F4" s="110"/>
      <c r="G4" s="110"/>
      <c r="H4" s="110"/>
      <c r="I4" s="74" t="s">
        <v>7</v>
      </c>
      <c r="J4" s="74"/>
      <c r="K4" s="74"/>
      <c r="L4" s="66" t="s">
        <v>48</v>
      </c>
      <c r="M4" s="66"/>
      <c r="N4" s="66"/>
      <c r="O4" s="66"/>
      <c r="P4" s="66"/>
      <c r="Q4" s="67"/>
    </row>
    <row r="5" spans="1:17" ht="38.1" customHeight="1" x14ac:dyDescent="0.25">
      <c r="A5" s="108"/>
      <c r="B5" s="110"/>
      <c r="C5" s="110"/>
      <c r="D5" s="110"/>
      <c r="E5" s="110"/>
      <c r="F5" s="110"/>
      <c r="G5" s="110"/>
      <c r="H5" s="110"/>
      <c r="I5" s="74" t="s">
        <v>8</v>
      </c>
      <c r="J5" s="74"/>
      <c r="K5" s="74"/>
      <c r="L5" s="66" t="s">
        <v>45</v>
      </c>
      <c r="M5" s="66"/>
      <c r="N5" s="66"/>
      <c r="O5" s="66"/>
      <c r="P5" s="66"/>
      <c r="Q5" s="67"/>
    </row>
    <row r="6" spans="1:17" ht="42" customHeight="1" x14ac:dyDescent="0.25">
      <c r="A6" s="113" t="s">
        <v>9</v>
      </c>
      <c r="B6" s="121" t="s">
        <v>49</v>
      </c>
      <c r="C6" s="122"/>
      <c r="D6" s="122"/>
      <c r="E6" s="122"/>
      <c r="F6" s="122"/>
      <c r="G6" s="122"/>
      <c r="H6" s="123"/>
      <c r="I6" s="96" t="s">
        <v>10</v>
      </c>
      <c r="J6" s="97"/>
      <c r="K6" s="98"/>
      <c r="L6" s="68">
        <v>45348</v>
      </c>
      <c r="M6" s="69"/>
      <c r="N6" s="69"/>
      <c r="O6" s="69"/>
      <c r="P6" s="69"/>
      <c r="Q6" s="70"/>
    </row>
    <row r="7" spans="1:17" ht="42" customHeight="1" x14ac:dyDescent="0.25">
      <c r="A7" s="114"/>
      <c r="B7" s="124"/>
      <c r="C7" s="125"/>
      <c r="D7" s="125"/>
      <c r="E7" s="125"/>
      <c r="F7" s="125"/>
      <c r="G7" s="125"/>
      <c r="H7" s="126"/>
      <c r="I7" s="99" t="s">
        <v>11</v>
      </c>
      <c r="J7" s="100"/>
      <c r="K7" s="101"/>
      <c r="L7" s="71" t="s">
        <v>45</v>
      </c>
      <c r="M7" s="72"/>
      <c r="N7" s="72"/>
      <c r="O7" s="72"/>
      <c r="P7" s="72"/>
      <c r="Q7" s="73"/>
    </row>
    <row r="8" spans="1:17" ht="102.75" customHeight="1" x14ac:dyDescent="0.25">
      <c r="A8" s="22" t="s">
        <v>12</v>
      </c>
      <c r="B8" s="115" t="s">
        <v>45</v>
      </c>
      <c r="C8" s="116"/>
      <c r="D8" s="116"/>
      <c r="E8" s="116"/>
      <c r="F8" s="116"/>
      <c r="G8" s="116"/>
      <c r="H8" s="117"/>
      <c r="I8" s="89" t="s">
        <v>13</v>
      </c>
      <c r="J8" s="90"/>
      <c r="K8" s="102"/>
      <c r="L8" s="103"/>
      <c r="M8" s="103"/>
      <c r="N8" s="103"/>
      <c r="O8" s="103"/>
      <c r="P8" s="103"/>
      <c r="Q8" s="104"/>
    </row>
    <row r="9" spans="1:17" ht="79.5" customHeight="1" x14ac:dyDescent="0.25">
      <c r="A9" s="50" t="s">
        <v>14</v>
      </c>
      <c r="B9" s="93"/>
      <c r="C9" s="94"/>
      <c r="D9" s="94"/>
      <c r="E9" s="94"/>
      <c r="F9" s="94"/>
      <c r="G9" s="94"/>
      <c r="H9" s="95"/>
      <c r="I9" s="91"/>
      <c r="J9" s="92"/>
      <c r="K9" s="105"/>
      <c r="L9" s="106"/>
      <c r="M9" s="106"/>
      <c r="N9" s="106"/>
      <c r="O9" s="106"/>
      <c r="P9" s="106"/>
      <c r="Q9" s="107"/>
    </row>
    <row r="10" spans="1:17" ht="38.25" x14ac:dyDescent="0.25">
      <c r="A10" s="28" t="s">
        <v>15</v>
      </c>
      <c r="B10" s="111" t="s">
        <v>16</v>
      </c>
      <c r="C10" s="112"/>
      <c r="D10" s="14" t="s">
        <v>17</v>
      </c>
      <c r="E10" s="49" t="s">
        <v>18</v>
      </c>
      <c r="F10" s="118" t="s">
        <v>19</v>
      </c>
      <c r="G10" s="119"/>
      <c r="H10" s="119"/>
      <c r="I10" s="119"/>
      <c r="J10" s="120"/>
      <c r="K10" s="49" t="s">
        <v>20</v>
      </c>
      <c r="L10" s="49" t="s">
        <v>21</v>
      </c>
      <c r="M10" s="49" t="s">
        <v>22</v>
      </c>
      <c r="N10" s="1" t="s">
        <v>23</v>
      </c>
      <c r="O10" s="48" t="s">
        <v>24</v>
      </c>
      <c r="P10" s="1" t="s">
        <v>43</v>
      </c>
      <c r="Q10" s="16" t="s">
        <v>44</v>
      </c>
    </row>
    <row r="11" spans="1:17" ht="81.75" customHeight="1" x14ac:dyDescent="0.25">
      <c r="A11" s="52" t="s">
        <v>51</v>
      </c>
      <c r="B11" s="63" t="s">
        <v>59</v>
      </c>
      <c r="C11" s="63"/>
      <c r="D11" s="53"/>
      <c r="E11" s="54">
        <v>15</v>
      </c>
      <c r="F11" s="54">
        <v>1200</v>
      </c>
      <c r="G11" s="54" t="s">
        <v>53</v>
      </c>
      <c r="H11" s="54">
        <v>800</v>
      </c>
      <c r="I11" s="54" t="s">
        <v>53</v>
      </c>
      <c r="J11" s="54">
        <v>1193</v>
      </c>
      <c r="K11" s="26">
        <v>1</v>
      </c>
      <c r="L11" s="26">
        <v>76</v>
      </c>
      <c r="M11" s="55">
        <f t="shared" ref="M11" si="0">SUM(F11/1000*H11/1000*J11/1000)*K11</f>
        <v>1.1452800000000001</v>
      </c>
      <c r="N11" s="56">
        <f>K11*L11</f>
        <v>76</v>
      </c>
      <c r="O11" s="57"/>
      <c r="P11" s="58"/>
      <c r="Q11" s="59"/>
    </row>
    <row r="12" spans="1:17" ht="81.75" customHeight="1" x14ac:dyDescent="0.25">
      <c r="A12" s="52" t="s">
        <v>52</v>
      </c>
      <c r="B12" s="63" t="s">
        <v>58</v>
      </c>
      <c r="C12" s="63"/>
      <c r="D12" s="53"/>
      <c r="E12" s="54">
        <v>5</v>
      </c>
      <c r="F12" s="54">
        <v>1200</v>
      </c>
      <c r="G12" s="54" t="s">
        <v>53</v>
      </c>
      <c r="H12" s="54">
        <v>1000</v>
      </c>
      <c r="I12" s="54" t="s">
        <v>53</v>
      </c>
      <c r="J12" s="54">
        <v>960</v>
      </c>
      <c r="K12" s="54">
        <v>1</v>
      </c>
      <c r="L12" s="54">
        <v>51</v>
      </c>
      <c r="M12" s="55">
        <f>SUM(F12/1000*H12/1000*J12/1000)*K12</f>
        <v>1.1519999999999999</v>
      </c>
      <c r="N12" s="56">
        <f>K12*L12</f>
        <v>51</v>
      </c>
      <c r="O12" s="57"/>
      <c r="P12" s="58"/>
      <c r="Q12" s="59"/>
    </row>
    <row r="13" spans="1:17" ht="81.75" customHeight="1" x14ac:dyDescent="0.25">
      <c r="A13" s="52" t="s">
        <v>61</v>
      </c>
      <c r="B13" s="63" t="s">
        <v>62</v>
      </c>
      <c r="C13" s="63"/>
      <c r="D13" s="53"/>
      <c r="E13" s="54">
        <v>12</v>
      </c>
      <c r="F13" s="54">
        <v>1350</v>
      </c>
      <c r="G13" s="54" t="s">
        <v>53</v>
      </c>
      <c r="H13" s="54">
        <v>800</v>
      </c>
      <c r="I13" s="54" t="s">
        <v>53</v>
      </c>
      <c r="J13" s="54">
        <v>1422</v>
      </c>
      <c r="K13" s="54">
        <v>3</v>
      </c>
      <c r="L13" s="54">
        <v>58</v>
      </c>
      <c r="M13" s="55">
        <f>SUM(F13/1000*H13/1000*J13/1000)*K13</f>
        <v>4.6072800000000003</v>
      </c>
      <c r="N13" s="56">
        <f>K13*L13</f>
        <v>174</v>
      </c>
      <c r="O13" s="57"/>
      <c r="P13" s="58"/>
      <c r="Q13" s="59"/>
    </row>
    <row r="14" spans="1:17" ht="81.75" customHeight="1" x14ac:dyDescent="0.25">
      <c r="A14" s="52" t="s">
        <v>56</v>
      </c>
      <c r="B14" s="64" t="s">
        <v>57</v>
      </c>
      <c r="C14" s="65"/>
      <c r="D14" s="53"/>
      <c r="E14" s="54">
        <v>10</v>
      </c>
      <c r="F14" s="178">
        <v>1200</v>
      </c>
      <c r="G14" s="178" t="s">
        <v>53</v>
      </c>
      <c r="H14" s="178">
        <v>800</v>
      </c>
      <c r="I14" s="178" t="s">
        <v>53</v>
      </c>
      <c r="J14" s="178">
        <v>550</v>
      </c>
      <c r="K14" s="178">
        <v>1</v>
      </c>
      <c r="L14" s="178">
        <v>188</v>
      </c>
      <c r="M14" s="178">
        <f t="shared" ref="M14" si="1">SUM(F14/1000*H14/1000*J14/1000)*K14</f>
        <v>0.52800000000000002</v>
      </c>
      <c r="N14" s="178">
        <f t="shared" ref="N14" si="2">K14*L14</f>
        <v>188</v>
      </c>
      <c r="O14" s="57"/>
      <c r="P14" s="58"/>
      <c r="Q14" s="59"/>
    </row>
    <row r="15" spans="1:17" ht="81.75" customHeight="1" x14ac:dyDescent="0.25">
      <c r="A15" s="52" t="s">
        <v>67</v>
      </c>
      <c r="B15" s="64" t="s">
        <v>66</v>
      </c>
      <c r="C15" s="65"/>
      <c r="D15" s="53"/>
      <c r="E15" s="54">
        <v>5</v>
      </c>
      <c r="F15" s="178"/>
      <c r="G15" s="178" t="s">
        <v>53</v>
      </c>
      <c r="H15" s="178"/>
      <c r="I15" s="178" t="s">
        <v>53</v>
      </c>
      <c r="J15" s="178"/>
      <c r="K15" s="178"/>
      <c r="L15" s="178"/>
      <c r="M15" s="178">
        <f t="shared" ref="M15" si="3">SUM(F15/1000*H15/1000*J15/1000)*K15</f>
        <v>0</v>
      </c>
      <c r="N15" s="178">
        <f t="shared" ref="N15" si="4">K15*L15</f>
        <v>0</v>
      </c>
      <c r="O15" s="57"/>
      <c r="P15" s="58"/>
      <c r="Q15" s="59"/>
    </row>
    <row r="16" spans="1:17" ht="81.75" customHeight="1" x14ac:dyDescent="0.25">
      <c r="A16" s="60" t="s">
        <v>68</v>
      </c>
      <c r="B16" s="64" t="s">
        <v>69</v>
      </c>
      <c r="C16" s="65"/>
      <c r="D16" s="61"/>
      <c r="E16" s="54">
        <v>5</v>
      </c>
      <c r="F16" s="178"/>
      <c r="G16" s="178" t="s">
        <v>53</v>
      </c>
      <c r="H16" s="178"/>
      <c r="I16" s="178" t="s">
        <v>53</v>
      </c>
      <c r="J16" s="178"/>
      <c r="K16" s="178"/>
      <c r="L16" s="178"/>
      <c r="M16" s="178">
        <f>SUM(F16/1000*H16/1000*J16/1000)*K16</f>
        <v>0</v>
      </c>
      <c r="N16" s="178">
        <f t="shared" ref="N16" si="5">K16*L16</f>
        <v>0</v>
      </c>
      <c r="O16" s="57"/>
      <c r="P16" s="61"/>
      <c r="Q16" s="62"/>
    </row>
    <row r="17" spans="1:17" ht="81.75" customHeight="1" x14ac:dyDescent="0.25">
      <c r="A17" s="60" t="s">
        <v>70</v>
      </c>
      <c r="B17" s="64" t="s">
        <v>71</v>
      </c>
      <c r="C17" s="65"/>
      <c r="D17" s="61"/>
      <c r="E17" s="54">
        <v>2</v>
      </c>
      <c r="F17" s="178">
        <v>1200</v>
      </c>
      <c r="G17" s="178" t="s">
        <v>53</v>
      </c>
      <c r="H17" s="178">
        <v>800</v>
      </c>
      <c r="I17" s="178" t="s">
        <v>53</v>
      </c>
      <c r="J17" s="178">
        <v>1100</v>
      </c>
      <c r="K17" s="178">
        <v>1</v>
      </c>
      <c r="L17" s="178">
        <v>326</v>
      </c>
      <c r="M17" s="178">
        <f>SUM(F17/1000*H17/1000*J17/1000)*K17</f>
        <v>1.056</v>
      </c>
      <c r="N17" s="178">
        <f t="shared" ref="N17" si="6">K17*L17</f>
        <v>326</v>
      </c>
      <c r="O17" s="57"/>
      <c r="P17" s="61"/>
      <c r="Q17" s="62"/>
    </row>
    <row r="18" spans="1:17" ht="81.75" customHeight="1" x14ac:dyDescent="0.25">
      <c r="A18" s="52" t="s">
        <v>63</v>
      </c>
      <c r="B18" s="64" t="s">
        <v>64</v>
      </c>
      <c r="C18" s="65"/>
      <c r="D18" s="53"/>
      <c r="E18" s="54">
        <v>10</v>
      </c>
      <c r="F18" s="178"/>
      <c r="G18" s="178" t="s">
        <v>53</v>
      </c>
      <c r="H18" s="178"/>
      <c r="I18" s="178" t="s">
        <v>53</v>
      </c>
      <c r="J18" s="178"/>
      <c r="K18" s="178"/>
      <c r="L18" s="178"/>
      <c r="M18" s="178">
        <f>SUM(F17/1000*H18/1000*J18/1000)*K18</f>
        <v>0</v>
      </c>
      <c r="N18" s="178">
        <f t="shared" ref="N18" si="7">K18*L18</f>
        <v>0</v>
      </c>
      <c r="O18" s="57"/>
      <c r="P18" s="58"/>
      <c r="Q18" s="59"/>
    </row>
    <row r="19" spans="1:17" ht="16.5" thickBot="1" x14ac:dyDescent="0.3">
      <c r="A19" s="27" t="s">
        <v>25</v>
      </c>
      <c r="B19" s="127" t="s">
        <v>55</v>
      </c>
      <c r="C19" s="128"/>
      <c r="D19" s="21"/>
      <c r="E19" s="15"/>
      <c r="F19" s="2"/>
      <c r="G19" s="2"/>
      <c r="H19" s="2"/>
      <c r="I19" s="2"/>
      <c r="J19" s="3"/>
      <c r="K19" s="4">
        <f>SUM(K11:K18)</f>
        <v>7</v>
      </c>
      <c r="L19" s="4"/>
      <c r="M19" s="51">
        <f>SUM(M11:M18)</f>
        <v>8.4885599999999997</v>
      </c>
      <c r="N19" s="4">
        <f>SUM(N11:N18)</f>
        <v>815</v>
      </c>
      <c r="O19" s="4">
        <f>SUM(O11:O18)</f>
        <v>0</v>
      </c>
      <c r="P19" s="5"/>
      <c r="Q19" s="17">
        <f>SUM(Q11:Q18)</f>
        <v>0</v>
      </c>
    </row>
    <row r="20" spans="1:17" ht="15.75" thickBot="1" x14ac:dyDescent="0.3">
      <c r="A20" s="6"/>
      <c r="B20" s="7"/>
      <c r="C20" s="7"/>
      <c r="D20" s="6"/>
      <c r="E20" s="6"/>
      <c r="F20" s="6"/>
      <c r="G20" s="6"/>
      <c r="H20" s="6"/>
      <c r="I20" s="6"/>
      <c r="J20" s="6"/>
      <c r="K20" s="6"/>
      <c r="L20" s="6"/>
      <c r="M20" s="46"/>
      <c r="N20" s="47"/>
      <c r="O20" s="6"/>
      <c r="P20" s="6"/>
      <c r="Q20" s="6"/>
    </row>
    <row r="21" spans="1:17" ht="15.75" thickBot="1" x14ac:dyDescent="0.3">
      <c r="A21" s="8"/>
      <c r="B21" s="9"/>
      <c r="C21" s="9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x14ac:dyDescent="0.25">
      <c r="A22" s="141" t="s">
        <v>26</v>
      </c>
      <c r="B22" s="142"/>
      <c r="C22" s="32"/>
      <c r="D22" s="158" t="s">
        <v>27</v>
      </c>
      <c r="E22" s="159"/>
      <c r="F22" s="159"/>
      <c r="G22" s="159"/>
      <c r="H22" s="159"/>
      <c r="I22" s="159"/>
      <c r="J22" s="159"/>
      <c r="K22" s="160"/>
      <c r="L22" s="149" t="s">
        <v>2</v>
      </c>
      <c r="M22" s="150"/>
      <c r="N22" s="150"/>
      <c r="O22" s="150"/>
      <c r="P22" s="150"/>
      <c r="Q22" s="151"/>
    </row>
    <row r="23" spans="1:17" x14ac:dyDescent="0.25">
      <c r="A23" s="165" t="str">
        <f>+B3</f>
        <v>CUSTOMER COLLECT</v>
      </c>
      <c r="B23" s="166"/>
      <c r="C23" s="23"/>
      <c r="D23" s="167"/>
      <c r="E23" s="168"/>
      <c r="F23" s="168"/>
      <c r="G23" s="168"/>
      <c r="H23" s="33"/>
      <c r="I23" s="169"/>
      <c r="J23" s="170"/>
      <c r="K23" s="171"/>
      <c r="L23" s="152">
        <f>+L2</f>
        <v>2531181</v>
      </c>
      <c r="M23" s="153"/>
      <c r="N23" s="153"/>
      <c r="O23" s="153"/>
      <c r="P23" s="153"/>
      <c r="Q23" s="154"/>
    </row>
    <row r="24" spans="1:17" ht="30.6" customHeight="1" x14ac:dyDescent="0.25">
      <c r="A24" s="174" t="s">
        <v>10</v>
      </c>
      <c r="B24" s="175"/>
      <c r="C24" s="24"/>
      <c r="D24" s="26" t="s">
        <v>28</v>
      </c>
      <c r="E24" s="161" t="s">
        <v>29</v>
      </c>
      <c r="F24" s="65"/>
      <c r="G24" s="64" t="s">
        <v>30</v>
      </c>
      <c r="H24" s="161"/>
      <c r="I24" s="65"/>
      <c r="J24" s="163" t="s">
        <v>31</v>
      </c>
      <c r="K24" s="164"/>
      <c r="L24" s="146" t="s">
        <v>32</v>
      </c>
      <c r="M24" s="147"/>
      <c r="N24" s="147"/>
      <c r="O24" s="147"/>
      <c r="P24" s="147"/>
      <c r="Q24" s="148"/>
    </row>
    <row r="25" spans="1:17" ht="27" customHeight="1" thickBot="1" x14ac:dyDescent="0.3">
      <c r="A25" s="139">
        <f>+L6</f>
        <v>45348</v>
      </c>
      <c r="B25" s="140"/>
      <c r="C25" s="25"/>
      <c r="D25" s="29">
        <f>+M19</f>
        <v>8.4885599999999997</v>
      </c>
      <c r="E25" s="155">
        <f>N19</f>
        <v>815</v>
      </c>
      <c r="F25" s="156"/>
      <c r="G25" s="136">
        <f>+O19</f>
        <v>0</v>
      </c>
      <c r="H25" s="137"/>
      <c r="I25" s="138"/>
      <c r="J25" s="172"/>
      <c r="K25" s="173"/>
      <c r="L25" s="133"/>
      <c r="M25" s="134"/>
      <c r="N25" s="134"/>
      <c r="O25" s="134"/>
      <c r="P25" s="134"/>
      <c r="Q25" s="135"/>
    </row>
    <row r="26" spans="1:17" ht="15.75" x14ac:dyDescent="0.25">
      <c r="A26" s="34"/>
      <c r="B26" s="34"/>
      <c r="C26" s="34"/>
      <c r="D26" s="35"/>
      <c r="E26" s="36"/>
      <c r="F26" s="36"/>
      <c r="G26" s="36"/>
      <c r="H26" s="12"/>
      <c r="I26" s="12"/>
      <c r="J26" s="37"/>
      <c r="K26" s="38"/>
      <c r="L26" s="39"/>
      <c r="M26" s="39"/>
      <c r="N26" s="39"/>
      <c r="O26" s="39"/>
      <c r="P26" s="39"/>
      <c r="Q26" s="39"/>
    </row>
    <row r="27" spans="1:17" ht="15.75" x14ac:dyDescent="0.25">
      <c r="A27" s="34"/>
      <c r="B27" s="34"/>
      <c r="C27" s="34"/>
      <c r="D27" s="35"/>
      <c r="E27" s="36"/>
      <c r="F27" s="36"/>
      <c r="G27" s="36"/>
      <c r="H27" s="12"/>
      <c r="I27" s="12"/>
      <c r="J27" s="37"/>
      <c r="K27" s="38"/>
      <c r="L27" s="39"/>
      <c r="M27" s="39"/>
      <c r="N27" s="39"/>
      <c r="O27" s="39"/>
      <c r="P27" s="39"/>
      <c r="Q27" s="39"/>
    </row>
    <row r="28" spans="1:17" ht="15.75" x14ac:dyDescent="0.25">
      <c r="A28" s="34"/>
      <c r="B28" s="34"/>
      <c r="C28" s="34"/>
      <c r="D28" s="35"/>
      <c r="E28" s="36"/>
      <c r="F28" s="36"/>
      <c r="G28" s="36"/>
      <c r="H28" s="12"/>
      <c r="I28" s="12"/>
      <c r="J28" s="37"/>
      <c r="K28" s="38"/>
      <c r="L28" s="39"/>
      <c r="M28" s="39"/>
      <c r="N28" s="39"/>
      <c r="O28" s="39"/>
      <c r="P28" s="39"/>
      <c r="Q28" s="39"/>
    </row>
    <row r="29" spans="1:17" ht="15.75" x14ac:dyDescent="0.25">
      <c r="A29" s="34"/>
      <c r="B29" s="34"/>
      <c r="C29" s="34"/>
      <c r="D29" s="35"/>
      <c r="E29" s="36"/>
      <c r="F29" s="36"/>
      <c r="G29" s="36"/>
      <c r="H29" s="12"/>
      <c r="I29" s="12"/>
      <c r="J29" s="37"/>
      <c r="K29" s="38"/>
      <c r="L29" s="39"/>
      <c r="M29" s="39"/>
      <c r="N29" s="39"/>
      <c r="O29" s="39"/>
      <c r="P29" s="39"/>
      <c r="Q29" s="39"/>
    </row>
    <row r="30" spans="1:17" ht="24.95" customHeight="1" x14ac:dyDescent="0.25">
      <c r="A30" s="40" t="s">
        <v>33</v>
      </c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5"/>
    </row>
    <row r="31" spans="1:17" ht="24.95" customHeight="1" x14ac:dyDescent="0.25">
      <c r="A31" s="40" t="s">
        <v>34</v>
      </c>
      <c r="B31" s="143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5"/>
    </row>
    <row r="32" spans="1:17" ht="24.95" customHeight="1" x14ac:dyDescent="0.25">
      <c r="A32" s="40" t="s">
        <v>35</v>
      </c>
      <c r="B32" s="143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5"/>
    </row>
    <row r="33" spans="1:17" ht="24.95" customHeight="1" x14ac:dyDescent="0.25">
      <c r="A33" s="41" t="s">
        <v>36</v>
      </c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1"/>
    </row>
    <row r="34" spans="1:17" ht="24.95" customHeight="1" x14ac:dyDescent="0.25">
      <c r="A34" s="40" t="s">
        <v>37</v>
      </c>
      <c r="B34" s="132"/>
      <c r="C34" s="132"/>
      <c r="D34" s="132"/>
      <c r="E34" s="42" t="s">
        <v>38</v>
      </c>
      <c r="F34" s="132"/>
      <c r="G34" s="132"/>
      <c r="H34" s="132"/>
      <c r="I34" s="132"/>
      <c r="J34" s="132"/>
      <c r="K34" s="132"/>
      <c r="L34" s="42" t="s">
        <v>39</v>
      </c>
      <c r="M34" s="132"/>
      <c r="N34" s="132"/>
      <c r="O34" s="132"/>
      <c r="P34" s="132"/>
      <c r="Q34" s="132"/>
    </row>
    <row r="35" spans="1:17" x14ac:dyDescent="0.25">
      <c r="A35" s="10"/>
      <c r="B35" s="11"/>
      <c r="C35" s="11"/>
      <c r="D35" s="10"/>
      <c r="E35" s="10"/>
      <c r="F35" s="10"/>
      <c r="G35" s="10"/>
      <c r="H35" s="10"/>
      <c r="I35" s="10"/>
      <c r="J35" s="10"/>
      <c r="K35" s="10"/>
      <c r="L35" s="10"/>
      <c r="M35" s="8"/>
      <c r="N35" s="8"/>
      <c r="O35" s="8"/>
      <c r="P35" s="8"/>
      <c r="Q35" s="8"/>
    </row>
    <row r="36" spans="1:17" x14ac:dyDescent="0.25">
      <c r="A36" s="10"/>
      <c r="B36" s="11"/>
      <c r="C36" s="11"/>
      <c r="D36" s="10"/>
      <c r="E36" s="10"/>
      <c r="F36" s="10"/>
      <c r="G36" s="10"/>
      <c r="H36" s="10"/>
      <c r="I36" s="10"/>
      <c r="J36" s="10"/>
      <c r="K36" s="10"/>
      <c r="L36" s="10"/>
      <c r="M36" s="8"/>
      <c r="N36" s="8"/>
      <c r="O36" s="8"/>
      <c r="P36" s="8"/>
      <c r="Q36" s="8"/>
    </row>
    <row r="37" spans="1:17" x14ac:dyDescent="0.25">
      <c r="A37" s="10"/>
      <c r="B37" s="11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8"/>
      <c r="N37" s="8"/>
      <c r="O37" s="8"/>
      <c r="P37" s="8"/>
      <c r="Q37" s="8"/>
    </row>
    <row r="38" spans="1:17" x14ac:dyDescent="0.25">
      <c r="A38" s="10"/>
      <c r="B38" s="11"/>
      <c r="C38" s="11"/>
      <c r="D38" s="10"/>
      <c r="E38" s="10"/>
      <c r="F38" s="10"/>
      <c r="G38" s="10"/>
      <c r="H38" s="10"/>
      <c r="I38" s="10"/>
      <c r="J38" s="10"/>
      <c r="K38" s="10"/>
      <c r="L38" s="10"/>
      <c r="M38" s="8"/>
      <c r="N38" s="8"/>
      <c r="O38" s="8"/>
      <c r="P38" s="8"/>
      <c r="Q38" s="8"/>
    </row>
    <row r="39" spans="1:17" ht="33.6" customHeight="1" x14ac:dyDescent="0.25">
      <c r="A39" s="176" t="s">
        <v>41</v>
      </c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</row>
    <row r="40" spans="1:17" ht="33.6" customHeight="1" x14ac:dyDescent="0.25">
      <c r="A40" s="30"/>
      <c r="B40" s="18"/>
      <c r="C40" s="18"/>
      <c r="D40" s="18"/>
      <c r="E40" s="18"/>
      <c r="F40" s="18"/>
      <c r="H40" s="45" t="s">
        <v>42</v>
      </c>
      <c r="I40" s="18"/>
      <c r="J40" s="18"/>
      <c r="K40" s="18"/>
      <c r="L40" s="18"/>
      <c r="M40" s="18"/>
      <c r="N40" s="18"/>
      <c r="O40" s="18"/>
      <c r="P40" s="18"/>
      <c r="Q40" s="18"/>
    </row>
    <row r="41" spans="1:17" ht="33.6" customHeight="1" x14ac:dyDescent="0.25">
      <c r="A41" s="30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spans="1:17" s="19" customFormat="1" x14ac:dyDescent="0.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s="19" customFormat="1" ht="15.75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spans="1:17" s="19" customFormat="1" ht="15.75" x14ac:dyDescent="0.2">
      <c r="A44" s="162" t="s">
        <v>54</v>
      </c>
      <c r="B44" s="162"/>
      <c r="C44" s="162"/>
      <c r="D44" s="162"/>
      <c r="E44" s="162"/>
      <c r="F44" s="162"/>
      <c r="G44" s="162"/>
      <c r="H44" s="162"/>
      <c r="I44" s="20"/>
      <c r="J44" s="20"/>
      <c r="K44" s="20"/>
      <c r="L44" s="20"/>
      <c r="M44" s="20"/>
      <c r="N44" s="20"/>
      <c r="O44" s="20"/>
      <c r="P44" s="20"/>
      <c r="Q44" s="20"/>
    </row>
    <row r="45" spans="1:17" s="19" customFormat="1" ht="15.75" x14ac:dyDescent="0.2">
      <c r="A45" s="31"/>
      <c r="B45" s="31"/>
      <c r="C45" s="31"/>
      <c r="D45" s="31"/>
      <c r="E45" s="31"/>
      <c r="F45" s="31"/>
      <c r="G45" s="31"/>
      <c r="H45" s="31"/>
      <c r="I45" s="20"/>
      <c r="J45" s="20"/>
      <c r="K45" s="20"/>
      <c r="L45" s="20"/>
      <c r="M45" s="20"/>
      <c r="N45" s="20"/>
      <c r="O45" s="20"/>
      <c r="P45" s="20"/>
      <c r="Q45" s="20"/>
    </row>
    <row r="46" spans="1:17" s="19" customFormat="1" ht="15.75" x14ac:dyDescent="0.2">
      <c r="A46" s="31"/>
      <c r="B46" s="31"/>
      <c r="C46" s="31"/>
      <c r="D46" s="31"/>
      <c r="E46" s="31"/>
      <c r="F46" s="31"/>
      <c r="G46" s="31"/>
      <c r="H46" s="31"/>
      <c r="I46" s="20"/>
      <c r="J46" s="20"/>
      <c r="K46" s="20"/>
      <c r="L46" s="20"/>
      <c r="M46" s="20"/>
      <c r="N46" s="20"/>
      <c r="O46" s="20"/>
      <c r="P46" s="20"/>
      <c r="Q46" s="20"/>
    </row>
    <row r="47" spans="1:17" s="19" customFormat="1" ht="15.75" x14ac:dyDescent="0.2">
      <c r="A47" s="162" t="s">
        <v>46</v>
      </c>
      <c r="B47" s="162"/>
      <c r="C47" s="162"/>
      <c r="D47" s="162"/>
      <c r="E47" s="162"/>
      <c r="F47" s="162"/>
      <c r="G47" s="162"/>
      <c r="H47" s="162"/>
      <c r="I47" s="20"/>
      <c r="J47" s="20"/>
      <c r="K47" s="20"/>
      <c r="L47" s="20"/>
      <c r="M47" s="20"/>
      <c r="N47" s="20"/>
      <c r="O47" s="20"/>
      <c r="P47" s="20"/>
      <c r="Q47" s="20"/>
    </row>
    <row r="48" spans="1:17" s="19" customFormat="1" ht="15.75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spans="1:17" s="19" customFormat="1" ht="15.75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spans="1:17" s="19" customFormat="1" ht="28.35" customHeight="1" x14ac:dyDescent="0.2">
      <c r="A50" s="162" t="s">
        <v>72</v>
      </c>
      <c r="B50" s="162"/>
      <c r="C50" s="162"/>
      <c r="D50" s="162"/>
      <c r="E50" s="162"/>
      <c r="F50" s="162"/>
      <c r="G50" s="162"/>
      <c r="H50" s="162"/>
      <c r="I50" s="20"/>
      <c r="J50" s="157"/>
      <c r="K50" s="157"/>
      <c r="M50" s="20"/>
      <c r="N50" s="20"/>
      <c r="O50" s="20"/>
      <c r="P50" s="20"/>
      <c r="Q50" s="20"/>
    </row>
  </sheetData>
  <mergeCells count="83">
    <mergeCell ref="N14:N16"/>
    <mergeCell ref="G17:G18"/>
    <mergeCell ref="H17:H18"/>
    <mergeCell ref="I17:I18"/>
    <mergeCell ref="J17:J18"/>
    <mergeCell ref="K17:K18"/>
    <mergeCell ref="L17:L18"/>
    <mergeCell ref="M17:M18"/>
    <mergeCell ref="N17:N18"/>
    <mergeCell ref="J50:K50"/>
    <mergeCell ref="D22:K22"/>
    <mergeCell ref="E24:F24"/>
    <mergeCell ref="A47:H47"/>
    <mergeCell ref="A50:H50"/>
    <mergeCell ref="G24:I24"/>
    <mergeCell ref="J24:K24"/>
    <mergeCell ref="A23:B23"/>
    <mergeCell ref="D23:G23"/>
    <mergeCell ref="F34:K34"/>
    <mergeCell ref="I23:K23"/>
    <mergeCell ref="J25:K25"/>
    <mergeCell ref="A24:B24"/>
    <mergeCell ref="B32:Q32"/>
    <mergeCell ref="A44:H44"/>
    <mergeCell ref="A39:Q39"/>
    <mergeCell ref="B19:C19"/>
    <mergeCell ref="B33:Q33"/>
    <mergeCell ref="B34:D34"/>
    <mergeCell ref="M34:Q34"/>
    <mergeCell ref="L25:Q25"/>
    <mergeCell ref="G25:I25"/>
    <mergeCell ref="A25:B25"/>
    <mergeCell ref="A22:B22"/>
    <mergeCell ref="B30:Q30"/>
    <mergeCell ref="B31:Q31"/>
    <mergeCell ref="L24:Q24"/>
    <mergeCell ref="L22:Q22"/>
    <mergeCell ref="L23:Q23"/>
    <mergeCell ref="E25:F25"/>
    <mergeCell ref="A6:A7"/>
    <mergeCell ref="B8:H8"/>
    <mergeCell ref="B11:C11"/>
    <mergeCell ref="F10:J10"/>
    <mergeCell ref="B6:H7"/>
    <mergeCell ref="I3:K3"/>
    <mergeCell ref="I4:K4"/>
    <mergeCell ref="A1:Q1"/>
    <mergeCell ref="I2:K2"/>
    <mergeCell ref="L3:P3"/>
    <mergeCell ref="B3:H3"/>
    <mergeCell ref="L2:M2"/>
    <mergeCell ref="N2:O2"/>
    <mergeCell ref="P2:Q2"/>
    <mergeCell ref="B2:H2"/>
    <mergeCell ref="A4:A5"/>
    <mergeCell ref="B4:H5"/>
    <mergeCell ref="B18:C18"/>
    <mergeCell ref="B17:C17"/>
    <mergeCell ref="B15:C15"/>
    <mergeCell ref="L4:Q4"/>
    <mergeCell ref="L5:Q5"/>
    <mergeCell ref="L6:Q6"/>
    <mergeCell ref="L7:Q7"/>
    <mergeCell ref="I8:J9"/>
    <mergeCell ref="B9:H9"/>
    <mergeCell ref="I5:K5"/>
    <mergeCell ref="I6:K6"/>
    <mergeCell ref="I7:K7"/>
    <mergeCell ref="K8:Q9"/>
    <mergeCell ref="B12:C12"/>
    <mergeCell ref="B16:C16"/>
    <mergeCell ref="B10:C10"/>
    <mergeCell ref="B13:C13"/>
    <mergeCell ref="B14:C14"/>
    <mergeCell ref="F17:F18"/>
    <mergeCell ref="F14:F16"/>
    <mergeCell ref="G14:G16"/>
    <mergeCell ref="H14:H16"/>
    <mergeCell ref="I14:I16"/>
    <mergeCell ref="J14:J16"/>
    <mergeCell ref="K14:K16"/>
    <mergeCell ref="L14:L16"/>
    <mergeCell ref="M14:M16"/>
  </mergeCells>
  <pageMargins left="0.25" right="0.25" top="0.75" bottom="0.75" header="0.3" footer="0.3"/>
  <pageSetup paperSize="9" scale="50" orientation="portrait" r:id="rId1"/>
  <headerFooter>
    <oddFooter>&amp;CPeli BioThermal Limited
Celcius House, Stanbridge Road, Leighton Buzzard, LU7 4QQ
Tel: 01525 243770    
E-Mail: info@pelibiothermal.com
VAT No GB178035007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05E824AD6BE42B0A558019DD96EA8" ma:contentTypeVersion="2" ma:contentTypeDescription="Create a new document." ma:contentTypeScope="" ma:versionID="7482f4e354924b7369df15dfb9edfc13">
  <xsd:schema xmlns:xsd="http://www.w3.org/2001/XMLSchema" xmlns:xs="http://www.w3.org/2001/XMLSchema" xmlns:p="http://schemas.microsoft.com/office/2006/metadata/properties" xmlns:ns2="1f8ed5b9-af88-4193-ad71-7c6097d18fb2" targetNamespace="http://schemas.microsoft.com/office/2006/metadata/properties" ma:root="true" ma:fieldsID="2fa0f92acb4a91cee98178abcdeb079e" ns2:_="">
    <xsd:import namespace="1f8ed5b9-af88-4193-ad71-7c6097d18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8ed5b9-af88-4193-ad71-7c6097d18f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33236-E3EA-45E0-82EB-FF33FCB001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073C92-8077-4E2A-9B71-AF0A3A385D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16F849-6DC9-4BA2-A9ED-07E31336B4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8ed5b9-af88-4193-ad71-7c6097d18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Sharon Fortune</dc:creator>
  <cp:keywords/>
  <dc:description/>
  <cp:lastModifiedBy>Stephen White</cp:lastModifiedBy>
  <cp:revision/>
  <cp:lastPrinted>2023-08-03T08:18:31Z</cp:lastPrinted>
  <dcterms:created xsi:type="dcterms:W3CDTF">2021-08-22T13:14:51Z</dcterms:created>
  <dcterms:modified xsi:type="dcterms:W3CDTF">2024-02-22T11:11:08Z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0x0101006B705E824AD6BE42B0A558019DD96EA8</vt:lpwstr>
  </property>
</Properties>
</file>