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MyProject\excel\"/>
    </mc:Choice>
  </mc:AlternateContent>
  <bookViews>
    <workbookView xWindow="0" yWindow="0" windowWidth="28800" windowHeight="12240" activeTab="1"/>
  </bookViews>
  <sheets>
    <sheet name="LinearLaser" sheetId="1" r:id="rId1"/>
    <sheet name="LaserType" sheetId="4" r:id="rId2"/>
    <sheet name="BulletColor" sheetId="3" r:id="rId3"/>
    <sheet name="SuperPrefix" sheetId="5" r:id="rId4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C2" i="1"/>
  <c r="J130" i="1" l="1"/>
  <c r="L130" i="1"/>
  <c r="M130" i="1"/>
  <c r="F130" i="1" s="1"/>
  <c r="J131" i="1"/>
  <c r="C131" i="1" s="1"/>
  <c r="L131" i="1"/>
  <c r="G131" i="1" s="1"/>
  <c r="M131" i="1"/>
  <c r="F131" i="1" s="1"/>
  <c r="J132" i="1"/>
  <c r="L132" i="1"/>
  <c r="I132" i="1" s="1"/>
  <c r="M132" i="1"/>
  <c r="F132" i="1" s="1"/>
  <c r="J133" i="1"/>
  <c r="L133" i="1"/>
  <c r="M133" i="1"/>
  <c r="F133" i="1" s="1"/>
  <c r="J134" i="1"/>
  <c r="L134" i="1"/>
  <c r="I134" i="1" s="1"/>
  <c r="M134" i="1"/>
  <c r="F134" i="1" s="1"/>
  <c r="J135" i="1"/>
  <c r="L135" i="1"/>
  <c r="M135" i="1"/>
  <c r="F135" i="1" s="1"/>
  <c r="J136" i="1"/>
  <c r="L136" i="1"/>
  <c r="M136" i="1"/>
  <c r="F136" i="1" s="1"/>
  <c r="J137" i="1"/>
  <c r="L137" i="1"/>
  <c r="M137" i="1"/>
  <c r="F137" i="1" s="1"/>
  <c r="J138" i="1"/>
  <c r="L138" i="1"/>
  <c r="M138" i="1"/>
  <c r="F138" i="1" s="1"/>
  <c r="J139" i="1"/>
  <c r="L139" i="1"/>
  <c r="G139" i="1" s="1"/>
  <c r="M139" i="1"/>
  <c r="F139" i="1" s="1"/>
  <c r="J140" i="1"/>
  <c r="C140" i="1" s="1"/>
  <c r="L140" i="1"/>
  <c r="M140" i="1"/>
  <c r="F140" i="1" s="1"/>
  <c r="J141" i="1"/>
  <c r="L141" i="1"/>
  <c r="M141" i="1"/>
  <c r="F141" i="1" s="1"/>
  <c r="J142" i="1"/>
  <c r="L142" i="1"/>
  <c r="M142" i="1"/>
  <c r="F142" i="1" s="1"/>
  <c r="J143" i="1"/>
  <c r="L143" i="1"/>
  <c r="M143" i="1"/>
  <c r="F143" i="1" s="1"/>
  <c r="J144" i="1"/>
  <c r="L144" i="1"/>
  <c r="M144" i="1"/>
  <c r="F144" i="1" s="1"/>
  <c r="J145" i="1"/>
  <c r="L145" i="1"/>
  <c r="M145" i="1"/>
  <c r="F145" i="1" s="1"/>
  <c r="J146" i="1"/>
  <c r="L146" i="1"/>
  <c r="M146" i="1"/>
  <c r="F146" i="1" s="1"/>
  <c r="J147" i="1"/>
  <c r="L147" i="1"/>
  <c r="H147" i="1" s="1"/>
  <c r="M147" i="1"/>
  <c r="F147" i="1" s="1"/>
  <c r="J148" i="1"/>
  <c r="L148" i="1"/>
  <c r="M148" i="1"/>
  <c r="F148" i="1" s="1"/>
  <c r="J149" i="1"/>
  <c r="L149" i="1"/>
  <c r="M149" i="1"/>
  <c r="F149" i="1" s="1"/>
  <c r="J150" i="1"/>
  <c r="L150" i="1"/>
  <c r="M150" i="1"/>
  <c r="F150" i="1" s="1"/>
  <c r="J151" i="1"/>
  <c r="L151" i="1"/>
  <c r="M151" i="1"/>
  <c r="F151" i="1" s="1"/>
  <c r="J152" i="1"/>
  <c r="L152" i="1"/>
  <c r="M152" i="1"/>
  <c r="F152" i="1" s="1"/>
  <c r="J153" i="1"/>
  <c r="L153" i="1"/>
  <c r="M153" i="1"/>
  <c r="F153" i="1" s="1"/>
  <c r="J154" i="1"/>
  <c r="L154" i="1"/>
  <c r="M154" i="1"/>
  <c r="F154" i="1" s="1"/>
  <c r="J155" i="1"/>
  <c r="L155" i="1"/>
  <c r="G155" i="1" s="1"/>
  <c r="M155" i="1"/>
  <c r="F155" i="1" s="1"/>
  <c r="J156" i="1"/>
  <c r="C156" i="1" s="1"/>
  <c r="L156" i="1"/>
  <c r="M156" i="1"/>
  <c r="F156" i="1" s="1"/>
  <c r="J157" i="1"/>
  <c r="L157" i="1"/>
  <c r="M157" i="1"/>
  <c r="F157" i="1" s="1"/>
  <c r="J158" i="1"/>
  <c r="L158" i="1"/>
  <c r="M158" i="1"/>
  <c r="F158" i="1" s="1"/>
  <c r="J159" i="1"/>
  <c r="L159" i="1"/>
  <c r="M159" i="1"/>
  <c r="F159" i="1" s="1"/>
  <c r="J160" i="1"/>
  <c r="L160" i="1"/>
  <c r="G160" i="1" s="1"/>
  <c r="M160" i="1"/>
  <c r="F160" i="1" s="1"/>
  <c r="J161" i="1"/>
  <c r="L161" i="1"/>
  <c r="M161" i="1"/>
  <c r="F161" i="1" s="1"/>
  <c r="J162" i="1"/>
  <c r="L162" i="1"/>
  <c r="M162" i="1"/>
  <c r="F162" i="1" s="1"/>
  <c r="J163" i="1"/>
  <c r="L163" i="1"/>
  <c r="M163" i="1"/>
  <c r="F163" i="1" s="1"/>
  <c r="J164" i="1"/>
  <c r="L164" i="1"/>
  <c r="M164" i="1"/>
  <c r="F164" i="1" s="1"/>
  <c r="J165" i="1"/>
  <c r="L165" i="1"/>
  <c r="M165" i="1"/>
  <c r="F165" i="1" s="1"/>
  <c r="J166" i="1"/>
  <c r="L166" i="1"/>
  <c r="H166" i="1" s="1"/>
  <c r="M166" i="1"/>
  <c r="F166" i="1" s="1"/>
  <c r="J167" i="1"/>
  <c r="L167" i="1"/>
  <c r="M167" i="1"/>
  <c r="F167" i="1" s="1"/>
  <c r="J168" i="1"/>
  <c r="L168" i="1"/>
  <c r="M168" i="1"/>
  <c r="F168" i="1" s="1"/>
  <c r="J169" i="1"/>
  <c r="L169" i="1"/>
  <c r="M169" i="1"/>
  <c r="F169" i="1" s="1"/>
  <c r="J170" i="1"/>
  <c r="L170" i="1"/>
  <c r="M170" i="1"/>
  <c r="F170" i="1" s="1"/>
  <c r="J171" i="1"/>
  <c r="L171" i="1"/>
  <c r="H171" i="1" s="1"/>
  <c r="M171" i="1"/>
  <c r="F171" i="1" s="1"/>
  <c r="J172" i="1"/>
  <c r="C172" i="1" s="1"/>
  <c r="L172" i="1"/>
  <c r="M172" i="1"/>
  <c r="F172" i="1" s="1"/>
  <c r="J173" i="1"/>
  <c r="L173" i="1"/>
  <c r="M173" i="1"/>
  <c r="F173" i="1" s="1"/>
  <c r="J174" i="1"/>
  <c r="L174" i="1"/>
  <c r="M174" i="1"/>
  <c r="F174" i="1" s="1"/>
  <c r="J175" i="1"/>
  <c r="L175" i="1"/>
  <c r="M175" i="1"/>
  <c r="F175" i="1" s="1"/>
  <c r="J176" i="1"/>
  <c r="L176" i="1"/>
  <c r="G176" i="1" s="1"/>
  <c r="M176" i="1"/>
  <c r="F176" i="1" s="1"/>
  <c r="J177" i="1"/>
  <c r="L177" i="1"/>
  <c r="G177" i="1" s="1"/>
  <c r="M177" i="1"/>
  <c r="F177" i="1" s="1"/>
  <c r="J178" i="1"/>
  <c r="L178" i="1"/>
  <c r="M178" i="1"/>
  <c r="F178" i="1" s="1"/>
  <c r="J179" i="1"/>
  <c r="L179" i="1"/>
  <c r="M179" i="1"/>
  <c r="F179" i="1" s="1"/>
  <c r="J180" i="1"/>
  <c r="L180" i="1"/>
  <c r="M180" i="1"/>
  <c r="F180" i="1" s="1"/>
  <c r="J181" i="1"/>
  <c r="L181" i="1"/>
  <c r="M181" i="1"/>
  <c r="F181" i="1" s="1"/>
  <c r="J182" i="1"/>
  <c r="L182" i="1"/>
  <c r="M182" i="1"/>
  <c r="F182" i="1" s="1"/>
  <c r="J183" i="1"/>
  <c r="L183" i="1"/>
  <c r="M183" i="1"/>
  <c r="F183" i="1" s="1"/>
  <c r="J184" i="1"/>
  <c r="L184" i="1"/>
  <c r="M184" i="1"/>
  <c r="F184" i="1" s="1"/>
  <c r="J185" i="1"/>
  <c r="L185" i="1"/>
  <c r="M185" i="1"/>
  <c r="F185" i="1" s="1"/>
  <c r="J186" i="1"/>
  <c r="L186" i="1"/>
  <c r="M186" i="1"/>
  <c r="F186" i="1" s="1"/>
  <c r="J187" i="1"/>
  <c r="L187" i="1"/>
  <c r="I187" i="1" s="1"/>
  <c r="M187" i="1"/>
  <c r="F187" i="1" s="1"/>
  <c r="J188" i="1"/>
  <c r="C188" i="1" s="1"/>
  <c r="L188" i="1"/>
  <c r="M188" i="1"/>
  <c r="F188" i="1" s="1"/>
  <c r="J189" i="1"/>
  <c r="L189" i="1"/>
  <c r="M189" i="1"/>
  <c r="F189" i="1" s="1"/>
  <c r="J190" i="1"/>
  <c r="L190" i="1"/>
  <c r="M190" i="1"/>
  <c r="F190" i="1" s="1"/>
  <c r="J191" i="1"/>
  <c r="L191" i="1"/>
  <c r="M191" i="1"/>
  <c r="F191" i="1" s="1"/>
  <c r="J192" i="1"/>
  <c r="L192" i="1"/>
  <c r="G192" i="1" s="1"/>
  <c r="M192" i="1"/>
  <c r="F192" i="1" s="1"/>
  <c r="J193" i="1"/>
  <c r="L193" i="1"/>
  <c r="M193" i="1"/>
  <c r="F193" i="1" s="1"/>
  <c r="J194" i="1"/>
  <c r="L194" i="1"/>
  <c r="M194" i="1"/>
  <c r="F194" i="1" s="1"/>
  <c r="J195" i="1"/>
  <c r="L195" i="1"/>
  <c r="G195" i="1" s="1"/>
  <c r="M195" i="1"/>
  <c r="F195" i="1" s="1"/>
  <c r="J196" i="1"/>
  <c r="L196" i="1"/>
  <c r="M196" i="1"/>
  <c r="F196" i="1" s="1"/>
  <c r="J197" i="1"/>
  <c r="L197" i="1"/>
  <c r="M197" i="1"/>
  <c r="F197" i="1" s="1"/>
  <c r="J198" i="1"/>
  <c r="L198" i="1"/>
  <c r="M198" i="1"/>
  <c r="F198" i="1" s="1"/>
  <c r="J199" i="1"/>
  <c r="L199" i="1"/>
  <c r="M199" i="1"/>
  <c r="F199" i="1" s="1"/>
  <c r="J200" i="1"/>
  <c r="L200" i="1"/>
  <c r="M200" i="1"/>
  <c r="F200" i="1" s="1"/>
  <c r="J201" i="1"/>
  <c r="L201" i="1"/>
  <c r="M201" i="1"/>
  <c r="F201" i="1" s="1"/>
  <c r="J202" i="1"/>
  <c r="L202" i="1"/>
  <c r="M202" i="1"/>
  <c r="F202" i="1" s="1"/>
  <c r="J203" i="1"/>
  <c r="L203" i="1"/>
  <c r="I203" i="1" s="1"/>
  <c r="M203" i="1"/>
  <c r="F203" i="1" s="1"/>
  <c r="J204" i="1"/>
  <c r="C204" i="1" s="1"/>
  <c r="L204" i="1"/>
  <c r="M204" i="1"/>
  <c r="F204" i="1" s="1"/>
  <c r="J205" i="1"/>
  <c r="L205" i="1"/>
  <c r="M205" i="1"/>
  <c r="F205" i="1" s="1"/>
  <c r="J206" i="1"/>
  <c r="L206" i="1"/>
  <c r="M206" i="1"/>
  <c r="F206" i="1" s="1"/>
  <c r="J207" i="1"/>
  <c r="L207" i="1"/>
  <c r="M207" i="1"/>
  <c r="F207" i="1" s="1"/>
  <c r="J208" i="1"/>
  <c r="L208" i="1"/>
  <c r="G208" i="1" s="1"/>
  <c r="M208" i="1"/>
  <c r="F208" i="1" s="1"/>
  <c r="J209" i="1"/>
  <c r="L209" i="1"/>
  <c r="M209" i="1"/>
  <c r="F209" i="1" s="1"/>
  <c r="J210" i="1"/>
  <c r="L210" i="1"/>
  <c r="M210" i="1"/>
  <c r="F210" i="1" s="1"/>
  <c r="J211" i="1"/>
  <c r="L211" i="1"/>
  <c r="G211" i="1" s="1"/>
  <c r="M211" i="1"/>
  <c r="F211" i="1" s="1"/>
  <c r="J212" i="1"/>
  <c r="L212" i="1"/>
  <c r="M212" i="1"/>
  <c r="F212" i="1" s="1"/>
  <c r="J213" i="1"/>
  <c r="L213" i="1"/>
  <c r="M213" i="1"/>
  <c r="F213" i="1" s="1"/>
  <c r="J214" i="1"/>
  <c r="L214" i="1"/>
  <c r="H214" i="1" s="1"/>
  <c r="M214" i="1"/>
  <c r="F214" i="1" s="1"/>
  <c r="J215" i="1"/>
  <c r="K215" i="1"/>
  <c r="L215" i="1"/>
  <c r="M215" i="1"/>
  <c r="F215" i="1" s="1"/>
  <c r="J216" i="1"/>
  <c r="K216" i="1"/>
  <c r="L216" i="1"/>
  <c r="M216" i="1"/>
  <c r="F216" i="1" s="1"/>
  <c r="J217" i="1"/>
  <c r="K217" i="1"/>
  <c r="L217" i="1"/>
  <c r="M217" i="1"/>
  <c r="F217" i="1" s="1"/>
  <c r="J218" i="1"/>
  <c r="K218" i="1"/>
  <c r="L218" i="1"/>
  <c r="M218" i="1"/>
  <c r="F218" i="1" s="1"/>
  <c r="J219" i="1"/>
  <c r="K219" i="1"/>
  <c r="L219" i="1"/>
  <c r="I219" i="1" s="1"/>
  <c r="M219" i="1"/>
  <c r="F219" i="1" s="1"/>
  <c r="J220" i="1"/>
  <c r="K220" i="1"/>
  <c r="L220" i="1"/>
  <c r="I220" i="1" s="1"/>
  <c r="M220" i="1"/>
  <c r="F220" i="1" s="1"/>
  <c r="J221" i="1"/>
  <c r="K221" i="1"/>
  <c r="L221" i="1"/>
  <c r="M221" i="1"/>
  <c r="F221" i="1" s="1"/>
  <c r="J222" i="1"/>
  <c r="K222" i="1"/>
  <c r="L222" i="1"/>
  <c r="M222" i="1"/>
  <c r="F222" i="1" s="1"/>
  <c r="J223" i="1"/>
  <c r="K223" i="1"/>
  <c r="L223" i="1"/>
  <c r="M223" i="1"/>
  <c r="F223" i="1" s="1"/>
  <c r="J224" i="1"/>
  <c r="K224" i="1"/>
  <c r="L224" i="1"/>
  <c r="G224" i="1" s="1"/>
  <c r="M224" i="1"/>
  <c r="F224" i="1" s="1"/>
  <c r="J225" i="1"/>
  <c r="C225" i="1" s="1"/>
  <c r="K225" i="1"/>
  <c r="L225" i="1"/>
  <c r="M225" i="1"/>
  <c r="F225" i="1" s="1"/>
  <c r="E6" i="4"/>
  <c r="E7" i="4"/>
  <c r="E8" i="4"/>
  <c r="I81" i="1"/>
  <c r="J66" i="1"/>
  <c r="L66" i="1"/>
  <c r="G66" i="1" s="1"/>
  <c r="M66" i="1"/>
  <c r="F66" i="1" s="1"/>
  <c r="J67" i="1"/>
  <c r="C67" i="1" s="1"/>
  <c r="L67" i="1"/>
  <c r="G67" i="1" s="1"/>
  <c r="M67" i="1"/>
  <c r="F67" i="1" s="1"/>
  <c r="J68" i="1"/>
  <c r="L68" i="1"/>
  <c r="G68" i="1" s="1"/>
  <c r="M68" i="1"/>
  <c r="F68" i="1" s="1"/>
  <c r="J69" i="1"/>
  <c r="L69" i="1"/>
  <c r="G69" i="1" s="1"/>
  <c r="M69" i="1"/>
  <c r="F69" i="1" s="1"/>
  <c r="J70" i="1"/>
  <c r="L70" i="1"/>
  <c r="G70" i="1" s="1"/>
  <c r="M70" i="1"/>
  <c r="F70" i="1" s="1"/>
  <c r="J71" i="1"/>
  <c r="C71" i="1" s="1"/>
  <c r="L71" i="1"/>
  <c r="G71" i="1" s="1"/>
  <c r="M71" i="1"/>
  <c r="F71" i="1" s="1"/>
  <c r="J72" i="1"/>
  <c r="L72" i="1"/>
  <c r="G72" i="1" s="1"/>
  <c r="M72" i="1"/>
  <c r="F72" i="1" s="1"/>
  <c r="J73" i="1"/>
  <c r="L73" i="1"/>
  <c r="G73" i="1" s="1"/>
  <c r="M73" i="1"/>
  <c r="F73" i="1" s="1"/>
  <c r="J74" i="1"/>
  <c r="L74" i="1"/>
  <c r="G74" i="1" s="1"/>
  <c r="M74" i="1"/>
  <c r="F74" i="1" s="1"/>
  <c r="J75" i="1"/>
  <c r="L75" i="1"/>
  <c r="G75" i="1" s="1"/>
  <c r="M75" i="1"/>
  <c r="F75" i="1" s="1"/>
  <c r="J76" i="1"/>
  <c r="L76" i="1"/>
  <c r="G76" i="1" s="1"/>
  <c r="M76" i="1"/>
  <c r="F76" i="1" s="1"/>
  <c r="J77" i="1"/>
  <c r="L77" i="1"/>
  <c r="G77" i="1" s="1"/>
  <c r="M77" i="1"/>
  <c r="F77" i="1" s="1"/>
  <c r="J78" i="1"/>
  <c r="L78" i="1"/>
  <c r="G78" i="1" s="1"/>
  <c r="M78" i="1"/>
  <c r="F78" i="1" s="1"/>
  <c r="J79" i="1"/>
  <c r="L79" i="1"/>
  <c r="G79" i="1" s="1"/>
  <c r="M79" i="1"/>
  <c r="F79" i="1" s="1"/>
  <c r="J80" i="1"/>
  <c r="L80" i="1"/>
  <c r="G80" i="1" s="1"/>
  <c r="M80" i="1"/>
  <c r="F80" i="1" s="1"/>
  <c r="J81" i="1"/>
  <c r="L81" i="1"/>
  <c r="G81" i="1" s="1"/>
  <c r="M81" i="1"/>
  <c r="F81" i="1" s="1"/>
  <c r="J82" i="1"/>
  <c r="L82" i="1"/>
  <c r="G82" i="1" s="1"/>
  <c r="M82" i="1"/>
  <c r="F82" i="1" s="1"/>
  <c r="J83" i="1"/>
  <c r="C83" i="1" s="1"/>
  <c r="L83" i="1"/>
  <c r="G83" i="1" s="1"/>
  <c r="M83" i="1"/>
  <c r="F83" i="1" s="1"/>
  <c r="J84" i="1"/>
  <c r="L84" i="1"/>
  <c r="G84" i="1" s="1"/>
  <c r="M84" i="1"/>
  <c r="F84" i="1" s="1"/>
  <c r="J85" i="1"/>
  <c r="L85" i="1"/>
  <c r="G85" i="1" s="1"/>
  <c r="M85" i="1"/>
  <c r="F85" i="1" s="1"/>
  <c r="J86" i="1"/>
  <c r="L86" i="1"/>
  <c r="G86" i="1" s="1"/>
  <c r="M86" i="1"/>
  <c r="F86" i="1" s="1"/>
  <c r="J87" i="1"/>
  <c r="C87" i="1" s="1"/>
  <c r="L87" i="1"/>
  <c r="G87" i="1" s="1"/>
  <c r="M87" i="1"/>
  <c r="F87" i="1" s="1"/>
  <c r="J88" i="1"/>
  <c r="L88" i="1"/>
  <c r="G88" i="1" s="1"/>
  <c r="M88" i="1"/>
  <c r="F88" i="1" s="1"/>
  <c r="J89" i="1"/>
  <c r="L89" i="1"/>
  <c r="G89" i="1" s="1"/>
  <c r="M89" i="1"/>
  <c r="F89" i="1" s="1"/>
  <c r="J90" i="1"/>
  <c r="L90" i="1"/>
  <c r="G90" i="1" s="1"/>
  <c r="M90" i="1"/>
  <c r="F90" i="1" s="1"/>
  <c r="J91" i="1"/>
  <c r="L91" i="1"/>
  <c r="G91" i="1" s="1"/>
  <c r="M91" i="1"/>
  <c r="F91" i="1" s="1"/>
  <c r="J92" i="1"/>
  <c r="L92" i="1"/>
  <c r="G92" i="1" s="1"/>
  <c r="M92" i="1"/>
  <c r="F92" i="1" s="1"/>
  <c r="J93" i="1"/>
  <c r="L93" i="1"/>
  <c r="G93" i="1" s="1"/>
  <c r="M93" i="1"/>
  <c r="F93" i="1" s="1"/>
  <c r="J94" i="1"/>
  <c r="L94" i="1"/>
  <c r="G94" i="1" s="1"/>
  <c r="M94" i="1"/>
  <c r="F94" i="1" s="1"/>
  <c r="J95" i="1"/>
  <c r="L95" i="1"/>
  <c r="G95" i="1" s="1"/>
  <c r="M95" i="1"/>
  <c r="F95" i="1" s="1"/>
  <c r="J96" i="1"/>
  <c r="L96" i="1"/>
  <c r="G96" i="1" s="1"/>
  <c r="M96" i="1"/>
  <c r="F96" i="1" s="1"/>
  <c r="J97" i="1"/>
  <c r="L97" i="1"/>
  <c r="G97" i="1" s="1"/>
  <c r="M97" i="1"/>
  <c r="F97" i="1" s="1"/>
  <c r="J98" i="1"/>
  <c r="L98" i="1"/>
  <c r="G98" i="1" s="1"/>
  <c r="M98" i="1"/>
  <c r="F98" i="1" s="1"/>
  <c r="J99" i="1"/>
  <c r="C99" i="1" s="1"/>
  <c r="L99" i="1"/>
  <c r="G99" i="1" s="1"/>
  <c r="M99" i="1"/>
  <c r="F99" i="1" s="1"/>
  <c r="J100" i="1"/>
  <c r="L100" i="1"/>
  <c r="G100" i="1" s="1"/>
  <c r="M100" i="1"/>
  <c r="F100" i="1" s="1"/>
  <c r="J101" i="1"/>
  <c r="L101" i="1"/>
  <c r="G101" i="1" s="1"/>
  <c r="M101" i="1"/>
  <c r="F101" i="1" s="1"/>
  <c r="J102" i="1"/>
  <c r="L102" i="1"/>
  <c r="G102" i="1" s="1"/>
  <c r="M102" i="1"/>
  <c r="F102" i="1" s="1"/>
  <c r="J103" i="1"/>
  <c r="L103" i="1"/>
  <c r="G103" i="1" s="1"/>
  <c r="M103" i="1"/>
  <c r="F103" i="1" s="1"/>
  <c r="J104" i="1"/>
  <c r="L104" i="1"/>
  <c r="G104" i="1" s="1"/>
  <c r="M104" i="1"/>
  <c r="F104" i="1" s="1"/>
  <c r="J105" i="1"/>
  <c r="L105" i="1"/>
  <c r="G105" i="1" s="1"/>
  <c r="M105" i="1"/>
  <c r="F105" i="1" s="1"/>
  <c r="J106" i="1"/>
  <c r="L106" i="1"/>
  <c r="G106" i="1" s="1"/>
  <c r="M106" i="1"/>
  <c r="F106" i="1" s="1"/>
  <c r="J107" i="1"/>
  <c r="L107" i="1"/>
  <c r="G107" i="1" s="1"/>
  <c r="M107" i="1"/>
  <c r="F107" i="1" s="1"/>
  <c r="J108" i="1"/>
  <c r="L108" i="1"/>
  <c r="G108" i="1" s="1"/>
  <c r="M108" i="1"/>
  <c r="F108" i="1" s="1"/>
  <c r="J109" i="1"/>
  <c r="L109" i="1"/>
  <c r="G109" i="1" s="1"/>
  <c r="M109" i="1"/>
  <c r="F109" i="1" s="1"/>
  <c r="J110" i="1"/>
  <c r="L110" i="1"/>
  <c r="G110" i="1" s="1"/>
  <c r="M110" i="1"/>
  <c r="F110" i="1" s="1"/>
  <c r="J111" i="1"/>
  <c r="L111" i="1"/>
  <c r="G111" i="1" s="1"/>
  <c r="M111" i="1"/>
  <c r="F111" i="1" s="1"/>
  <c r="J112" i="1"/>
  <c r="L112" i="1"/>
  <c r="G112" i="1" s="1"/>
  <c r="M112" i="1"/>
  <c r="F112" i="1" s="1"/>
  <c r="J113" i="1"/>
  <c r="L113" i="1"/>
  <c r="G113" i="1" s="1"/>
  <c r="M113" i="1"/>
  <c r="F113" i="1" s="1"/>
  <c r="J114" i="1"/>
  <c r="L114" i="1"/>
  <c r="G114" i="1" s="1"/>
  <c r="M114" i="1"/>
  <c r="F114" i="1" s="1"/>
  <c r="J115" i="1"/>
  <c r="C115" i="1" s="1"/>
  <c r="L115" i="1"/>
  <c r="G115" i="1" s="1"/>
  <c r="M115" i="1"/>
  <c r="F115" i="1" s="1"/>
  <c r="J116" i="1"/>
  <c r="K116" i="1" s="1"/>
  <c r="L116" i="1"/>
  <c r="G116" i="1" s="1"/>
  <c r="M116" i="1"/>
  <c r="F116" i="1" s="1"/>
  <c r="J117" i="1"/>
  <c r="L117" i="1"/>
  <c r="G117" i="1" s="1"/>
  <c r="M117" i="1"/>
  <c r="F117" i="1" s="1"/>
  <c r="J118" i="1"/>
  <c r="L118" i="1"/>
  <c r="G118" i="1" s="1"/>
  <c r="M118" i="1"/>
  <c r="F118" i="1" s="1"/>
  <c r="J119" i="1"/>
  <c r="L119" i="1"/>
  <c r="G119" i="1" s="1"/>
  <c r="M119" i="1"/>
  <c r="F119" i="1" s="1"/>
  <c r="J120" i="1"/>
  <c r="K120" i="1" s="1"/>
  <c r="L120" i="1"/>
  <c r="G120" i="1" s="1"/>
  <c r="M120" i="1"/>
  <c r="F120" i="1" s="1"/>
  <c r="J121" i="1"/>
  <c r="L121" i="1"/>
  <c r="G121" i="1" s="1"/>
  <c r="M121" i="1"/>
  <c r="F121" i="1" s="1"/>
  <c r="J122" i="1"/>
  <c r="L122" i="1"/>
  <c r="G122" i="1" s="1"/>
  <c r="M122" i="1"/>
  <c r="F122" i="1" s="1"/>
  <c r="J123" i="1"/>
  <c r="C123" i="1" s="1"/>
  <c r="L123" i="1"/>
  <c r="G123" i="1" s="1"/>
  <c r="M123" i="1"/>
  <c r="F123" i="1" s="1"/>
  <c r="J124" i="1"/>
  <c r="K124" i="1" s="1"/>
  <c r="L124" i="1"/>
  <c r="G124" i="1" s="1"/>
  <c r="M124" i="1"/>
  <c r="F124" i="1" s="1"/>
  <c r="J125" i="1"/>
  <c r="L125" i="1"/>
  <c r="G125" i="1" s="1"/>
  <c r="M125" i="1"/>
  <c r="F125" i="1" s="1"/>
  <c r="J126" i="1"/>
  <c r="L126" i="1"/>
  <c r="G126" i="1" s="1"/>
  <c r="M126" i="1"/>
  <c r="F126" i="1" s="1"/>
  <c r="J127" i="1"/>
  <c r="L127" i="1"/>
  <c r="G127" i="1" s="1"/>
  <c r="M127" i="1"/>
  <c r="F127" i="1" s="1"/>
  <c r="J128" i="1"/>
  <c r="K128" i="1" s="1"/>
  <c r="L128" i="1"/>
  <c r="G128" i="1" s="1"/>
  <c r="M128" i="1"/>
  <c r="F128" i="1" s="1"/>
  <c r="J129" i="1"/>
  <c r="L129" i="1"/>
  <c r="G129" i="1" s="1"/>
  <c r="M129" i="1"/>
  <c r="F129" i="1" s="1"/>
  <c r="E5" i="4"/>
  <c r="B209" i="1" l="1"/>
  <c r="B193" i="1"/>
  <c r="I113" i="1"/>
  <c r="I97" i="1"/>
  <c r="H131" i="1"/>
  <c r="I109" i="1"/>
  <c r="I93" i="1"/>
  <c r="I77" i="1"/>
  <c r="A225" i="1"/>
  <c r="A224" i="1"/>
  <c r="A223" i="1"/>
  <c r="A222" i="1"/>
  <c r="A221" i="1"/>
  <c r="A220" i="1"/>
  <c r="A219" i="1"/>
  <c r="A218" i="1"/>
  <c r="A217" i="1"/>
  <c r="I105" i="1"/>
  <c r="I89" i="1"/>
  <c r="I73" i="1"/>
  <c r="I101" i="1"/>
  <c r="I85" i="1"/>
  <c r="I69" i="1"/>
  <c r="K129" i="1"/>
  <c r="A129" i="1" s="1"/>
  <c r="B129" i="1"/>
  <c r="K125" i="1"/>
  <c r="A125" i="1" s="1"/>
  <c r="B125" i="1"/>
  <c r="K121" i="1"/>
  <c r="A121" i="1" s="1"/>
  <c r="B121" i="1"/>
  <c r="K117" i="1"/>
  <c r="A117" i="1" s="1"/>
  <c r="B117" i="1"/>
  <c r="K113" i="1"/>
  <c r="A113" i="1" s="1"/>
  <c r="B113" i="1"/>
  <c r="K109" i="1"/>
  <c r="A109" i="1" s="1"/>
  <c r="B109" i="1"/>
  <c r="K105" i="1"/>
  <c r="A105" i="1" s="1"/>
  <c r="B105" i="1"/>
  <c r="K101" i="1"/>
  <c r="A101" i="1" s="1"/>
  <c r="B101" i="1"/>
  <c r="K97" i="1"/>
  <c r="A97" i="1" s="1"/>
  <c r="B97" i="1"/>
  <c r="K93" i="1"/>
  <c r="A93" i="1" s="1"/>
  <c r="B93" i="1"/>
  <c r="K89" i="1"/>
  <c r="A89" i="1" s="1"/>
  <c r="B89" i="1"/>
  <c r="K85" i="1"/>
  <c r="A85" i="1" s="1"/>
  <c r="B85" i="1"/>
  <c r="K81" i="1"/>
  <c r="A81" i="1" s="1"/>
  <c r="B81" i="1"/>
  <c r="K77" i="1"/>
  <c r="A77" i="1" s="1"/>
  <c r="B77" i="1"/>
  <c r="K73" i="1"/>
  <c r="A73" i="1" s="1"/>
  <c r="B73" i="1"/>
  <c r="K69" i="1"/>
  <c r="A69" i="1" s="1"/>
  <c r="B69" i="1"/>
  <c r="C127" i="1"/>
  <c r="C119" i="1"/>
  <c r="C111" i="1"/>
  <c r="C107" i="1"/>
  <c r="C103" i="1"/>
  <c r="C95" i="1"/>
  <c r="C91" i="1"/>
  <c r="C79" i="1"/>
  <c r="C75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B128" i="1"/>
  <c r="K126" i="1"/>
  <c r="A126" i="1" s="1"/>
  <c r="B126" i="1"/>
  <c r="K122" i="1"/>
  <c r="A122" i="1" s="1"/>
  <c r="B122" i="1"/>
  <c r="K118" i="1"/>
  <c r="A118" i="1" s="1"/>
  <c r="B118" i="1"/>
  <c r="K114" i="1"/>
  <c r="A114" i="1" s="1"/>
  <c r="B114" i="1"/>
  <c r="K110" i="1"/>
  <c r="A110" i="1" s="1"/>
  <c r="B110" i="1"/>
  <c r="K106" i="1"/>
  <c r="A106" i="1" s="1"/>
  <c r="B106" i="1"/>
  <c r="K102" i="1"/>
  <c r="A102" i="1" s="1"/>
  <c r="B102" i="1"/>
  <c r="K98" i="1"/>
  <c r="A98" i="1" s="1"/>
  <c r="B98" i="1"/>
  <c r="K94" i="1"/>
  <c r="A94" i="1" s="1"/>
  <c r="B94" i="1"/>
  <c r="K90" i="1"/>
  <c r="A90" i="1" s="1"/>
  <c r="B90" i="1"/>
  <c r="K86" i="1"/>
  <c r="A86" i="1" s="1"/>
  <c r="B86" i="1"/>
  <c r="K82" i="1"/>
  <c r="A82" i="1" s="1"/>
  <c r="B82" i="1"/>
  <c r="K78" i="1"/>
  <c r="A78" i="1" s="1"/>
  <c r="B78" i="1"/>
  <c r="K74" i="1"/>
  <c r="A74" i="1" s="1"/>
  <c r="B74" i="1"/>
  <c r="K70" i="1"/>
  <c r="A70" i="1" s="1"/>
  <c r="B70" i="1"/>
  <c r="K66" i="1"/>
  <c r="A66" i="1" s="1"/>
  <c r="B66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B124" i="1"/>
  <c r="K123" i="1"/>
  <c r="A123" i="1" s="1"/>
  <c r="B123" i="1"/>
  <c r="K115" i="1"/>
  <c r="A115" i="1" s="1"/>
  <c r="B115" i="1"/>
  <c r="K107" i="1"/>
  <c r="A107" i="1" s="1"/>
  <c r="B107" i="1"/>
  <c r="K99" i="1"/>
  <c r="A99" i="1" s="1"/>
  <c r="B99" i="1"/>
  <c r="K95" i="1"/>
  <c r="A95" i="1" s="1"/>
  <c r="B95" i="1"/>
  <c r="K91" i="1"/>
  <c r="A91" i="1" s="1"/>
  <c r="B91" i="1"/>
  <c r="K87" i="1"/>
  <c r="A87" i="1" s="1"/>
  <c r="B87" i="1"/>
  <c r="K83" i="1"/>
  <c r="A83" i="1" s="1"/>
  <c r="B83" i="1"/>
  <c r="K79" i="1"/>
  <c r="A79" i="1" s="1"/>
  <c r="B79" i="1"/>
  <c r="K75" i="1"/>
  <c r="A75" i="1" s="1"/>
  <c r="B75" i="1"/>
  <c r="K71" i="1"/>
  <c r="A71" i="1" s="1"/>
  <c r="B71" i="1"/>
  <c r="K67" i="1"/>
  <c r="A67" i="1" s="1"/>
  <c r="B67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I129" i="1"/>
  <c r="I125" i="1"/>
  <c r="I121" i="1"/>
  <c r="I117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B120" i="1"/>
  <c r="K127" i="1"/>
  <c r="A127" i="1" s="1"/>
  <c r="B127" i="1"/>
  <c r="K119" i="1"/>
  <c r="A119" i="1" s="1"/>
  <c r="B119" i="1"/>
  <c r="K111" i="1"/>
  <c r="A111" i="1" s="1"/>
  <c r="B111" i="1"/>
  <c r="K103" i="1"/>
  <c r="A103" i="1" s="1"/>
  <c r="B103" i="1"/>
  <c r="A128" i="1"/>
  <c r="A124" i="1"/>
  <c r="A120" i="1"/>
  <c r="A116" i="1"/>
  <c r="K112" i="1"/>
  <c r="A112" i="1" s="1"/>
  <c r="B112" i="1"/>
  <c r="K108" i="1"/>
  <c r="A108" i="1" s="1"/>
  <c r="B108" i="1"/>
  <c r="K104" i="1"/>
  <c r="A104" i="1" s="1"/>
  <c r="B104" i="1"/>
  <c r="K100" i="1"/>
  <c r="A100" i="1" s="1"/>
  <c r="B100" i="1"/>
  <c r="K96" i="1"/>
  <c r="A96" i="1" s="1"/>
  <c r="B96" i="1"/>
  <c r="K92" i="1"/>
  <c r="A92" i="1" s="1"/>
  <c r="B92" i="1"/>
  <c r="K88" i="1"/>
  <c r="A88" i="1" s="1"/>
  <c r="B88" i="1"/>
  <c r="K84" i="1"/>
  <c r="A84" i="1" s="1"/>
  <c r="B84" i="1"/>
  <c r="K80" i="1"/>
  <c r="A80" i="1" s="1"/>
  <c r="B80" i="1"/>
  <c r="K76" i="1"/>
  <c r="A76" i="1" s="1"/>
  <c r="B76" i="1"/>
  <c r="K72" i="1"/>
  <c r="A72" i="1" s="1"/>
  <c r="B72" i="1"/>
  <c r="K68" i="1"/>
  <c r="A68" i="1" s="1"/>
  <c r="B68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B116" i="1"/>
  <c r="B224" i="1"/>
  <c r="B223" i="1"/>
  <c r="B222" i="1"/>
  <c r="C222" i="1"/>
  <c r="B221" i="1"/>
  <c r="C221" i="1"/>
  <c r="B220" i="1"/>
  <c r="B219" i="1"/>
  <c r="B218" i="1"/>
  <c r="C218" i="1"/>
  <c r="C217" i="1"/>
  <c r="B217" i="1"/>
  <c r="B216" i="1"/>
  <c r="B215" i="1"/>
  <c r="G212" i="1"/>
  <c r="H212" i="1"/>
  <c r="K211" i="1"/>
  <c r="A211" i="1" s="1"/>
  <c r="B211" i="1"/>
  <c r="C211" i="1"/>
  <c r="K207" i="1"/>
  <c r="A207" i="1" s="1"/>
  <c r="B207" i="1"/>
  <c r="C207" i="1"/>
  <c r="G204" i="1"/>
  <c r="H204" i="1"/>
  <c r="K203" i="1"/>
  <c r="A203" i="1" s="1"/>
  <c r="B203" i="1"/>
  <c r="C203" i="1"/>
  <c r="G200" i="1"/>
  <c r="H200" i="1"/>
  <c r="K199" i="1"/>
  <c r="A199" i="1" s="1"/>
  <c r="B199" i="1"/>
  <c r="C199" i="1"/>
  <c r="G196" i="1"/>
  <c r="H196" i="1"/>
  <c r="K195" i="1"/>
  <c r="A195" i="1" s="1"/>
  <c r="B195" i="1"/>
  <c r="C195" i="1"/>
  <c r="K191" i="1"/>
  <c r="A191" i="1" s="1"/>
  <c r="B191" i="1"/>
  <c r="C191" i="1"/>
  <c r="G188" i="1"/>
  <c r="H188" i="1"/>
  <c r="K187" i="1"/>
  <c r="A187" i="1" s="1"/>
  <c r="B187" i="1"/>
  <c r="C187" i="1"/>
  <c r="G184" i="1"/>
  <c r="H184" i="1"/>
  <c r="K183" i="1"/>
  <c r="A183" i="1" s="1"/>
  <c r="B183" i="1"/>
  <c r="C183" i="1"/>
  <c r="G180" i="1"/>
  <c r="H180" i="1"/>
  <c r="K179" i="1"/>
  <c r="A179" i="1" s="1"/>
  <c r="B179" i="1"/>
  <c r="C179" i="1"/>
  <c r="K175" i="1"/>
  <c r="A175" i="1" s="1"/>
  <c r="B175" i="1"/>
  <c r="C175" i="1"/>
  <c r="G172" i="1"/>
  <c r="H172" i="1"/>
  <c r="K171" i="1"/>
  <c r="A171" i="1" s="1"/>
  <c r="B171" i="1"/>
  <c r="C171" i="1"/>
  <c r="G168" i="1"/>
  <c r="H168" i="1"/>
  <c r="K167" i="1"/>
  <c r="A167" i="1" s="1"/>
  <c r="B167" i="1"/>
  <c r="C167" i="1"/>
  <c r="G164" i="1"/>
  <c r="H164" i="1"/>
  <c r="K163" i="1"/>
  <c r="A163" i="1" s="1"/>
  <c r="B163" i="1"/>
  <c r="C163" i="1"/>
  <c r="K159" i="1"/>
  <c r="A159" i="1" s="1"/>
  <c r="B159" i="1"/>
  <c r="C159" i="1"/>
  <c r="G156" i="1"/>
  <c r="H156" i="1"/>
  <c r="I156" i="1"/>
  <c r="K155" i="1"/>
  <c r="A155" i="1" s="1"/>
  <c r="B155" i="1"/>
  <c r="C155" i="1"/>
  <c r="H152" i="1"/>
  <c r="G152" i="1"/>
  <c r="I152" i="1"/>
  <c r="K151" i="1"/>
  <c r="A151" i="1" s="1"/>
  <c r="B151" i="1"/>
  <c r="C151" i="1"/>
  <c r="G148" i="1"/>
  <c r="H148" i="1"/>
  <c r="I148" i="1"/>
  <c r="K147" i="1"/>
  <c r="A147" i="1" s="1"/>
  <c r="B147" i="1"/>
  <c r="C147" i="1"/>
  <c r="H144" i="1"/>
  <c r="G144" i="1"/>
  <c r="K143" i="1"/>
  <c r="A143" i="1" s="1"/>
  <c r="B143" i="1"/>
  <c r="C143" i="1"/>
  <c r="G140" i="1"/>
  <c r="H140" i="1"/>
  <c r="I140" i="1"/>
  <c r="K139" i="1"/>
  <c r="A139" i="1" s="1"/>
  <c r="B139" i="1"/>
  <c r="C139" i="1"/>
  <c r="H136" i="1"/>
  <c r="G136" i="1"/>
  <c r="I136" i="1"/>
  <c r="K135" i="1"/>
  <c r="A135" i="1" s="1"/>
  <c r="B135" i="1"/>
  <c r="C135" i="1"/>
  <c r="C224" i="1"/>
  <c r="C216" i="1"/>
  <c r="I224" i="1"/>
  <c r="I208" i="1"/>
  <c r="I192" i="1"/>
  <c r="I176" i="1"/>
  <c r="I160" i="1"/>
  <c r="I139" i="1"/>
  <c r="H192" i="1"/>
  <c r="G213" i="1"/>
  <c r="H213" i="1"/>
  <c r="I213" i="1"/>
  <c r="K212" i="1"/>
  <c r="A212" i="1" s="1"/>
  <c r="B212" i="1"/>
  <c r="G209" i="1"/>
  <c r="H209" i="1"/>
  <c r="I209" i="1"/>
  <c r="K208" i="1"/>
  <c r="A208" i="1" s="1"/>
  <c r="B208" i="1"/>
  <c r="G205" i="1"/>
  <c r="H205" i="1"/>
  <c r="I205" i="1"/>
  <c r="K204" i="1"/>
  <c r="A204" i="1" s="1"/>
  <c r="B204" i="1"/>
  <c r="G201" i="1"/>
  <c r="H201" i="1"/>
  <c r="I201" i="1"/>
  <c r="K200" i="1"/>
  <c r="A200" i="1" s="1"/>
  <c r="B200" i="1"/>
  <c r="G197" i="1"/>
  <c r="H197" i="1"/>
  <c r="I197" i="1"/>
  <c r="K196" i="1"/>
  <c r="A196" i="1" s="1"/>
  <c r="B196" i="1"/>
  <c r="G193" i="1"/>
  <c r="H193" i="1"/>
  <c r="I193" i="1"/>
  <c r="K192" i="1"/>
  <c r="A192" i="1" s="1"/>
  <c r="B192" i="1"/>
  <c r="G189" i="1"/>
  <c r="H189" i="1"/>
  <c r="I189" i="1"/>
  <c r="K188" i="1"/>
  <c r="A188" i="1" s="1"/>
  <c r="B188" i="1"/>
  <c r="G185" i="1"/>
  <c r="H185" i="1"/>
  <c r="I185" i="1"/>
  <c r="K184" i="1"/>
  <c r="A184" i="1" s="1"/>
  <c r="B184" i="1"/>
  <c r="G181" i="1"/>
  <c r="H181" i="1"/>
  <c r="I181" i="1"/>
  <c r="K180" i="1"/>
  <c r="A180" i="1" s="1"/>
  <c r="B180" i="1"/>
  <c r="H177" i="1"/>
  <c r="I177" i="1"/>
  <c r="K176" i="1"/>
  <c r="A176" i="1" s="1"/>
  <c r="B176" i="1"/>
  <c r="G173" i="1"/>
  <c r="H173" i="1"/>
  <c r="I173" i="1"/>
  <c r="K172" i="1"/>
  <c r="A172" i="1" s="1"/>
  <c r="B172" i="1"/>
  <c r="H169" i="1"/>
  <c r="I169" i="1"/>
  <c r="G169" i="1"/>
  <c r="K168" i="1"/>
  <c r="A168" i="1" s="1"/>
  <c r="B168" i="1"/>
  <c r="G165" i="1"/>
  <c r="H165" i="1"/>
  <c r="I165" i="1"/>
  <c r="K164" i="1"/>
  <c r="A164" i="1" s="1"/>
  <c r="B164" i="1"/>
  <c r="H161" i="1"/>
  <c r="I161" i="1"/>
  <c r="K160" i="1"/>
  <c r="A160" i="1" s="1"/>
  <c r="B160" i="1"/>
  <c r="G157" i="1"/>
  <c r="H157" i="1"/>
  <c r="I157" i="1"/>
  <c r="K156" i="1"/>
  <c r="A156" i="1" s="1"/>
  <c r="B156" i="1"/>
  <c r="H153" i="1"/>
  <c r="I153" i="1"/>
  <c r="G153" i="1"/>
  <c r="K152" i="1"/>
  <c r="A152" i="1" s="1"/>
  <c r="B152" i="1"/>
  <c r="G149" i="1"/>
  <c r="H149" i="1"/>
  <c r="I149" i="1"/>
  <c r="K148" i="1"/>
  <c r="A148" i="1" s="1"/>
  <c r="B148" i="1"/>
  <c r="H145" i="1"/>
  <c r="I145" i="1"/>
  <c r="K144" i="1"/>
  <c r="A144" i="1" s="1"/>
  <c r="B144" i="1"/>
  <c r="G141" i="1"/>
  <c r="H141" i="1"/>
  <c r="I141" i="1"/>
  <c r="K140" i="1"/>
  <c r="A140" i="1" s="1"/>
  <c r="B140" i="1"/>
  <c r="H137" i="1"/>
  <c r="I137" i="1"/>
  <c r="G137" i="1"/>
  <c r="K136" i="1"/>
  <c r="A136" i="1" s="1"/>
  <c r="B136" i="1"/>
  <c r="G133" i="1"/>
  <c r="H133" i="1"/>
  <c r="I133" i="1"/>
  <c r="K132" i="1"/>
  <c r="A132" i="1" s="1"/>
  <c r="B132" i="1"/>
  <c r="C223" i="1"/>
  <c r="C215" i="1"/>
  <c r="C200" i="1"/>
  <c r="C184" i="1"/>
  <c r="C168" i="1"/>
  <c r="C152" i="1"/>
  <c r="C136" i="1"/>
  <c r="I204" i="1"/>
  <c r="I188" i="1"/>
  <c r="I172" i="1"/>
  <c r="I155" i="1"/>
  <c r="H208" i="1"/>
  <c r="H187" i="1"/>
  <c r="H139" i="1"/>
  <c r="G203" i="1"/>
  <c r="G161" i="1"/>
  <c r="G225" i="1"/>
  <c r="H225" i="1"/>
  <c r="I225" i="1"/>
  <c r="G223" i="1"/>
  <c r="H223" i="1"/>
  <c r="I223" i="1"/>
  <c r="G222" i="1"/>
  <c r="H222" i="1"/>
  <c r="I222" i="1"/>
  <c r="G221" i="1"/>
  <c r="H221" i="1"/>
  <c r="I221" i="1"/>
  <c r="G220" i="1"/>
  <c r="H220" i="1"/>
  <c r="I218" i="1"/>
  <c r="G218" i="1"/>
  <c r="H218" i="1"/>
  <c r="G217" i="1"/>
  <c r="H217" i="1"/>
  <c r="I217" i="1"/>
  <c r="G216" i="1"/>
  <c r="H216" i="1"/>
  <c r="H215" i="1"/>
  <c r="G215" i="1"/>
  <c r="I215" i="1"/>
  <c r="G214" i="1"/>
  <c r="I214" i="1"/>
  <c r="K213" i="1"/>
  <c r="A213" i="1" s="1"/>
  <c r="B213" i="1"/>
  <c r="C213" i="1"/>
  <c r="H210" i="1"/>
  <c r="I210" i="1"/>
  <c r="G210" i="1"/>
  <c r="K209" i="1"/>
  <c r="A209" i="1" s="1"/>
  <c r="C209" i="1"/>
  <c r="G206" i="1"/>
  <c r="H206" i="1"/>
  <c r="I206" i="1"/>
  <c r="K205" i="1"/>
  <c r="A205" i="1" s="1"/>
  <c r="B205" i="1"/>
  <c r="C205" i="1"/>
  <c r="I202" i="1"/>
  <c r="G202" i="1"/>
  <c r="H202" i="1"/>
  <c r="K201" i="1"/>
  <c r="A201" i="1" s="1"/>
  <c r="C201" i="1"/>
  <c r="B201" i="1"/>
  <c r="G198" i="1"/>
  <c r="I198" i="1"/>
  <c r="K197" i="1"/>
  <c r="A197" i="1" s="1"/>
  <c r="B197" i="1"/>
  <c r="C197" i="1"/>
  <c r="H194" i="1"/>
  <c r="I194" i="1"/>
  <c r="G194" i="1"/>
  <c r="K193" i="1"/>
  <c r="A193" i="1" s="1"/>
  <c r="C193" i="1"/>
  <c r="G190" i="1"/>
  <c r="H190" i="1"/>
  <c r="I190" i="1"/>
  <c r="K189" i="1"/>
  <c r="A189" i="1" s="1"/>
  <c r="B189" i="1"/>
  <c r="C189" i="1"/>
  <c r="I186" i="1"/>
  <c r="G186" i="1"/>
  <c r="H186" i="1"/>
  <c r="K185" i="1"/>
  <c r="A185" i="1" s="1"/>
  <c r="C185" i="1"/>
  <c r="B185" i="1"/>
  <c r="G182" i="1"/>
  <c r="I182" i="1"/>
  <c r="K181" i="1"/>
  <c r="A181" i="1" s="1"/>
  <c r="B181" i="1"/>
  <c r="C181" i="1"/>
  <c r="G178" i="1"/>
  <c r="H178" i="1"/>
  <c r="I178" i="1"/>
  <c r="K177" i="1"/>
  <c r="A177" i="1" s="1"/>
  <c r="C177" i="1"/>
  <c r="G174" i="1"/>
  <c r="H174" i="1"/>
  <c r="I174" i="1"/>
  <c r="K173" i="1"/>
  <c r="A173" i="1" s="1"/>
  <c r="B173" i="1"/>
  <c r="C173" i="1"/>
  <c r="G170" i="1"/>
  <c r="I170" i="1"/>
  <c r="H170" i="1"/>
  <c r="K169" i="1"/>
  <c r="A169" i="1" s="1"/>
  <c r="C169" i="1"/>
  <c r="B169" i="1"/>
  <c r="G166" i="1"/>
  <c r="I166" i="1"/>
  <c r="K165" i="1"/>
  <c r="A165" i="1" s="1"/>
  <c r="B165" i="1"/>
  <c r="C165" i="1"/>
  <c r="G162" i="1"/>
  <c r="H162" i="1"/>
  <c r="I162" i="1"/>
  <c r="K161" i="1"/>
  <c r="A161" i="1" s="1"/>
  <c r="C161" i="1"/>
  <c r="G158" i="1"/>
  <c r="H158" i="1"/>
  <c r="I158" i="1"/>
  <c r="K157" i="1"/>
  <c r="A157" i="1" s="1"/>
  <c r="B157" i="1"/>
  <c r="C157" i="1"/>
  <c r="G154" i="1"/>
  <c r="H154" i="1"/>
  <c r="I154" i="1"/>
  <c r="K153" i="1"/>
  <c r="A153" i="1" s="1"/>
  <c r="C153" i="1"/>
  <c r="B153" i="1"/>
  <c r="G150" i="1"/>
  <c r="H150" i="1"/>
  <c r="K149" i="1"/>
  <c r="A149" i="1" s="1"/>
  <c r="B149" i="1"/>
  <c r="C149" i="1"/>
  <c r="G146" i="1"/>
  <c r="I146" i="1"/>
  <c r="H146" i="1"/>
  <c r="K145" i="1"/>
  <c r="A145" i="1" s="1"/>
  <c r="C145" i="1"/>
  <c r="B145" i="1"/>
  <c r="G142" i="1"/>
  <c r="H142" i="1"/>
  <c r="I142" i="1"/>
  <c r="K141" i="1"/>
  <c r="A141" i="1" s="1"/>
  <c r="B141" i="1"/>
  <c r="C141" i="1"/>
  <c r="G138" i="1"/>
  <c r="H138" i="1"/>
  <c r="I138" i="1"/>
  <c r="K137" i="1"/>
  <c r="A137" i="1" s="1"/>
  <c r="C137" i="1"/>
  <c r="B137" i="1"/>
  <c r="G134" i="1"/>
  <c r="H134" i="1"/>
  <c r="K133" i="1"/>
  <c r="A133" i="1" s="1"/>
  <c r="B133" i="1"/>
  <c r="C133" i="1"/>
  <c r="G130" i="1"/>
  <c r="I130" i="1"/>
  <c r="H130" i="1"/>
  <c r="C220" i="1"/>
  <c r="C212" i="1"/>
  <c r="C196" i="1"/>
  <c r="C180" i="1"/>
  <c r="C164" i="1"/>
  <c r="C148" i="1"/>
  <c r="C132" i="1"/>
  <c r="I216" i="1"/>
  <c r="I200" i="1"/>
  <c r="I184" i="1"/>
  <c r="I168" i="1"/>
  <c r="I150" i="1"/>
  <c r="H224" i="1"/>
  <c r="H203" i="1"/>
  <c r="H182" i="1"/>
  <c r="H160" i="1"/>
  <c r="G145" i="1"/>
  <c r="B177" i="1"/>
  <c r="A216" i="1"/>
  <c r="A215" i="1"/>
  <c r="K214" i="1"/>
  <c r="A214" i="1" s="1"/>
  <c r="B214" i="1"/>
  <c r="C214" i="1"/>
  <c r="H211" i="1"/>
  <c r="I211" i="1"/>
  <c r="K210" i="1"/>
  <c r="A210" i="1" s="1"/>
  <c r="B210" i="1"/>
  <c r="C210" i="1"/>
  <c r="G207" i="1"/>
  <c r="H207" i="1"/>
  <c r="I207" i="1"/>
  <c r="K206" i="1"/>
  <c r="A206" i="1" s="1"/>
  <c r="B206" i="1"/>
  <c r="C206" i="1"/>
  <c r="K202" i="1"/>
  <c r="A202" i="1" s="1"/>
  <c r="B202" i="1"/>
  <c r="C202" i="1"/>
  <c r="H199" i="1"/>
  <c r="G199" i="1"/>
  <c r="I199" i="1"/>
  <c r="K198" i="1"/>
  <c r="A198" i="1" s="1"/>
  <c r="B198" i="1"/>
  <c r="C198" i="1"/>
  <c r="H195" i="1"/>
  <c r="I195" i="1"/>
  <c r="K194" i="1"/>
  <c r="A194" i="1" s="1"/>
  <c r="B194" i="1"/>
  <c r="C194" i="1"/>
  <c r="G191" i="1"/>
  <c r="H191" i="1"/>
  <c r="I191" i="1"/>
  <c r="K190" i="1"/>
  <c r="A190" i="1" s="1"/>
  <c r="B190" i="1"/>
  <c r="C190" i="1"/>
  <c r="K186" i="1"/>
  <c r="A186" i="1" s="1"/>
  <c r="B186" i="1"/>
  <c r="C186" i="1"/>
  <c r="H183" i="1"/>
  <c r="G183" i="1"/>
  <c r="I183" i="1"/>
  <c r="K182" i="1"/>
  <c r="A182" i="1" s="1"/>
  <c r="B182" i="1"/>
  <c r="C182" i="1"/>
  <c r="G179" i="1"/>
  <c r="H179" i="1"/>
  <c r="I179" i="1"/>
  <c r="K178" i="1"/>
  <c r="A178" i="1" s="1"/>
  <c r="B178" i="1"/>
  <c r="C178" i="1"/>
  <c r="G175" i="1"/>
  <c r="H175" i="1"/>
  <c r="I175" i="1"/>
  <c r="K174" i="1"/>
  <c r="A174" i="1" s="1"/>
  <c r="B174" i="1"/>
  <c r="C174" i="1"/>
  <c r="G171" i="1"/>
  <c r="I171" i="1"/>
  <c r="K170" i="1"/>
  <c r="A170" i="1" s="1"/>
  <c r="B170" i="1"/>
  <c r="C170" i="1"/>
  <c r="G167" i="1"/>
  <c r="H167" i="1"/>
  <c r="I167" i="1"/>
  <c r="K166" i="1"/>
  <c r="A166" i="1" s="1"/>
  <c r="B166" i="1"/>
  <c r="C166" i="1"/>
  <c r="G163" i="1"/>
  <c r="H163" i="1"/>
  <c r="I163" i="1"/>
  <c r="K162" i="1"/>
  <c r="A162" i="1" s="1"/>
  <c r="B162" i="1"/>
  <c r="C162" i="1"/>
  <c r="G159" i="1"/>
  <c r="H159" i="1"/>
  <c r="I159" i="1"/>
  <c r="K158" i="1"/>
  <c r="A158" i="1" s="1"/>
  <c r="B158" i="1"/>
  <c r="C158" i="1"/>
  <c r="K154" i="1"/>
  <c r="A154" i="1" s="1"/>
  <c r="B154" i="1"/>
  <c r="C154" i="1"/>
  <c r="G151" i="1"/>
  <c r="I151" i="1"/>
  <c r="H151" i="1"/>
  <c r="K150" i="1"/>
  <c r="A150" i="1" s="1"/>
  <c r="B150" i="1"/>
  <c r="C150" i="1"/>
  <c r="G147" i="1"/>
  <c r="I147" i="1"/>
  <c r="K146" i="1"/>
  <c r="A146" i="1" s="1"/>
  <c r="B146" i="1"/>
  <c r="C146" i="1"/>
  <c r="G143" i="1"/>
  <c r="H143" i="1"/>
  <c r="I143" i="1"/>
  <c r="K142" i="1"/>
  <c r="A142" i="1" s="1"/>
  <c r="B142" i="1"/>
  <c r="C142" i="1"/>
  <c r="K138" i="1"/>
  <c r="A138" i="1" s="1"/>
  <c r="B138" i="1"/>
  <c r="C138" i="1"/>
  <c r="G135" i="1"/>
  <c r="I135" i="1"/>
  <c r="H135" i="1"/>
  <c r="K134" i="1"/>
  <c r="A134" i="1" s="1"/>
  <c r="B134" i="1"/>
  <c r="C134" i="1"/>
  <c r="C219" i="1"/>
  <c r="C208" i="1"/>
  <c r="C192" i="1"/>
  <c r="C176" i="1"/>
  <c r="C160" i="1"/>
  <c r="C144" i="1"/>
  <c r="I212" i="1"/>
  <c r="I196" i="1"/>
  <c r="I180" i="1"/>
  <c r="I164" i="1"/>
  <c r="I144" i="1"/>
  <c r="H219" i="1"/>
  <c r="H198" i="1"/>
  <c r="H176" i="1"/>
  <c r="H155" i="1"/>
  <c r="G219" i="1"/>
  <c r="G187" i="1"/>
  <c r="B225" i="1"/>
  <c r="B161" i="1"/>
  <c r="K130" i="1"/>
  <c r="A130" i="1" s="1"/>
  <c r="B130" i="1"/>
  <c r="C130" i="1"/>
  <c r="I131" i="1"/>
  <c r="G132" i="1"/>
  <c r="H132" i="1"/>
  <c r="K131" i="1"/>
  <c r="A131" i="1" s="1"/>
  <c r="B131" i="1"/>
  <c r="E3" i="4"/>
  <c r="E4" i="4"/>
  <c r="E2" i="4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M10" i="1"/>
  <c r="F10" i="1" s="1"/>
  <c r="M11" i="1"/>
  <c r="F11" i="1" s="1"/>
  <c r="M12" i="1"/>
  <c r="F12" i="1" s="1"/>
  <c r="M13" i="1"/>
  <c r="F13" i="1" s="1"/>
  <c r="M14" i="1"/>
  <c r="F14" i="1" s="1"/>
  <c r="M15" i="1"/>
  <c r="F15" i="1" s="1"/>
  <c r="M16" i="1"/>
  <c r="F16" i="1" s="1"/>
  <c r="M17" i="1"/>
  <c r="F17" i="1" s="1"/>
  <c r="M18" i="1"/>
  <c r="F18" i="1" s="1"/>
  <c r="M19" i="1"/>
  <c r="F19" i="1" s="1"/>
  <c r="M20" i="1"/>
  <c r="F20" i="1" s="1"/>
  <c r="M21" i="1"/>
  <c r="F21" i="1" s="1"/>
  <c r="M22" i="1"/>
  <c r="F22" i="1" s="1"/>
  <c r="M23" i="1"/>
  <c r="F23" i="1" s="1"/>
  <c r="M24" i="1"/>
  <c r="F24" i="1" s="1"/>
  <c r="M25" i="1"/>
  <c r="F25" i="1" s="1"/>
  <c r="M26" i="1"/>
  <c r="F26" i="1" s="1"/>
  <c r="M27" i="1"/>
  <c r="F27" i="1" s="1"/>
  <c r="M28" i="1"/>
  <c r="F28" i="1" s="1"/>
  <c r="M29" i="1"/>
  <c r="F29" i="1" s="1"/>
  <c r="M30" i="1"/>
  <c r="F30" i="1" s="1"/>
  <c r="M31" i="1"/>
  <c r="F31" i="1" s="1"/>
  <c r="M32" i="1"/>
  <c r="F32" i="1" s="1"/>
  <c r="M33" i="1"/>
  <c r="F33" i="1" s="1"/>
  <c r="M34" i="1"/>
  <c r="F34" i="1" s="1"/>
  <c r="M35" i="1"/>
  <c r="F35" i="1" s="1"/>
  <c r="M36" i="1"/>
  <c r="F36" i="1" s="1"/>
  <c r="M37" i="1"/>
  <c r="F37" i="1" s="1"/>
  <c r="M38" i="1"/>
  <c r="F38" i="1" s="1"/>
  <c r="M39" i="1"/>
  <c r="F39" i="1" s="1"/>
  <c r="M40" i="1"/>
  <c r="F40" i="1" s="1"/>
  <c r="M41" i="1"/>
  <c r="F41" i="1" s="1"/>
  <c r="M42" i="1"/>
  <c r="F42" i="1" s="1"/>
  <c r="M43" i="1"/>
  <c r="F43" i="1" s="1"/>
  <c r="M44" i="1"/>
  <c r="F44" i="1" s="1"/>
  <c r="M45" i="1"/>
  <c r="F45" i="1" s="1"/>
  <c r="M46" i="1"/>
  <c r="F46" i="1" s="1"/>
  <c r="M47" i="1"/>
  <c r="F47" i="1" s="1"/>
  <c r="M48" i="1"/>
  <c r="F48" i="1" s="1"/>
  <c r="M49" i="1"/>
  <c r="F49" i="1" s="1"/>
  <c r="M50" i="1"/>
  <c r="F50" i="1" s="1"/>
  <c r="M51" i="1"/>
  <c r="F51" i="1" s="1"/>
  <c r="M52" i="1"/>
  <c r="F52" i="1" s="1"/>
  <c r="M53" i="1"/>
  <c r="F53" i="1" s="1"/>
  <c r="M54" i="1"/>
  <c r="F54" i="1" s="1"/>
  <c r="M55" i="1"/>
  <c r="F55" i="1" s="1"/>
  <c r="M56" i="1"/>
  <c r="F56" i="1" s="1"/>
  <c r="M57" i="1"/>
  <c r="F57" i="1" s="1"/>
  <c r="M58" i="1"/>
  <c r="F58" i="1" s="1"/>
  <c r="M59" i="1"/>
  <c r="F59" i="1" s="1"/>
  <c r="M60" i="1"/>
  <c r="F60" i="1" s="1"/>
  <c r="M61" i="1"/>
  <c r="F61" i="1" s="1"/>
  <c r="M62" i="1"/>
  <c r="F62" i="1" s="1"/>
  <c r="M63" i="1"/>
  <c r="F63" i="1" s="1"/>
  <c r="M64" i="1"/>
  <c r="F64" i="1" s="1"/>
  <c r="M65" i="1"/>
  <c r="F6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L2" i="1"/>
  <c r="J2" i="1"/>
  <c r="L3" i="1"/>
  <c r="L4" i="1"/>
  <c r="L5" i="1"/>
  <c r="L6" i="1"/>
  <c r="L7" i="1"/>
  <c r="L8" i="1"/>
  <c r="L9" i="1"/>
  <c r="M2" i="1"/>
  <c r="F2" i="1" s="1"/>
  <c r="M3" i="1"/>
  <c r="F3" i="1" s="1"/>
  <c r="M4" i="1"/>
  <c r="F4" i="1" s="1"/>
  <c r="M5" i="1"/>
  <c r="F5" i="1" s="1"/>
  <c r="M6" i="1"/>
  <c r="F6" i="1" s="1"/>
  <c r="M7" i="1"/>
  <c r="F7" i="1" s="1"/>
  <c r="M8" i="1"/>
  <c r="F8" i="1" s="1"/>
  <c r="M9" i="1"/>
  <c r="F9" i="1" s="1"/>
  <c r="B48" i="1" l="1"/>
  <c r="K48" i="1"/>
  <c r="A48" i="1" s="1"/>
  <c r="C48" i="1"/>
  <c r="B36" i="1"/>
  <c r="K36" i="1"/>
  <c r="A36" i="1" s="1"/>
  <c r="C36" i="1"/>
  <c r="B24" i="1"/>
  <c r="K24" i="1"/>
  <c r="A24" i="1" s="1"/>
  <c r="C24" i="1"/>
  <c r="B16" i="1"/>
  <c r="K16" i="1"/>
  <c r="A16" i="1" s="1"/>
  <c r="C16" i="1"/>
  <c r="B4" i="1"/>
  <c r="K4" i="1"/>
  <c r="A4" i="1" s="1"/>
  <c r="C4" i="1"/>
  <c r="B63" i="1"/>
  <c r="K63" i="1"/>
  <c r="A63" i="1" s="1"/>
  <c r="C63" i="1"/>
  <c r="B55" i="1"/>
  <c r="K55" i="1"/>
  <c r="A55" i="1" s="1"/>
  <c r="C55" i="1"/>
  <c r="B62" i="1"/>
  <c r="K62" i="1"/>
  <c r="A62" i="1" s="1"/>
  <c r="C62" i="1"/>
  <c r="B58" i="1"/>
  <c r="K58" i="1"/>
  <c r="A58" i="1" s="1"/>
  <c r="C58" i="1"/>
  <c r="B54" i="1"/>
  <c r="K54" i="1"/>
  <c r="A54" i="1" s="1"/>
  <c r="C54" i="1"/>
  <c r="B50" i="1"/>
  <c r="K50" i="1"/>
  <c r="A50" i="1" s="1"/>
  <c r="C50" i="1"/>
  <c r="B46" i="1"/>
  <c r="K46" i="1"/>
  <c r="A46" i="1" s="1"/>
  <c r="C46" i="1"/>
  <c r="B42" i="1"/>
  <c r="K42" i="1"/>
  <c r="A42" i="1" s="1"/>
  <c r="C42" i="1"/>
  <c r="B38" i="1"/>
  <c r="K38" i="1"/>
  <c r="A38" i="1" s="1"/>
  <c r="C38" i="1"/>
  <c r="B34" i="1"/>
  <c r="K34" i="1"/>
  <c r="A34" i="1" s="1"/>
  <c r="C34" i="1"/>
  <c r="B30" i="1"/>
  <c r="K30" i="1"/>
  <c r="A30" i="1" s="1"/>
  <c r="C30" i="1"/>
  <c r="B26" i="1"/>
  <c r="K26" i="1"/>
  <c r="A26" i="1" s="1"/>
  <c r="C26" i="1"/>
  <c r="B22" i="1"/>
  <c r="K22" i="1"/>
  <c r="A22" i="1" s="1"/>
  <c r="C22" i="1"/>
  <c r="B18" i="1"/>
  <c r="K18" i="1"/>
  <c r="A18" i="1" s="1"/>
  <c r="C18" i="1"/>
  <c r="B14" i="1"/>
  <c r="K14" i="1"/>
  <c r="A14" i="1" s="1"/>
  <c r="C14" i="1"/>
  <c r="B10" i="1"/>
  <c r="K10" i="1"/>
  <c r="A10" i="1" s="1"/>
  <c r="C10" i="1"/>
  <c r="B6" i="1"/>
  <c r="K6" i="1"/>
  <c r="A6" i="1" s="1"/>
  <c r="C6" i="1"/>
  <c r="B65" i="1"/>
  <c r="K65" i="1"/>
  <c r="A65" i="1" s="1"/>
  <c r="C65" i="1"/>
  <c r="B61" i="1"/>
  <c r="K61" i="1"/>
  <c r="A61" i="1" s="1"/>
  <c r="C61" i="1"/>
  <c r="B57" i="1"/>
  <c r="K57" i="1"/>
  <c r="A57" i="1" s="1"/>
  <c r="C57" i="1"/>
  <c r="B53" i="1"/>
  <c r="K53" i="1"/>
  <c r="A53" i="1" s="1"/>
  <c r="C53" i="1"/>
  <c r="B49" i="1"/>
  <c r="K49" i="1"/>
  <c r="A49" i="1" s="1"/>
  <c r="C49" i="1"/>
  <c r="B45" i="1"/>
  <c r="K45" i="1"/>
  <c r="A45" i="1" s="1"/>
  <c r="C45" i="1"/>
  <c r="B41" i="1"/>
  <c r="K41" i="1"/>
  <c r="A41" i="1" s="1"/>
  <c r="C41" i="1"/>
  <c r="B37" i="1"/>
  <c r="K37" i="1"/>
  <c r="A37" i="1" s="1"/>
  <c r="C37" i="1"/>
  <c r="B33" i="1"/>
  <c r="K33" i="1"/>
  <c r="A33" i="1" s="1"/>
  <c r="C33" i="1"/>
  <c r="B29" i="1"/>
  <c r="K29" i="1"/>
  <c r="A29" i="1" s="1"/>
  <c r="C29" i="1"/>
  <c r="B25" i="1"/>
  <c r="K25" i="1"/>
  <c r="A25" i="1" s="1"/>
  <c r="C25" i="1"/>
  <c r="B21" i="1"/>
  <c r="K21" i="1"/>
  <c r="A21" i="1" s="1"/>
  <c r="C21" i="1"/>
  <c r="B17" i="1"/>
  <c r="K17" i="1"/>
  <c r="A17" i="1" s="1"/>
  <c r="C17" i="1"/>
  <c r="B13" i="1"/>
  <c r="K13" i="1"/>
  <c r="A13" i="1" s="1"/>
  <c r="C13" i="1"/>
  <c r="B9" i="1"/>
  <c r="K9" i="1"/>
  <c r="A9" i="1" s="1"/>
  <c r="C9" i="1"/>
  <c r="B5" i="1"/>
  <c r="K5" i="1"/>
  <c r="A5" i="1" s="1"/>
  <c r="C5" i="1"/>
  <c r="B56" i="1"/>
  <c r="K56" i="1"/>
  <c r="A56" i="1" s="1"/>
  <c r="C56" i="1"/>
  <c r="B44" i="1"/>
  <c r="K44" i="1"/>
  <c r="A44" i="1" s="1"/>
  <c r="C44" i="1"/>
  <c r="B28" i="1"/>
  <c r="K28" i="1"/>
  <c r="A28" i="1" s="1"/>
  <c r="C28" i="1"/>
  <c r="B12" i="1"/>
  <c r="K12" i="1"/>
  <c r="A12" i="1" s="1"/>
  <c r="C12" i="1"/>
  <c r="B64" i="1"/>
  <c r="K64" i="1"/>
  <c r="A64" i="1" s="1"/>
  <c r="C64" i="1"/>
  <c r="B60" i="1"/>
  <c r="K60" i="1"/>
  <c r="A60" i="1" s="1"/>
  <c r="C60" i="1"/>
  <c r="B52" i="1"/>
  <c r="K52" i="1"/>
  <c r="A52" i="1" s="1"/>
  <c r="C52" i="1"/>
  <c r="B40" i="1"/>
  <c r="K40" i="1"/>
  <c r="A40" i="1" s="1"/>
  <c r="C40" i="1"/>
  <c r="B32" i="1"/>
  <c r="K32" i="1"/>
  <c r="A32" i="1" s="1"/>
  <c r="C32" i="1"/>
  <c r="B20" i="1"/>
  <c r="K20" i="1"/>
  <c r="A20" i="1" s="1"/>
  <c r="C20" i="1"/>
  <c r="B8" i="1"/>
  <c r="K8" i="1"/>
  <c r="A8" i="1" s="1"/>
  <c r="C8" i="1"/>
  <c r="B2" i="1"/>
  <c r="K2" i="1"/>
  <c r="A2" i="1" s="1"/>
  <c r="B59" i="1"/>
  <c r="K59" i="1"/>
  <c r="A59" i="1" s="1"/>
  <c r="C59" i="1"/>
  <c r="B51" i="1"/>
  <c r="K51" i="1"/>
  <c r="A51" i="1" s="1"/>
  <c r="C51" i="1"/>
  <c r="B47" i="1"/>
  <c r="K47" i="1"/>
  <c r="A47" i="1" s="1"/>
  <c r="C47" i="1"/>
  <c r="B43" i="1"/>
  <c r="K43" i="1"/>
  <c r="A43" i="1" s="1"/>
  <c r="C43" i="1"/>
  <c r="B39" i="1"/>
  <c r="K39" i="1"/>
  <c r="A39" i="1" s="1"/>
  <c r="C39" i="1"/>
  <c r="B35" i="1"/>
  <c r="K35" i="1"/>
  <c r="A35" i="1" s="1"/>
  <c r="C35" i="1"/>
  <c r="B31" i="1"/>
  <c r="K31" i="1"/>
  <c r="A31" i="1" s="1"/>
  <c r="C31" i="1"/>
  <c r="B27" i="1"/>
  <c r="K27" i="1"/>
  <c r="A27" i="1" s="1"/>
  <c r="C27" i="1"/>
  <c r="B23" i="1"/>
  <c r="K23" i="1"/>
  <c r="A23" i="1" s="1"/>
  <c r="C23" i="1"/>
  <c r="B19" i="1"/>
  <c r="K19" i="1"/>
  <c r="A19" i="1" s="1"/>
  <c r="C19" i="1"/>
  <c r="B15" i="1"/>
  <c r="K15" i="1"/>
  <c r="A15" i="1" s="1"/>
  <c r="C15" i="1"/>
  <c r="B11" i="1"/>
  <c r="K11" i="1"/>
  <c r="A11" i="1" s="1"/>
  <c r="C11" i="1"/>
  <c r="B7" i="1"/>
  <c r="K7" i="1"/>
  <c r="A7" i="1" s="1"/>
  <c r="C7" i="1"/>
  <c r="B3" i="1"/>
  <c r="K3" i="1"/>
  <c r="A3" i="1" s="1"/>
  <c r="C3" i="1"/>
  <c r="H54" i="1"/>
  <c r="H50" i="1"/>
  <c r="H2" i="1"/>
  <c r="H65" i="1"/>
  <c r="I61" i="1"/>
  <c r="H57" i="1"/>
  <c r="I53" i="1"/>
  <c r="H49" i="1"/>
  <c r="H45" i="1"/>
  <c r="H41" i="1"/>
  <c r="H37" i="1"/>
  <c r="H33" i="1"/>
  <c r="H29" i="1"/>
  <c r="H25" i="1"/>
  <c r="H21" i="1"/>
  <c r="H17" i="1"/>
  <c r="H13" i="1"/>
  <c r="G6" i="1"/>
  <c r="H62" i="1"/>
  <c r="H42" i="1"/>
  <c r="I9" i="1"/>
  <c r="I8" i="1"/>
  <c r="I4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58" i="1"/>
  <c r="H46" i="1"/>
  <c r="H7" i="1"/>
  <c r="G3" i="1"/>
  <c r="H63" i="1"/>
  <c r="H59" i="1"/>
  <c r="H55" i="1"/>
  <c r="H51" i="1"/>
  <c r="H47" i="1"/>
  <c r="H43" i="1"/>
  <c r="H39" i="1"/>
  <c r="G35" i="1"/>
  <c r="H31" i="1"/>
  <c r="G27" i="1"/>
  <c r="H23" i="1"/>
  <c r="G19" i="1"/>
  <c r="H15" i="1"/>
  <c r="G11" i="1"/>
  <c r="H38" i="1"/>
  <c r="H34" i="1"/>
  <c r="H30" i="1"/>
  <c r="H26" i="1"/>
  <c r="H22" i="1"/>
  <c r="H18" i="1"/>
  <c r="H14" i="1"/>
  <c r="H10" i="1"/>
  <c r="I6" i="1"/>
  <c r="H61" i="1"/>
  <c r="H53" i="1"/>
  <c r="H9" i="1"/>
  <c r="H5" i="1"/>
  <c r="I5" i="1"/>
  <c r="H8" i="1"/>
  <c r="H4" i="1"/>
  <c r="H35" i="1"/>
  <c r="H27" i="1"/>
  <c r="H19" i="1"/>
  <c r="H11" i="1"/>
  <c r="H3" i="1"/>
  <c r="H6" i="1"/>
  <c r="G51" i="1"/>
  <c r="I62" i="1"/>
  <c r="G62" i="1"/>
  <c r="I58" i="1"/>
  <c r="G58" i="1"/>
  <c r="I54" i="1"/>
  <c r="G54" i="1"/>
  <c r="I50" i="1"/>
  <c r="G50" i="1"/>
  <c r="I46" i="1"/>
  <c r="G46" i="1"/>
  <c r="I42" i="1"/>
  <c r="G42" i="1"/>
  <c r="I38" i="1"/>
  <c r="G38" i="1"/>
  <c r="I34" i="1"/>
  <c r="G34" i="1"/>
  <c r="I30" i="1"/>
  <c r="G30" i="1"/>
  <c r="I26" i="1"/>
  <c r="G26" i="1"/>
  <c r="I22" i="1"/>
  <c r="G22" i="1"/>
  <c r="I18" i="1"/>
  <c r="G18" i="1"/>
  <c r="I14" i="1"/>
  <c r="G14" i="1"/>
  <c r="I10" i="1"/>
  <c r="G10" i="1"/>
  <c r="I59" i="1"/>
  <c r="I51" i="1"/>
  <c r="I31" i="1"/>
  <c r="G63" i="1"/>
  <c r="G47" i="1"/>
  <c r="G31" i="1"/>
  <c r="G15" i="1"/>
  <c r="G8" i="1"/>
  <c r="G4" i="1"/>
  <c r="I43" i="1"/>
  <c r="I39" i="1"/>
  <c r="I7" i="1"/>
  <c r="I3" i="1"/>
  <c r="G65" i="1"/>
  <c r="G61" i="1"/>
  <c r="G57" i="1"/>
  <c r="G53" i="1"/>
  <c r="G49" i="1"/>
  <c r="G45" i="1"/>
  <c r="I45" i="1"/>
  <c r="I41" i="1"/>
  <c r="G41" i="1"/>
  <c r="G37" i="1"/>
  <c r="I37" i="1"/>
  <c r="I33" i="1"/>
  <c r="G33" i="1"/>
  <c r="G29" i="1"/>
  <c r="I29" i="1"/>
  <c r="I25" i="1"/>
  <c r="G25" i="1"/>
  <c r="G21" i="1"/>
  <c r="I21" i="1"/>
  <c r="I17" i="1"/>
  <c r="G17" i="1"/>
  <c r="G13" i="1"/>
  <c r="I13" i="1"/>
  <c r="I65" i="1"/>
  <c r="I57" i="1"/>
  <c r="I49" i="1"/>
  <c r="I23" i="1"/>
  <c r="G59" i="1"/>
  <c r="G43" i="1"/>
  <c r="I35" i="1"/>
  <c r="I27" i="1"/>
  <c r="I19" i="1"/>
  <c r="I11" i="1"/>
  <c r="G9" i="1"/>
  <c r="G5" i="1"/>
  <c r="I2" i="1"/>
  <c r="G2" i="1"/>
  <c r="I64" i="1"/>
  <c r="G64" i="1"/>
  <c r="I60" i="1"/>
  <c r="G60" i="1"/>
  <c r="I56" i="1"/>
  <c r="G56" i="1"/>
  <c r="I52" i="1"/>
  <c r="G52" i="1"/>
  <c r="I48" i="1"/>
  <c r="G48" i="1"/>
  <c r="I44" i="1"/>
  <c r="G44" i="1"/>
  <c r="I40" i="1"/>
  <c r="G40" i="1"/>
  <c r="I36" i="1"/>
  <c r="G36" i="1"/>
  <c r="I32" i="1"/>
  <c r="G32" i="1"/>
  <c r="I28" i="1"/>
  <c r="G28" i="1"/>
  <c r="I24" i="1"/>
  <c r="G24" i="1"/>
  <c r="I20" i="1"/>
  <c r="G20" i="1"/>
  <c r="I16" i="1"/>
  <c r="G16" i="1"/>
  <c r="I12" i="1"/>
  <c r="G12" i="1"/>
  <c r="I63" i="1"/>
  <c r="I55" i="1"/>
  <c r="I47" i="1"/>
  <c r="I15" i="1"/>
  <c r="G55" i="1"/>
  <c r="G39" i="1"/>
  <c r="G23" i="1"/>
  <c r="G7" i="1"/>
</calcChain>
</file>

<file path=xl/connections.xml><?xml version="1.0" encoding="utf-8"?>
<connections xmlns="http://schemas.openxmlformats.org/spreadsheetml/2006/main">
  <connection id="1" name="EnemyLinearLaserCfgs" type="4" refreshedVersion="0" background="1">
    <webPr xml="1" sourceData="1" url="F:\MyProject\excel\EnemyLinearLaserCfgs.xml" htmlTables="1" htmlFormat="all"/>
  </connection>
  <connection id="2" name="EnemyLinearLaserCfgs1" type="4" refreshedVersion="0" background="1">
    <webPr xml="1" sourceData="1" url="F:\MyProject\excel\EnemyLinearLaserCfgs.xml" htmlTables="1" htmlFormat="all"/>
  </connection>
  <connection id="3" name="EnemyLinearLaserCfgs2" type="4" refreshedVersion="0" background="1">
    <webPr xml="1" sourceData="1" url="F:\MyProject\excel\EnemyLinearLaserCfgs.xml" htmlTables="1" htmlFormat="all"/>
  </connection>
  <connection id="4" name="EnemyLinearLaserCfgs3" type="4" refreshedVersion="0" background="1">
    <webPr xml="1" sourceData="1" url="F:\MyProject\excel\EnemyLinearLaserCfgs.xml" htmlTables="1" htmlFormat="all"/>
  </connection>
  <connection id="5" name="EnemyLinearLaserCfgs4" type="4" refreshedVersion="0" background="1">
    <webPr xml="1" sourceData="1" url="F:\MyProject\excel\EnemyLinearLaserCfgs.xml" htmlTables="1" htmlFormat="all"/>
  </connection>
</connections>
</file>

<file path=xl/sharedStrings.xml><?xml version="1.0" encoding="utf-8"?>
<sst xmlns="http://schemas.openxmlformats.org/spreadsheetml/2006/main" count="100" uniqueCount="84">
  <si>
    <t>comment</t>
    <phoneticPr fontId="1" type="noConversion"/>
  </si>
  <si>
    <t>laserTexName</t>
    <phoneticPr fontId="1" type="noConversion"/>
  </si>
  <si>
    <t>eliminateColor</t>
    <phoneticPr fontId="1" type="noConversion"/>
  </si>
  <si>
    <t>id</t>
    <phoneticPr fontId="1" type="noConversion"/>
  </si>
  <si>
    <t>BulletColor</t>
    <phoneticPr fontId="1" type="noConversion"/>
  </si>
  <si>
    <t>EliminateColor</t>
    <phoneticPr fontId="1" type="noConversion"/>
  </si>
  <si>
    <t>ColorComment</t>
    <phoneticPr fontId="1" type="noConversion"/>
  </si>
  <si>
    <t>0.5,0.5,0.5</t>
    <phoneticPr fontId="1" type="noConversion"/>
  </si>
  <si>
    <t>灰</t>
    <phoneticPr fontId="1" type="noConversion"/>
  </si>
  <si>
    <t>0.625,0.3,0.3</t>
    <phoneticPr fontId="1" type="noConversion"/>
  </si>
  <si>
    <t>深红</t>
    <phoneticPr fontId="1" type="noConversion"/>
  </si>
  <si>
    <t>0.8,0.3,0.3</t>
    <phoneticPr fontId="1" type="noConversion"/>
  </si>
  <si>
    <t>红</t>
    <phoneticPr fontId="1" type="noConversion"/>
  </si>
  <si>
    <t>1,0.65,1</t>
    <phoneticPr fontId="1" type="noConversion"/>
  </si>
  <si>
    <t>深紫</t>
    <phoneticPr fontId="1" type="noConversion"/>
  </si>
  <si>
    <t>紫</t>
    <phoneticPr fontId="1" type="noConversion"/>
  </si>
  <si>
    <t>0,0.1,1</t>
    <phoneticPr fontId="1" type="noConversion"/>
  </si>
  <si>
    <t>深蓝</t>
    <phoneticPr fontId="1" type="noConversion"/>
  </si>
  <si>
    <t>蓝</t>
    <phoneticPr fontId="1" type="noConversion"/>
  </si>
  <si>
    <t>0.25,1,1</t>
    <phoneticPr fontId="1" type="noConversion"/>
  </si>
  <si>
    <t>深青</t>
    <phoneticPr fontId="1" type="noConversion"/>
  </si>
  <si>
    <t>青</t>
    <phoneticPr fontId="1" type="noConversion"/>
  </si>
  <si>
    <t>0.36,0.78,1</t>
    <phoneticPr fontId="1" type="noConversion"/>
  </si>
  <si>
    <t>深绿</t>
    <phoneticPr fontId="1" type="noConversion"/>
  </si>
  <si>
    <t>绿</t>
    <phoneticPr fontId="1" type="noConversion"/>
  </si>
  <si>
    <t>0.9,1,0.4</t>
    <phoneticPr fontId="1" type="noConversion"/>
  </si>
  <si>
    <t>黄绿</t>
    <phoneticPr fontId="1" type="noConversion"/>
  </si>
  <si>
    <t>深黄</t>
    <phoneticPr fontId="1" type="noConversion"/>
  </si>
  <si>
    <t>浅黄</t>
    <phoneticPr fontId="1" type="noConversion"/>
  </si>
  <si>
    <t>棕黄</t>
    <phoneticPr fontId="1" type="noConversion"/>
  </si>
  <si>
    <t>0.8,0.8,0.8</t>
    <phoneticPr fontId="1" type="noConversion"/>
  </si>
  <si>
    <t>白</t>
    <phoneticPr fontId="1" type="noConversion"/>
  </si>
  <si>
    <t>blendMode</t>
    <phoneticPr fontId="1" type="noConversion"/>
  </si>
  <si>
    <t>Comment</t>
    <phoneticPr fontId="1" type="noConversion"/>
  </si>
  <si>
    <t>HeadTexName</t>
    <phoneticPr fontId="1" type="noConversion"/>
  </si>
  <si>
    <t>LaserHead_W0</t>
    <phoneticPr fontId="1" type="noConversion"/>
  </si>
  <si>
    <t>LaserHead_R0</t>
    <phoneticPr fontId="1" type="noConversion"/>
  </si>
  <si>
    <t>LaserHead_R0</t>
    <phoneticPr fontId="1" type="noConversion"/>
  </si>
  <si>
    <t>LaserHead_B0</t>
    <phoneticPr fontId="1" type="noConversion"/>
  </si>
  <si>
    <t>LaserHead_B0</t>
    <phoneticPr fontId="1" type="noConversion"/>
  </si>
  <si>
    <t>LaserHead_B0</t>
    <phoneticPr fontId="1" type="noConversion"/>
  </si>
  <si>
    <t>LaserHead_G0</t>
    <phoneticPr fontId="1" type="noConversion"/>
  </si>
  <si>
    <t>LaserHead_G0</t>
    <phoneticPr fontId="1" type="noConversion"/>
  </si>
  <si>
    <t>LaserHead_G0</t>
    <phoneticPr fontId="1" type="noConversion"/>
  </si>
  <si>
    <t>LaserHead_G0</t>
    <phoneticPr fontId="1" type="noConversion"/>
  </si>
  <si>
    <t>BulletColor</t>
    <phoneticPr fontId="1" type="noConversion"/>
  </si>
  <si>
    <t>laserHeadTexName</t>
    <phoneticPr fontId="1" type="noConversion"/>
  </si>
  <si>
    <t>SourceTexId</t>
    <phoneticPr fontId="1" type="noConversion"/>
  </si>
  <si>
    <t>laserSourceTexId</t>
    <phoneticPr fontId="1" type="noConversion"/>
  </si>
  <si>
    <t>materialType</t>
    <phoneticPr fontId="1" type="noConversion"/>
  </si>
  <si>
    <t>SuperType</t>
    <phoneticPr fontId="1" type="noConversion"/>
  </si>
  <si>
    <t>comment</t>
    <phoneticPr fontId="1" type="noConversion"/>
  </si>
  <si>
    <t>EnemyLaser</t>
    <phoneticPr fontId="1" type="noConversion"/>
  </si>
  <si>
    <t>EnemyLinearLaser</t>
    <phoneticPr fontId="1" type="noConversion"/>
  </si>
  <si>
    <t>IdPrefix</t>
    <phoneticPr fontId="1" type="noConversion"/>
  </si>
  <si>
    <t>IdPrefix</t>
    <phoneticPr fontId="1" type="noConversion"/>
  </si>
  <si>
    <t>STGLaserAtlas0</t>
    <phoneticPr fontId="1" type="noConversion"/>
  </si>
  <si>
    <t>Laser202</t>
    <phoneticPr fontId="1" type="noConversion"/>
  </si>
  <si>
    <t>Laser203</t>
    <phoneticPr fontId="1" type="noConversion"/>
  </si>
  <si>
    <t>米弹</t>
    <phoneticPr fontId="1" type="noConversion"/>
  </si>
  <si>
    <t>TexPrefix</t>
    <phoneticPr fontId="1" type="noConversion"/>
  </si>
  <si>
    <t>laserType</t>
    <phoneticPr fontId="1" type="noConversion"/>
  </si>
  <si>
    <t>atlasName</t>
    <phoneticPr fontId="1" type="noConversion"/>
  </si>
  <si>
    <t>laserId</t>
    <phoneticPr fontId="1" type="noConversion"/>
  </si>
  <si>
    <t>laserType</t>
    <phoneticPr fontId="1" type="noConversion"/>
  </si>
  <si>
    <t>尖头激光</t>
    <phoneticPr fontId="1" type="noConversion"/>
  </si>
  <si>
    <t>尖头激光</t>
    <phoneticPr fontId="1" type="noConversion"/>
  </si>
  <si>
    <t>鳞弹头激光</t>
    <phoneticPr fontId="1" type="noConversion"/>
  </si>
  <si>
    <t>鳞弹头激光</t>
    <phoneticPr fontId="1" type="noConversion"/>
  </si>
  <si>
    <t>Laser202</t>
    <phoneticPr fontId="1" type="noConversion"/>
  </si>
  <si>
    <t>Laser203</t>
    <phoneticPr fontId="1" type="noConversion"/>
  </si>
  <si>
    <t>Bullet104</t>
    <phoneticPr fontId="1" type="noConversion"/>
  </si>
  <si>
    <t>STGLaserAtlas0</t>
    <phoneticPr fontId="1" type="noConversion"/>
  </si>
  <si>
    <t>STGLaserAtlas0</t>
    <phoneticPr fontId="1" type="noConversion"/>
  </si>
  <si>
    <t>texDefaultRotation</t>
    <phoneticPr fontId="1" type="noConversion"/>
  </si>
  <si>
    <t>laserAtlasName</t>
    <phoneticPr fontId="1" type="noConversion"/>
  </si>
  <si>
    <t>texDefaultRotation</t>
    <phoneticPr fontId="1" type="noConversion"/>
  </si>
  <si>
    <t>SuperType(父类，1为laser,2为LinearLaser）</t>
    <phoneticPr fontId="1" type="noConversion"/>
  </si>
  <si>
    <t>Bullet104</t>
    <phoneticPr fontId="1" type="noConversion"/>
  </si>
  <si>
    <t>Laser204</t>
    <phoneticPr fontId="1" type="noConversion"/>
  </si>
  <si>
    <t>STGLaserAtlas0</t>
    <phoneticPr fontId="1" type="noConversion"/>
  </si>
  <si>
    <t>激光</t>
    <phoneticPr fontId="1" type="noConversion"/>
  </si>
  <si>
    <t>STGLaserAtlas0</t>
    <phoneticPr fontId="1" type="noConversion"/>
  </si>
  <si>
    <t>STGLaserAtlas0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</si>
</sst>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">
        <xsd:complexType>
          <xsd:sequence minOccurs="0">
            <xsd:element minOccurs="0" maxOccurs="unbounded" nillable="true" name="LinearLaser" form="unqualified">
              <xsd:complexType>
                <xsd:attribute name="id" form="unqualified" type="xsd:integer"/>
                <xsd:attribute name="comment" form="unqualified" type="xsd:string"/>
                <xsd:attribute name="laserAtlasName" form="unqualified" type="xsd:string"/>
                <xsd:attribute name="laserTexName" form="unqualified" type="xsd:string"/>
                <xsd:attribute name="texDefaultRotation" form="unqualified" type="xsd:integer"/>
                <xsd:attribute name="materialType" form="unqualified" type="xsd:integer"/>
                <xsd:attribute name="laserHeadTexName" form="unqualified" type="xsd:string"/>
                <xsd:attribute name="laserSourceTexId" form="unqualified" type="xsd:integer"/>
                <xsd:attribute name="eliminateColor" form="unqualified" type="xsd:string"/>
              </xsd:complexType>
            </xsd:element>
          </xsd:sequence>
        </xsd:complexType>
      </xsd:element>
    </xsd:schema>
  </Schema>
  <Map ID="5" Name="Data_映射" RootElement="Data" SchemaID="Schema2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M225" tableType="xml" totalsRowShown="0" connectionId="5">
  <autoFilter ref="A1:M225"/>
  <tableColumns count="13">
    <tableColumn id="1" uniqueName="id" name="id" dataDxfId="9">
      <calculatedColumnFormula>VLOOKUP(J2,LaserType!A$2:H$99,5)*100000 + VALUE(K2)*1000 + VALUE(L2)*10 + VALUE(M2)</calculatedColumnFormula>
      <xmlColumnPr mapId="5" xpath="/Data/LinearLaser/@id" xmlDataType="integer"/>
    </tableColumn>
    <tableColumn id="2" uniqueName="comment" name="comment">
      <calculatedColumnFormula>VLOOKUP(J2,LaserType!A$2:C$100,3)&amp;VLOOKUP(L2,BulletColor!A$2:E$25,5)</calculatedColumnFormula>
      <xmlColumnPr mapId="5" xpath="/Data/LinearLaser/@comment" xmlDataType="string"/>
    </tableColumn>
    <tableColumn id="13" uniqueName="laserAtlasName" name="laserAtlasName" dataDxfId="8">
      <calculatedColumnFormula>VLOOKUP(J2,LaserType!A$2:H$99,6)</calculatedColumnFormula>
      <xmlColumnPr mapId="5" xpath="/Data/LinearLaser/@laserAtlasName" xmlDataType="string"/>
    </tableColumn>
    <tableColumn id="3" uniqueName="laserTexName" name="laserTexName" dataDxfId="0">
      <calculatedColumnFormula>VLOOKUP(J2,LaserType!A$2:C$20,2)&amp;REPT(0,2-LEN(L2))&amp;L2&amp;0</calculatedColumnFormula>
      <xmlColumnPr mapId="5" xpath="/Data/LinearLaser/@laserTexName" xmlDataType="string"/>
    </tableColumn>
    <tableColumn id="14" uniqueName="texDefaultRotation" name="texDefaultRotation" dataDxfId="7">
      <calculatedColumnFormula>VLOOKUP(J2,LaserType!A$2:H$99,8)</calculatedColumnFormula>
      <xmlColumnPr mapId="5" xpath="/Data/LinearLaser/@texDefaultRotation" xmlDataType="integer"/>
    </tableColumn>
    <tableColumn id="10" uniqueName="materialType" name="materialType" dataDxfId="6">
      <calculatedColumnFormula>M2</calculatedColumnFormula>
      <xmlColumnPr mapId="5" xpath="/Data/LinearLaser/@materialType" xmlDataType="integer"/>
    </tableColumn>
    <tableColumn id="4" uniqueName="laserHeadTexName" name="laserHeadTexName">
      <calculatedColumnFormula>VLOOKUP(L2,BulletColor!A$2:E17,2)</calculatedColumnFormula>
      <xmlColumnPr mapId="5" xpath="/Data/LinearLaser/@laserHeadTexName" xmlDataType="string"/>
    </tableColumn>
    <tableColumn id="5" uniqueName="laserSourceTexId" name="laserSourceTexId" dataDxfId="5">
      <calculatedColumnFormula>VLOOKUP(L2,BulletColor!A$2:E17,3)</calculatedColumnFormula>
      <xmlColumnPr mapId="5" xpath="/Data/LinearLaser/@laserSourceTexId" xmlDataType="integer"/>
    </tableColumn>
    <tableColumn id="6" uniqueName="eliminateColor" name="eliminateColor">
      <calculatedColumnFormula>VLOOKUP(L2,BulletColor!A$2:E17,4)</calculatedColumnFormula>
      <xmlColumnPr mapId="5" xpath="/Data/LinearLaser/@eliminateColor" xmlDataType="string"/>
    </tableColumn>
    <tableColumn id="7" uniqueName="eliminateColor" name="laserId" dataDxfId="4">
      <calculatedColumnFormula>INT(INT((ROW()-2)/2)/16) + 1</calculatedColumnFormula>
    </tableColumn>
    <tableColumn id="12" uniqueName="12" name="laserType" dataDxfId="3">
      <calculatedColumnFormula>VLOOKUP(J2,LaserType!A$2:M100,7)</calculatedColumnFormula>
    </tableColumn>
    <tableColumn id="8" uniqueName="8" name="BulletColor" dataDxfId="2">
      <calculatedColumnFormula>MOD(INT((ROW()-2)/2),16)</calculatedColumnFormula>
    </tableColumn>
    <tableColumn id="9" uniqueName="9" name="blendMode" dataDxfId="1">
      <calculatedColumnFormula>MOD((ROW()-2),2)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nearLaser"/>
  <dimension ref="A1:M225"/>
  <sheetViews>
    <sheetView workbookViewId="0">
      <selection activeCell="B2" sqref="B2"/>
    </sheetView>
  </sheetViews>
  <sheetFormatPr defaultRowHeight="14.25" x14ac:dyDescent="0.2"/>
  <cols>
    <col min="1" max="1" width="13.625" customWidth="1"/>
    <col min="2" max="2" width="18" customWidth="1"/>
    <col min="3" max="3" width="20.25" customWidth="1"/>
    <col min="4" max="4" width="18.125" customWidth="1"/>
    <col min="5" max="5" width="27.625" customWidth="1"/>
    <col min="6" max="6" width="14.875" bestFit="1" customWidth="1"/>
    <col min="7" max="7" width="21" bestFit="1" customWidth="1"/>
    <col min="8" max="8" width="18.625" bestFit="1" customWidth="1"/>
    <col min="9" max="10" width="14.75" customWidth="1"/>
    <col min="11" max="11" width="16.75" customWidth="1"/>
    <col min="12" max="12" width="21" customWidth="1"/>
    <col min="13" max="13" width="22.25" customWidth="1"/>
  </cols>
  <sheetData>
    <row r="1" spans="1:13" x14ac:dyDescent="0.2">
      <c r="A1" t="s">
        <v>3</v>
      </c>
      <c r="B1" t="s">
        <v>0</v>
      </c>
      <c r="C1" t="s">
        <v>75</v>
      </c>
      <c r="D1" t="s">
        <v>1</v>
      </c>
      <c r="E1" t="s">
        <v>76</v>
      </c>
      <c r="F1" t="s">
        <v>49</v>
      </c>
      <c r="G1" t="s">
        <v>46</v>
      </c>
      <c r="H1" t="s">
        <v>48</v>
      </c>
      <c r="I1" t="s">
        <v>2</v>
      </c>
      <c r="J1" t="s">
        <v>63</v>
      </c>
      <c r="K1" t="s">
        <v>64</v>
      </c>
      <c r="L1" t="s">
        <v>45</v>
      </c>
      <c r="M1" t="s">
        <v>32</v>
      </c>
    </row>
    <row r="2" spans="1:13" x14ac:dyDescent="0.2">
      <c r="A2" s="1">
        <f>VLOOKUP(J2,LaserType!A$2:H$99,5)*100000 + VALUE(K2)*1000 + VALUE(L2)*10 + VALUE(M2)</f>
        <v>201000</v>
      </c>
      <c r="B2" s="2" t="str">
        <f>VLOOKUP(J2,LaserType!A$2:C$100,3)&amp;VLOOKUP(L2,BulletColor!A$2:E$25,5)</f>
        <v>激光灰</v>
      </c>
      <c r="C2" s="2" t="str">
        <f>VLOOKUP(J2,LaserType!A$2:H$99,6)</f>
        <v>STGLaserAtlas0</v>
      </c>
      <c r="D2" s="1" t="str">
        <f>VLOOKUP(J2,LaserType!A$2:C$20,2)&amp;REPT(0,2-LEN(L2))&amp;L2&amp;0</f>
        <v>Laser204000</v>
      </c>
      <c r="E2" s="1">
        <f>VLOOKUP(J2,LaserType!A$2:H$99,8)</f>
        <v>0</v>
      </c>
      <c r="F2" s="1">
        <f t="shared" ref="F2:F33" si="0">M2</f>
        <v>0</v>
      </c>
      <c r="G2" s="2" t="str">
        <f>VLOOKUP(L2,BulletColor!A$2:E17,2)</f>
        <v>LaserHead_W0</v>
      </c>
      <c r="H2" s="1">
        <f>VLOOKUP(L2,BulletColor!A$2:E17,3)</f>
        <v>200000</v>
      </c>
      <c r="I2" s="2" t="str">
        <f>VLOOKUP(L2,BulletColor!A$2:E17,4)</f>
        <v>0.5,0.5,0.5</v>
      </c>
      <c r="J2" s="2">
        <f t="shared" ref="J2:J66" si="1">INT(INT((ROW()-2)/2)/16) + 1</f>
        <v>1</v>
      </c>
      <c r="K2">
        <f>VLOOKUP(J2,LaserType!A$2:M100,7)</f>
        <v>1</v>
      </c>
      <c r="L2">
        <f>MOD(INT((ROW()-2)/2),16)</f>
        <v>0</v>
      </c>
      <c r="M2">
        <f t="shared" ref="M2:M9" si="2">MOD((ROW()-2),2)</f>
        <v>0</v>
      </c>
    </row>
    <row r="3" spans="1:13" x14ac:dyDescent="0.2">
      <c r="A3" s="1">
        <f>VLOOKUP(J3,LaserType!A$2:H$99,5)*100000 + VALUE(K3)*1000 + VALUE(L3)*10 + VALUE(M3)</f>
        <v>201001</v>
      </c>
      <c r="B3" s="2" t="str">
        <f>VLOOKUP(J3,LaserType!A$2:C$100,3)&amp;VLOOKUP(L3,BulletColor!A$2:E$25,5)</f>
        <v>激光灰</v>
      </c>
      <c r="C3" s="2" t="str">
        <f>VLOOKUP(J3,LaserType!A$2:H$99,6)</f>
        <v>STGLaserAtlas0</v>
      </c>
      <c r="D3" s="1" t="str">
        <f>VLOOKUP(J3,LaserType!A$2:C$20,2)&amp;REPT(0,2-LEN(L3))&amp;L3&amp;0</f>
        <v>Laser204000</v>
      </c>
      <c r="E3" s="1">
        <f>VLOOKUP(J3,LaserType!A$2:H$99,8)</f>
        <v>0</v>
      </c>
      <c r="F3" s="1">
        <f t="shared" si="0"/>
        <v>1</v>
      </c>
      <c r="G3" s="2" t="str">
        <f>VLOOKUP(L3,BulletColor!A$2:E18,2)</f>
        <v>LaserHead_W0</v>
      </c>
      <c r="H3" s="1">
        <f>VLOOKUP(L3,BulletColor!A$2:E18,3)</f>
        <v>200000</v>
      </c>
      <c r="I3" s="2" t="str">
        <f>VLOOKUP(L3,BulletColor!A$2:E18,4)</f>
        <v>0.5,0.5,0.5</v>
      </c>
      <c r="J3" s="2">
        <f t="shared" si="1"/>
        <v>1</v>
      </c>
      <c r="K3">
        <f>VLOOKUP(J3,LaserType!A$2:M101,7)</f>
        <v>1</v>
      </c>
      <c r="L3">
        <f>MOD(INT((ROW()-2)/2),16)</f>
        <v>0</v>
      </c>
      <c r="M3">
        <f t="shared" si="2"/>
        <v>1</v>
      </c>
    </row>
    <row r="4" spans="1:13" x14ac:dyDescent="0.2">
      <c r="A4" s="1">
        <f>VLOOKUP(J4,LaserType!A$2:H$99,5)*100000 + VALUE(K4)*1000 + VALUE(L4)*10 + VALUE(M4)</f>
        <v>201010</v>
      </c>
      <c r="B4" s="2" t="str">
        <f>VLOOKUP(J4,LaserType!A$2:C$100,3)&amp;VLOOKUP(L4,BulletColor!A$2:E$25,5)</f>
        <v>激光深红</v>
      </c>
      <c r="C4" s="2" t="str">
        <f>VLOOKUP(J4,LaserType!A$2:H$99,6)</f>
        <v>STGLaserAtlas0</v>
      </c>
      <c r="D4" s="1" t="str">
        <f>VLOOKUP(J4,LaserType!A$2:C$20,2)&amp;REPT(0,2-LEN(L4))&amp;L4&amp;0</f>
        <v>Laser204010</v>
      </c>
      <c r="E4" s="1">
        <f>VLOOKUP(J4,LaserType!A$2:H$99,8)</f>
        <v>0</v>
      </c>
      <c r="F4" s="1">
        <f t="shared" si="0"/>
        <v>0</v>
      </c>
      <c r="G4" s="2" t="str">
        <f>VLOOKUP(L4,BulletColor!A$2:E19,2)</f>
        <v>LaserHead_R0</v>
      </c>
      <c r="H4" s="1">
        <f>VLOOKUP(L4,BulletColor!A$2:E19,3)</f>
        <v>200010</v>
      </c>
      <c r="I4" s="2" t="str">
        <f>VLOOKUP(L4,BulletColor!A$2:E19,4)</f>
        <v>0.625,0.3,0.3</v>
      </c>
      <c r="J4" s="2">
        <f t="shared" si="1"/>
        <v>1</v>
      </c>
      <c r="K4">
        <f>VLOOKUP(J4,LaserType!A$2:M102,7)</f>
        <v>1</v>
      </c>
      <c r="L4">
        <f t="shared" ref="L4:L9" si="3">MOD(INT((ROW()-2)/2),16)</f>
        <v>1</v>
      </c>
      <c r="M4">
        <f t="shared" si="2"/>
        <v>0</v>
      </c>
    </row>
    <row r="5" spans="1:13" x14ac:dyDescent="0.2">
      <c r="A5" s="1">
        <f>VLOOKUP(J5,LaserType!A$2:H$99,5)*100000 + VALUE(K5)*1000 + VALUE(L5)*10 + VALUE(M5)</f>
        <v>201011</v>
      </c>
      <c r="B5" s="2" t="str">
        <f>VLOOKUP(J5,LaserType!A$2:C$100,3)&amp;VLOOKUP(L5,BulletColor!A$2:E$25,5)</f>
        <v>激光深红</v>
      </c>
      <c r="C5" s="2" t="str">
        <f>VLOOKUP(J5,LaserType!A$2:H$99,6)</f>
        <v>STGLaserAtlas0</v>
      </c>
      <c r="D5" s="1" t="str">
        <f>VLOOKUP(J5,LaserType!A$2:C$20,2)&amp;REPT(0,2-LEN(L5))&amp;L5&amp;0</f>
        <v>Laser204010</v>
      </c>
      <c r="E5" s="1">
        <f>VLOOKUP(J5,LaserType!A$2:H$99,8)</f>
        <v>0</v>
      </c>
      <c r="F5" s="1">
        <f t="shared" si="0"/>
        <v>1</v>
      </c>
      <c r="G5" s="2" t="str">
        <f>VLOOKUP(L5,BulletColor!A$2:E20,2)</f>
        <v>LaserHead_R0</v>
      </c>
      <c r="H5" s="1">
        <f>VLOOKUP(L5,BulletColor!A$2:E20,3)</f>
        <v>200010</v>
      </c>
      <c r="I5" s="2" t="str">
        <f>VLOOKUP(L5,BulletColor!A$2:E20,4)</f>
        <v>0.625,0.3,0.3</v>
      </c>
      <c r="J5" s="2">
        <f t="shared" si="1"/>
        <v>1</v>
      </c>
      <c r="K5">
        <f>VLOOKUP(J5,LaserType!A$2:M103,7)</f>
        <v>1</v>
      </c>
      <c r="L5">
        <f t="shared" si="3"/>
        <v>1</v>
      </c>
      <c r="M5">
        <f t="shared" si="2"/>
        <v>1</v>
      </c>
    </row>
    <row r="6" spans="1:13" x14ac:dyDescent="0.2">
      <c r="A6" s="1">
        <f>VLOOKUP(J6,LaserType!A$2:H$99,5)*100000 + VALUE(K6)*1000 + VALUE(L6)*10 + VALUE(M6)</f>
        <v>201020</v>
      </c>
      <c r="B6" s="2" t="str">
        <f>VLOOKUP(J6,LaserType!A$2:C$100,3)&amp;VLOOKUP(L6,BulletColor!A$2:E$25,5)</f>
        <v>激光红</v>
      </c>
      <c r="C6" s="2" t="str">
        <f>VLOOKUP(J6,LaserType!A$2:H$99,6)</f>
        <v>STGLaserAtlas0</v>
      </c>
      <c r="D6" s="1" t="str">
        <f>VLOOKUP(J6,LaserType!A$2:C$20,2)&amp;REPT(0,2-LEN(L6))&amp;L6&amp;0</f>
        <v>Laser204020</v>
      </c>
      <c r="E6" s="1">
        <f>VLOOKUP(J6,LaserType!A$2:H$99,8)</f>
        <v>0</v>
      </c>
      <c r="F6" s="1">
        <f t="shared" si="0"/>
        <v>0</v>
      </c>
      <c r="G6" s="2" t="str">
        <f>VLOOKUP(L6,BulletColor!A$2:E21,2)</f>
        <v>LaserHead_R0</v>
      </c>
      <c r="H6" s="1">
        <f>VLOOKUP(L6,BulletColor!A$2:E21,3)</f>
        <v>200010</v>
      </c>
      <c r="I6" s="2" t="str">
        <f>VLOOKUP(L6,BulletColor!A$2:E21,4)</f>
        <v>0.8,0.3,0.3</v>
      </c>
      <c r="J6" s="2">
        <f t="shared" si="1"/>
        <v>1</v>
      </c>
      <c r="K6">
        <f>VLOOKUP(J6,LaserType!A$2:M104,7)</f>
        <v>1</v>
      </c>
      <c r="L6">
        <f t="shared" si="3"/>
        <v>2</v>
      </c>
      <c r="M6">
        <f t="shared" si="2"/>
        <v>0</v>
      </c>
    </row>
    <row r="7" spans="1:13" x14ac:dyDescent="0.2">
      <c r="A7" s="1">
        <f>VLOOKUP(J7,LaserType!A$2:H$99,5)*100000 + VALUE(K7)*1000 + VALUE(L7)*10 + VALUE(M7)</f>
        <v>201021</v>
      </c>
      <c r="B7" s="2" t="str">
        <f>VLOOKUP(J7,LaserType!A$2:C$100,3)&amp;VLOOKUP(L7,BulletColor!A$2:E$25,5)</f>
        <v>激光红</v>
      </c>
      <c r="C7" s="2" t="str">
        <f>VLOOKUP(J7,LaserType!A$2:H$99,6)</f>
        <v>STGLaserAtlas0</v>
      </c>
      <c r="D7" s="1" t="str">
        <f>VLOOKUP(J7,LaserType!A$2:C$20,2)&amp;REPT(0,2-LEN(L7))&amp;L7&amp;0</f>
        <v>Laser204020</v>
      </c>
      <c r="E7" s="1">
        <f>VLOOKUP(J7,LaserType!A$2:H$99,8)</f>
        <v>0</v>
      </c>
      <c r="F7" s="1">
        <f t="shared" si="0"/>
        <v>1</v>
      </c>
      <c r="G7" s="2" t="str">
        <f>VLOOKUP(L7,BulletColor!A$2:E22,2)</f>
        <v>LaserHead_R0</v>
      </c>
      <c r="H7" s="1">
        <f>VLOOKUP(L7,BulletColor!A$2:E22,3)</f>
        <v>200010</v>
      </c>
      <c r="I7" s="2" t="str">
        <f>VLOOKUP(L7,BulletColor!A$2:E22,4)</f>
        <v>0.8,0.3,0.3</v>
      </c>
      <c r="J7" s="2">
        <f t="shared" si="1"/>
        <v>1</v>
      </c>
      <c r="K7">
        <f>VLOOKUP(J7,LaserType!A$2:M105,7)</f>
        <v>1</v>
      </c>
      <c r="L7">
        <f t="shared" si="3"/>
        <v>2</v>
      </c>
      <c r="M7">
        <f t="shared" si="2"/>
        <v>1</v>
      </c>
    </row>
    <row r="8" spans="1:13" x14ac:dyDescent="0.2">
      <c r="A8" s="1">
        <f>VLOOKUP(J8,LaserType!A$2:H$99,5)*100000 + VALUE(K8)*1000 + VALUE(L8)*10 + VALUE(M8)</f>
        <v>201030</v>
      </c>
      <c r="B8" s="2" t="str">
        <f>VLOOKUP(J8,LaserType!A$2:C$100,3)&amp;VLOOKUP(L8,BulletColor!A$2:E$25,5)</f>
        <v>激光深紫</v>
      </c>
      <c r="C8" s="2" t="str">
        <f>VLOOKUP(J8,LaserType!A$2:H$99,6)</f>
        <v>STGLaserAtlas0</v>
      </c>
      <c r="D8" s="1" t="str">
        <f>VLOOKUP(J8,LaserType!A$2:C$20,2)&amp;REPT(0,2-LEN(L8))&amp;L8&amp;0</f>
        <v>Laser204030</v>
      </c>
      <c r="E8" s="1">
        <f>VLOOKUP(J8,LaserType!A$2:H$99,8)</f>
        <v>0</v>
      </c>
      <c r="F8" s="1">
        <f t="shared" si="0"/>
        <v>0</v>
      </c>
      <c r="G8" s="2" t="str">
        <f>VLOOKUP(L8,BulletColor!A$2:E23,2)</f>
        <v>LaserHead_B0</v>
      </c>
      <c r="H8" s="1">
        <f>VLOOKUP(L8,BulletColor!A$2:E23,3)</f>
        <v>200030</v>
      </c>
      <c r="I8" s="2" t="str">
        <f>VLOOKUP(L8,BulletColor!A$2:E23,4)</f>
        <v>1,0.65,1</v>
      </c>
      <c r="J8" s="2">
        <f t="shared" si="1"/>
        <v>1</v>
      </c>
      <c r="K8">
        <f>VLOOKUP(J8,LaserType!A$2:M106,7)</f>
        <v>1</v>
      </c>
      <c r="L8">
        <f t="shared" si="3"/>
        <v>3</v>
      </c>
      <c r="M8">
        <f t="shared" si="2"/>
        <v>0</v>
      </c>
    </row>
    <row r="9" spans="1:13" x14ac:dyDescent="0.2">
      <c r="A9" s="1">
        <f>VLOOKUP(J9,LaserType!A$2:H$99,5)*100000 + VALUE(K9)*1000 + VALUE(L9)*10 + VALUE(M9)</f>
        <v>201031</v>
      </c>
      <c r="B9" s="2" t="str">
        <f>VLOOKUP(J9,LaserType!A$2:C$100,3)&amp;VLOOKUP(L9,BulletColor!A$2:E$25,5)</f>
        <v>激光深紫</v>
      </c>
      <c r="C9" s="2" t="str">
        <f>VLOOKUP(J9,LaserType!A$2:H$99,6)</f>
        <v>STGLaserAtlas0</v>
      </c>
      <c r="D9" s="1" t="str">
        <f>VLOOKUP(J9,LaserType!A$2:C$20,2)&amp;REPT(0,2-LEN(L9))&amp;L9&amp;0</f>
        <v>Laser204030</v>
      </c>
      <c r="E9" s="1">
        <f>VLOOKUP(J9,LaserType!A$2:H$99,8)</f>
        <v>0</v>
      </c>
      <c r="F9" s="1">
        <f t="shared" si="0"/>
        <v>1</v>
      </c>
      <c r="G9" s="2" t="str">
        <f>VLOOKUP(L9,BulletColor!A$2:E24,2)</f>
        <v>LaserHead_B0</v>
      </c>
      <c r="H9" s="1">
        <f>VLOOKUP(L9,BulletColor!A$2:E24,3)</f>
        <v>200030</v>
      </c>
      <c r="I9" s="2" t="str">
        <f>VLOOKUP(L9,BulletColor!A$2:E24,4)</f>
        <v>1,0.65,1</v>
      </c>
      <c r="J9" s="2">
        <f t="shared" si="1"/>
        <v>1</v>
      </c>
      <c r="K9">
        <f>VLOOKUP(J9,LaserType!A$2:M107,7)</f>
        <v>1</v>
      </c>
      <c r="L9">
        <f t="shared" si="3"/>
        <v>3</v>
      </c>
      <c r="M9">
        <f t="shared" si="2"/>
        <v>1</v>
      </c>
    </row>
    <row r="10" spans="1:13" x14ac:dyDescent="0.2">
      <c r="A10" s="1">
        <f>VLOOKUP(J10,LaserType!A$2:H$99,5)*100000 + VALUE(K10)*1000 + VALUE(L10)*10 + VALUE(M10)</f>
        <v>201040</v>
      </c>
      <c r="B10" s="2" t="str">
        <f>VLOOKUP(J10,LaserType!A$2:C$100,3)&amp;VLOOKUP(L10,BulletColor!A$2:E$25,5)</f>
        <v>激光紫</v>
      </c>
      <c r="C10" s="2" t="str">
        <f>VLOOKUP(J10,LaserType!A$2:H$99,6)</f>
        <v>STGLaserAtlas0</v>
      </c>
      <c r="D10" s="1" t="str">
        <f>VLOOKUP(J10,LaserType!A$2:C$20,2)&amp;REPT(0,2-LEN(L10))&amp;L10&amp;0</f>
        <v>Laser204040</v>
      </c>
      <c r="E10" s="1">
        <f>VLOOKUP(J10,LaserType!A$2:H$99,8)</f>
        <v>0</v>
      </c>
      <c r="F10" s="1">
        <f t="shared" si="0"/>
        <v>0</v>
      </c>
      <c r="G10" s="2" t="str">
        <f>VLOOKUP(L10,BulletColor!A$2:E25,2)</f>
        <v>LaserHead_B0</v>
      </c>
      <c r="H10" s="1">
        <f>VLOOKUP(L10,BulletColor!A$2:E25,3)</f>
        <v>200030</v>
      </c>
      <c r="I10" s="2" t="str">
        <f>VLOOKUP(L10,BulletColor!A$2:E25,4)</f>
        <v>1,0.65,1</v>
      </c>
      <c r="J10" s="2">
        <f t="shared" si="1"/>
        <v>1</v>
      </c>
      <c r="K10">
        <f>VLOOKUP(J10,LaserType!A$2:M108,7)</f>
        <v>1</v>
      </c>
      <c r="L10" s="1">
        <f t="shared" ref="L10:L41" si="4">MOD(INT((ROW()-2)/2),16)</f>
        <v>4</v>
      </c>
      <c r="M10" s="1">
        <f t="shared" ref="M10:M41" si="5">MOD((ROW()-2),2)</f>
        <v>0</v>
      </c>
    </row>
    <row r="11" spans="1:13" x14ac:dyDescent="0.2">
      <c r="A11" s="1">
        <f>VLOOKUP(J11,LaserType!A$2:H$99,5)*100000 + VALUE(K11)*1000 + VALUE(L11)*10 + VALUE(M11)</f>
        <v>201041</v>
      </c>
      <c r="B11" s="2" t="str">
        <f>VLOOKUP(J11,LaserType!A$2:C$100,3)&amp;VLOOKUP(L11,BulletColor!A$2:E$25,5)</f>
        <v>激光紫</v>
      </c>
      <c r="C11" s="2" t="str">
        <f>VLOOKUP(J11,LaserType!A$2:H$99,6)</f>
        <v>STGLaserAtlas0</v>
      </c>
      <c r="D11" s="1" t="str">
        <f>VLOOKUP(J11,LaserType!A$2:C$20,2)&amp;REPT(0,2-LEN(L11))&amp;L11&amp;0</f>
        <v>Laser204040</v>
      </c>
      <c r="E11" s="1">
        <f>VLOOKUP(J11,LaserType!A$2:H$99,8)</f>
        <v>0</v>
      </c>
      <c r="F11" s="1">
        <f t="shared" si="0"/>
        <v>1</v>
      </c>
      <c r="G11" s="2" t="str">
        <f>VLOOKUP(L11,BulletColor!A$2:E26,2)</f>
        <v>LaserHead_B0</v>
      </c>
      <c r="H11" s="1">
        <f>VLOOKUP(L11,BulletColor!A$2:E26,3)</f>
        <v>200030</v>
      </c>
      <c r="I11" s="2" t="str">
        <f>VLOOKUP(L11,BulletColor!A$2:E26,4)</f>
        <v>1,0.65,1</v>
      </c>
      <c r="J11" s="2">
        <f t="shared" si="1"/>
        <v>1</v>
      </c>
      <c r="K11">
        <f>VLOOKUP(J11,LaserType!A$2:M109,7)</f>
        <v>1</v>
      </c>
      <c r="L11" s="1">
        <f t="shared" si="4"/>
        <v>4</v>
      </c>
      <c r="M11" s="1">
        <f t="shared" si="5"/>
        <v>1</v>
      </c>
    </row>
    <row r="12" spans="1:13" x14ac:dyDescent="0.2">
      <c r="A12" s="1">
        <f>VLOOKUP(J12,LaserType!A$2:H$99,5)*100000 + VALUE(K12)*1000 + VALUE(L12)*10 + VALUE(M12)</f>
        <v>201050</v>
      </c>
      <c r="B12" s="2" t="str">
        <f>VLOOKUP(J12,LaserType!A$2:C$100,3)&amp;VLOOKUP(L12,BulletColor!A$2:E$25,5)</f>
        <v>激光深蓝</v>
      </c>
      <c r="C12" s="2" t="str">
        <f>VLOOKUP(J12,LaserType!A$2:H$99,6)</f>
        <v>STGLaserAtlas0</v>
      </c>
      <c r="D12" s="1" t="str">
        <f>VLOOKUP(J12,LaserType!A$2:C$20,2)&amp;REPT(0,2-LEN(L12))&amp;L12&amp;0</f>
        <v>Laser204050</v>
      </c>
      <c r="E12" s="1">
        <f>VLOOKUP(J12,LaserType!A$2:H$99,8)</f>
        <v>0</v>
      </c>
      <c r="F12" s="1">
        <f t="shared" si="0"/>
        <v>0</v>
      </c>
      <c r="G12" s="2" t="str">
        <f>VLOOKUP(L12,BulletColor!A$2:E27,2)</f>
        <v>LaserHead_B0</v>
      </c>
      <c r="H12" s="1">
        <f>VLOOKUP(L12,BulletColor!A$2:E27,3)</f>
        <v>200050</v>
      </c>
      <c r="I12" s="2" t="str">
        <f>VLOOKUP(L12,BulletColor!A$2:E27,4)</f>
        <v>0,0.1,1</v>
      </c>
      <c r="J12" s="2">
        <f t="shared" si="1"/>
        <v>1</v>
      </c>
      <c r="K12">
        <f>VLOOKUP(J12,LaserType!A$2:M110,7)</f>
        <v>1</v>
      </c>
      <c r="L12" s="1">
        <f t="shared" si="4"/>
        <v>5</v>
      </c>
      <c r="M12" s="1">
        <f t="shared" si="5"/>
        <v>0</v>
      </c>
    </row>
    <row r="13" spans="1:13" x14ac:dyDescent="0.2">
      <c r="A13" s="1">
        <f>VLOOKUP(J13,LaserType!A$2:H$99,5)*100000 + VALUE(K13)*1000 + VALUE(L13)*10 + VALUE(M13)</f>
        <v>201051</v>
      </c>
      <c r="B13" s="2" t="str">
        <f>VLOOKUP(J13,LaserType!A$2:C$100,3)&amp;VLOOKUP(L13,BulletColor!A$2:E$25,5)</f>
        <v>激光深蓝</v>
      </c>
      <c r="C13" s="2" t="str">
        <f>VLOOKUP(J13,LaserType!A$2:H$99,6)</f>
        <v>STGLaserAtlas0</v>
      </c>
      <c r="D13" s="1" t="str">
        <f>VLOOKUP(J13,LaserType!A$2:C$20,2)&amp;REPT(0,2-LEN(L13))&amp;L13&amp;0</f>
        <v>Laser204050</v>
      </c>
      <c r="E13" s="1">
        <f>VLOOKUP(J13,LaserType!A$2:H$99,8)</f>
        <v>0</v>
      </c>
      <c r="F13" s="1">
        <f t="shared" si="0"/>
        <v>1</v>
      </c>
      <c r="G13" s="2" t="str">
        <f>VLOOKUP(L13,BulletColor!A$2:E28,2)</f>
        <v>LaserHead_B0</v>
      </c>
      <c r="H13" s="1">
        <f>VLOOKUP(L13,BulletColor!A$2:E28,3)</f>
        <v>200050</v>
      </c>
      <c r="I13" s="2" t="str">
        <f>VLOOKUP(L13,BulletColor!A$2:E28,4)</f>
        <v>0,0.1,1</v>
      </c>
      <c r="J13" s="2">
        <f t="shared" si="1"/>
        <v>1</v>
      </c>
      <c r="K13">
        <f>VLOOKUP(J13,LaserType!A$2:M111,7)</f>
        <v>1</v>
      </c>
      <c r="L13" s="1">
        <f t="shared" si="4"/>
        <v>5</v>
      </c>
      <c r="M13" s="1">
        <f t="shared" si="5"/>
        <v>1</v>
      </c>
    </row>
    <row r="14" spans="1:13" x14ac:dyDescent="0.2">
      <c r="A14" s="1">
        <f>VLOOKUP(J14,LaserType!A$2:H$99,5)*100000 + VALUE(K14)*1000 + VALUE(L14)*10 + VALUE(M14)</f>
        <v>201060</v>
      </c>
      <c r="B14" s="2" t="str">
        <f>VLOOKUP(J14,LaserType!A$2:C$100,3)&amp;VLOOKUP(L14,BulletColor!A$2:E$25,5)</f>
        <v>激光蓝</v>
      </c>
      <c r="C14" s="2" t="str">
        <f>VLOOKUP(J14,LaserType!A$2:H$99,6)</f>
        <v>STGLaserAtlas0</v>
      </c>
      <c r="D14" s="1" t="str">
        <f>VLOOKUP(J14,LaserType!A$2:C$20,2)&amp;REPT(0,2-LEN(L14))&amp;L14&amp;0</f>
        <v>Laser204060</v>
      </c>
      <c r="E14" s="1">
        <f>VLOOKUP(J14,LaserType!A$2:H$99,8)</f>
        <v>0</v>
      </c>
      <c r="F14" s="1">
        <f t="shared" si="0"/>
        <v>0</v>
      </c>
      <c r="G14" s="2" t="str">
        <f>VLOOKUP(L14,BulletColor!A$2:E29,2)</f>
        <v>LaserHead_B0</v>
      </c>
      <c r="H14" s="1">
        <f>VLOOKUP(L14,BulletColor!A$2:E29,3)</f>
        <v>200050</v>
      </c>
      <c r="I14" s="2" t="str">
        <f>VLOOKUP(L14,BulletColor!A$2:E29,4)</f>
        <v>0,0.1,1</v>
      </c>
      <c r="J14" s="2">
        <f t="shared" si="1"/>
        <v>1</v>
      </c>
      <c r="K14">
        <f>VLOOKUP(J14,LaserType!A$2:M112,7)</f>
        <v>1</v>
      </c>
      <c r="L14" s="1">
        <f t="shared" si="4"/>
        <v>6</v>
      </c>
      <c r="M14" s="1">
        <f t="shared" si="5"/>
        <v>0</v>
      </c>
    </row>
    <row r="15" spans="1:13" x14ac:dyDescent="0.2">
      <c r="A15" s="1">
        <f>VLOOKUP(J15,LaserType!A$2:H$99,5)*100000 + VALUE(K15)*1000 + VALUE(L15)*10 + VALUE(M15)</f>
        <v>201061</v>
      </c>
      <c r="B15" s="2" t="str">
        <f>VLOOKUP(J15,LaserType!A$2:C$100,3)&amp;VLOOKUP(L15,BulletColor!A$2:E$25,5)</f>
        <v>激光蓝</v>
      </c>
      <c r="C15" s="2" t="str">
        <f>VLOOKUP(J15,LaserType!A$2:H$99,6)</f>
        <v>STGLaserAtlas0</v>
      </c>
      <c r="D15" s="1" t="str">
        <f>VLOOKUP(J15,LaserType!A$2:C$20,2)&amp;REPT(0,2-LEN(L15))&amp;L15&amp;0</f>
        <v>Laser204060</v>
      </c>
      <c r="E15" s="1">
        <f>VLOOKUP(J15,LaserType!A$2:H$99,8)</f>
        <v>0</v>
      </c>
      <c r="F15" s="1">
        <f t="shared" si="0"/>
        <v>1</v>
      </c>
      <c r="G15" s="2" t="str">
        <f>VLOOKUP(L15,BulletColor!A$2:E30,2)</f>
        <v>LaserHead_B0</v>
      </c>
      <c r="H15" s="1">
        <f>VLOOKUP(L15,BulletColor!A$2:E30,3)</f>
        <v>200050</v>
      </c>
      <c r="I15" s="2" t="str">
        <f>VLOOKUP(L15,BulletColor!A$2:E30,4)</f>
        <v>0,0.1,1</v>
      </c>
      <c r="J15" s="2">
        <f t="shared" si="1"/>
        <v>1</v>
      </c>
      <c r="K15">
        <f>VLOOKUP(J15,LaserType!A$2:M113,7)</f>
        <v>1</v>
      </c>
      <c r="L15" s="1">
        <f t="shared" si="4"/>
        <v>6</v>
      </c>
      <c r="M15" s="1">
        <f t="shared" si="5"/>
        <v>1</v>
      </c>
    </row>
    <row r="16" spans="1:13" x14ac:dyDescent="0.2">
      <c r="A16" s="1">
        <f>VLOOKUP(J16,LaserType!A$2:H$99,5)*100000 + VALUE(K16)*1000 + VALUE(L16)*10 + VALUE(M16)</f>
        <v>201070</v>
      </c>
      <c r="B16" s="2" t="str">
        <f>VLOOKUP(J16,LaserType!A$2:C$100,3)&amp;VLOOKUP(L16,BulletColor!A$2:E$25,5)</f>
        <v>激光深青</v>
      </c>
      <c r="C16" s="2" t="str">
        <f>VLOOKUP(J16,LaserType!A$2:H$99,6)</f>
        <v>STGLaserAtlas0</v>
      </c>
      <c r="D16" s="1" t="str">
        <f>VLOOKUP(J16,LaserType!A$2:C$20,2)&amp;REPT(0,2-LEN(L16))&amp;L16&amp;0</f>
        <v>Laser204070</v>
      </c>
      <c r="E16" s="1">
        <f>VLOOKUP(J16,LaserType!A$2:H$99,8)</f>
        <v>0</v>
      </c>
      <c r="F16" s="1">
        <f t="shared" si="0"/>
        <v>0</v>
      </c>
      <c r="G16" s="2" t="str">
        <f>VLOOKUP(L16,BulletColor!A$2:E31,2)</f>
        <v>LaserHead_G0</v>
      </c>
      <c r="H16" s="1">
        <f>VLOOKUP(L16,BulletColor!A$2:E31,3)</f>
        <v>200070</v>
      </c>
      <c r="I16" s="2" t="str">
        <f>VLOOKUP(L16,BulletColor!A$2:E31,4)</f>
        <v>0.25,1,1</v>
      </c>
      <c r="J16" s="2">
        <f t="shared" si="1"/>
        <v>1</v>
      </c>
      <c r="K16">
        <f>VLOOKUP(J16,LaserType!A$2:M114,7)</f>
        <v>1</v>
      </c>
      <c r="L16" s="1">
        <f t="shared" si="4"/>
        <v>7</v>
      </c>
      <c r="M16" s="1">
        <f t="shared" si="5"/>
        <v>0</v>
      </c>
    </row>
    <row r="17" spans="1:13" x14ac:dyDescent="0.2">
      <c r="A17" s="1">
        <f>VLOOKUP(J17,LaserType!A$2:H$99,5)*100000 + VALUE(K17)*1000 + VALUE(L17)*10 + VALUE(M17)</f>
        <v>201071</v>
      </c>
      <c r="B17" s="2" t="str">
        <f>VLOOKUP(J17,LaserType!A$2:C$100,3)&amp;VLOOKUP(L17,BulletColor!A$2:E$25,5)</f>
        <v>激光深青</v>
      </c>
      <c r="C17" s="2" t="str">
        <f>VLOOKUP(J17,LaserType!A$2:H$99,6)</f>
        <v>STGLaserAtlas0</v>
      </c>
      <c r="D17" s="1" t="str">
        <f>VLOOKUP(J17,LaserType!A$2:C$20,2)&amp;REPT(0,2-LEN(L17))&amp;L17&amp;0</f>
        <v>Laser204070</v>
      </c>
      <c r="E17" s="1">
        <f>VLOOKUP(J17,LaserType!A$2:H$99,8)</f>
        <v>0</v>
      </c>
      <c r="F17" s="1">
        <f t="shared" si="0"/>
        <v>1</v>
      </c>
      <c r="G17" s="2" t="str">
        <f>VLOOKUP(L17,BulletColor!A$2:E32,2)</f>
        <v>LaserHead_G0</v>
      </c>
      <c r="H17" s="1">
        <f>VLOOKUP(L17,BulletColor!A$2:E32,3)</f>
        <v>200070</v>
      </c>
      <c r="I17" s="2" t="str">
        <f>VLOOKUP(L17,BulletColor!A$2:E32,4)</f>
        <v>0.25,1,1</v>
      </c>
      <c r="J17" s="2">
        <f t="shared" si="1"/>
        <v>1</v>
      </c>
      <c r="K17">
        <f>VLOOKUP(J17,LaserType!A$2:M115,7)</f>
        <v>1</v>
      </c>
      <c r="L17" s="1">
        <f t="shared" si="4"/>
        <v>7</v>
      </c>
      <c r="M17" s="1">
        <f t="shared" si="5"/>
        <v>1</v>
      </c>
    </row>
    <row r="18" spans="1:13" x14ac:dyDescent="0.2">
      <c r="A18" s="1">
        <f>VLOOKUP(J18,LaserType!A$2:H$99,5)*100000 + VALUE(K18)*1000 + VALUE(L18)*10 + VALUE(M18)</f>
        <v>201080</v>
      </c>
      <c r="B18" s="2" t="str">
        <f>VLOOKUP(J18,LaserType!A$2:C$100,3)&amp;VLOOKUP(L18,BulletColor!A$2:E$25,5)</f>
        <v>激光青</v>
      </c>
      <c r="C18" s="2" t="str">
        <f>VLOOKUP(J18,LaserType!A$2:H$99,6)</f>
        <v>STGLaserAtlas0</v>
      </c>
      <c r="D18" s="1" t="str">
        <f>VLOOKUP(J18,LaserType!A$2:C$20,2)&amp;REPT(0,2-LEN(L18))&amp;L18&amp;0</f>
        <v>Laser204080</v>
      </c>
      <c r="E18" s="1">
        <f>VLOOKUP(J18,LaserType!A$2:H$99,8)</f>
        <v>0</v>
      </c>
      <c r="F18" s="1">
        <f t="shared" si="0"/>
        <v>0</v>
      </c>
      <c r="G18" s="2" t="str">
        <f>VLOOKUP(L18,BulletColor!A$2:E33,2)</f>
        <v>LaserHead_G0</v>
      </c>
      <c r="H18" s="1">
        <f>VLOOKUP(L18,BulletColor!A$2:E33,3)</f>
        <v>200070</v>
      </c>
      <c r="I18" s="2" t="str">
        <f>VLOOKUP(L18,BulletColor!A$2:E33,4)</f>
        <v>0.25,1,1</v>
      </c>
      <c r="J18" s="2">
        <f t="shared" si="1"/>
        <v>1</v>
      </c>
      <c r="K18">
        <f>VLOOKUP(J18,LaserType!A$2:M116,7)</f>
        <v>1</v>
      </c>
      <c r="L18" s="1">
        <f t="shared" si="4"/>
        <v>8</v>
      </c>
      <c r="M18" s="1">
        <f t="shared" si="5"/>
        <v>0</v>
      </c>
    </row>
    <row r="19" spans="1:13" x14ac:dyDescent="0.2">
      <c r="A19" s="1">
        <f>VLOOKUP(J19,LaserType!A$2:H$99,5)*100000 + VALUE(K19)*1000 + VALUE(L19)*10 + VALUE(M19)</f>
        <v>201081</v>
      </c>
      <c r="B19" s="2" t="str">
        <f>VLOOKUP(J19,LaserType!A$2:C$100,3)&amp;VLOOKUP(L19,BulletColor!A$2:E$25,5)</f>
        <v>激光青</v>
      </c>
      <c r="C19" s="2" t="str">
        <f>VLOOKUP(J19,LaserType!A$2:H$99,6)</f>
        <v>STGLaserAtlas0</v>
      </c>
      <c r="D19" s="1" t="str">
        <f>VLOOKUP(J19,LaserType!A$2:C$20,2)&amp;REPT(0,2-LEN(L19))&amp;L19&amp;0</f>
        <v>Laser204080</v>
      </c>
      <c r="E19" s="1">
        <f>VLOOKUP(J19,LaserType!A$2:H$99,8)</f>
        <v>0</v>
      </c>
      <c r="F19" s="1">
        <f t="shared" si="0"/>
        <v>1</v>
      </c>
      <c r="G19" s="2" t="str">
        <f>VLOOKUP(L19,BulletColor!A$2:E34,2)</f>
        <v>LaserHead_G0</v>
      </c>
      <c r="H19" s="1">
        <f>VLOOKUP(L19,BulletColor!A$2:E34,3)</f>
        <v>200070</v>
      </c>
      <c r="I19" s="2" t="str">
        <f>VLOOKUP(L19,BulletColor!A$2:E34,4)</f>
        <v>0.25,1,1</v>
      </c>
      <c r="J19" s="2">
        <f t="shared" si="1"/>
        <v>1</v>
      </c>
      <c r="K19">
        <f>VLOOKUP(J19,LaserType!A$2:M117,7)</f>
        <v>1</v>
      </c>
      <c r="L19" s="1">
        <f t="shared" si="4"/>
        <v>8</v>
      </c>
      <c r="M19" s="1">
        <f t="shared" si="5"/>
        <v>1</v>
      </c>
    </row>
    <row r="20" spans="1:13" x14ac:dyDescent="0.2">
      <c r="A20" s="1">
        <f>VLOOKUP(J20,LaserType!A$2:H$99,5)*100000 + VALUE(K20)*1000 + VALUE(L20)*10 + VALUE(M20)</f>
        <v>201090</v>
      </c>
      <c r="B20" s="2" t="str">
        <f>VLOOKUP(J20,LaserType!A$2:C$100,3)&amp;VLOOKUP(L20,BulletColor!A$2:E$25,5)</f>
        <v>激光深绿</v>
      </c>
      <c r="C20" s="2" t="str">
        <f>VLOOKUP(J20,LaserType!A$2:H$99,6)</f>
        <v>STGLaserAtlas0</v>
      </c>
      <c r="D20" s="1" t="str">
        <f>VLOOKUP(J20,LaserType!A$2:C$20,2)&amp;REPT(0,2-LEN(L20))&amp;L20&amp;0</f>
        <v>Laser204090</v>
      </c>
      <c r="E20" s="1">
        <f>VLOOKUP(J20,LaserType!A$2:H$99,8)</f>
        <v>0</v>
      </c>
      <c r="F20" s="1">
        <f t="shared" si="0"/>
        <v>0</v>
      </c>
      <c r="G20" s="2" t="str">
        <f>VLOOKUP(L20,BulletColor!A$2:E35,2)</f>
        <v>LaserHead_G0</v>
      </c>
      <c r="H20" s="1">
        <f>VLOOKUP(L20,BulletColor!A$2:E35,3)</f>
        <v>200090</v>
      </c>
      <c r="I20" s="2" t="str">
        <f>VLOOKUP(L20,BulletColor!A$2:E35,4)</f>
        <v>0.36,0.78,1</v>
      </c>
      <c r="J20" s="2">
        <f t="shared" si="1"/>
        <v>1</v>
      </c>
      <c r="K20">
        <f>VLOOKUP(J20,LaserType!A$2:M118,7)</f>
        <v>1</v>
      </c>
      <c r="L20" s="1">
        <f t="shared" si="4"/>
        <v>9</v>
      </c>
      <c r="M20" s="1">
        <f t="shared" si="5"/>
        <v>0</v>
      </c>
    </row>
    <row r="21" spans="1:13" x14ac:dyDescent="0.2">
      <c r="A21" s="1">
        <f>VLOOKUP(J21,LaserType!A$2:H$99,5)*100000 + VALUE(K21)*1000 + VALUE(L21)*10 + VALUE(M21)</f>
        <v>201091</v>
      </c>
      <c r="B21" s="2" t="str">
        <f>VLOOKUP(J21,LaserType!A$2:C$100,3)&amp;VLOOKUP(L21,BulletColor!A$2:E$25,5)</f>
        <v>激光深绿</v>
      </c>
      <c r="C21" s="2" t="str">
        <f>VLOOKUP(J21,LaserType!A$2:H$99,6)</f>
        <v>STGLaserAtlas0</v>
      </c>
      <c r="D21" s="1" t="str">
        <f>VLOOKUP(J21,LaserType!A$2:C$20,2)&amp;REPT(0,2-LEN(L21))&amp;L21&amp;0</f>
        <v>Laser204090</v>
      </c>
      <c r="E21" s="1">
        <f>VLOOKUP(J21,LaserType!A$2:H$99,8)</f>
        <v>0</v>
      </c>
      <c r="F21" s="1">
        <f t="shared" si="0"/>
        <v>1</v>
      </c>
      <c r="G21" s="2" t="str">
        <f>VLOOKUP(L21,BulletColor!A$2:E36,2)</f>
        <v>LaserHead_G0</v>
      </c>
      <c r="H21" s="1">
        <f>VLOOKUP(L21,BulletColor!A$2:E36,3)</f>
        <v>200090</v>
      </c>
      <c r="I21" s="2" t="str">
        <f>VLOOKUP(L21,BulletColor!A$2:E36,4)</f>
        <v>0.36,0.78,1</v>
      </c>
      <c r="J21" s="2">
        <f t="shared" si="1"/>
        <v>1</v>
      </c>
      <c r="K21">
        <f>VLOOKUP(J21,LaserType!A$2:M119,7)</f>
        <v>1</v>
      </c>
      <c r="L21" s="1">
        <f t="shared" si="4"/>
        <v>9</v>
      </c>
      <c r="M21" s="1">
        <f t="shared" si="5"/>
        <v>1</v>
      </c>
    </row>
    <row r="22" spans="1:13" x14ac:dyDescent="0.2">
      <c r="A22" s="1">
        <f>VLOOKUP(J22,LaserType!A$2:H$99,5)*100000 + VALUE(K22)*1000 + VALUE(L22)*10 + VALUE(M22)</f>
        <v>201100</v>
      </c>
      <c r="B22" s="2" t="str">
        <f>VLOOKUP(J22,LaserType!A$2:C$100,3)&amp;VLOOKUP(L22,BulletColor!A$2:E$25,5)</f>
        <v>激光绿</v>
      </c>
      <c r="C22" s="2" t="str">
        <f>VLOOKUP(J22,LaserType!A$2:H$99,6)</f>
        <v>STGLaserAtlas0</v>
      </c>
      <c r="D22" s="1" t="str">
        <f>VLOOKUP(J22,LaserType!A$2:C$20,2)&amp;REPT(0,2-LEN(L22))&amp;L22&amp;0</f>
        <v>Laser204100</v>
      </c>
      <c r="E22" s="1">
        <f>VLOOKUP(J22,LaserType!A$2:H$99,8)</f>
        <v>0</v>
      </c>
      <c r="F22" s="1">
        <f t="shared" si="0"/>
        <v>0</v>
      </c>
      <c r="G22" s="2" t="str">
        <f>VLOOKUP(L22,BulletColor!A$2:E37,2)</f>
        <v>LaserHead_G0</v>
      </c>
      <c r="H22" s="1">
        <f>VLOOKUP(L22,BulletColor!A$2:E37,3)</f>
        <v>200090</v>
      </c>
      <c r="I22" s="2" t="str">
        <f>VLOOKUP(L22,BulletColor!A$2:E37,4)</f>
        <v>0.36,0.78,1</v>
      </c>
      <c r="J22" s="2">
        <f t="shared" si="1"/>
        <v>1</v>
      </c>
      <c r="K22">
        <f>VLOOKUP(J22,LaserType!A$2:M120,7)</f>
        <v>1</v>
      </c>
      <c r="L22" s="1">
        <f t="shared" si="4"/>
        <v>10</v>
      </c>
      <c r="M22" s="1">
        <f t="shared" si="5"/>
        <v>0</v>
      </c>
    </row>
    <row r="23" spans="1:13" x14ac:dyDescent="0.2">
      <c r="A23" s="1">
        <f>VLOOKUP(J23,LaserType!A$2:H$99,5)*100000 + VALUE(K23)*1000 + VALUE(L23)*10 + VALUE(M23)</f>
        <v>201101</v>
      </c>
      <c r="B23" s="2" t="str">
        <f>VLOOKUP(J23,LaserType!A$2:C$100,3)&amp;VLOOKUP(L23,BulletColor!A$2:E$25,5)</f>
        <v>激光绿</v>
      </c>
      <c r="C23" s="2" t="str">
        <f>VLOOKUP(J23,LaserType!A$2:H$99,6)</f>
        <v>STGLaserAtlas0</v>
      </c>
      <c r="D23" s="1" t="str">
        <f>VLOOKUP(J23,LaserType!A$2:C$20,2)&amp;REPT(0,2-LEN(L23))&amp;L23&amp;0</f>
        <v>Laser204100</v>
      </c>
      <c r="E23" s="1">
        <f>VLOOKUP(J23,LaserType!A$2:H$99,8)</f>
        <v>0</v>
      </c>
      <c r="F23" s="1">
        <f t="shared" si="0"/>
        <v>1</v>
      </c>
      <c r="G23" s="2" t="str">
        <f>VLOOKUP(L23,BulletColor!A$2:E38,2)</f>
        <v>LaserHead_G0</v>
      </c>
      <c r="H23" s="1">
        <f>VLOOKUP(L23,BulletColor!A$2:E38,3)</f>
        <v>200090</v>
      </c>
      <c r="I23" s="2" t="str">
        <f>VLOOKUP(L23,BulletColor!A$2:E38,4)</f>
        <v>0.36,0.78,1</v>
      </c>
      <c r="J23" s="2">
        <f t="shared" si="1"/>
        <v>1</v>
      </c>
      <c r="K23">
        <f>VLOOKUP(J23,LaserType!A$2:M121,7)</f>
        <v>1</v>
      </c>
      <c r="L23" s="1">
        <f t="shared" si="4"/>
        <v>10</v>
      </c>
      <c r="M23" s="1">
        <f t="shared" si="5"/>
        <v>1</v>
      </c>
    </row>
    <row r="24" spans="1:13" x14ac:dyDescent="0.2">
      <c r="A24" s="1">
        <f>VLOOKUP(J24,LaserType!A$2:H$99,5)*100000 + VALUE(K24)*1000 + VALUE(L24)*10 + VALUE(M24)</f>
        <v>201110</v>
      </c>
      <c r="B24" s="2" t="str">
        <f>VLOOKUP(J24,LaserType!A$2:C$100,3)&amp;VLOOKUP(L24,BulletColor!A$2:E$25,5)</f>
        <v>激光黄绿</v>
      </c>
      <c r="C24" s="2" t="str">
        <f>VLOOKUP(J24,LaserType!A$2:H$99,6)</f>
        <v>STGLaserAtlas0</v>
      </c>
      <c r="D24" s="1" t="str">
        <f>VLOOKUP(J24,LaserType!A$2:C$20,2)&amp;REPT(0,2-LEN(L24))&amp;L24&amp;0</f>
        <v>Laser204110</v>
      </c>
      <c r="E24" s="1">
        <f>VLOOKUP(J24,LaserType!A$2:H$99,8)</f>
        <v>0</v>
      </c>
      <c r="F24" s="1">
        <f t="shared" si="0"/>
        <v>0</v>
      </c>
      <c r="G24" s="2" t="str">
        <f>VLOOKUP(L24,BulletColor!A$2:E39,2)</f>
        <v>LaserHead_G0</v>
      </c>
      <c r="H24" s="1">
        <f>VLOOKUP(L24,BulletColor!A$2:E39,3)</f>
        <v>200090</v>
      </c>
      <c r="I24" s="2" t="str">
        <f>VLOOKUP(L24,BulletColor!A$2:E39,4)</f>
        <v>0.9,1,0.4</v>
      </c>
      <c r="J24" s="2">
        <f t="shared" si="1"/>
        <v>1</v>
      </c>
      <c r="K24">
        <f>VLOOKUP(J24,LaserType!A$2:M122,7)</f>
        <v>1</v>
      </c>
      <c r="L24" s="1">
        <f t="shared" si="4"/>
        <v>11</v>
      </c>
      <c r="M24" s="1">
        <f t="shared" si="5"/>
        <v>0</v>
      </c>
    </row>
    <row r="25" spans="1:13" x14ac:dyDescent="0.2">
      <c r="A25" s="1">
        <f>VLOOKUP(J25,LaserType!A$2:H$99,5)*100000 + VALUE(K25)*1000 + VALUE(L25)*10 + VALUE(M25)</f>
        <v>201111</v>
      </c>
      <c r="B25" s="2" t="str">
        <f>VLOOKUP(J25,LaserType!A$2:C$100,3)&amp;VLOOKUP(L25,BulletColor!A$2:E$25,5)</f>
        <v>激光黄绿</v>
      </c>
      <c r="C25" s="2" t="str">
        <f>VLOOKUP(J25,LaserType!A$2:H$99,6)</f>
        <v>STGLaserAtlas0</v>
      </c>
      <c r="D25" s="1" t="str">
        <f>VLOOKUP(J25,LaserType!A$2:C$20,2)&amp;REPT(0,2-LEN(L25))&amp;L25&amp;0</f>
        <v>Laser204110</v>
      </c>
      <c r="E25" s="1">
        <f>VLOOKUP(J25,LaserType!A$2:H$99,8)</f>
        <v>0</v>
      </c>
      <c r="F25" s="1">
        <f t="shared" si="0"/>
        <v>1</v>
      </c>
      <c r="G25" s="2" t="str">
        <f>VLOOKUP(L25,BulletColor!A$2:E40,2)</f>
        <v>LaserHead_G0</v>
      </c>
      <c r="H25" s="1">
        <f>VLOOKUP(L25,BulletColor!A$2:E40,3)</f>
        <v>200090</v>
      </c>
      <c r="I25" s="2" t="str">
        <f>VLOOKUP(L25,BulletColor!A$2:E40,4)</f>
        <v>0.9,1,0.4</v>
      </c>
      <c r="J25" s="2">
        <f t="shared" si="1"/>
        <v>1</v>
      </c>
      <c r="K25">
        <f>VLOOKUP(J25,LaserType!A$2:M123,7)</f>
        <v>1</v>
      </c>
      <c r="L25" s="1">
        <f t="shared" si="4"/>
        <v>11</v>
      </c>
      <c r="M25" s="1">
        <f t="shared" si="5"/>
        <v>1</v>
      </c>
    </row>
    <row r="26" spans="1:13" x14ac:dyDescent="0.2">
      <c r="A26" s="1">
        <f>VLOOKUP(J26,LaserType!A$2:H$99,5)*100000 + VALUE(K26)*1000 + VALUE(L26)*10 + VALUE(M26)</f>
        <v>201120</v>
      </c>
      <c r="B26" s="2" t="str">
        <f>VLOOKUP(J26,LaserType!A$2:C$100,3)&amp;VLOOKUP(L26,BulletColor!A$2:E$25,5)</f>
        <v>激光深黄</v>
      </c>
      <c r="C26" s="2" t="str">
        <f>VLOOKUP(J26,LaserType!A$2:H$99,6)</f>
        <v>STGLaserAtlas0</v>
      </c>
      <c r="D26" s="1" t="str">
        <f>VLOOKUP(J26,LaserType!A$2:C$20,2)&amp;REPT(0,2-LEN(L26))&amp;L26&amp;0</f>
        <v>Laser204120</v>
      </c>
      <c r="E26" s="1">
        <f>VLOOKUP(J26,LaserType!A$2:H$99,8)</f>
        <v>0</v>
      </c>
      <c r="F26" s="1">
        <f t="shared" si="0"/>
        <v>0</v>
      </c>
      <c r="G26" s="2" t="str">
        <f>VLOOKUP(L26,BulletColor!A$2:E41,2)</f>
        <v>LaserHead_G0</v>
      </c>
      <c r="H26" s="1">
        <f>VLOOKUP(L26,BulletColor!A$2:E41,3)</f>
        <v>200090</v>
      </c>
      <c r="I26" s="2" t="str">
        <f>VLOOKUP(L26,BulletColor!A$2:E41,4)</f>
        <v>0.9,1,0.4</v>
      </c>
      <c r="J26" s="2">
        <f t="shared" si="1"/>
        <v>1</v>
      </c>
      <c r="K26">
        <f>VLOOKUP(J26,LaserType!A$2:M124,7)</f>
        <v>1</v>
      </c>
      <c r="L26" s="1">
        <f t="shared" si="4"/>
        <v>12</v>
      </c>
      <c r="M26" s="1">
        <f t="shared" si="5"/>
        <v>0</v>
      </c>
    </row>
    <row r="27" spans="1:13" x14ac:dyDescent="0.2">
      <c r="A27" s="1">
        <f>VLOOKUP(J27,LaserType!A$2:H$99,5)*100000 + VALUE(K27)*1000 + VALUE(L27)*10 + VALUE(M27)</f>
        <v>201121</v>
      </c>
      <c r="B27" s="2" t="str">
        <f>VLOOKUP(J27,LaserType!A$2:C$100,3)&amp;VLOOKUP(L27,BulletColor!A$2:E$25,5)</f>
        <v>激光深黄</v>
      </c>
      <c r="C27" s="2" t="str">
        <f>VLOOKUP(J27,LaserType!A$2:H$99,6)</f>
        <v>STGLaserAtlas0</v>
      </c>
      <c r="D27" s="1" t="str">
        <f>VLOOKUP(J27,LaserType!A$2:C$20,2)&amp;REPT(0,2-LEN(L27))&amp;L27&amp;0</f>
        <v>Laser204120</v>
      </c>
      <c r="E27" s="1">
        <f>VLOOKUP(J27,LaserType!A$2:H$99,8)</f>
        <v>0</v>
      </c>
      <c r="F27" s="1">
        <f t="shared" si="0"/>
        <v>1</v>
      </c>
      <c r="G27" s="2" t="str">
        <f>VLOOKUP(L27,BulletColor!A$2:E42,2)</f>
        <v>LaserHead_G0</v>
      </c>
      <c r="H27" s="1">
        <f>VLOOKUP(L27,BulletColor!A$2:E42,3)</f>
        <v>200090</v>
      </c>
      <c r="I27" s="2" t="str">
        <f>VLOOKUP(L27,BulletColor!A$2:E42,4)</f>
        <v>0.9,1,0.4</v>
      </c>
      <c r="J27" s="2">
        <f t="shared" si="1"/>
        <v>1</v>
      </c>
      <c r="K27">
        <f>VLOOKUP(J27,LaserType!A$2:M125,7)</f>
        <v>1</v>
      </c>
      <c r="L27" s="1">
        <f t="shared" si="4"/>
        <v>12</v>
      </c>
      <c r="M27" s="1">
        <f t="shared" si="5"/>
        <v>1</v>
      </c>
    </row>
    <row r="28" spans="1:13" x14ac:dyDescent="0.2">
      <c r="A28" s="1">
        <f>VLOOKUP(J28,LaserType!A$2:H$99,5)*100000 + VALUE(K28)*1000 + VALUE(L28)*10 + VALUE(M28)</f>
        <v>201130</v>
      </c>
      <c r="B28" s="2" t="str">
        <f>VLOOKUP(J28,LaserType!A$2:C$100,3)&amp;VLOOKUP(L28,BulletColor!A$2:E$25,5)</f>
        <v>激光浅黄</v>
      </c>
      <c r="C28" s="2" t="str">
        <f>VLOOKUP(J28,LaserType!A$2:H$99,6)</f>
        <v>STGLaserAtlas0</v>
      </c>
      <c r="D28" s="1" t="str">
        <f>VLOOKUP(J28,LaserType!A$2:C$20,2)&amp;REPT(0,2-LEN(L28))&amp;L28&amp;0</f>
        <v>Laser204130</v>
      </c>
      <c r="E28" s="1">
        <f>VLOOKUP(J28,LaserType!A$2:H$99,8)</f>
        <v>0</v>
      </c>
      <c r="F28" s="1">
        <f t="shared" si="0"/>
        <v>0</v>
      </c>
      <c r="G28" s="2" t="str">
        <f>VLOOKUP(L28,BulletColor!A$2:E43,2)</f>
        <v>LaserHead_G0</v>
      </c>
      <c r="H28" s="1">
        <f>VLOOKUP(L28,BulletColor!A$2:E43,3)</f>
        <v>200130</v>
      </c>
      <c r="I28" s="2" t="str">
        <f>VLOOKUP(L28,BulletColor!A$2:E43,4)</f>
        <v>0.9,1,0.4</v>
      </c>
      <c r="J28" s="2">
        <f t="shared" si="1"/>
        <v>1</v>
      </c>
      <c r="K28">
        <f>VLOOKUP(J28,LaserType!A$2:M126,7)</f>
        <v>1</v>
      </c>
      <c r="L28" s="1">
        <f t="shared" si="4"/>
        <v>13</v>
      </c>
      <c r="M28" s="1">
        <f t="shared" si="5"/>
        <v>0</v>
      </c>
    </row>
    <row r="29" spans="1:13" x14ac:dyDescent="0.2">
      <c r="A29" s="1">
        <f>VLOOKUP(J29,LaserType!A$2:H$99,5)*100000 + VALUE(K29)*1000 + VALUE(L29)*10 + VALUE(M29)</f>
        <v>201131</v>
      </c>
      <c r="B29" s="2" t="str">
        <f>VLOOKUP(J29,LaserType!A$2:C$100,3)&amp;VLOOKUP(L29,BulletColor!A$2:E$25,5)</f>
        <v>激光浅黄</v>
      </c>
      <c r="C29" s="2" t="str">
        <f>VLOOKUP(J29,LaserType!A$2:H$99,6)</f>
        <v>STGLaserAtlas0</v>
      </c>
      <c r="D29" s="1" t="str">
        <f>VLOOKUP(J29,LaserType!A$2:C$20,2)&amp;REPT(0,2-LEN(L29))&amp;L29&amp;0</f>
        <v>Laser204130</v>
      </c>
      <c r="E29" s="1">
        <f>VLOOKUP(J29,LaserType!A$2:H$99,8)</f>
        <v>0</v>
      </c>
      <c r="F29" s="1">
        <f t="shared" si="0"/>
        <v>1</v>
      </c>
      <c r="G29" s="2" t="str">
        <f>VLOOKUP(L29,BulletColor!A$2:E44,2)</f>
        <v>LaserHead_G0</v>
      </c>
      <c r="H29" s="1">
        <f>VLOOKUP(L29,BulletColor!A$2:E44,3)</f>
        <v>200130</v>
      </c>
      <c r="I29" s="2" t="str">
        <f>VLOOKUP(L29,BulletColor!A$2:E44,4)</f>
        <v>0.9,1,0.4</v>
      </c>
      <c r="J29" s="2">
        <f t="shared" si="1"/>
        <v>1</v>
      </c>
      <c r="K29">
        <f>VLOOKUP(J29,LaserType!A$2:M127,7)</f>
        <v>1</v>
      </c>
      <c r="L29" s="1">
        <f t="shared" si="4"/>
        <v>13</v>
      </c>
      <c r="M29" s="1">
        <f t="shared" si="5"/>
        <v>1</v>
      </c>
    </row>
    <row r="30" spans="1:13" x14ac:dyDescent="0.2">
      <c r="A30" s="1">
        <f>VLOOKUP(J30,LaserType!A$2:H$99,5)*100000 + VALUE(K30)*1000 + VALUE(L30)*10 + VALUE(M30)</f>
        <v>201140</v>
      </c>
      <c r="B30" s="2" t="str">
        <f>VLOOKUP(J30,LaserType!A$2:C$100,3)&amp;VLOOKUP(L30,BulletColor!A$2:E$25,5)</f>
        <v>激光棕黄</v>
      </c>
      <c r="C30" s="2" t="str">
        <f>VLOOKUP(J30,LaserType!A$2:H$99,6)</f>
        <v>STGLaserAtlas0</v>
      </c>
      <c r="D30" s="1" t="str">
        <f>VLOOKUP(J30,LaserType!A$2:C$20,2)&amp;REPT(0,2-LEN(L30))&amp;L30&amp;0</f>
        <v>Laser204140</v>
      </c>
      <c r="E30" s="1">
        <f>VLOOKUP(J30,LaserType!A$2:H$99,8)</f>
        <v>0</v>
      </c>
      <c r="F30" s="1">
        <f t="shared" si="0"/>
        <v>0</v>
      </c>
      <c r="G30" s="2" t="str">
        <f>VLOOKUP(L30,BulletColor!A$2:E45,2)</f>
        <v>LaserHead_G0</v>
      </c>
      <c r="H30" s="1">
        <f>VLOOKUP(L30,BulletColor!A$2:E45,3)</f>
        <v>200130</v>
      </c>
      <c r="I30" s="2" t="str">
        <f>VLOOKUP(L30,BulletColor!A$2:E45,4)</f>
        <v>0.9,1,0.4</v>
      </c>
      <c r="J30" s="2">
        <f t="shared" si="1"/>
        <v>1</v>
      </c>
      <c r="K30">
        <f>VLOOKUP(J30,LaserType!A$2:M128,7)</f>
        <v>1</v>
      </c>
      <c r="L30" s="1">
        <f t="shared" si="4"/>
        <v>14</v>
      </c>
      <c r="M30" s="1">
        <f t="shared" si="5"/>
        <v>0</v>
      </c>
    </row>
    <row r="31" spans="1:13" x14ac:dyDescent="0.2">
      <c r="A31" s="1">
        <f>VLOOKUP(J31,LaserType!A$2:H$99,5)*100000 + VALUE(K31)*1000 + VALUE(L31)*10 + VALUE(M31)</f>
        <v>201141</v>
      </c>
      <c r="B31" s="2" t="str">
        <f>VLOOKUP(J31,LaserType!A$2:C$100,3)&amp;VLOOKUP(L31,BulletColor!A$2:E$25,5)</f>
        <v>激光棕黄</v>
      </c>
      <c r="C31" s="2" t="str">
        <f>VLOOKUP(J31,LaserType!A$2:H$99,6)</f>
        <v>STGLaserAtlas0</v>
      </c>
      <c r="D31" s="1" t="str">
        <f>VLOOKUP(J31,LaserType!A$2:C$20,2)&amp;REPT(0,2-LEN(L31))&amp;L31&amp;0</f>
        <v>Laser204140</v>
      </c>
      <c r="E31" s="1">
        <f>VLOOKUP(J31,LaserType!A$2:H$99,8)</f>
        <v>0</v>
      </c>
      <c r="F31" s="1">
        <f t="shared" si="0"/>
        <v>1</v>
      </c>
      <c r="G31" s="2" t="str">
        <f>VLOOKUP(L31,BulletColor!A$2:E46,2)</f>
        <v>LaserHead_G0</v>
      </c>
      <c r="H31" s="1">
        <f>VLOOKUP(L31,BulletColor!A$2:E46,3)</f>
        <v>200130</v>
      </c>
      <c r="I31" s="2" t="str">
        <f>VLOOKUP(L31,BulletColor!A$2:E46,4)</f>
        <v>0.9,1,0.4</v>
      </c>
      <c r="J31" s="2">
        <f t="shared" si="1"/>
        <v>1</v>
      </c>
      <c r="K31">
        <f>VLOOKUP(J31,LaserType!A$2:M129,7)</f>
        <v>1</v>
      </c>
      <c r="L31" s="1">
        <f t="shared" si="4"/>
        <v>14</v>
      </c>
      <c r="M31" s="1">
        <f t="shared" si="5"/>
        <v>1</v>
      </c>
    </row>
    <row r="32" spans="1:13" x14ac:dyDescent="0.2">
      <c r="A32" s="1">
        <f>VLOOKUP(J32,LaserType!A$2:H$99,5)*100000 + VALUE(K32)*1000 + VALUE(L32)*10 + VALUE(M32)</f>
        <v>201150</v>
      </c>
      <c r="B32" s="2" t="str">
        <f>VLOOKUP(J32,LaserType!A$2:C$100,3)&amp;VLOOKUP(L32,BulletColor!A$2:E$25,5)</f>
        <v>激光白</v>
      </c>
      <c r="C32" s="2" t="str">
        <f>VLOOKUP(J32,LaserType!A$2:H$99,6)</f>
        <v>STGLaserAtlas0</v>
      </c>
      <c r="D32" s="1" t="str">
        <f>VLOOKUP(J32,LaserType!A$2:C$20,2)&amp;REPT(0,2-LEN(L32))&amp;L32&amp;0</f>
        <v>Laser204150</v>
      </c>
      <c r="E32" s="1">
        <f>VLOOKUP(J32,LaserType!A$2:H$99,8)</f>
        <v>0</v>
      </c>
      <c r="F32" s="1">
        <f t="shared" si="0"/>
        <v>0</v>
      </c>
      <c r="G32" s="2" t="str">
        <f>VLOOKUP(L32,BulletColor!A$2:E47,2)</f>
        <v>LaserHead_W0</v>
      </c>
      <c r="H32" s="1">
        <f>VLOOKUP(L32,BulletColor!A$2:E47,3)</f>
        <v>200150</v>
      </c>
      <c r="I32" s="2" t="str">
        <f>VLOOKUP(L32,BulletColor!A$2:E47,4)</f>
        <v>0.8,0.8,0.8</v>
      </c>
      <c r="J32" s="2">
        <f t="shared" si="1"/>
        <v>1</v>
      </c>
      <c r="K32">
        <f>VLOOKUP(J32,LaserType!A$2:M130,7)</f>
        <v>1</v>
      </c>
      <c r="L32" s="1">
        <f t="shared" si="4"/>
        <v>15</v>
      </c>
      <c r="M32" s="1">
        <f t="shared" si="5"/>
        <v>0</v>
      </c>
    </row>
    <row r="33" spans="1:13" x14ac:dyDescent="0.2">
      <c r="A33" s="1">
        <f>VLOOKUP(J33,LaserType!A$2:H$99,5)*100000 + VALUE(K33)*1000 + VALUE(L33)*10 + VALUE(M33)</f>
        <v>201151</v>
      </c>
      <c r="B33" s="2" t="str">
        <f>VLOOKUP(J33,LaserType!A$2:C$100,3)&amp;VLOOKUP(L33,BulletColor!A$2:E$25,5)</f>
        <v>激光白</v>
      </c>
      <c r="C33" s="2" t="str">
        <f>VLOOKUP(J33,LaserType!A$2:H$99,6)</f>
        <v>STGLaserAtlas0</v>
      </c>
      <c r="D33" s="1" t="str">
        <f>VLOOKUP(J33,LaserType!A$2:C$20,2)&amp;REPT(0,2-LEN(L33))&amp;L33&amp;0</f>
        <v>Laser204150</v>
      </c>
      <c r="E33" s="1">
        <f>VLOOKUP(J33,LaserType!A$2:H$99,8)</f>
        <v>0</v>
      </c>
      <c r="F33" s="1">
        <f t="shared" si="0"/>
        <v>1</v>
      </c>
      <c r="G33" s="2" t="str">
        <f>VLOOKUP(L33,BulletColor!A$2:E48,2)</f>
        <v>LaserHead_W0</v>
      </c>
      <c r="H33" s="1">
        <f>VLOOKUP(L33,BulletColor!A$2:E48,3)</f>
        <v>200150</v>
      </c>
      <c r="I33" s="2" t="str">
        <f>VLOOKUP(L33,BulletColor!A$2:E48,4)</f>
        <v>0.8,0.8,0.8</v>
      </c>
      <c r="J33" s="2">
        <f t="shared" si="1"/>
        <v>1</v>
      </c>
      <c r="K33">
        <f>VLOOKUP(J33,LaserType!A$2:M131,7)</f>
        <v>1</v>
      </c>
      <c r="L33" s="1">
        <f t="shared" si="4"/>
        <v>15</v>
      </c>
      <c r="M33" s="1">
        <f t="shared" si="5"/>
        <v>1</v>
      </c>
    </row>
    <row r="34" spans="1:13" x14ac:dyDescent="0.2">
      <c r="A34" s="1">
        <f>VLOOKUP(J34,LaserType!A$2:H$99,5)*100000 + VALUE(K34)*1000 + VALUE(L34)*10 + VALUE(M34)</f>
        <v>202000</v>
      </c>
      <c r="B34" s="2" t="str">
        <f>VLOOKUP(J34,LaserType!A$2:C$100,3)&amp;VLOOKUP(L34,BulletColor!A$2:E$25,5)</f>
        <v>尖头激光灰</v>
      </c>
      <c r="C34" s="2" t="str">
        <f>VLOOKUP(J34,LaserType!A$2:H$99,6)</f>
        <v>STGLaserAtlas0</v>
      </c>
      <c r="D34" s="1" t="str">
        <f>VLOOKUP(J34,LaserType!A$2:C$20,2)&amp;REPT(0,2-LEN(L34))&amp;L34&amp;0</f>
        <v>Laser202000</v>
      </c>
      <c r="E34" s="1">
        <f>VLOOKUP(J34,LaserType!A$2:H$99,8)</f>
        <v>0</v>
      </c>
      <c r="F34" s="1">
        <f t="shared" ref="F34:F65" si="6">M34</f>
        <v>0</v>
      </c>
      <c r="G34" s="2" t="str">
        <f>VLOOKUP(L34,BulletColor!A$2:E49,2)</f>
        <v>LaserHead_W0</v>
      </c>
      <c r="H34" s="1">
        <f>VLOOKUP(L34,BulletColor!A$2:E49,3)</f>
        <v>200000</v>
      </c>
      <c r="I34" s="2" t="str">
        <f>VLOOKUP(L34,BulletColor!A$2:E49,4)</f>
        <v>0.5,0.5,0.5</v>
      </c>
      <c r="J34" s="2">
        <f t="shared" si="1"/>
        <v>2</v>
      </c>
      <c r="K34">
        <f>VLOOKUP(J34,LaserType!A$2:M132,7)</f>
        <v>2</v>
      </c>
      <c r="L34" s="1">
        <f t="shared" si="4"/>
        <v>0</v>
      </c>
      <c r="M34" s="1">
        <f t="shared" si="5"/>
        <v>0</v>
      </c>
    </row>
    <row r="35" spans="1:13" x14ac:dyDescent="0.2">
      <c r="A35" s="1">
        <f>VLOOKUP(J35,LaserType!A$2:H$99,5)*100000 + VALUE(K35)*1000 + VALUE(L35)*10 + VALUE(M35)</f>
        <v>202001</v>
      </c>
      <c r="B35" s="2" t="str">
        <f>VLOOKUP(J35,LaserType!A$2:C$100,3)&amp;VLOOKUP(L35,BulletColor!A$2:E$25,5)</f>
        <v>尖头激光灰</v>
      </c>
      <c r="C35" s="2" t="str">
        <f>VLOOKUP(J35,LaserType!A$2:H$99,6)</f>
        <v>STGLaserAtlas0</v>
      </c>
      <c r="D35" s="1" t="str">
        <f>VLOOKUP(J35,LaserType!A$2:C$20,2)&amp;REPT(0,2-LEN(L35))&amp;L35&amp;0</f>
        <v>Laser202000</v>
      </c>
      <c r="E35" s="1">
        <f>VLOOKUP(J35,LaserType!A$2:H$99,8)</f>
        <v>0</v>
      </c>
      <c r="F35" s="1">
        <f t="shared" si="6"/>
        <v>1</v>
      </c>
      <c r="G35" s="2" t="str">
        <f>VLOOKUP(L35,BulletColor!A$2:E50,2)</f>
        <v>LaserHead_W0</v>
      </c>
      <c r="H35" s="1">
        <f>VLOOKUP(L35,BulletColor!A$2:E50,3)</f>
        <v>200000</v>
      </c>
      <c r="I35" s="2" t="str">
        <f>VLOOKUP(L35,BulletColor!A$2:E50,4)</f>
        <v>0.5,0.5,0.5</v>
      </c>
      <c r="J35" s="2">
        <f t="shared" si="1"/>
        <v>2</v>
      </c>
      <c r="K35">
        <f>VLOOKUP(J35,LaserType!A$2:M133,7)</f>
        <v>2</v>
      </c>
      <c r="L35" s="1">
        <f t="shared" si="4"/>
        <v>0</v>
      </c>
      <c r="M35" s="1">
        <f t="shared" si="5"/>
        <v>1</v>
      </c>
    </row>
    <row r="36" spans="1:13" x14ac:dyDescent="0.2">
      <c r="A36" s="1">
        <f>VLOOKUP(J36,LaserType!A$2:H$99,5)*100000 + VALUE(K36)*1000 + VALUE(L36)*10 + VALUE(M36)</f>
        <v>202010</v>
      </c>
      <c r="B36" s="2" t="str">
        <f>VLOOKUP(J36,LaserType!A$2:C$100,3)&amp;VLOOKUP(L36,BulletColor!A$2:E$25,5)</f>
        <v>尖头激光深红</v>
      </c>
      <c r="C36" s="2" t="str">
        <f>VLOOKUP(J36,LaserType!A$2:H$99,6)</f>
        <v>STGLaserAtlas0</v>
      </c>
      <c r="D36" s="1" t="str">
        <f>VLOOKUP(J36,LaserType!A$2:C$20,2)&amp;REPT(0,2-LEN(L36))&amp;L36&amp;0</f>
        <v>Laser202010</v>
      </c>
      <c r="E36" s="1">
        <f>VLOOKUP(J36,LaserType!A$2:H$99,8)</f>
        <v>0</v>
      </c>
      <c r="F36" s="1">
        <f t="shared" si="6"/>
        <v>0</v>
      </c>
      <c r="G36" s="2" t="str">
        <f>VLOOKUP(L36,BulletColor!A$2:E51,2)</f>
        <v>LaserHead_R0</v>
      </c>
      <c r="H36" s="1">
        <f>VLOOKUP(L36,BulletColor!A$2:E51,3)</f>
        <v>200010</v>
      </c>
      <c r="I36" s="2" t="str">
        <f>VLOOKUP(L36,BulletColor!A$2:E51,4)</f>
        <v>0.625,0.3,0.3</v>
      </c>
      <c r="J36" s="2">
        <f t="shared" si="1"/>
        <v>2</v>
      </c>
      <c r="K36">
        <f>VLOOKUP(J36,LaserType!A$2:M134,7)</f>
        <v>2</v>
      </c>
      <c r="L36" s="1">
        <f t="shared" si="4"/>
        <v>1</v>
      </c>
      <c r="M36" s="1">
        <f t="shared" si="5"/>
        <v>0</v>
      </c>
    </row>
    <row r="37" spans="1:13" x14ac:dyDescent="0.2">
      <c r="A37" s="1">
        <f>VLOOKUP(J37,LaserType!A$2:H$99,5)*100000 + VALUE(K37)*1000 + VALUE(L37)*10 + VALUE(M37)</f>
        <v>202011</v>
      </c>
      <c r="B37" s="2" t="str">
        <f>VLOOKUP(J37,LaserType!A$2:C$100,3)&amp;VLOOKUP(L37,BulletColor!A$2:E$25,5)</f>
        <v>尖头激光深红</v>
      </c>
      <c r="C37" s="2" t="str">
        <f>VLOOKUP(J37,LaserType!A$2:H$99,6)</f>
        <v>STGLaserAtlas0</v>
      </c>
      <c r="D37" s="1" t="str">
        <f>VLOOKUP(J37,LaserType!A$2:C$20,2)&amp;REPT(0,2-LEN(L37))&amp;L37&amp;0</f>
        <v>Laser202010</v>
      </c>
      <c r="E37" s="1">
        <f>VLOOKUP(J37,LaserType!A$2:H$99,8)</f>
        <v>0</v>
      </c>
      <c r="F37" s="1">
        <f t="shared" si="6"/>
        <v>1</v>
      </c>
      <c r="G37" s="2" t="str">
        <f>VLOOKUP(L37,BulletColor!A$2:E52,2)</f>
        <v>LaserHead_R0</v>
      </c>
      <c r="H37" s="1">
        <f>VLOOKUP(L37,BulletColor!A$2:E52,3)</f>
        <v>200010</v>
      </c>
      <c r="I37" s="2" t="str">
        <f>VLOOKUP(L37,BulletColor!A$2:E52,4)</f>
        <v>0.625,0.3,0.3</v>
      </c>
      <c r="J37" s="2">
        <f t="shared" si="1"/>
        <v>2</v>
      </c>
      <c r="K37">
        <f>VLOOKUP(J37,LaserType!A$2:M135,7)</f>
        <v>2</v>
      </c>
      <c r="L37" s="1">
        <f t="shared" si="4"/>
        <v>1</v>
      </c>
      <c r="M37" s="1">
        <f t="shared" si="5"/>
        <v>1</v>
      </c>
    </row>
    <row r="38" spans="1:13" x14ac:dyDescent="0.2">
      <c r="A38" s="1">
        <f>VLOOKUP(J38,LaserType!A$2:H$99,5)*100000 + VALUE(K38)*1000 + VALUE(L38)*10 + VALUE(M38)</f>
        <v>202020</v>
      </c>
      <c r="B38" s="2" t="str">
        <f>VLOOKUP(J38,LaserType!A$2:C$100,3)&amp;VLOOKUP(L38,BulletColor!A$2:E$25,5)</f>
        <v>尖头激光红</v>
      </c>
      <c r="C38" s="2" t="str">
        <f>VLOOKUP(J38,LaserType!A$2:H$99,6)</f>
        <v>STGLaserAtlas0</v>
      </c>
      <c r="D38" s="1" t="str">
        <f>VLOOKUP(J38,LaserType!A$2:C$20,2)&amp;REPT(0,2-LEN(L38))&amp;L38&amp;0</f>
        <v>Laser202020</v>
      </c>
      <c r="E38" s="1">
        <f>VLOOKUP(J38,LaserType!A$2:H$99,8)</f>
        <v>0</v>
      </c>
      <c r="F38" s="1">
        <f t="shared" si="6"/>
        <v>0</v>
      </c>
      <c r="G38" s="2" t="str">
        <f>VLOOKUP(L38,BulletColor!A$2:E53,2)</f>
        <v>LaserHead_R0</v>
      </c>
      <c r="H38" s="1">
        <f>VLOOKUP(L38,BulletColor!A$2:E53,3)</f>
        <v>200010</v>
      </c>
      <c r="I38" s="2" t="str">
        <f>VLOOKUP(L38,BulletColor!A$2:E53,4)</f>
        <v>0.8,0.3,0.3</v>
      </c>
      <c r="J38" s="2">
        <f t="shared" si="1"/>
        <v>2</v>
      </c>
      <c r="K38">
        <f>VLOOKUP(J38,LaserType!A$2:M136,7)</f>
        <v>2</v>
      </c>
      <c r="L38" s="1">
        <f t="shared" si="4"/>
        <v>2</v>
      </c>
      <c r="M38" s="1">
        <f t="shared" si="5"/>
        <v>0</v>
      </c>
    </row>
    <row r="39" spans="1:13" x14ac:dyDescent="0.2">
      <c r="A39" s="1">
        <f>VLOOKUP(J39,LaserType!A$2:H$99,5)*100000 + VALUE(K39)*1000 + VALUE(L39)*10 + VALUE(M39)</f>
        <v>202021</v>
      </c>
      <c r="B39" s="2" t="str">
        <f>VLOOKUP(J39,LaserType!A$2:C$100,3)&amp;VLOOKUP(L39,BulletColor!A$2:E$25,5)</f>
        <v>尖头激光红</v>
      </c>
      <c r="C39" s="2" t="str">
        <f>VLOOKUP(J39,LaserType!A$2:H$99,6)</f>
        <v>STGLaserAtlas0</v>
      </c>
      <c r="D39" s="1" t="str">
        <f>VLOOKUP(J39,LaserType!A$2:C$20,2)&amp;REPT(0,2-LEN(L39))&amp;L39&amp;0</f>
        <v>Laser202020</v>
      </c>
      <c r="E39" s="1">
        <f>VLOOKUP(J39,LaserType!A$2:H$99,8)</f>
        <v>0</v>
      </c>
      <c r="F39" s="1">
        <f t="shared" si="6"/>
        <v>1</v>
      </c>
      <c r="G39" s="2" t="str">
        <f>VLOOKUP(L39,BulletColor!A$2:E54,2)</f>
        <v>LaserHead_R0</v>
      </c>
      <c r="H39" s="1">
        <f>VLOOKUP(L39,BulletColor!A$2:E54,3)</f>
        <v>200010</v>
      </c>
      <c r="I39" s="2" t="str">
        <f>VLOOKUP(L39,BulletColor!A$2:E54,4)</f>
        <v>0.8,0.3,0.3</v>
      </c>
      <c r="J39" s="2">
        <f t="shared" si="1"/>
        <v>2</v>
      </c>
      <c r="K39">
        <f>VLOOKUP(J39,LaserType!A$2:M137,7)</f>
        <v>2</v>
      </c>
      <c r="L39" s="1">
        <f t="shared" si="4"/>
        <v>2</v>
      </c>
      <c r="M39" s="1">
        <f t="shared" si="5"/>
        <v>1</v>
      </c>
    </row>
    <row r="40" spans="1:13" x14ac:dyDescent="0.2">
      <c r="A40" s="1">
        <f>VLOOKUP(J40,LaserType!A$2:H$99,5)*100000 + VALUE(K40)*1000 + VALUE(L40)*10 + VALUE(M40)</f>
        <v>202030</v>
      </c>
      <c r="B40" s="2" t="str">
        <f>VLOOKUP(J40,LaserType!A$2:C$100,3)&amp;VLOOKUP(L40,BulletColor!A$2:E$25,5)</f>
        <v>尖头激光深紫</v>
      </c>
      <c r="C40" s="2" t="str">
        <f>VLOOKUP(J40,LaserType!A$2:H$99,6)</f>
        <v>STGLaserAtlas0</v>
      </c>
      <c r="D40" s="1" t="str">
        <f>VLOOKUP(J40,LaserType!A$2:C$20,2)&amp;REPT(0,2-LEN(L40))&amp;L40&amp;0</f>
        <v>Laser202030</v>
      </c>
      <c r="E40" s="1">
        <f>VLOOKUP(J40,LaserType!A$2:H$99,8)</f>
        <v>0</v>
      </c>
      <c r="F40" s="1">
        <f t="shared" si="6"/>
        <v>0</v>
      </c>
      <c r="G40" s="2" t="str">
        <f>VLOOKUP(L40,BulletColor!A$2:E55,2)</f>
        <v>LaserHead_B0</v>
      </c>
      <c r="H40" s="1">
        <f>VLOOKUP(L40,BulletColor!A$2:E55,3)</f>
        <v>200030</v>
      </c>
      <c r="I40" s="2" t="str">
        <f>VLOOKUP(L40,BulletColor!A$2:E55,4)</f>
        <v>1,0.65,1</v>
      </c>
      <c r="J40" s="2">
        <f t="shared" si="1"/>
        <v>2</v>
      </c>
      <c r="K40">
        <f>VLOOKUP(J40,LaserType!A$2:M138,7)</f>
        <v>2</v>
      </c>
      <c r="L40" s="1">
        <f t="shared" si="4"/>
        <v>3</v>
      </c>
      <c r="M40" s="1">
        <f t="shared" si="5"/>
        <v>0</v>
      </c>
    </row>
    <row r="41" spans="1:13" x14ac:dyDescent="0.2">
      <c r="A41" s="1">
        <f>VLOOKUP(J41,LaserType!A$2:H$99,5)*100000 + VALUE(K41)*1000 + VALUE(L41)*10 + VALUE(M41)</f>
        <v>202031</v>
      </c>
      <c r="B41" s="2" t="str">
        <f>VLOOKUP(J41,LaserType!A$2:C$100,3)&amp;VLOOKUP(L41,BulletColor!A$2:E$25,5)</f>
        <v>尖头激光深紫</v>
      </c>
      <c r="C41" s="2" t="str">
        <f>VLOOKUP(J41,LaserType!A$2:H$99,6)</f>
        <v>STGLaserAtlas0</v>
      </c>
      <c r="D41" s="1" t="str">
        <f>VLOOKUP(J41,LaserType!A$2:C$20,2)&amp;REPT(0,2-LEN(L41))&amp;L41&amp;0</f>
        <v>Laser202030</v>
      </c>
      <c r="E41" s="1">
        <f>VLOOKUP(J41,LaserType!A$2:H$99,8)</f>
        <v>0</v>
      </c>
      <c r="F41" s="1">
        <f t="shared" si="6"/>
        <v>1</v>
      </c>
      <c r="G41" s="2" t="str">
        <f>VLOOKUP(L41,BulletColor!A$2:E56,2)</f>
        <v>LaserHead_B0</v>
      </c>
      <c r="H41" s="1">
        <f>VLOOKUP(L41,BulletColor!A$2:E56,3)</f>
        <v>200030</v>
      </c>
      <c r="I41" s="2" t="str">
        <f>VLOOKUP(L41,BulletColor!A$2:E56,4)</f>
        <v>1,0.65,1</v>
      </c>
      <c r="J41" s="2">
        <f t="shared" si="1"/>
        <v>2</v>
      </c>
      <c r="K41">
        <f>VLOOKUP(J41,LaserType!A$2:M139,7)</f>
        <v>2</v>
      </c>
      <c r="L41" s="1">
        <f t="shared" si="4"/>
        <v>3</v>
      </c>
      <c r="M41" s="1">
        <f t="shared" si="5"/>
        <v>1</v>
      </c>
    </row>
    <row r="42" spans="1:13" x14ac:dyDescent="0.2">
      <c r="A42" s="1">
        <f>VLOOKUP(J42,LaserType!A$2:H$99,5)*100000 + VALUE(K42)*1000 + VALUE(L42)*10 + VALUE(M42)</f>
        <v>202040</v>
      </c>
      <c r="B42" s="2" t="str">
        <f>VLOOKUP(J42,LaserType!A$2:C$100,3)&amp;VLOOKUP(L42,BulletColor!A$2:E$25,5)</f>
        <v>尖头激光紫</v>
      </c>
      <c r="C42" s="2" t="str">
        <f>VLOOKUP(J42,LaserType!A$2:H$99,6)</f>
        <v>STGLaserAtlas0</v>
      </c>
      <c r="D42" s="1" t="str">
        <f>VLOOKUP(J42,LaserType!A$2:C$20,2)&amp;REPT(0,2-LEN(L42))&amp;L42&amp;0</f>
        <v>Laser202040</v>
      </c>
      <c r="E42" s="1">
        <f>VLOOKUP(J42,LaserType!A$2:H$99,8)</f>
        <v>0</v>
      </c>
      <c r="F42" s="1">
        <f t="shared" si="6"/>
        <v>0</v>
      </c>
      <c r="G42" s="2" t="str">
        <f>VLOOKUP(L42,BulletColor!A$2:E57,2)</f>
        <v>LaserHead_B0</v>
      </c>
      <c r="H42" s="1">
        <f>VLOOKUP(L42,BulletColor!A$2:E57,3)</f>
        <v>200030</v>
      </c>
      <c r="I42" s="2" t="str">
        <f>VLOOKUP(L42,BulletColor!A$2:E57,4)</f>
        <v>1,0.65,1</v>
      </c>
      <c r="J42" s="2">
        <f t="shared" si="1"/>
        <v>2</v>
      </c>
      <c r="K42">
        <f>VLOOKUP(J42,LaserType!A$2:M140,7)</f>
        <v>2</v>
      </c>
      <c r="L42" s="1">
        <f t="shared" ref="L42:L105" si="7">MOD(INT((ROW()-2)/2),16)</f>
        <v>4</v>
      </c>
      <c r="M42" s="1">
        <f t="shared" ref="M42:M105" si="8">MOD((ROW()-2),2)</f>
        <v>0</v>
      </c>
    </row>
    <row r="43" spans="1:13" x14ac:dyDescent="0.2">
      <c r="A43" s="1">
        <f>VLOOKUP(J43,LaserType!A$2:H$99,5)*100000 + VALUE(K43)*1000 + VALUE(L43)*10 + VALUE(M43)</f>
        <v>202041</v>
      </c>
      <c r="B43" s="2" t="str">
        <f>VLOOKUP(J43,LaserType!A$2:C$100,3)&amp;VLOOKUP(L43,BulletColor!A$2:E$25,5)</f>
        <v>尖头激光紫</v>
      </c>
      <c r="C43" s="2" t="str">
        <f>VLOOKUP(J43,LaserType!A$2:H$99,6)</f>
        <v>STGLaserAtlas0</v>
      </c>
      <c r="D43" s="1" t="str">
        <f>VLOOKUP(J43,LaserType!A$2:C$20,2)&amp;REPT(0,2-LEN(L43))&amp;L43&amp;0</f>
        <v>Laser202040</v>
      </c>
      <c r="E43" s="1">
        <f>VLOOKUP(J43,LaserType!A$2:H$99,8)</f>
        <v>0</v>
      </c>
      <c r="F43" s="1">
        <f t="shared" si="6"/>
        <v>1</v>
      </c>
      <c r="G43" s="2" t="str">
        <f>VLOOKUP(L43,BulletColor!A$2:E58,2)</f>
        <v>LaserHead_B0</v>
      </c>
      <c r="H43" s="1">
        <f>VLOOKUP(L43,BulletColor!A$2:E58,3)</f>
        <v>200030</v>
      </c>
      <c r="I43" s="2" t="str">
        <f>VLOOKUP(L43,BulletColor!A$2:E58,4)</f>
        <v>1,0.65,1</v>
      </c>
      <c r="J43" s="2">
        <f t="shared" si="1"/>
        <v>2</v>
      </c>
      <c r="K43">
        <f>VLOOKUP(J43,LaserType!A$2:M141,7)</f>
        <v>2</v>
      </c>
      <c r="L43" s="1">
        <f t="shared" si="7"/>
        <v>4</v>
      </c>
      <c r="M43" s="1">
        <f t="shared" si="8"/>
        <v>1</v>
      </c>
    </row>
    <row r="44" spans="1:13" x14ac:dyDescent="0.2">
      <c r="A44" s="1">
        <f>VLOOKUP(J44,LaserType!A$2:H$99,5)*100000 + VALUE(K44)*1000 + VALUE(L44)*10 + VALUE(M44)</f>
        <v>202050</v>
      </c>
      <c r="B44" s="2" t="str">
        <f>VLOOKUP(J44,LaserType!A$2:C$100,3)&amp;VLOOKUP(L44,BulletColor!A$2:E$25,5)</f>
        <v>尖头激光深蓝</v>
      </c>
      <c r="C44" s="2" t="str">
        <f>VLOOKUP(J44,LaserType!A$2:H$99,6)</f>
        <v>STGLaserAtlas0</v>
      </c>
      <c r="D44" s="1" t="str">
        <f>VLOOKUP(J44,LaserType!A$2:C$20,2)&amp;REPT(0,2-LEN(L44))&amp;L44&amp;0</f>
        <v>Laser202050</v>
      </c>
      <c r="E44" s="1">
        <f>VLOOKUP(J44,LaserType!A$2:H$99,8)</f>
        <v>0</v>
      </c>
      <c r="F44" s="1">
        <f t="shared" si="6"/>
        <v>0</v>
      </c>
      <c r="G44" s="2" t="str">
        <f>VLOOKUP(L44,BulletColor!A$2:E59,2)</f>
        <v>LaserHead_B0</v>
      </c>
      <c r="H44" s="1">
        <f>VLOOKUP(L44,BulletColor!A$2:E59,3)</f>
        <v>200050</v>
      </c>
      <c r="I44" s="2" t="str">
        <f>VLOOKUP(L44,BulletColor!A$2:E59,4)</f>
        <v>0,0.1,1</v>
      </c>
      <c r="J44" s="2">
        <f t="shared" si="1"/>
        <v>2</v>
      </c>
      <c r="K44">
        <f>VLOOKUP(J44,LaserType!A$2:M142,7)</f>
        <v>2</v>
      </c>
      <c r="L44" s="1">
        <f t="shared" si="7"/>
        <v>5</v>
      </c>
      <c r="M44" s="1">
        <f t="shared" si="8"/>
        <v>0</v>
      </c>
    </row>
    <row r="45" spans="1:13" x14ac:dyDescent="0.2">
      <c r="A45" s="1">
        <f>VLOOKUP(J45,LaserType!A$2:H$99,5)*100000 + VALUE(K45)*1000 + VALUE(L45)*10 + VALUE(M45)</f>
        <v>202051</v>
      </c>
      <c r="B45" s="2" t="str">
        <f>VLOOKUP(J45,LaserType!A$2:C$100,3)&amp;VLOOKUP(L45,BulletColor!A$2:E$25,5)</f>
        <v>尖头激光深蓝</v>
      </c>
      <c r="C45" s="2" t="str">
        <f>VLOOKUP(J45,LaserType!A$2:H$99,6)</f>
        <v>STGLaserAtlas0</v>
      </c>
      <c r="D45" s="1" t="str">
        <f>VLOOKUP(J45,LaserType!A$2:C$20,2)&amp;REPT(0,2-LEN(L45))&amp;L45&amp;0</f>
        <v>Laser202050</v>
      </c>
      <c r="E45" s="1">
        <f>VLOOKUP(J45,LaserType!A$2:H$99,8)</f>
        <v>0</v>
      </c>
      <c r="F45" s="1">
        <f t="shared" si="6"/>
        <v>1</v>
      </c>
      <c r="G45" s="2" t="str">
        <f>VLOOKUP(L45,BulletColor!A$2:E60,2)</f>
        <v>LaserHead_B0</v>
      </c>
      <c r="H45" s="1">
        <f>VLOOKUP(L45,BulletColor!A$2:E60,3)</f>
        <v>200050</v>
      </c>
      <c r="I45" s="2" t="str">
        <f>VLOOKUP(L45,BulletColor!A$2:E60,4)</f>
        <v>0,0.1,1</v>
      </c>
      <c r="J45" s="2">
        <f t="shared" si="1"/>
        <v>2</v>
      </c>
      <c r="K45">
        <f>VLOOKUP(J45,LaserType!A$2:M143,7)</f>
        <v>2</v>
      </c>
      <c r="L45" s="1">
        <f t="shared" si="7"/>
        <v>5</v>
      </c>
      <c r="M45" s="1">
        <f t="shared" si="8"/>
        <v>1</v>
      </c>
    </row>
    <row r="46" spans="1:13" x14ac:dyDescent="0.2">
      <c r="A46" s="1">
        <f>VLOOKUP(J46,LaserType!A$2:H$99,5)*100000 + VALUE(K46)*1000 + VALUE(L46)*10 + VALUE(M46)</f>
        <v>202060</v>
      </c>
      <c r="B46" s="2" t="str">
        <f>VLOOKUP(J46,LaserType!A$2:C$100,3)&amp;VLOOKUP(L46,BulletColor!A$2:E$25,5)</f>
        <v>尖头激光蓝</v>
      </c>
      <c r="C46" s="2" t="str">
        <f>VLOOKUP(J46,LaserType!A$2:H$99,6)</f>
        <v>STGLaserAtlas0</v>
      </c>
      <c r="D46" s="1" t="str">
        <f>VLOOKUP(J46,LaserType!A$2:C$20,2)&amp;REPT(0,2-LEN(L46))&amp;L46&amp;0</f>
        <v>Laser202060</v>
      </c>
      <c r="E46" s="1">
        <f>VLOOKUP(J46,LaserType!A$2:H$99,8)</f>
        <v>0</v>
      </c>
      <c r="F46" s="1">
        <f t="shared" si="6"/>
        <v>0</v>
      </c>
      <c r="G46" s="2" t="str">
        <f>VLOOKUP(L46,BulletColor!A$2:E61,2)</f>
        <v>LaserHead_B0</v>
      </c>
      <c r="H46" s="1">
        <f>VLOOKUP(L46,BulletColor!A$2:E61,3)</f>
        <v>200050</v>
      </c>
      <c r="I46" s="2" t="str">
        <f>VLOOKUP(L46,BulletColor!A$2:E61,4)</f>
        <v>0,0.1,1</v>
      </c>
      <c r="J46" s="2">
        <f t="shared" si="1"/>
        <v>2</v>
      </c>
      <c r="K46">
        <f>VLOOKUP(J46,LaserType!A$2:M144,7)</f>
        <v>2</v>
      </c>
      <c r="L46" s="1">
        <f t="shared" si="7"/>
        <v>6</v>
      </c>
      <c r="M46" s="1">
        <f t="shared" si="8"/>
        <v>0</v>
      </c>
    </row>
    <row r="47" spans="1:13" x14ac:dyDescent="0.2">
      <c r="A47" s="1">
        <f>VLOOKUP(J47,LaserType!A$2:H$99,5)*100000 + VALUE(K47)*1000 + VALUE(L47)*10 + VALUE(M47)</f>
        <v>202061</v>
      </c>
      <c r="B47" s="2" t="str">
        <f>VLOOKUP(J47,LaserType!A$2:C$100,3)&amp;VLOOKUP(L47,BulletColor!A$2:E$25,5)</f>
        <v>尖头激光蓝</v>
      </c>
      <c r="C47" s="2" t="str">
        <f>VLOOKUP(J47,LaserType!A$2:H$99,6)</f>
        <v>STGLaserAtlas0</v>
      </c>
      <c r="D47" s="1" t="str">
        <f>VLOOKUP(J47,LaserType!A$2:C$20,2)&amp;REPT(0,2-LEN(L47))&amp;L47&amp;0</f>
        <v>Laser202060</v>
      </c>
      <c r="E47" s="1">
        <f>VLOOKUP(J47,LaserType!A$2:H$99,8)</f>
        <v>0</v>
      </c>
      <c r="F47" s="1">
        <f t="shared" si="6"/>
        <v>1</v>
      </c>
      <c r="G47" s="2" t="str">
        <f>VLOOKUP(L47,BulletColor!A$2:E62,2)</f>
        <v>LaserHead_B0</v>
      </c>
      <c r="H47" s="1">
        <f>VLOOKUP(L47,BulletColor!A$2:E62,3)</f>
        <v>200050</v>
      </c>
      <c r="I47" s="2" t="str">
        <f>VLOOKUP(L47,BulletColor!A$2:E62,4)</f>
        <v>0,0.1,1</v>
      </c>
      <c r="J47" s="2">
        <f t="shared" si="1"/>
        <v>2</v>
      </c>
      <c r="K47">
        <f>VLOOKUP(J47,LaserType!A$2:M145,7)</f>
        <v>2</v>
      </c>
      <c r="L47" s="1">
        <f t="shared" si="7"/>
        <v>6</v>
      </c>
      <c r="M47" s="1">
        <f t="shared" si="8"/>
        <v>1</v>
      </c>
    </row>
    <row r="48" spans="1:13" x14ac:dyDescent="0.2">
      <c r="A48" s="1">
        <f>VLOOKUP(J48,LaserType!A$2:H$99,5)*100000 + VALUE(K48)*1000 + VALUE(L48)*10 + VALUE(M48)</f>
        <v>202070</v>
      </c>
      <c r="B48" s="2" t="str">
        <f>VLOOKUP(J48,LaserType!A$2:C$100,3)&amp;VLOOKUP(L48,BulletColor!A$2:E$25,5)</f>
        <v>尖头激光深青</v>
      </c>
      <c r="C48" s="2" t="str">
        <f>VLOOKUP(J48,LaserType!A$2:H$99,6)</f>
        <v>STGLaserAtlas0</v>
      </c>
      <c r="D48" s="1" t="str">
        <f>VLOOKUP(J48,LaserType!A$2:C$20,2)&amp;REPT(0,2-LEN(L48))&amp;L48&amp;0</f>
        <v>Laser202070</v>
      </c>
      <c r="E48" s="1">
        <f>VLOOKUP(J48,LaserType!A$2:H$99,8)</f>
        <v>0</v>
      </c>
      <c r="F48" s="1">
        <f t="shared" si="6"/>
        <v>0</v>
      </c>
      <c r="G48" s="2" t="str">
        <f>VLOOKUP(L48,BulletColor!A$2:E63,2)</f>
        <v>LaserHead_G0</v>
      </c>
      <c r="H48" s="1">
        <f>VLOOKUP(L48,BulletColor!A$2:E63,3)</f>
        <v>200070</v>
      </c>
      <c r="I48" s="2" t="str">
        <f>VLOOKUP(L48,BulletColor!A$2:E63,4)</f>
        <v>0.25,1,1</v>
      </c>
      <c r="J48" s="2">
        <f t="shared" si="1"/>
        <v>2</v>
      </c>
      <c r="K48">
        <f>VLOOKUP(J48,LaserType!A$2:M146,7)</f>
        <v>2</v>
      </c>
      <c r="L48" s="1">
        <f t="shared" si="7"/>
        <v>7</v>
      </c>
      <c r="M48" s="1">
        <f t="shared" si="8"/>
        <v>0</v>
      </c>
    </row>
    <row r="49" spans="1:13" x14ac:dyDescent="0.2">
      <c r="A49" s="1">
        <f>VLOOKUP(J49,LaserType!A$2:H$99,5)*100000 + VALUE(K49)*1000 + VALUE(L49)*10 + VALUE(M49)</f>
        <v>202071</v>
      </c>
      <c r="B49" s="2" t="str">
        <f>VLOOKUP(J49,LaserType!A$2:C$100,3)&amp;VLOOKUP(L49,BulletColor!A$2:E$25,5)</f>
        <v>尖头激光深青</v>
      </c>
      <c r="C49" s="2" t="str">
        <f>VLOOKUP(J49,LaserType!A$2:H$99,6)</f>
        <v>STGLaserAtlas0</v>
      </c>
      <c r="D49" s="1" t="str">
        <f>VLOOKUP(J49,LaserType!A$2:C$20,2)&amp;REPT(0,2-LEN(L49))&amp;L49&amp;0</f>
        <v>Laser202070</v>
      </c>
      <c r="E49" s="1">
        <f>VLOOKUP(J49,LaserType!A$2:H$99,8)</f>
        <v>0</v>
      </c>
      <c r="F49" s="1">
        <f t="shared" si="6"/>
        <v>1</v>
      </c>
      <c r="G49" s="2" t="str">
        <f>VLOOKUP(L49,BulletColor!A$2:E64,2)</f>
        <v>LaserHead_G0</v>
      </c>
      <c r="H49" s="1">
        <f>VLOOKUP(L49,BulletColor!A$2:E64,3)</f>
        <v>200070</v>
      </c>
      <c r="I49" s="2" t="str">
        <f>VLOOKUP(L49,BulletColor!A$2:E64,4)</f>
        <v>0.25,1,1</v>
      </c>
      <c r="J49" s="2">
        <f t="shared" si="1"/>
        <v>2</v>
      </c>
      <c r="K49">
        <f>VLOOKUP(J49,LaserType!A$2:M147,7)</f>
        <v>2</v>
      </c>
      <c r="L49" s="1">
        <f t="shared" si="7"/>
        <v>7</v>
      </c>
      <c r="M49" s="1">
        <f t="shared" si="8"/>
        <v>1</v>
      </c>
    </row>
    <row r="50" spans="1:13" x14ac:dyDescent="0.2">
      <c r="A50" s="1">
        <f>VLOOKUP(J50,LaserType!A$2:H$99,5)*100000 + VALUE(K50)*1000 + VALUE(L50)*10 + VALUE(M50)</f>
        <v>202080</v>
      </c>
      <c r="B50" s="2" t="str">
        <f>VLOOKUP(J50,LaserType!A$2:C$100,3)&amp;VLOOKUP(L50,BulletColor!A$2:E$25,5)</f>
        <v>尖头激光青</v>
      </c>
      <c r="C50" s="2" t="str">
        <f>VLOOKUP(J50,LaserType!A$2:H$99,6)</f>
        <v>STGLaserAtlas0</v>
      </c>
      <c r="D50" s="1" t="str">
        <f>VLOOKUP(J50,LaserType!A$2:C$20,2)&amp;REPT(0,2-LEN(L50))&amp;L50&amp;0</f>
        <v>Laser202080</v>
      </c>
      <c r="E50" s="1">
        <f>VLOOKUP(J50,LaserType!A$2:H$99,8)</f>
        <v>0</v>
      </c>
      <c r="F50" s="1">
        <f t="shared" si="6"/>
        <v>0</v>
      </c>
      <c r="G50" s="2" t="str">
        <f>VLOOKUP(L50,BulletColor!A$2:E65,2)</f>
        <v>LaserHead_G0</v>
      </c>
      <c r="H50" s="1">
        <f>VLOOKUP(L50,BulletColor!A$2:E65,3)</f>
        <v>200070</v>
      </c>
      <c r="I50" s="2" t="str">
        <f>VLOOKUP(L50,BulletColor!A$2:E65,4)</f>
        <v>0.25,1,1</v>
      </c>
      <c r="J50" s="2">
        <f t="shared" si="1"/>
        <v>2</v>
      </c>
      <c r="K50">
        <f>VLOOKUP(J50,LaserType!A$2:M148,7)</f>
        <v>2</v>
      </c>
      <c r="L50" s="1">
        <f t="shared" si="7"/>
        <v>8</v>
      </c>
      <c r="M50" s="1">
        <f t="shared" si="8"/>
        <v>0</v>
      </c>
    </row>
    <row r="51" spans="1:13" x14ac:dyDescent="0.2">
      <c r="A51" s="1">
        <f>VLOOKUP(J51,LaserType!A$2:H$99,5)*100000 + VALUE(K51)*1000 + VALUE(L51)*10 + VALUE(M51)</f>
        <v>202081</v>
      </c>
      <c r="B51" s="2" t="str">
        <f>VLOOKUP(J51,LaserType!A$2:C$100,3)&amp;VLOOKUP(L51,BulletColor!A$2:E$25,5)</f>
        <v>尖头激光青</v>
      </c>
      <c r="C51" s="2" t="str">
        <f>VLOOKUP(J51,LaserType!A$2:H$99,6)</f>
        <v>STGLaserAtlas0</v>
      </c>
      <c r="D51" s="1" t="str">
        <f>VLOOKUP(J51,LaserType!A$2:C$20,2)&amp;REPT(0,2-LEN(L51))&amp;L51&amp;0</f>
        <v>Laser202080</v>
      </c>
      <c r="E51" s="1">
        <f>VLOOKUP(J51,LaserType!A$2:H$99,8)</f>
        <v>0</v>
      </c>
      <c r="F51" s="1">
        <f t="shared" si="6"/>
        <v>1</v>
      </c>
      <c r="G51" s="2" t="str">
        <f>VLOOKUP(L51,BulletColor!A$2:E66,2)</f>
        <v>LaserHead_G0</v>
      </c>
      <c r="H51" s="1">
        <f>VLOOKUP(L51,BulletColor!A$2:E66,3)</f>
        <v>200070</v>
      </c>
      <c r="I51" s="2" t="str">
        <f>VLOOKUP(L51,BulletColor!A$2:E66,4)</f>
        <v>0.25,1,1</v>
      </c>
      <c r="J51" s="2">
        <f t="shared" si="1"/>
        <v>2</v>
      </c>
      <c r="K51">
        <f>VLOOKUP(J51,LaserType!A$2:M149,7)</f>
        <v>2</v>
      </c>
      <c r="L51" s="1">
        <f t="shared" si="7"/>
        <v>8</v>
      </c>
      <c r="M51" s="1">
        <f t="shared" si="8"/>
        <v>1</v>
      </c>
    </row>
    <row r="52" spans="1:13" x14ac:dyDescent="0.2">
      <c r="A52" s="1">
        <f>VLOOKUP(J52,LaserType!A$2:H$99,5)*100000 + VALUE(K52)*1000 + VALUE(L52)*10 + VALUE(M52)</f>
        <v>202090</v>
      </c>
      <c r="B52" s="2" t="str">
        <f>VLOOKUP(J52,LaserType!A$2:C$100,3)&amp;VLOOKUP(L52,BulletColor!A$2:E$25,5)</f>
        <v>尖头激光深绿</v>
      </c>
      <c r="C52" s="2" t="str">
        <f>VLOOKUP(J52,LaserType!A$2:H$99,6)</f>
        <v>STGLaserAtlas0</v>
      </c>
      <c r="D52" s="1" t="str">
        <f>VLOOKUP(J52,LaserType!A$2:C$20,2)&amp;REPT(0,2-LEN(L52))&amp;L52&amp;0</f>
        <v>Laser202090</v>
      </c>
      <c r="E52" s="1">
        <f>VLOOKUP(J52,LaserType!A$2:H$99,8)</f>
        <v>0</v>
      </c>
      <c r="F52" s="1">
        <f t="shared" si="6"/>
        <v>0</v>
      </c>
      <c r="G52" s="2" t="str">
        <f>VLOOKUP(L52,BulletColor!A$2:E67,2)</f>
        <v>LaserHead_G0</v>
      </c>
      <c r="H52" s="1">
        <f>VLOOKUP(L52,BulletColor!A$2:E67,3)</f>
        <v>200090</v>
      </c>
      <c r="I52" s="2" t="str">
        <f>VLOOKUP(L52,BulletColor!A$2:E67,4)</f>
        <v>0.36,0.78,1</v>
      </c>
      <c r="J52" s="2">
        <f t="shared" si="1"/>
        <v>2</v>
      </c>
      <c r="K52">
        <f>VLOOKUP(J52,LaserType!A$2:M150,7)</f>
        <v>2</v>
      </c>
      <c r="L52" s="1">
        <f t="shared" si="7"/>
        <v>9</v>
      </c>
      <c r="M52" s="1">
        <f t="shared" si="8"/>
        <v>0</v>
      </c>
    </row>
    <row r="53" spans="1:13" x14ac:dyDescent="0.2">
      <c r="A53" s="1">
        <f>VLOOKUP(J53,LaserType!A$2:H$99,5)*100000 + VALUE(K53)*1000 + VALUE(L53)*10 + VALUE(M53)</f>
        <v>202091</v>
      </c>
      <c r="B53" s="2" t="str">
        <f>VLOOKUP(J53,LaserType!A$2:C$100,3)&amp;VLOOKUP(L53,BulletColor!A$2:E$25,5)</f>
        <v>尖头激光深绿</v>
      </c>
      <c r="C53" s="2" t="str">
        <f>VLOOKUP(J53,LaserType!A$2:H$99,6)</f>
        <v>STGLaserAtlas0</v>
      </c>
      <c r="D53" s="1" t="str">
        <f>VLOOKUP(J53,LaserType!A$2:C$20,2)&amp;REPT(0,2-LEN(L53))&amp;L53&amp;0</f>
        <v>Laser202090</v>
      </c>
      <c r="E53" s="1">
        <f>VLOOKUP(J53,LaserType!A$2:H$99,8)</f>
        <v>0</v>
      </c>
      <c r="F53" s="1">
        <f t="shared" si="6"/>
        <v>1</v>
      </c>
      <c r="G53" s="2" t="str">
        <f>VLOOKUP(L53,BulletColor!A$2:E68,2)</f>
        <v>LaserHead_G0</v>
      </c>
      <c r="H53" s="1">
        <f>VLOOKUP(L53,BulletColor!A$2:E68,3)</f>
        <v>200090</v>
      </c>
      <c r="I53" s="2" t="str">
        <f>VLOOKUP(L53,BulletColor!A$2:E68,4)</f>
        <v>0.36,0.78,1</v>
      </c>
      <c r="J53" s="2">
        <f t="shared" si="1"/>
        <v>2</v>
      </c>
      <c r="K53">
        <f>VLOOKUP(J53,LaserType!A$2:M151,7)</f>
        <v>2</v>
      </c>
      <c r="L53" s="1">
        <f t="shared" si="7"/>
        <v>9</v>
      </c>
      <c r="M53" s="1">
        <f t="shared" si="8"/>
        <v>1</v>
      </c>
    </row>
    <row r="54" spans="1:13" x14ac:dyDescent="0.2">
      <c r="A54" s="1">
        <f>VLOOKUP(J54,LaserType!A$2:H$99,5)*100000 + VALUE(K54)*1000 + VALUE(L54)*10 + VALUE(M54)</f>
        <v>202100</v>
      </c>
      <c r="B54" s="2" t="str">
        <f>VLOOKUP(J54,LaserType!A$2:C$100,3)&amp;VLOOKUP(L54,BulletColor!A$2:E$25,5)</f>
        <v>尖头激光绿</v>
      </c>
      <c r="C54" s="2" t="str">
        <f>VLOOKUP(J54,LaserType!A$2:H$99,6)</f>
        <v>STGLaserAtlas0</v>
      </c>
      <c r="D54" s="1" t="str">
        <f>VLOOKUP(J54,LaserType!A$2:C$20,2)&amp;REPT(0,2-LEN(L54))&amp;L54&amp;0</f>
        <v>Laser202100</v>
      </c>
      <c r="E54" s="1">
        <f>VLOOKUP(J54,LaserType!A$2:H$99,8)</f>
        <v>0</v>
      </c>
      <c r="F54" s="1">
        <f t="shared" si="6"/>
        <v>0</v>
      </c>
      <c r="G54" s="2" t="str">
        <f>VLOOKUP(L54,BulletColor!A$2:E69,2)</f>
        <v>LaserHead_G0</v>
      </c>
      <c r="H54" s="1">
        <f>VLOOKUP(L54,BulletColor!A$2:E69,3)</f>
        <v>200090</v>
      </c>
      <c r="I54" s="2" t="str">
        <f>VLOOKUP(L54,BulletColor!A$2:E69,4)</f>
        <v>0.36,0.78,1</v>
      </c>
      <c r="J54" s="2">
        <f t="shared" si="1"/>
        <v>2</v>
      </c>
      <c r="K54">
        <f>VLOOKUP(J54,LaserType!A$2:M152,7)</f>
        <v>2</v>
      </c>
      <c r="L54" s="1">
        <f t="shared" si="7"/>
        <v>10</v>
      </c>
      <c r="M54" s="1">
        <f t="shared" si="8"/>
        <v>0</v>
      </c>
    </row>
    <row r="55" spans="1:13" x14ac:dyDescent="0.2">
      <c r="A55" s="1">
        <f>VLOOKUP(J55,LaserType!A$2:H$99,5)*100000 + VALUE(K55)*1000 + VALUE(L55)*10 + VALUE(M55)</f>
        <v>202101</v>
      </c>
      <c r="B55" s="2" t="str">
        <f>VLOOKUP(J55,LaserType!A$2:C$100,3)&amp;VLOOKUP(L55,BulletColor!A$2:E$25,5)</f>
        <v>尖头激光绿</v>
      </c>
      <c r="C55" s="2" t="str">
        <f>VLOOKUP(J55,LaserType!A$2:H$99,6)</f>
        <v>STGLaserAtlas0</v>
      </c>
      <c r="D55" s="1" t="str">
        <f>VLOOKUP(J55,LaserType!A$2:C$20,2)&amp;REPT(0,2-LEN(L55))&amp;L55&amp;0</f>
        <v>Laser202100</v>
      </c>
      <c r="E55" s="1">
        <f>VLOOKUP(J55,LaserType!A$2:H$99,8)</f>
        <v>0</v>
      </c>
      <c r="F55" s="1">
        <f t="shared" si="6"/>
        <v>1</v>
      </c>
      <c r="G55" s="2" t="str">
        <f>VLOOKUP(L55,BulletColor!A$2:E70,2)</f>
        <v>LaserHead_G0</v>
      </c>
      <c r="H55" s="1">
        <f>VLOOKUP(L55,BulletColor!A$2:E70,3)</f>
        <v>200090</v>
      </c>
      <c r="I55" s="2" t="str">
        <f>VLOOKUP(L55,BulletColor!A$2:E70,4)</f>
        <v>0.36,0.78,1</v>
      </c>
      <c r="J55" s="2">
        <f t="shared" si="1"/>
        <v>2</v>
      </c>
      <c r="K55">
        <f>VLOOKUP(J55,LaserType!A$2:M153,7)</f>
        <v>2</v>
      </c>
      <c r="L55" s="1">
        <f t="shared" si="7"/>
        <v>10</v>
      </c>
      <c r="M55" s="1">
        <f t="shared" si="8"/>
        <v>1</v>
      </c>
    </row>
    <row r="56" spans="1:13" x14ac:dyDescent="0.2">
      <c r="A56" s="1">
        <f>VLOOKUP(J56,LaserType!A$2:H$99,5)*100000 + VALUE(K56)*1000 + VALUE(L56)*10 + VALUE(M56)</f>
        <v>202110</v>
      </c>
      <c r="B56" s="2" t="str">
        <f>VLOOKUP(J56,LaserType!A$2:C$100,3)&amp;VLOOKUP(L56,BulletColor!A$2:E$25,5)</f>
        <v>尖头激光黄绿</v>
      </c>
      <c r="C56" s="2" t="str">
        <f>VLOOKUP(J56,LaserType!A$2:H$99,6)</f>
        <v>STGLaserAtlas0</v>
      </c>
      <c r="D56" s="1" t="str">
        <f>VLOOKUP(J56,LaserType!A$2:C$20,2)&amp;REPT(0,2-LEN(L56))&amp;L56&amp;0</f>
        <v>Laser202110</v>
      </c>
      <c r="E56" s="1">
        <f>VLOOKUP(J56,LaserType!A$2:H$99,8)</f>
        <v>0</v>
      </c>
      <c r="F56" s="1">
        <f t="shared" si="6"/>
        <v>0</v>
      </c>
      <c r="G56" s="2" t="str">
        <f>VLOOKUP(L56,BulletColor!A$2:E71,2)</f>
        <v>LaserHead_G0</v>
      </c>
      <c r="H56" s="1">
        <f>VLOOKUP(L56,BulletColor!A$2:E71,3)</f>
        <v>200090</v>
      </c>
      <c r="I56" s="2" t="str">
        <f>VLOOKUP(L56,BulletColor!A$2:E71,4)</f>
        <v>0.9,1,0.4</v>
      </c>
      <c r="J56" s="2">
        <f t="shared" si="1"/>
        <v>2</v>
      </c>
      <c r="K56">
        <f>VLOOKUP(J56,LaserType!A$2:M154,7)</f>
        <v>2</v>
      </c>
      <c r="L56" s="1">
        <f t="shared" si="7"/>
        <v>11</v>
      </c>
      <c r="M56" s="1">
        <f t="shared" si="8"/>
        <v>0</v>
      </c>
    </row>
    <row r="57" spans="1:13" x14ac:dyDescent="0.2">
      <c r="A57" s="1">
        <f>VLOOKUP(J57,LaserType!A$2:H$99,5)*100000 + VALUE(K57)*1000 + VALUE(L57)*10 + VALUE(M57)</f>
        <v>202111</v>
      </c>
      <c r="B57" s="2" t="str">
        <f>VLOOKUP(J57,LaserType!A$2:C$100,3)&amp;VLOOKUP(L57,BulletColor!A$2:E$25,5)</f>
        <v>尖头激光黄绿</v>
      </c>
      <c r="C57" s="2" t="str">
        <f>VLOOKUP(J57,LaserType!A$2:H$99,6)</f>
        <v>STGLaserAtlas0</v>
      </c>
      <c r="D57" s="1" t="str">
        <f>VLOOKUP(J57,LaserType!A$2:C$20,2)&amp;REPT(0,2-LEN(L57))&amp;L57&amp;0</f>
        <v>Laser202110</v>
      </c>
      <c r="E57" s="1">
        <f>VLOOKUP(J57,LaserType!A$2:H$99,8)</f>
        <v>0</v>
      </c>
      <c r="F57" s="1">
        <f t="shared" si="6"/>
        <v>1</v>
      </c>
      <c r="G57" s="2" t="str">
        <f>VLOOKUP(L57,BulletColor!A$2:E72,2)</f>
        <v>LaserHead_G0</v>
      </c>
      <c r="H57" s="1">
        <f>VLOOKUP(L57,BulletColor!A$2:E72,3)</f>
        <v>200090</v>
      </c>
      <c r="I57" s="2" t="str">
        <f>VLOOKUP(L57,BulletColor!A$2:E72,4)</f>
        <v>0.9,1,0.4</v>
      </c>
      <c r="J57" s="2">
        <f t="shared" si="1"/>
        <v>2</v>
      </c>
      <c r="K57">
        <f>VLOOKUP(J57,LaserType!A$2:M155,7)</f>
        <v>2</v>
      </c>
      <c r="L57" s="1">
        <f t="shared" si="7"/>
        <v>11</v>
      </c>
      <c r="M57" s="1">
        <f t="shared" si="8"/>
        <v>1</v>
      </c>
    </row>
    <row r="58" spans="1:13" x14ac:dyDescent="0.2">
      <c r="A58" s="1">
        <f>VLOOKUP(J58,LaserType!A$2:H$99,5)*100000 + VALUE(K58)*1000 + VALUE(L58)*10 + VALUE(M58)</f>
        <v>202120</v>
      </c>
      <c r="B58" s="2" t="str">
        <f>VLOOKUP(J58,LaserType!A$2:C$100,3)&amp;VLOOKUP(L58,BulletColor!A$2:E$25,5)</f>
        <v>尖头激光深黄</v>
      </c>
      <c r="C58" s="2" t="str">
        <f>VLOOKUP(J58,LaserType!A$2:H$99,6)</f>
        <v>STGLaserAtlas0</v>
      </c>
      <c r="D58" s="1" t="str">
        <f>VLOOKUP(J58,LaserType!A$2:C$20,2)&amp;REPT(0,2-LEN(L58))&amp;L58&amp;0</f>
        <v>Laser202120</v>
      </c>
      <c r="E58" s="1">
        <f>VLOOKUP(J58,LaserType!A$2:H$99,8)</f>
        <v>0</v>
      </c>
      <c r="F58" s="1">
        <f t="shared" si="6"/>
        <v>0</v>
      </c>
      <c r="G58" s="2" t="str">
        <f>VLOOKUP(L58,BulletColor!A$2:E73,2)</f>
        <v>LaserHead_G0</v>
      </c>
      <c r="H58" s="1">
        <f>VLOOKUP(L58,BulletColor!A$2:E73,3)</f>
        <v>200090</v>
      </c>
      <c r="I58" s="2" t="str">
        <f>VLOOKUP(L58,BulletColor!A$2:E73,4)</f>
        <v>0.9,1,0.4</v>
      </c>
      <c r="J58" s="2">
        <f t="shared" si="1"/>
        <v>2</v>
      </c>
      <c r="K58">
        <f>VLOOKUP(J58,LaserType!A$2:M156,7)</f>
        <v>2</v>
      </c>
      <c r="L58" s="1">
        <f t="shared" si="7"/>
        <v>12</v>
      </c>
      <c r="M58" s="1">
        <f t="shared" si="8"/>
        <v>0</v>
      </c>
    </row>
    <row r="59" spans="1:13" x14ac:dyDescent="0.2">
      <c r="A59" s="1">
        <f>VLOOKUP(J59,LaserType!A$2:H$99,5)*100000 + VALUE(K59)*1000 + VALUE(L59)*10 + VALUE(M59)</f>
        <v>202121</v>
      </c>
      <c r="B59" s="2" t="str">
        <f>VLOOKUP(J59,LaserType!A$2:C$100,3)&amp;VLOOKUP(L59,BulletColor!A$2:E$25,5)</f>
        <v>尖头激光深黄</v>
      </c>
      <c r="C59" s="2" t="str">
        <f>VLOOKUP(J59,LaserType!A$2:H$99,6)</f>
        <v>STGLaserAtlas0</v>
      </c>
      <c r="D59" s="1" t="str">
        <f>VLOOKUP(J59,LaserType!A$2:C$20,2)&amp;REPT(0,2-LEN(L59))&amp;L59&amp;0</f>
        <v>Laser202120</v>
      </c>
      <c r="E59" s="1">
        <f>VLOOKUP(J59,LaserType!A$2:H$99,8)</f>
        <v>0</v>
      </c>
      <c r="F59" s="1">
        <f t="shared" si="6"/>
        <v>1</v>
      </c>
      <c r="G59" s="2" t="str">
        <f>VLOOKUP(L59,BulletColor!A$2:E74,2)</f>
        <v>LaserHead_G0</v>
      </c>
      <c r="H59" s="1">
        <f>VLOOKUP(L59,BulletColor!A$2:E74,3)</f>
        <v>200090</v>
      </c>
      <c r="I59" s="2" t="str">
        <f>VLOOKUP(L59,BulletColor!A$2:E74,4)</f>
        <v>0.9,1,0.4</v>
      </c>
      <c r="J59" s="2">
        <f t="shared" si="1"/>
        <v>2</v>
      </c>
      <c r="K59">
        <f>VLOOKUP(J59,LaserType!A$2:M157,7)</f>
        <v>2</v>
      </c>
      <c r="L59" s="1">
        <f t="shared" si="7"/>
        <v>12</v>
      </c>
      <c r="M59" s="1">
        <f t="shared" si="8"/>
        <v>1</v>
      </c>
    </row>
    <row r="60" spans="1:13" x14ac:dyDescent="0.2">
      <c r="A60" s="1">
        <f>VLOOKUP(J60,LaserType!A$2:H$99,5)*100000 + VALUE(K60)*1000 + VALUE(L60)*10 + VALUE(M60)</f>
        <v>202130</v>
      </c>
      <c r="B60" s="2" t="str">
        <f>VLOOKUP(J60,LaserType!A$2:C$100,3)&amp;VLOOKUP(L60,BulletColor!A$2:E$25,5)</f>
        <v>尖头激光浅黄</v>
      </c>
      <c r="C60" s="2" t="str">
        <f>VLOOKUP(J60,LaserType!A$2:H$99,6)</f>
        <v>STGLaserAtlas0</v>
      </c>
      <c r="D60" s="1" t="str">
        <f>VLOOKUP(J60,LaserType!A$2:C$20,2)&amp;REPT(0,2-LEN(L60))&amp;L60&amp;0</f>
        <v>Laser202130</v>
      </c>
      <c r="E60" s="1">
        <f>VLOOKUP(J60,LaserType!A$2:H$99,8)</f>
        <v>0</v>
      </c>
      <c r="F60" s="1">
        <f t="shared" si="6"/>
        <v>0</v>
      </c>
      <c r="G60" s="2" t="str">
        <f>VLOOKUP(L60,BulletColor!A$2:E75,2)</f>
        <v>LaserHead_G0</v>
      </c>
      <c r="H60" s="1">
        <f>VLOOKUP(L60,BulletColor!A$2:E75,3)</f>
        <v>200130</v>
      </c>
      <c r="I60" s="2" t="str">
        <f>VLOOKUP(L60,BulletColor!A$2:E75,4)</f>
        <v>0.9,1,0.4</v>
      </c>
      <c r="J60" s="2">
        <f t="shared" si="1"/>
        <v>2</v>
      </c>
      <c r="K60">
        <f>VLOOKUP(J60,LaserType!A$2:M158,7)</f>
        <v>2</v>
      </c>
      <c r="L60" s="1">
        <f t="shared" si="7"/>
        <v>13</v>
      </c>
      <c r="M60" s="1">
        <f t="shared" si="8"/>
        <v>0</v>
      </c>
    </row>
    <row r="61" spans="1:13" x14ac:dyDescent="0.2">
      <c r="A61" s="1">
        <f>VLOOKUP(J61,LaserType!A$2:H$99,5)*100000 + VALUE(K61)*1000 + VALUE(L61)*10 + VALUE(M61)</f>
        <v>202131</v>
      </c>
      <c r="B61" s="2" t="str">
        <f>VLOOKUP(J61,LaserType!A$2:C$100,3)&amp;VLOOKUP(L61,BulletColor!A$2:E$25,5)</f>
        <v>尖头激光浅黄</v>
      </c>
      <c r="C61" s="2" t="str">
        <f>VLOOKUP(J61,LaserType!A$2:H$99,6)</f>
        <v>STGLaserAtlas0</v>
      </c>
      <c r="D61" s="1" t="str">
        <f>VLOOKUP(J61,LaserType!A$2:C$20,2)&amp;REPT(0,2-LEN(L61))&amp;L61&amp;0</f>
        <v>Laser202130</v>
      </c>
      <c r="E61" s="1">
        <f>VLOOKUP(J61,LaserType!A$2:H$99,8)</f>
        <v>0</v>
      </c>
      <c r="F61" s="1">
        <f t="shared" si="6"/>
        <v>1</v>
      </c>
      <c r="G61" s="2" t="str">
        <f>VLOOKUP(L61,BulletColor!A$2:E76,2)</f>
        <v>LaserHead_G0</v>
      </c>
      <c r="H61" s="1">
        <f>VLOOKUP(L61,BulletColor!A$2:E76,3)</f>
        <v>200130</v>
      </c>
      <c r="I61" s="2" t="str">
        <f>VLOOKUP(L61,BulletColor!A$2:E76,4)</f>
        <v>0.9,1,0.4</v>
      </c>
      <c r="J61" s="2">
        <f t="shared" si="1"/>
        <v>2</v>
      </c>
      <c r="K61">
        <f>VLOOKUP(J61,LaserType!A$2:M159,7)</f>
        <v>2</v>
      </c>
      <c r="L61" s="1">
        <f t="shared" si="7"/>
        <v>13</v>
      </c>
      <c r="M61" s="1">
        <f t="shared" si="8"/>
        <v>1</v>
      </c>
    </row>
    <row r="62" spans="1:13" x14ac:dyDescent="0.2">
      <c r="A62" s="1">
        <f>VLOOKUP(J62,LaserType!A$2:H$99,5)*100000 + VALUE(K62)*1000 + VALUE(L62)*10 + VALUE(M62)</f>
        <v>202140</v>
      </c>
      <c r="B62" s="2" t="str">
        <f>VLOOKUP(J62,LaserType!A$2:C$100,3)&amp;VLOOKUP(L62,BulletColor!A$2:E$25,5)</f>
        <v>尖头激光棕黄</v>
      </c>
      <c r="C62" s="2" t="str">
        <f>VLOOKUP(J62,LaserType!A$2:H$99,6)</f>
        <v>STGLaserAtlas0</v>
      </c>
      <c r="D62" s="1" t="str">
        <f>VLOOKUP(J62,LaserType!A$2:C$20,2)&amp;REPT(0,2-LEN(L62))&amp;L62&amp;0</f>
        <v>Laser202140</v>
      </c>
      <c r="E62" s="1">
        <f>VLOOKUP(J62,LaserType!A$2:H$99,8)</f>
        <v>0</v>
      </c>
      <c r="F62" s="1">
        <f t="shared" si="6"/>
        <v>0</v>
      </c>
      <c r="G62" s="2" t="str">
        <f>VLOOKUP(L62,BulletColor!A$2:E77,2)</f>
        <v>LaserHead_G0</v>
      </c>
      <c r="H62" s="1">
        <f>VLOOKUP(L62,BulletColor!A$2:E77,3)</f>
        <v>200130</v>
      </c>
      <c r="I62" s="2" t="str">
        <f>VLOOKUP(L62,BulletColor!A$2:E77,4)</f>
        <v>0.9,1,0.4</v>
      </c>
      <c r="J62" s="2">
        <f t="shared" si="1"/>
        <v>2</v>
      </c>
      <c r="K62">
        <f>VLOOKUP(J62,LaserType!A$2:M160,7)</f>
        <v>2</v>
      </c>
      <c r="L62" s="1">
        <f t="shared" si="7"/>
        <v>14</v>
      </c>
      <c r="M62" s="1">
        <f t="shared" si="8"/>
        <v>0</v>
      </c>
    </row>
    <row r="63" spans="1:13" x14ac:dyDescent="0.2">
      <c r="A63" s="1">
        <f>VLOOKUP(J63,LaserType!A$2:H$99,5)*100000 + VALUE(K63)*1000 + VALUE(L63)*10 + VALUE(M63)</f>
        <v>202141</v>
      </c>
      <c r="B63" s="2" t="str">
        <f>VLOOKUP(J63,LaserType!A$2:C$100,3)&amp;VLOOKUP(L63,BulletColor!A$2:E$25,5)</f>
        <v>尖头激光棕黄</v>
      </c>
      <c r="C63" s="2" t="str">
        <f>VLOOKUP(J63,LaserType!A$2:H$99,6)</f>
        <v>STGLaserAtlas0</v>
      </c>
      <c r="D63" s="1" t="str">
        <f>VLOOKUP(J63,LaserType!A$2:C$20,2)&amp;REPT(0,2-LEN(L63))&amp;L63&amp;0</f>
        <v>Laser202140</v>
      </c>
      <c r="E63" s="1">
        <f>VLOOKUP(J63,LaserType!A$2:H$99,8)</f>
        <v>0</v>
      </c>
      <c r="F63" s="1">
        <f t="shared" si="6"/>
        <v>1</v>
      </c>
      <c r="G63" s="2" t="str">
        <f>VLOOKUP(L63,BulletColor!A$2:E78,2)</f>
        <v>LaserHead_G0</v>
      </c>
      <c r="H63" s="1">
        <f>VLOOKUP(L63,BulletColor!A$2:E78,3)</f>
        <v>200130</v>
      </c>
      <c r="I63" s="2" t="str">
        <f>VLOOKUP(L63,BulletColor!A$2:E78,4)</f>
        <v>0.9,1,0.4</v>
      </c>
      <c r="J63" s="2">
        <f t="shared" si="1"/>
        <v>2</v>
      </c>
      <c r="K63">
        <f>VLOOKUP(J63,LaserType!A$2:M161,7)</f>
        <v>2</v>
      </c>
      <c r="L63" s="1">
        <f t="shared" si="7"/>
        <v>14</v>
      </c>
      <c r="M63" s="1">
        <f t="shared" si="8"/>
        <v>1</v>
      </c>
    </row>
    <row r="64" spans="1:13" x14ac:dyDescent="0.2">
      <c r="A64" s="1">
        <f>VLOOKUP(J64,LaserType!A$2:H$99,5)*100000 + VALUE(K64)*1000 + VALUE(L64)*10 + VALUE(M64)</f>
        <v>202150</v>
      </c>
      <c r="B64" s="2" t="str">
        <f>VLOOKUP(J64,LaserType!A$2:C$100,3)&amp;VLOOKUP(L64,BulletColor!A$2:E$25,5)</f>
        <v>尖头激光白</v>
      </c>
      <c r="C64" s="2" t="str">
        <f>VLOOKUP(J64,LaserType!A$2:H$99,6)</f>
        <v>STGLaserAtlas0</v>
      </c>
      <c r="D64" s="1" t="str">
        <f>VLOOKUP(J64,LaserType!A$2:C$20,2)&amp;REPT(0,2-LEN(L64))&amp;L64&amp;0</f>
        <v>Laser202150</v>
      </c>
      <c r="E64" s="1">
        <f>VLOOKUP(J64,LaserType!A$2:H$99,8)</f>
        <v>0</v>
      </c>
      <c r="F64" s="1">
        <f t="shared" si="6"/>
        <v>0</v>
      </c>
      <c r="G64" s="2" t="str">
        <f>VLOOKUP(L64,BulletColor!A$2:E79,2)</f>
        <v>LaserHead_W0</v>
      </c>
      <c r="H64" s="1">
        <f>VLOOKUP(L64,BulletColor!A$2:E79,3)</f>
        <v>200150</v>
      </c>
      <c r="I64" s="2" t="str">
        <f>VLOOKUP(L64,BulletColor!A$2:E79,4)</f>
        <v>0.8,0.8,0.8</v>
      </c>
      <c r="J64" s="2">
        <f t="shared" si="1"/>
        <v>2</v>
      </c>
      <c r="K64">
        <f>VLOOKUP(J64,LaserType!A$2:M162,7)</f>
        <v>2</v>
      </c>
      <c r="L64" s="1">
        <f t="shared" si="7"/>
        <v>15</v>
      </c>
      <c r="M64" s="1">
        <f t="shared" si="8"/>
        <v>0</v>
      </c>
    </row>
    <row r="65" spans="1:13" x14ac:dyDescent="0.2">
      <c r="A65" s="1">
        <f>VLOOKUP(J65,LaserType!A$2:H$99,5)*100000 + VALUE(K65)*1000 + VALUE(L65)*10 + VALUE(M65)</f>
        <v>202151</v>
      </c>
      <c r="B65" s="2" t="str">
        <f>VLOOKUP(J65,LaserType!A$2:C$100,3)&amp;VLOOKUP(L65,BulletColor!A$2:E$25,5)</f>
        <v>尖头激光白</v>
      </c>
      <c r="C65" s="2" t="str">
        <f>VLOOKUP(J65,LaserType!A$2:H$99,6)</f>
        <v>STGLaserAtlas0</v>
      </c>
      <c r="D65" s="1" t="str">
        <f>VLOOKUP(J65,LaserType!A$2:C$20,2)&amp;REPT(0,2-LEN(L65))&amp;L65&amp;0</f>
        <v>Laser202150</v>
      </c>
      <c r="E65" s="1">
        <f>VLOOKUP(J65,LaserType!A$2:H$99,8)</f>
        <v>0</v>
      </c>
      <c r="F65" s="1">
        <f t="shared" si="6"/>
        <v>1</v>
      </c>
      <c r="G65" s="2" t="str">
        <f>VLOOKUP(L65,BulletColor!A$2:E80,2)</f>
        <v>LaserHead_W0</v>
      </c>
      <c r="H65" s="1">
        <f>VLOOKUP(L65,BulletColor!A$2:E80,3)</f>
        <v>200150</v>
      </c>
      <c r="I65" s="2" t="str">
        <f>VLOOKUP(L65,BulletColor!A$2:E80,4)</f>
        <v>0.8,0.8,0.8</v>
      </c>
      <c r="J65" s="2">
        <f t="shared" si="1"/>
        <v>2</v>
      </c>
      <c r="K65">
        <f>VLOOKUP(J65,LaserType!A$2:M163,7)</f>
        <v>2</v>
      </c>
      <c r="L65" s="1">
        <f t="shared" si="7"/>
        <v>15</v>
      </c>
      <c r="M65" s="1">
        <f t="shared" si="8"/>
        <v>1</v>
      </c>
    </row>
    <row r="66" spans="1:13" x14ac:dyDescent="0.2">
      <c r="A66" s="1">
        <f>VLOOKUP(J66,LaserType!A$2:H$99,5)*100000 + VALUE(K66)*1000 + VALUE(L66)*10 + VALUE(M66)</f>
        <v>203000</v>
      </c>
      <c r="B66" s="2" t="str">
        <f>VLOOKUP(J66,LaserType!A$2:C$100,3)&amp;VLOOKUP(L66,BulletColor!A$2:E$25,5)</f>
        <v>鳞弹头激光灰</v>
      </c>
      <c r="C66" s="2" t="str">
        <f>VLOOKUP(J66,LaserType!A$2:H$99,6)</f>
        <v>STGLaserAtlas0</v>
      </c>
      <c r="D66" s="1" t="str">
        <f>VLOOKUP(J66,LaserType!A$2:C$20,2)&amp;REPT(0,2-LEN(L66))&amp;L66&amp;0</f>
        <v>Laser203000</v>
      </c>
      <c r="E66" s="1">
        <f>VLOOKUP(J66,LaserType!A$2:H$99,8)</f>
        <v>0</v>
      </c>
      <c r="F66" s="1">
        <f t="shared" ref="F66:F97" si="9">M66</f>
        <v>0</v>
      </c>
      <c r="G66" s="2" t="str">
        <f>VLOOKUP(L66,BulletColor!A$2:E81,2)</f>
        <v>LaserHead_W0</v>
      </c>
      <c r="H66" s="1">
        <f>VLOOKUP(L66,BulletColor!A$2:E81,3)</f>
        <v>200000</v>
      </c>
      <c r="I66" s="2" t="str">
        <f>VLOOKUP(L66,BulletColor!A$2:E81,4)</f>
        <v>0.5,0.5,0.5</v>
      </c>
      <c r="J66" s="2">
        <f t="shared" si="1"/>
        <v>3</v>
      </c>
      <c r="K66">
        <f>VLOOKUP(J66,LaserType!A$2:M164,7)</f>
        <v>3</v>
      </c>
      <c r="L66" s="1">
        <f t="shared" si="7"/>
        <v>0</v>
      </c>
      <c r="M66" s="1">
        <f t="shared" si="8"/>
        <v>0</v>
      </c>
    </row>
    <row r="67" spans="1:13" x14ac:dyDescent="0.2">
      <c r="A67" s="1">
        <f>VLOOKUP(J67,LaserType!A$2:H$99,5)*100000 + VALUE(K67)*1000 + VALUE(L67)*10 + VALUE(M67)</f>
        <v>203001</v>
      </c>
      <c r="B67" s="2" t="str">
        <f>VLOOKUP(J67,LaserType!A$2:C$100,3)&amp;VLOOKUP(L67,BulletColor!A$2:E$25,5)</f>
        <v>鳞弹头激光灰</v>
      </c>
      <c r="C67" s="2" t="str">
        <f>VLOOKUP(J67,LaserType!A$2:H$99,6)</f>
        <v>STGLaserAtlas0</v>
      </c>
      <c r="D67" s="1" t="str">
        <f>VLOOKUP(J67,LaserType!A$2:C$20,2)&amp;REPT(0,2-LEN(L67))&amp;L67&amp;0</f>
        <v>Laser203000</v>
      </c>
      <c r="E67" s="1">
        <f>VLOOKUP(J67,LaserType!A$2:H$99,8)</f>
        <v>0</v>
      </c>
      <c r="F67" s="1">
        <f t="shared" si="9"/>
        <v>1</v>
      </c>
      <c r="G67" s="2" t="str">
        <f>VLOOKUP(L67,BulletColor!A$2:E82,2)</f>
        <v>LaserHead_W0</v>
      </c>
      <c r="H67" s="1">
        <f>VLOOKUP(L67,BulletColor!A$2:E82,3)</f>
        <v>200000</v>
      </c>
      <c r="I67" s="2" t="str">
        <f>VLOOKUP(L67,BulletColor!A$2:E82,4)</f>
        <v>0.5,0.5,0.5</v>
      </c>
      <c r="J67" s="2">
        <f t="shared" ref="J67:J130" si="10">INT(INT((ROW()-2)/2)/16) + 1</f>
        <v>3</v>
      </c>
      <c r="K67">
        <f>VLOOKUP(J67,LaserType!A$2:M165,7)</f>
        <v>3</v>
      </c>
      <c r="L67" s="1">
        <f t="shared" si="7"/>
        <v>0</v>
      </c>
      <c r="M67" s="1">
        <f t="shared" si="8"/>
        <v>1</v>
      </c>
    </row>
    <row r="68" spans="1:13" x14ac:dyDescent="0.2">
      <c r="A68" s="1">
        <f>VLOOKUP(J68,LaserType!A$2:H$99,5)*100000 + VALUE(K68)*1000 + VALUE(L68)*10 + VALUE(M68)</f>
        <v>203010</v>
      </c>
      <c r="B68" s="2" t="str">
        <f>VLOOKUP(J68,LaserType!A$2:C$100,3)&amp;VLOOKUP(L68,BulletColor!A$2:E$25,5)</f>
        <v>鳞弹头激光深红</v>
      </c>
      <c r="C68" s="2" t="str">
        <f>VLOOKUP(J68,LaserType!A$2:H$99,6)</f>
        <v>STGLaserAtlas0</v>
      </c>
      <c r="D68" s="1" t="str">
        <f>VLOOKUP(J68,LaserType!A$2:C$20,2)&amp;REPT(0,2-LEN(L68))&amp;L68&amp;0</f>
        <v>Laser203010</v>
      </c>
      <c r="E68" s="1">
        <f>VLOOKUP(J68,LaserType!A$2:H$99,8)</f>
        <v>0</v>
      </c>
      <c r="F68" s="1">
        <f t="shared" si="9"/>
        <v>0</v>
      </c>
      <c r="G68" s="2" t="str">
        <f>VLOOKUP(L68,BulletColor!A$2:E83,2)</f>
        <v>LaserHead_R0</v>
      </c>
      <c r="H68" s="1">
        <f>VLOOKUP(L68,BulletColor!A$2:E83,3)</f>
        <v>200010</v>
      </c>
      <c r="I68" s="2" t="str">
        <f>VLOOKUP(L68,BulletColor!A$2:E83,4)</f>
        <v>0.625,0.3,0.3</v>
      </c>
      <c r="J68" s="2">
        <f t="shared" si="10"/>
        <v>3</v>
      </c>
      <c r="K68">
        <f>VLOOKUP(J68,LaserType!A$2:M166,7)</f>
        <v>3</v>
      </c>
      <c r="L68" s="1">
        <f t="shared" si="7"/>
        <v>1</v>
      </c>
      <c r="M68" s="1">
        <f t="shared" si="8"/>
        <v>0</v>
      </c>
    </row>
    <row r="69" spans="1:13" x14ac:dyDescent="0.2">
      <c r="A69" s="1">
        <f>VLOOKUP(J69,LaserType!A$2:H$99,5)*100000 + VALUE(K69)*1000 + VALUE(L69)*10 + VALUE(M69)</f>
        <v>203011</v>
      </c>
      <c r="B69" s="2" t="str">
        <f>VLOOKUP(J69,LaserType!A$2:C$100,3)&amp;VLOOKUP(L69,BulletColor!A$2:E$25,5)</f>
        <v>鳞弹头激光深红</v>
      </c>
      <c r="C69" s="2" t="str">
        <f>VLOOKUP(J69,LaserType!A$2:H$99,6)</f>
        <v>STGLaserAtlas0</v>
      </c>
      <c r="D69" s="1" t="str">
        <f>VLOOKUP(J69,LaserType!A$2:C$20,2)&amp;REPT(0,2-LEN(L69))&amp;L69&amp;0</f>
        <v>Laser203010</v>
      </c>
      <c r="E69" s="1">
        <f>VLOOKUP(J69,LaserType!A$2:H$99,8)</f>
        <v>0</v>
      </c>
      <c r="F69" s="1">
        <f t="shared" si="9"/>
        <v>1</v>
      </c>
      <c r="G69" s="2" t="str">
        <f>VLOOKUP(L69,BulletColor!A$2:E84,2)</f>
        <v>LaserHead_R0</v>
      </c>
      <c r="H69" s="1">
        <f>VLOOKUP(L69,BulletColor!A$2:E84,3)</f>
        <v>200010</v>
      </c>
      <c r="I69" s="2" t="str">
        <f>VLOOKUP(L69,BulletColor!A$2:E84,4)</f>
        <v>0.625,0.3,0.3</v>
      </c>
      <c r="J69" s="2">
        <f t="shared" si="10"/>
        <v>3</v>
      </c>
      <c r="K69">
        <f>VLOOKUP(J69,LaserType!A$2:M167,7)</f>
        <v>3</v>
      </c>
      <c r="L69" s="1">
        <f t="shared" si="7"/>
        <v>1</v>
      </c>
      <c r="M69" s="1">
        <f t="shared" si="8"/>
        <v>1</v>
      </c>
    </row>
    <row r="70" spans="1:13" x14ac:dyDescent="0.2">
      <c r="A70" s="1">
        <f>VLOOKUP(J70,LaserType!A$2:H$99,5)*100000 + VALUE(K70)*1000 + VALUE(L70)*10 + VALUE(M70)</f>
        <v>203020</v>
      </c>
      <c r="B70" s="2" t="str">
        <f>VLOOKUP(J70,LaserType!A$2:C$100,3)&amp;VLOOKUP(L70,BulletColor!A$2:E$25,5)</f>
        <v>鳞弹头激光红</v>
      </c>
      <c r="C70" s="2" t="str">
        <f>VLOOKUP(J70,LaserType!A$2:H$99,6)</f>
        <v>STGLaserAtlas0</v>
      </c>
      <c r="D70" s="1" t="str">
        <f>VLOOKUP(J70,LaserType!A$2:C$20,2)&amp;REPT(0,2-LEN(L70))&amp;L70&amp;0</f>
        <v>Laser203020</v>
      </c>
      <c r="E70" s="1">
        <f>VLOOKUP(J70,LaserType!A$2:H$99,8)</f>
        <v>0</v>
      </c>
      <c r="F70" s="1">
        <f t="shared" si="9"/>
        <v>0</v>
      </c>
      <c r="G70" s="2" t="str">
        <f>VLOOKUP(L70,BulletColor!A$2:E85,2)</f>
        <v>LaserHead_R0</v>
      </c>
      <c r="H70" s="1">
        <f>VLOOKUP(L70,BulletColor!A$2:E85,3)</f>
        <v>200010</v>
      </c>
      <c r="I70" s="2" t="str">
        <f>VLOOKUP(L70,BulletColor!A$2:E85,4)</f>
        <v>0.8,0.3,0.3</v>
      </c>
      <c r="J70" s="2">
        <f t="shared" si="10"/>
        <v>3</v>
      </c>
      <c r="K70">
        <f>VLOOKUP(J70,LaserType!A$2:M168,7)</f>
        <v>3</v>
      </c>
      <c r="L70" s="1">
        <f t="shared" si="7"/>
        <v>2</v>
      </c>
      <c r="M70" s="1">
        <f t="shared" si="8"/>
        <v>0</v>
      </c>
    </row>
    <row r="71" spans="1:13" x14ac:dyDescent="0.2">
      <c r="A71" s="1">
        <f>VLOOKUP(J71,LaserType!A$2:H$99,5)*100000 + VALUE(K71)*1000 + VALUE(L71)*10 + VALUE(M71)</f>
        <v>203021</v>
      </c>
      <c r="B71" s="2" t="str">
        <f>VLOOKUP(J71,LaserType!A$2:C$100,3)&amp;VLOOKUP(L71,BulletColor!A$2:E$25,5)</f>
        <v>鳞弹头激光红</v>
      </c>
      <c r="C71" s="2" t="str">
        <f>VLOOKUP(J71,LaserType!A$2:H$99,6)</f>
        <v>STGLaserAtlas0</v>
      </c>
      <c r="D71" s="1" t="str">
        <f>VLOOKUP(J71,LaserType!A$2:C$20,2)&amp;REPT(0,2-LEN(L71))&amp;L71&amp;0</f>
        <v>Laser203020</v>
      </c>
      <c r="E71" s="1">
        <f>VLOOKUP(J71,LaserType!A$2:H$99,8)</f>
        <v>0</v>
      </c>
      <c r="F71" s="1">
        <f t="shared" si="9"/>
        <v>1</v>
      </c>
      <c r="G71" s="2" t="str">
        <f>VLOOKUP(L71,BulletColor!A$2:E86,2)</f>
        <v>LaserHead_R0</v>
      </c>
      <c r="H71" s="1">
        <f>VLOOKUP(L71,BulletColor!A$2:E86,3)</f>
        <v>200010</v>
      </c>
      <c r="I71" s="2" t="str">
        <f>VLOOKUP(L71,BulletColor!A$2:E86,4)</f>
        <v>0.8,0.3,0.3</v>
      </c>
      <c r="J71" s="2">
        <f t="shared" si="10"/>
        <v>3</v>
      </c>
      <c r="K71">
        <f>VLOOKUP(J71,LaserType!A$2:M169,7)</f>
        <v>3</v>
      </c>
      <c r="L71" s="1">
        <f t="shared" si="7"/>
        <v>2</v>
      </c>
      <c r="M71" s="1">
        <f t="shared" si="8"/>
        <v>1</v>
      </c>
    </row>
    <row r="72" spans="1:13" x14ac:dyDescent="0.2">
      <c r="A72" s="1">
        <f>VLOOKUP(J72,LaserType!A$2:H$99,5)*100000 + VALUE(K72)*1000 + VALUE(L72)*10 + VALUE(M72)</f>
        <v>203030</v>
      </c>
      <c r="B72" s="2" t="str">
        <f>VLOOKUP(J72,LaserType!A$2:C$100,3)&amp;VLOOKUP(L72,BulletColor!A$2:E$25,5)</f>
        <v>鳞弹头激光深紫</v>
      </c>
      <c r="C72" s="2" t="str">
        <f>VLOOKUP(J72,LaserType!A$2:H$99,6)</f>
        <v>STGLaserAtlas0</v>
      </c>
      <c r="D72" s="1" t="str">
        <f>VLOOKUP(J72,LaserType!A$2:C$20,2)&amp;REPT(0,2-LEN(L72))&amp;L72&amp;0</f>
        <v>Laser203030</v>
      </c>
      <c r="E72" s="1">
        <f>VLOOKUP(J72,LaserType!A$2:H$99,8)</f>
        <v>0</v>
      </c>
      <c r="F72" s="1">
        <f t="shared" si="9"/>
        <v>0</v>
      </c>
      <c r="G72" s="2" t="str">
        <f>VLOOKUP(L72,BulletColor!A$2:E87,2)</f>
        <v>LaserHead_B0</v>
      </c>
      <c r="H72" s="1">
        <f>VLOOKUP(L72,BulletColor!A$2:E87,3)</f>
        <v>200030</v>
      </c>
      <c r="I72" s="2" t="str">
        <f>VLOOKUP(L72,BulletColor!A$2:E87,4)</f>
        <v>1,0.65,1</v>
      </c>
      <c r="J72" s="2">
        <f t="shared" si="10"/>
        <v>3</v>
      </c>
      <c r="K72">
        <f>VLOOKUP(J72,LaserType!A$2:M170,7)</f>
        <v>3</v>
      </c>
      <c r="L72" s="1">
        <f t="shared" si="7"/>
        <v>3</v>
      </c>
      <c r="M72" s="1">
        <f t="shared" si="8"/>
        <v>0</v>
      </c>
    </row>
    <row r="73" spans="1:13" x14ac:dyDescent="0.2">
      <c r="A73" s="1">
        <f>VLOOKUP(J73,LaserType!A$2:H$99,5)*100000 + VALUE(K73)*1000 + VALUE(L73)*10 + VALUE(M73)</f>
        <v>203031</v>
      </c>
      <c r="B73" s="2" t="str">
        <f>VLOOKUP(J73,LaserType!A$2:C$100,3)&amp;VLOOKUP(L73,BulletColor!A$2:E$25,5)</f>
        <v>鳞弹头激光深紫</v>
      </c>
      <c r="C73" s="2" t="str">
        <f>VLOOKUP(J73,LaserType!A$2:H$99,6)</f>
        <v>STGLaserAtlas0</v>
      </c>
      <c r="D73" s="1" t="str">
        <f>VLOOKUP(J73,LaserType!A$2:C$20,2)&amp;REPT(0,2-LEN(L73))&amp;L73&amp;0</f>
        <v>Laser203030</v>
      </c>
      <c r="E73" s="1">
        <f>VLOOKUP(J73,LaserType!A$2:H$99,8)</f>
        <v>0</v>
      </c>
      <c r="F73" s="1">
        <f t="shared" si="9"/>
        <v>1</v>
      </c>
      <c r="G73" s="2" t="str">
        <f>VLOOKUP(L73,BulletColor!A$2:E88,2)</f>
        <v>LaserHead_B0</v>
      </c>
      <c r="H73" s="1">
        <f>VLOOKUP(L73,BulletColor!A$2:E88,3)</f>
        <v>200030</v>
      </c>
      <c r="I73" s="2" t="str">
        <f>VLOOKUP(L73,BulletColor!A$2:E88,4)</f>
        <v>1,0.65,1</v>
      </c>
      <c r="J73" s="2">
        <f t="shared" si="10"/>
        <v>3</v>
      </c>
      <c r="K73">
        <f>VLOOKUP(J73,LaserType!A$2:M171,7)</f>
        <v>3</v>
      </c>
      <c r="L73" s="1">
        <f t="shared" si="7"/>
        <v>3</v>
      </c>
      <c r="M73" s="1">
        <f t="shared" si="8"/>
        <v>1</v>
      </c>
    </row>
    <row r="74" spans="1:13" x14ac:dyDescent="0.2">
      <c r="A74" s="1">
        <f>VLOOKUP(J74,LaserType!A$2:H$99,5)*100000 + VALUE(K74)*1000 + VALUE(L74)*10 + VALUE(M74)</f>
        <v>203040</v>
      </c>
      <c r="B74" s="2" t="str">
        <f>VLOOKUP(J74,LaserType!A$2:C$100,3)&amp;VLOOKUP(L74,BulletColor!A$2:E$25,5)</f>
        <v>鳞弹头激光紫</v>
      </c>
      <c r="C74" s="2" t="str">
        <f>VLOOKUP(J74,LaserType!A$2:H$99,6)</f>
        <v>STGLaserAtlas0</v>
      </c>
      <c r="D74" s="1" t="str">
        <f>VLOOKUP(J74,LaserType!A$2:C$20,2)&amp;REPT(0,2-LEN(L74))&amp;L74&amp;0</f>
        <v>Laser203040</v>
      </c>
      <c r="E74" s="1">
        <f>VLOOKUP(J74,LaserType!A$2:H$99,8)</f>
        <v>0</v>
      </c>
      <c r="F74" s="1">
        <f t="shared" si="9"/>
        <v>0</v>
      </c>
      <c r="G74" s="2" t="str">
        <f>VLOOKUP(L74,BulletColor!A$2:E89,2)</f>
        <v>LaserHead_B0</v>
      </c>
      <c r="H74" s="1">
        <f>VLOOKUP(L74,BulletColor!A$2:E89,3)</f>
        <v>200030</v>
      </c>
      <c r="I74" s="2" t="str">
        <f>VLOOKUP(L74,BulletColor!A$2:E89,4)</f>
        <v>1,0.65,1</v>
      </c>
      <c r="J74" s="2">
        <f t="shared" si="10"/>
        <v>3</v>
      </c>
      <c r="K74">
        <f>VLOOKUP(J74,LaserType!A$2:M172,7)</f>
        <v>3</v>
      </c>
      <c r="L74" s="1">
        <f t="shared" si="7"/>
        <v>4</v>
      </c>
      <c r="M74" s="1">
        <f t="shared" si="8"/>
        <v>0</v>
      </c>
    </row>
    <row r="75" spans="1:13" x14ac:dyDescent="0.2">
      <c r="A75" s="1">
        <f>VLOOKUP(J75,LaserType!A$2:H$99,5)*100000 + VALUE(K75)*1000 + VALUE(L75)*10 + VALUE(M75)</f>
        <v>203041</v>
      </c>
      <c r="B75" s="2" t="str">
        <f>VLOOKUP(J75,LaserType!A$2:C$100,3)&amp;VLOOKUP(L75,BulletColor!A$2:E$25,5)</f>
        <v>鳞弹头激光紫</v>
      </c>
      <c r="C75" s="2" t="str">
        <f>VLOOKUP(J75,LaserType!A$2:H$99,6)</f>
        <v>STGLaserAtlas0</v>
      </c>
      <c r="D75" s="1" t="str">
        <f>VLOOKUP(J75,LaserType!A$2:C$20,2)&amp;REPT(0,2-LEN(L75))&amp;L75&amp;0</f>
        <v>Laser203040</v>
      </c>
      <c r="E75" s="1">
        <f>VLOOKUP(J75,LaserType!A$2:H$99,8)</f>
        <v>0</v>
      </c>
      <c r="F75" s="1">
        <f t="shared" si="9"/>
        <v>1</v>
      </c>
      <c r="G75" s="2" t="str">
        <f>VLOOKUP(L75,BulletColor!A$2:E90,2)</f>
        <v>LaserHead_B0</v>
      </c>
      <c r="H75" s="1">
        <f>VLOOKUP(L75,BulletColor!A$2:E90,3)</f>
        <v>200030</v>
      </c>
      <c r="I75" s="2" t="str">
        <f>VLOOKUP(L75,BulletColor!A$2:E90,4)</f>
        <v>1,0.65,1</v>
      </c>
      <c r="J75" s="2">
        <f t="shared" si="10"/>
        <v>3</v>
      </c>
      <c r="K75">
        <f>VLOOKUP(J75,LaserType!A$2:M173,7)</f>
        <v>3</v>
      </c>
      <c r="L75" s="1">
        <f t="shared" si="7"/>
        <v>4</v>
      </c>
      <c r="M75" s="1">
        <f t="shared" si="8"/>
        <v>1</v>
      </c>
    </row>
    <row r="76" spans="1:13" x14ac:dyDescent="0.2">
      <c r="A76" s="1">
        <f>VLOOKUP(J76,LaserType!A$2:H$99,5)*100000 + VALUE(K76)*1000 + VALUE(L76)*10 + VALUE(M76)</f>
        <v>203050</v>
      </c>
      <c r="B76" s="2" t="str">
        <f>VLOOKUP(J76,LaserType!A$2:C$100,3)&amp;VLOOKUP(L76,BulletColor!A$2:E$25,5)</f>
        <v>鳞弹头激光深蓝</v>
      </c>
      <c r="C76" s="2" t="str">
        <f>VLOOKUP(J76,LaserType!A$2:H$99,6)</f>
        <v>STGLaserAtlas0</v>
      </c>
      <c r="D76" s="1" t="str">
        <f>VLOOKUP(J76,LaserType!A$2:C$20,2)&amp;REPT(0,2-LEN(L76))&amp;L76&amp;0</f>
        <v>Laser203050</v>
      </c>
      <c r="E76" s="1">
        <f>VLOOKUP(J76,LaserType!A$2:H$99,8)</f>
        <v>0</v>
      </c>
      <c r="F76" s="1">
        <f t="shared" si="9"/>
        <v>0</v>
      </c>
      <c r="G76" s="2" t="str">
        <f>VLOOKUP(L76,BulletColor!A$2:E91,2)</f>
        <v>LaserHead_B0</v>
      </c>
      <c r="H76" s="1">
        <f>VLOOKUP(L76,BulletColor!A$2:E91,3)</f>
        <v>200050</v>
      </c>
      <c r="I76" s="2" t="str">
        <f>VLOOKUP(L76,BulletColor!A$2:E91,4)</f>
        <v>0,0.1,1</v>
      </c>
      <c r="J76" s="2">
        <f t="shared" si="10"/>
        <v>3</v>
      </c>
      <c r="K76">
        <f>VLOOKUP(J76,LaserType!A$2:M174,7)</f>
        <v>3</v>
      </c>
      <c r="L76" s="1">
        <f t="shared" si="7"/>
        <v>5</v>
      </c>
      <c r="M76" s="1">
        <f t="shared" si="8"/>
        <v>0</v>
      </c>
    </row>
    <row r="77" spans="1:13" x14ac:dyDescent="0.2">
      <c r="A77" s="1">
        <f>VLOOKUP(J77,LaserType!A$2:H$99,5)*100000 + VALUE(K77)*1000 + VALUE(L77)*10 + VALUE(M77)</f>
        <v>203051</v>
      </c>
      <c r="B77" s="2" t="str">
        <f>VLOOKUP(J77,LaserType!A$2:C$100,3)&amp;VLOOKUP(L77,BulletColor!A$2:E$25,5)</f>
        <v>鳞弹头激光深蓝</v>
      </c>
      <c r="C77" s="2" t="str">
        <f>VLOOKUP(J77,LaserType!A$2:H$99,6)</f>
        <v>STGLaserAtlas0</v>
      </c>
      <c r="D77" s="1" t="str">
        <f>VLOOKUP(J77,LaserType!A$2:C$20,2)&amp;REPT(0,2-LEN(L77))&amp;L77&amp;0</f>
        <v>Laser203050</v>
      </c>
      <c r="E77" s="1">
        <f>VLOOKUP(J77,LaserType!A$2:H$99,8)</f>
        <v>0</v>
      </c>
      <c r="F77" s="1">
        <f t="shared" si="9"/>
        <v>1</v>
      </c>
      <c r="G77" s="2" t="str">
        <f>VLOOKUP(L77,BulletColor!A$2:E92,2)</f>
        <v>LaserHead_B0</v>
      </c>
      <c r="H77" s="1">
        <f>VLOOKUP(L77,BulletColor!A$2:E92,3)</f>
        <v>200050</v>
      </c>
      <c r="I77" s="2" t="str">
        <f>VLOOKUP(L77,BulletColor!A$2:E92,4)</f>
        <v>0,0.1,1</v>
      </c>
      <c r="J77" s="2">
        <f t="shared" si="10"/>
        <v>3</v>
      </c>
      <c r="K77">
        <f>VLOOKUP(J77,LaserType!A$2:M175,7)</f>
        <v>3</v>
      </c>
      <c r="L77" s="1">
        <f t="shared" si="7"/>
        <v>5</v>
      </c>
      <c r="M77" s="1">
        <f t="shared" si="8"/>
        <v>1</v>
      </c>
    </row>
    <row r="78" spans="1:13" x14ac:dyDescent="0.2">
      <c r="A78" s="1">
        <f>VLOOKUP(J78,LaserType!A$2:H$99,5)*100000 + VALUE(K78)*1000 + VALUE(L78)*10 + VALUE(M78)</f>
        <v>203060</v>
      </c>
      <c r="B78" s="2" t="str">
        <f>VLOOKUP(J78,LaserType!A$2:C$100,3)&amp;VLOOKUP(L78,BulletColor!A$2:E$25,5)</f>
        <v>鳞弹头激光蓝</v>
      </c>
      <c r="C78" s="2" t="str">
        <f>VLOOKUP(J78,LaserType!A$2:H$99,6)</f>
        <v>STGLaserAtlas0</v>
      </c>
      <c r="D78" s="1" t="str">
        <f>VLOOKUP(J78,LaserType!A$2:C$20,2)&amp;REPT(0,2-LEN(L78))&amp;L78&amp;0</f>
        <v>Laser203060</v>
      </c>
      <c r="E78" s="1">
        <f>VLOOKUP(J78,LaserType!A$2:H$99,8)</f>
        <v>0</v>
      </c>
      <c r="F78" s="1">
        <f t="shared" si="9"/>
        <v>0</v>
      </c>
      <c r="G78" s="2" t="str">
        <f>VLOOKUP(L78,BulletColor!A$2:E93,2)</f>
        <v>LaserHead_B0</v>
      </c>
      <c r="H78" s="1">
        <f>VLOOKUP(L78,BulletColor!A$2:E93,3)</f>
        <v>200050</v>
      </c>
      <c r="I78" s="2" t="str">
        <f>VLOOKUP(L78,BulletColor!A$2:E93,4)</f>
        <v>0,0.1,1</v>
      </c>
      <c r="J78" s="2">
        <f t="shared" si="10"/>
        <v>3</v>
      </c>
      <c r="K78">
        <f>VLOOKUP(J78,LaserType!A$2:M176,7)</f>
        <v>3</v>
      </c>
      <c r="L78" s="1">
        <f t="shared" si="7"/>
        <v>6</v>
      </c>
      <c r="M78" s="1">
        <f t="shared" si="8"/>
        <v>0</v>
      </c>
    </row>
    <row r="79" spans="1:13" x14ac:dyDescent="0.2">
      <c r="A79" s="1">
        <f>VLOOKUP(J79,LaserType!A$2:H$99,5)*100000 + VALUE(K79)*1000 + VALUE(L79)*10 + VALUE(M79)</f>
        <v>203061</v>
      </c>
      <c r="B79" s="2" t="str">
        <f>VLOOKUP(J79,LaserType!A$2:C$100,3)&amp;VLOOKUP(L79,BulletColor!A$2:E$25,5)</f>
        <v>鳞弹头激光蓝</v>
      </c>
      <c r="C79" s="2" t="str">
        <f>VLOOKUP(J79,LaserType!A$2:H$99,6)</f>
        <v>STGLaserAtlas0</v>
      </c>
      <c r="D79" s="1" t="str">
        <f>VLOOKUP(J79,LaserType!A$2:C$20,2)&amp;REPT(0,2-LEN(L79))&amp;L79&amp;0</f>
        <v>Laser203060</v>
      </c>
      <c r="E79" s="1">
        <f>VLOOKUP(J79,LaserType!A$2:H$99,8)</f>
        <v>0</v>
      </c>
      <c r="F79" s="1">
        <f t="shared" si="9"/>
        <v>1</v>
      </c>
      <c r="G79" s="2" t="str">
        <f>VLOOKUP(L79,BulletColor!A$2:E94,2)</f>
        <v>LaserHead_B0</v>
      </c>
      <c r="H79" s="1">
        <f>VLOOKUP(L79,BulletColor!A$2:E94,3)</f>
        <v>200050</v>
      </c>
      <c r="I79" s="2" t="str">
        <f>VLOOKUP(L79,BulletColor!A$2:E94,4)</f>
        <v>0,0.1,1</v>
      </c>
      <c r="J79" s="2">
        <f t="shared" si="10"/>
        <v>3</v>
      </c>
      <c r="K79">
        <f>VLOOKUP(J79,LaserType!A$2:M177,7)</f>
        <v>3</v>
      </c>
      <c r="L79" s="1">
        <f t="shared" si="7"/>
        <v>6</v>
      </c>
      <c r="M79" s="1">
        <f t="shared" si="8"/>
        <v>1</v>
      </c>
    </row>
    <row r="80" spans="1:13" x14ac:dyDescent="0.2">
      <c r="A80" s="1">
        <f>VLOOKUP(J80,LaserType!A$2:H$99,5)*100000 + VALUE(K80)*1000 + VALUE(L80)*10 + VALUE(M80)</f>
        <v>203070</v>
      </c>
      <c r="B80" s="2" t="str">
        <f>VLOOKUP(J80,LaserType!A$2:C$100,3)&amp;VLOOKUP(L80,BulletColor!A$2:E$25,5)</f>
        <v>鳞弹头激光深青</v>
      </c>
      <c r="C80" s="2" t="str">
        <f>VLOOKUP(J80,LaserType!A$2:H$99,6)</f>
        <v>STGLaserAtlas0</v>
      </c>
      <c r="D80" s="1" t="str">
        <f>VLOOKUP(J80,LaserType!A$2:C$20,2)&amp;REPT(0,2-LEN(L80))&amp;L80&amp;0</f>
        <v>Laser203070</v>
      </c>
      <c r="E80" s="1">
        <f>VLOOKUP(J80,LaserType!A$2:H$99,8)</f>
        <v>0</v>
      </c>
      <c r="F80" s="1">
        <f t="shared" si="9"/>
        <v>0</v>
      </c>
      <c r="G80" s="2" t="str">
        <f>VLOOKUP(L80,BulletColor!A$2:E95,2)</f>
        <v>LaserHead_G0</v>
      </c>
      <c r="H80" s="1">
        <f>VLOOKUP(L80,BulletColor!A$2:E95,3)</f>
        <v>200070</v>
      </c>
      <c r="I80" s="2" t="str">
        <f>VLOOKUP(L80,BulletColor!A$2:E95,4)</f>
        <v>0.25,1,1</v>
      </c>
      <c r="J80" s="2">
        <f t="shared" si="10"/>
        <v>3</v>
      </c>
      <c r="K80">
        <f>VLOOKUP(J80,LaserType!A$2:M178,7)</f>
        <v>3</v>
      </c>
      <c r="L80" s="1">
        <f t="shared" si="7"/>
        <v>7</v>
      </c>
      <c r="M80" s="1">
        <f t="shared" si="8"/>
        <v>0</v>
      </c>
    </row>
    <row r="81" spans="1:13" x14ac:dyDescent="0.2">
      <c r="A81" s="1">
        <f>VLOOKUP(J81,LaserType!A$2:H$99,5)*100000 + VALUE(K81)*1000 + VALUE(L81)*10 + VALUE(M81)</f>
        <v>203071</v>
      </c>
      <c r="B81" s="2" t="str">
        <f>VLOOKUP(J81,LaserType!A$2:C$100,3)&amp;VLOOKUP(L81,BulletColor!A$2:E$25,5)</f>
        <v>鳞弹头激光深青</v>
      </c>
      <c r="C81" s="2" t="str">
        <f>VLOOKUP(J81,LaserType!A$2:H$99,6)</f>
        <v>STGLaserAtlas0</v>
      </c>
      <c r="D81" s="1" t="str">
        <f>VLOOKUP(J81,LaserType!A$2:C$20,2)&amp;REPT(0,2-LEN(L81))&amp;L81&amp;0</f>
        <v>Laser203070</v>
      </c>
      <c r="E81" s="1">
        <f>VLOOKUP(J81,LaserType!A$2:H$99,8)</f>
        <v>0</v>
      </c>
      <c r="F81" s="1">
        <f t="shared" si="9"/>
        <v>1</v>
      </c>
      <c r="G81" s="2" t="str">
        <f>VLOOKUP(L81,BulletColor!A$2:E96,2)</f>
        <v>LaserHead_G0</v>
      </c>
      <c r="H81" s="1">
        <f>VLOOKUP(L81,BulletColor!A$2:E96,3)</f>
        <v>200070</v>
      </c>
      <c r="I81" s="2" t="str">
        <f>VLOOKUP(L81,BulletColor!A$2:E96,4)</f>
        <v>0.25,1,1</v>
      </c>
      <c r="J81" s="2">
        <f t="shared" si="10"/>
        <v>3</v>
      </c>
      <c r="K81">
        <f>VLOOKUP(J81,LaserType!A$2:M179,7)</f>
        <v>3</v>
      </c>
      <c r="L81" s="1">
        <f t="shared" si="7"/>
        <v>7</v>
      </c>
      <c r="M81" s="1">
        <f t="shared" si="8"/>
        <v>1</v>
      </c>
    </row>
    <row r="82" spans="1:13" x14ac:dyDescent="0.2">
      <c r="A82" s="1">
        <f>VLOOKUP(J82,LaserType!A$2:H$99,5)*100000 + VALUE(K82)*1000 + VALUE(L82)*10 + VALUE(M82)</f>
        <v>203080</v>
      </c>
      <c r="B82" s="2" t="str">
        <f>VLOOKUP(J82,LaserType!A$2:C$100,3)&amp;VLOOKUP(L82,BulletColor!A$2:E$25,5)</f>
        <v>鳞弹头激光青</v>
      </c>
      <c r="C82" s="2" t="str">
        <f>VLOOKUP(J82,LaserType!A$2:H$99,6)</f>
        <v>STGLaserAtlas0</v>
      </c>
      <c r="D82" s="1" t="str">
        <f>VLOOKUP(J82,LaserType!A$2:C$20,2)&amp;REPT(0,2-LEN(L82))&amp;L82&amp;0</f>
        <v>Laser203080</v>
      </c>
      <c r="E82" s="1">
        <f>VLOOKUP(J82,LaserType!A$2:H$99,8)</f>
        <v>0</v>
      </c>
      <c r="F82" s="1">
        <f t="shared" si="9"/>
        <v>0</v>
      </c>
      <c r="G82" s="2" t="str">
        <f>VLOOKUP(L82,BulletColor!A$2:E97,2)</f>
        <v>LaserHead_G0</v>
      </c>
      <c r="H82" s="1">
        <f>VLOOKUP(L82,BulletColor!A$2:E97,3)</f>
        <v>200070</v>
      </c>
      <c r="I82" s="2" t="str">
        <f>VLOOKUP(L82,BulletColor!A$2:E97,4)</f>
        <v>0.25,1,1</v>
      </c>
      <c r="J82" s="2">
        <f t="shared" si="10"/>
        <v>3</v>
      </c>
      <c r="K82">
        <f>VLOOKUP(J82,LaserType!A$2:M180,7)</f>
        <v>3</v>
      </c>
      <c r="L82" s="1">
        <f t="shared" si="7"/>
        <v>8</v>
      </c>
      <c r="M82" s="1">
        <f t="shared" si="8"/>
        <v>0</v>
      </c>
    </row>
    <row r="83" spans="1:13" x14ac:dyDescent="0.2">
      <c r="A83" s="1">
        <f>VLOOKUP(J83,LaserType!A$2:H$99,5)*100000 + VALUE(K83)*1000 + VALUE(L83)*10 + VALUE(M83)</f>
        <v>203081</v>
      </c>
      <c r="B83" s="2" t="str">
        <f>VLOOKUP(J83,LaserType!A$2:C$100,3)&amp;VLOOKUP(L83,BulletColor!A$2:E$25,5)</f>
        <v>鳞弹头激光青</v>
      </c>
      <c r="C83" s="2" t="str">
        <f>VLOOKUP(J83,LaserType!A$2:H$99,6)</f>
        <v>STGLaserAtlas0</v>
      </c>
      <c r="D83" s="1" t="str">
        <f>VLOOKUP(J83,LaserType!A$2:C$20,2)&amp;REPT(0,2-LEN(L83))&amp;L83&amp;0</f>
        <v>Laser203080</v>
      </c>
      <c r="E83" s="1">
        <f>VLOOKUP(J83,LaserType!A$2:H$99,8)</f>
        <v>0</v>
      </c>
      <c r="F83" s="1">
        <f t="shared" si="9"/>
        <v>1</v>
      </c>
      <c r="G83" s="2" t="str">
        <f>VLOOKUP(L83,BulletColor!A$2:E98,2)</f>
        <v>LaserHead_G0</v>
      </c>
      <c r="H83" s="1">
        <f>VLOOKUP(L83,BulletColor!A$2:E98,3)</f>
        <v>200070</v>
      </c>
      <c r="I83" s="2" t="str">
        <f>VLOOKUP(L83,BulletColor!A$2:E98,4)</f>
        <v>0.25,1,1</v>
      </c>
      <c r="J83" s="2">
        <f t="shared" si="10"/>
        <v>3</v>
      </c>
      <c r="K83">
        <f>VLOOKUP(J83,LaserType!A$2:M181,7)</f>
        <v>3</v>
      </c>
      <c r="L83" s="1">
        <f t="shared" si="7"/>
        <v>8</v>
      </c>
      <c r="M83" s="1">
        <f t="shared" si="8"/>
        <v>1</v>
      </c>
    </row>
    <row r="84" spans="1:13" x14ac:dyDescent="0.2">
      <c r="A84" s="1">
        <f>VLOOKUP(J84,LaserType!A$2:H$99,5)*100000 + VALUE(K84)*1000 + VALUE(L84)*10 + VALUE(M84)</f>
        <v>203090</v>
      </c>
      <c r="B84" s="2" t="str">
        <f>VLOOKUP(J84,LaserType!A$2:C$100,3)&amp;VLOOKUP(L84,BulletColor!A$2:E$25,5)</f>
        <v>鳞弹头激光深绿</v>
      </c>
      <c r="C84" s="2" t="str">
        <f>VLOOKUP(J84,LaserType!A$2:H$99,6)</f>
        <v>STGLaserAtlas0</v>
      </c>
      <c r="D84" s="1" t="str">
        <f>VLOOKUP(J84,LaserType!A$2:C$20,2)&amp;REPT(0,2-LEN(L84))&amp;L84&amp;0</f>
        <v>Laser203090</v>
      </c>
      <c r="E84" s="1">
        <f>VLOOKUP(J84,LaserType!A$2:H$99,8)</f>
        <v>0</v>
      </c>
      <c r="F84" s="1">
        <f t="shared" si="9"/>
        <v>0</v>
      </c>
      <c r="G84" s="2" t="str">
        <f>VLOOKUP(L84,BulletColor!A$2:E99,2)</f>
        <v>LaserHead_G0</v>
      </c>
      <c r="H84" s="1">
        <f>VLOOKUP(L84,BulletColor!A$2:E99,3)</f>
        <v>200090</v>
      </c>
      <c r="I84" s="2" t="str">
        <f>VLOOKUP(L84,BulletColor!A$2:E99,4)</f>
        <v>0.36,0.78,1</v>
      </c>
      <c r="J84" s="2">
        <f t="shared" si="10"/>
        <v>3</v>
      </c>
      <c r="K84">
        <f>VLOOKUP(J84,LaserType!A$2:M182,7)</f>
        <v>3</v>
      </c>
      <c r="L84" s="1">
        <f t="shared" si="7"/>
        <v>9</v>
      </c>
      <c r="M84" s="1">
        <f t="shared" si="8"/>
        <v>0</v>
      </c>
    </row>
    <row r="85" spans="1:13" x14ac:dyDescent="0.2">
      <c r="A85" s="1">
        <f>VLOOKUP(J85,LaserType!A$2:H$99,5)*100000 + VALUE(K85)*1000 + VALUE(L85)*10 + VALUE(M85)</f>
        <v>203091</v>
      </c>
      <c r="B85" s="2" t="str">
        <f>VLOOKUP(J85,LaserType!A$2:C$100,3)&amp;VLOOKUP(L85,BulletColor!A$2:E$25,5)</f>
        <v>鳞弹头激光深绿</v>
      </c>
      <c r="C85" s="2" t="str">
        <f>VLOOKUP(J85,LaserType!A$2:H$99,6)</f>
        <v>STGLaserAtlas0</v>
      </c>
      <c r="D85" s="1" t="str">
        <f>VLOOKUP(J85,LaserType!A$2:C$20,2)&amp;REPT(0,2-LEN(L85))&amp;L85&amp;0</f>
        <v>Laser203090</v>
      </c>
      <c r="E85" s="1">
        <f>VLOOKUP(J85,LaserType!A$2:H$99,8)</f>
        <v>0</v>
      </c>
      <c r="F85" s="1">
        <f t="shared" si="9"/>
        <v>1</v>
      </c>
      <c r="G85" s="2" t="str">
        <f>VLOOKUP(L85,BulletColor!A$2:E100,2)</f>
        <v>LaserHead_G0</v>
      </c>
      <c r="H85" s="1">
        <f>VLOOKUP(L85,BulletColor!A$2:E100,3)</f>
        <v>200090</v>
      </c>
      <c r="I85" s="2" t="str">
        <f>VLOOKUP(L85,BulletColor!A$2:E100,4)</f>
        <v>0.36,0.78,1</v>
      </c>
      <c r="J85" s="2">
        <f t="shared" si="10"/>
        <v>3</v>
      </c>
      <c r="K85">
        <f>VLOOKUP(J85,LaserType!A$2:M183,7)</f>
        <v>3</v>
      </c>
      <c r="L85" s="1">
        <f t="shared" si="7"/>
        <v>9</v>
      </c>
      <c r="M85" s="1">
        <f t="shared" si="8"/>
        <v>1</v>
      </c>
    </row>
    <row r="86" spans="1:13" x14ac:dyDescent="0.2">
      <c r="A86" s="1">
        <f>VLOOKUP(J86,LaserType!A$2:H$99,5)*100000 + VALUE(K86)*1000 + VALUE(L86)*10 + VALUE(M86)</f>
        <v>203100</v>
      </c>
      <c r="B86" s="2" t="str">
        <f>VLOOKUP(J86,LaserType!A$2:C$100,3)&amp;VLOOKUP(L86,BulletColor!A$2:E$25,5)</f>
        <v>鳞弹头激光绿</v>
      </c>
      <c r="C86" s="2" t="str">
        <f>VLOOKUP(J86,LaserType!A$2:H$99,6)</f>
        <v>STGLaserAtlas0</v>
      </c>
      <c r="D86" s="1" t="str">
        <f>VLOOKUP(J86,LaserType!A$2:C$20,2)&amp;REPT(0,2-LEN(L86))&amp;L86&amp;0</f>
        <v>Laser203100</v>
      </c>
      <c r="E86" s="1">
        <f>VLOOKUP(J86,LaserType!A$2:H$99,8)</f>
        <v>0</v>
      </c>
      <c r="F86" s="1">
        <f t="shared" si="9"/>
        <v>0</v>
      </c>
      <c r="G86" s="2" t="str">
        <f>VLOOKUP(L86,BulletColor!A$2:E101,2)</f>
        <v>LaserHead_G0</v>
      </c>
      <c r="H86" s="1">
        <f>VLOOKUP(L86,BulletColor!A$2:E101,3)</f>
        <v>200090</v>
      </c>
      <c r="I86" s="2" t="str">
        <f>VLOOKUP(L86,BulletColor!A$2:E101,4)</f>
        <v>0.36,0.78,1</v>
      </c>
      <c r="J86" s="2">
        <f t="shared" si="10"/>
        <v>3</v>
      </c>
      <c r="K86">
        <f>VLOOKUP(J86,LaserType!A$2:M184,7)</f>
        <v>3</v>
      </c>
      <c r="L86" s="1">
        <f t="shared" si="7"/>
        <v>10</v>
      </c>
      <c r="M86" s="1">
        <f t="shared" si="8"/>
        <v>0</v>
      </c>
    </row>
    <row r="87" spans="1:13" x14ac:dyDescent="0.2">
      <c r="A87" s="1">
        <f>VLOOKUP(J87,LaserType!A$2:H$99,5)*100000 + VALUE(K87)*1000 + VALUE(L87)*10 + VALUE(M87)</f>
        <v>203101</v>
      </c>
      <c r="B87" s="2" t="str">
        <f>VLOOKUP(J87,LaserType!A$2:C$100,3)&amp;VLOOKUP(L87,BulletColor!A$2:E$25,5)</f>
        <v>鳞弹头激光绿</v>
      </c>
      <c r="C87" s="2" t="str">
        <f>VLOOKUP(J87,LaserType!A$2:H$99,6)</f>
        <v>STGLaserAtlas0</v>
      </c>
      <c r="D87" s="1" t="str">
        <f>VLOOKUP(J87,LaserType!A$2:C$20,2)&amp;REPT(0,2-LEN(L87))&amp;L87&amp;0</f>
        <v>Laser203100</v>
      </c>
      <c r="E87" s="1">
        <f>VLOOKUP(J87,LaserType!A$2:H$99,8)</f>
        <v>0</v>
      </c>
      <c r="F87" s="1">
        <f t="shared" si="9"/>
        <v>1</v>
      </c>
      <c r="G87" s="2" t="str">
        <f>VLOOKUP(L87,BulletColor!A$2:E102,2)</f>
        <v>LaserHead_G0</v>
      </c>
      <c r="H87" s="1">
        <f>VLOOKUP(L87,BulletColor!A$2:E102,3)</f>
        <v>200090</v>
      </c>
      <c r="I87" s="2" t="str">
        <f>VLOOKUP(L87,BulletColor!A$2:E102,4)</f>
        <v>0.36,0.78,1</v>
      </c>
      <c r="J87" s="2">
        <f t="shared" si="10"/>
        <v>3</v>
      </c>
      <c r="K87">
        <f>VLOOKUP(J87,LaserType!A$2:M185,7)</f>
        <v>3</v>
      </c>
      <c r="L87" s="1">
        <f t="shared" si="7"/>
        <v>10</v>
      </c>
      <c r="M87" s="1">
        <f t="shared" si="8"/>
        <v>1</v>
      </c>
    </row>
    <row r="88" spans="1:13" x14ac:dyDescent="0.2">
      <c r="A88" s="1">
        <f>VLOOKUP(J88,LaserType!A$2:H$99,5)*100000 + VALUE(K88)*1000 + VALUE(L88)*10 + VALUE(M88)</f>
        <v>203110</v>
      </c>
      <c r="B88" s="2" t="str">
        <f>VLOOKUP(J88,LaserType!A$2:C$100,3)&amp;VLOOKUP(L88,BulletColor!A$2:E$25,5)</f>
        <v>鳞弹头激光黄绿</v>
      </c>
      <c r="C88" s="2" t="str">
        <f>VLOOKUP(J88,LaserType!A$2:H$99,6)</f>
        <v>STGLaserAtlas0</v>
      </c>
      <c r="D88" s="1" t="str">
        <f>VLOOKUP(J88,LaserType!A$2:C$20,2)&amp;REPT(0,2-LEN(L88))&amp;L88&amp;0</f>
        <v>Laser203110</v>
      </c>
      <c r="E88" s="1">
        <f>VLOOKUP(J88,LaserType!A$2:H$99,8)</f>
        <v>0</v>
      </c>
      <c r="F88" s="1">
        <f t="shared" si="9"/>
        <v>0</v>
      </c>
      <c r="G88" s="2" t="str">
        <f>VLOOKUP(L88,BulletColor!A$2:E103,2)</f>
        <v>LaserHead_G0</v>
      </c>
      <c r="H88" s="1">
        <f>VLOOKUP(L88,BulletColor!A$2:E103,3)</f>
        <v>200090</v>
      </c>
      <c r="I88" s="2" t="str">
        <f>VLOOKUP(L88,BulletColor!A$2:E103,4)</f>
        <v>0.9,1,0.4</v>
      </c>
      <c r="J88" s="2">
        <f t="shared" si="10"/>
        <v>3</v>
      </c>
      <c r="K88">
        <f>VLOOKUP(J88,LaserType!A$2:M186,7)</f>
        <v>3</v>
      </c>
      <c r="L88" s="1">
        <f t="shared" si="7"/>
        <v>11</v>
      </c>
      <c r="M88" s="1">
        <f t="shared" si="8"/>
        <v>0</v>
      </c>
    </row>
    <row r="89" spans="1:13" x14ac:dyDescent="0.2">
      <c r="A89" s="1">
        <f>VLOOKUP(J89,LaserType!A$2:H$99,5)*100000 + VALUE(K89)*1000 + VALUE(L89)*10 + VALUE(M89)</f>
        <v>203111</v>
      </c>
      <c r="B89" s="2" t="str">
        <f>VLOOKUP(J89,LaserType!A$2:C$100,3)&amp;VLOOKUP(L89,BulletColor!A$2:E$25,5)</f>
        <v>鳞弹头激光黄绿</v>
      </c>
      <c r="C89" s="2" t="str">
        <f>VLOOKUP(J89,LaserType!A$2:H$99,6)</f>
        <v>STGLaserAtlas0</v>
      </c>
      <c r="D89" s="1" t="str">
        <f>VLOOKUP(J89,LaserType!A$2:C$20,2)&amp;REPT(0,2-LEN(L89))&amp;L89&amp;0</f>
        <v>Laser203110</v>
      </c>
      <c r="E89" s="1">
        <f>VLOOKUP(J89,LaserType!A$2:H$99,8)</f>
        <v>0</v>
      </c>
      <c r="F89" s="1">
        <f t="shared" si="9"/>
        <v>1</v>
      </c>
      <c r="G89" s="2" t="str">
        <f>VLOOKUP(L89,BulletColor!A$2:E104,2)</f>
        <v>LaserHead_G0</v>
      </c>
      <c r="H89" s="1">
        <f>VLOOKUP(L89,BulletColor!A$2:E104,3)</f>
        <v>200090</v>
      </c>
      <c r="I89" s="2" t="str">
        <f>VLOOKUP(L89,BulletColor!A$2:E104,4)</f>
        <v>0.9,1,0.4</v>
      </c>
      <c r="J89" s="2">
        <f t="shared" si="10"/>
        <v>3</v>
      </c>
      <c r="K89">
        <f>VLOOKUP(J89,LaserType!A$2:M187,7)</f>
        <v>3</v>
      </c>
      <c r="L89" s="1">
        <f t="shared" si="7"/>
        <v>11</v>
      </c>
      <c r="M89" s="1">
        <f t="shared" si="8"/>
        <v>1</v>
      </c>
    </row>
    <row r="90" spans="1:13" x14ac:dyDescent="0.2">
      <c r="A90" s="1">
        <f>VLOOKUP(J90,LaserType!A$2:H$99,5)*100000 + VALUE(K90)*1000 + VALUE(L90)*10 + VALUE(M90)</f>
        <v>203120</v>
      </c>
      <c r="B90" s="2" t="str">
        <f>VLOOKUP(J90,LaserType!A$2:C$100,3)&amp;VLOOKUP(L90,BulletColor!A$2:E$25,5)</f>
        <v>鳞弹头激光深黄</v>
      </c>
      <c r="C90" s="2" t="str">
        <f>VLOOKUP(J90,LaserType!A$2:H$99,6)</f>
        <v>STGLaserAtlas0</v>
      </c>
      <c r="D90" s="1" t="str">
        <f>VLOOKUP(J90,LaserType!A$2:C$20,2)&amp;REPT(0,2-LEN(L90))&amp;L90&amp;0</f>
        <v>Laser203120</v>
      </c>
      <c r="E90" s="1">
        <f>VLOOKUP(J90,LaserType!A$2:H$99,8)</f>
        <v>0</v>
      </c>
      <c r="F90" s="1">
        <f t="shared" si="9"/>
        <v>0</v>
      </c>
      <c r="G90" s="2" t="str">
        <f>VLOOKUP(L90,BulletColor!A$2:E105,2)</f>
        <v>LaserHead_G0</v>
      </c>
      <c r="H90" s="1">
        <f>VLOOKUP(L90,BulletColor!A$2:E105,3)</f>
        <v>200090</v>
      </c>
      <c r="I90" s="2" t="str">
        <f>VLOOKUP(L90,BulletColor!A$2:E105,4)</f>
        <v>0.9,1,0.4</v>
      </c>
      <c r="J90" s="2">
        <f t="shared" si="10"/>
        <v>3</v>
      </c>
      <c r="K90">
        <f>VLOOKUP(J90,LaserType!A$2:M188,7)</f>
        <v>3</v>
      </c>
      <c r="L90" s="1">
        <f t="shared" si="7"/>
        <v>12</v>
      </c>
      <c r="M90" s="1">
        <f t="shared" si="8"/>
        <v>0</v>
      </c>
    </row>
    <row r="91" spans="1:13" x14ac:dyDescent="0.2">
      <c r="A91" s="1">
        <f>VLOOKUP(J91,LaserType!A$2:H$99,5)*100000 + VALUE(K91)*1000 + VALUE(L91)*10 + VALUE(M91)</f>
        <v>203121</v>
      </c>
      <c r="B91" s="2" t="str">
        <f>VLOOKUP(J91,LaserType!A$2:C$100,3)&amp;VLOOKUP(L91,BulletColor!A$2:E$25,5)</f>
        <v>鳞弹头激光深黄</v>
      </c>
      <c r="C91" s="2" t="str">
        <f>VLOOKUP(J91,LaserType!A$2:H$99,6)</f>
        <v>STGLaserAtlas0</v>
      </c>
      <c r="D91" s="1" t="str">
        <f>VLOOKUP(J91,LaserType!A$2:C$20,2)&amp;REPT(0,2-LEN(L91))&amp;L91&amp;0</f>
        <v>Laser203120</v>
      </c>
      <c r="E91" s="1">
        <f>VLOOKUP(J91,LaserType!A$2:H$99,8)</f>
        <v>0</v>
      </c>
      <c r="F91" s="1">
        <f t="shared" si="9"/>
        <v>1</v>
      </c>
      <c r="G91" s="2" t="str">
        <f>VLOOKUP(L91,BulletColor!A$2:E106,2)</f>
        <v>LaserHead_G0</v>
      </c>
      <c r="H91" s="1">
        <f>VLOOKUP(L91,BulletColor!A$2:E106,3)</f>
        <v>200090</v>
      </c>
      <c r="I91" s="2" t="str">
        <f>VLOOKUP(L91,BulletColor!A$2:E106,4)</f>
        <v>0.9,1,0.4</v>
      </c>
      <c r="J91" s="2">
        <f t="shared" si="10"/>
        <v>3</v>
      </c>
      <c r="K91">
        <f>VLOOKUP(J91,LaserType!A$2:M189,7)</f>
        <v>3</v>
      </c>
      <c r="L91" s="1">
        <f t="shared" si="7"/>
        <v>12</v>
      </c>
      <c r="M91" s="1">
        <f t="shared" si="8"/>
        <v>1</v>
      </c>
    </row>
    <row r="92" spans="1:13" x14ac:dyDescent="0.2">
      <c r="A92" s="1">
        <f>VLOOKUP(J92,LaserType!A$2:H$99,5)*100000 + VALUE(K92)*1000 + VALUE(L92)*10 + VALUE(M92)</f>
        <v>203130</v>
      </c>
      <c r="B92" s="2" t="str">
        <f>VLOOKUP(J92,LaserType!A$2:C$100,3)&amp;VLOOKUP(L92,BulletColor!A$2:E$25,5)</f>
        <v>鳞弹头激光浅黄</v>
      </c>
      <c r="C92" s="2" t="str">
        <f>VLOOKUP(J92,LaserType!A$2:H$99,6)</f>
        <v>STGLaserAtlas0</v>
      </c>
      <c r="D92" s="1" t="str">
        <f>VLOOKUP(J92,LaserType!A$2:C$20,2)&amp;REPT(0,2-LEN(L92))&amp;L92&amp;0</f>
        <v>Laser203130</v>
      </c>
      <c r="E92" s="1">
        <f>VLOOKUP(J92,LaserType!A$2:H$99,8)</f>
        <v>0</v>
      </c>
      <c r="F92" s="1">
        <f t="shared" si="9"/>
        <v>0</v>
      </c>
      <c r="G92" s="2" t="str">
        <f>VLOOKUP(L92,BulletColor!A$2:E107,2)</f>
        <v>LaserHead_G0</v>
      </c>
      <c r="H92" s="1">
        <f>VLOOKUP(L92,BulletColor!A$2:E107,3)</f>
        <v>200130</v>
      </c>
      <c r="I92" s="2" t="str">
        <f>VLOOKUP(L92,BulletColor!A$2:E107,4)</f>
        <v>0.9,1,0.4</v>
      </c>
      <c r="J92" s="2">
        <f t="shared" si="10"/>
        <v>3</v>
      </c>
      <c r="K92">
        <f>VLOOKUP(J92,LaserType!A$2:M190,7)</f>
        <v>3</v>
      </c>
      <c r="L92" s="1">
        <f t="shared" si="7"/>
        <v>13</v>
      </c>
      <c r="M92" s="1">
        <f t="shared" si="8"/>
        <v>0</v>
      </c>
    </row>
    <row r="93" spans="1:13" x14ac:dyDescent="0.2">
      <c r="A93" s="1">
        <f>VLOOKUP(J93,LaserType!A$2:H$99,5)*100000 + VALUE(K93)*1000 + VALUE(L93)*10 + VALUE(M93)</f>
        <v>203131</v>
      </c>
      <c r="B93" s="2" t="str">
        <f>VLOOKUP(J93,LaserType!A$2:C$100,3)&amp;VLOOKUP(L93,BulletColor!A$2:E$25,5)</f>
        <v>鳞弹头激光浅黄</v>
      </c>
      <c r="C93" s="2" t="str">
        <f>VLOOKUP(J93,LaserType!A$2:H$99,6)</f>
        <v>STGLaserAtlas0</v>
      </c>
      <c r="D93" s="1" t="str">
        <f>VLOOKUP(J93,LaserType!A$2:C$20,2)&amp;REPT(0,2-LEN(L93))&amp;L93&amp;0</f>
        <v>Laser203130</v>
      </c>
      <c r="E93" s="1">
        <f>VLOOKUP(J93,LaserType!A$2:H$99,8)</f>
        <v>0</v>
      </c>
      <c r="F93" s="1">
        <f t="shared" si="9"/>
        <v>1</v>
      </c>
      <c r="G93" s="2" t="str">
        <f>VLOOKUP(L93,BulletColor!A$2:E108,2)</f>
        <v>LaserHead_G0</v>
      </c>
      <c r="H93" s="1">
        <f>VLOOKUP(L93,BulletColor!A$2:E108,3)</f>
        <v>200130</v>
      </c>
      <c r="I93" s="2" t="str">
        <f>VLOOKUP(L93,BulletColor!A$2:E108,4)</f>
        <v>0.9,1,0.4</v>
      </c>
      <c r="J93" s="2">
        <f t="shared" si="10"/>
        <v>3</v>
      </c>
      <c r="K93">
        <f>VLOOKUP(J93,LaserType!A$2:M191,7)</f>
        <v>3</v>
      </c>
      <c r="L93" s="1">
        <f t="shared" si="7"/>
        <v>13</v>
      </c>
      <c r="M93" s="1">
        <f t="shared" si="8"/>
        <v>1</v>
      </c>
    </row>
    <row r="94" spans="1:13" x14ac:dyDescent="0.2">
      <c r="A94" s="1">
        <f>VLOOKUP(J94,LaserType!A$2:H$99,5)*100000 + VALUE(K94)*1000 + VALUE(L94)*10 + VALUE(M94)</f>
        <v>203140</v>
      </c>
      <c r="B94" s="2" t="str">
        <f>VLOOKUP(J94,LaserType!A$2:C$100,3)&amp;VLOOKUP(L94,BulletColor!A$2:E$25,5)</f>
        <v>鳞弹头激光棕黄</v>
      </c>
      <c r="C94" s="2" t="str">
        <f>VLOOKUP(J94,LaserType!A$2:H$99,6)</f>
        <v>STGLaserAtlas0</v>
      </c>
      <c r="D94" s="1" t="str">
        <f>VLOOKUP(J94,LaserType!A$2:C$20,2)&amp;REPT(0,2-LEN(L94))&amp;L94&amp;0</f>
        <v>Laser203140</v>
      </c>
      <c r="E94" s="1">
        <f>VLOOKUP(J94,LaserType!A$2:H$99,8)</f>
        <v>0</v>
      </c>
      <c r="F94" s="1">
        <f t="shared" si="9"/>
        <v>0</v>
      </c>
      <c r="G94" s="2" t="str">
        <f>VLOOKUP(L94,BulletColor!A$2:E109,2)</f>
        <v>LaserHead_G0</v>
      </c>
      <c r="H94" s="1">
        <f>VLOOKUP(L94,BulletColor!A$2:E109,3)</f>
        <v>200130</v>
      </c>
      <c r="I94" s="2" t="str">
        <f>VLOOKUP(L94,BulletColor!A$2:E109,4)</f>
        <v>0.9,1,0.4</v>
      </c>
      <c r="J94" s="2">
        <f t="shared" si="10"/>
        <v>3</v>
      </c>
      <c r="K94">
        <f>VLOOKUP(J94,LaserType!A$2:M192,7)</f>
        <v>3</v>
      </c>
      <c r="L94" s="1">
        <f t="shared" si="7"/>
        <v>14</v>
      </c>
      <c r="M94" s="1">
        <f t="shared" si="8"/>
        <v>0</v>
      </c>
    </row>
    <row r="95" spans="1:13" x14ac:dyDescent="0.2">
      <c r="A95" s="1">
        <f>VLOOKUP(J95,LaserType!A$2:H$99,5)*100000 + VALUE(K95)*1000 + VALUE(L95)*10 + VALUE(M95)</f>
        <v>203141</v>
      </c>
      <c r="B95" s="2" t="str">
        <f>VLOOKUP(J95,LaserType!A$2:C$100,3)&amp;VLOOKUP(L95,BulletColor!A$2:E$25,5)</f>
        <v>鳞弹头激光棕黄</v>
      </c>
      <c r="C95" s="2" t="str">
        <f>VLOOKUP(J95,LaserType!A$2:H$99,6)</f>
        <v>STGLaserAtlas0</v>
      </c>
      <c r="D95" s="1" t="str">
        <f>VLOOKUP(J95,LaserType!A$2:C$20,2)&amp;REPT(0,2-LEN(L95))&amp;L95&amp;0</f>
        <v>Laser203140</v>
      </c>
      <c r="E95" s="1">
        <f>VLOOKUP(J95,LaserType!A$2:H$99,8)</f>
        <v>0</v>
      </c>
      <c r="F95" s="1">
        <f t="shared" si="9"/>
        <v>1</v>
      </c>
      <c r="G95" s="2" t="str">
        <f>VLOOKUP(L95,BulletColor!A$2:E110,2)</f>
        <v>LaserHead_G0</v>
      </c>
      <c r="H95" s="1">
        <f>VLOOKUP(L95,BulletColor!A$2:E110,3)</f>
        <v>200130</v>
      </c>
      <c r="I95" s="2" t="str">
        <f>VLOOKUP(L95,BulletColor!A$2:E110,4)</f>
        <v>0.9,1,0.4</v>
      </c>
      <c r="J95" s="2">
        <f t="shared" si="10"/>
        <v>3</v>
      </c>
      <c r="K95">
        <f>VLOOKUP(J95,LaserType!A$2:M193,7)</f>
        <v>3</v>
      </c>
      <c r="L95" s="1">
        <f t="shared" si="7"/>
        <v>14</v>
      </c>
      <c r="M95" s="1">
        <f t="shared" si="8"/>
        <v>1</v>
      </c>
    </row>
    <row r="96" spans="1:13" x14ac:dyDescent="0.2">
      <c r="A96" s="1">
        <f>VLOOKUP(J96,LaserType!A$2:H$99,5)*100000 + VALUE(K96)*1000 + VALUE(L96)*10 + VALUE(M96)</f>
        <v>203150</v>
      </c>
      <c r="B96" s="2" t="str">
        <f>VLOOKUP(J96,LaserType!A$2:C$100,3)&amp;VLOOKUP(L96,BulletColor!A$2:E$25,5)</f>
        <v>鳞弹头激光白</v>
      </c>
      <c r="C96" s="2" t="str">
        <f>VLOOKUP(J96,LaserType!A$2:H$99,6)</f>
        <v>STGLaserAtlas0</v>
      </c>
      <c r="D96" s="1" t="str">
        <f>VLOOKUP(J96,LaserType!A$2:C$20,2)&amp;REPT(0,2-LEN(L96))&amp;L96&amp;0</f>
        <v>Laser203150</v>
      </c>
      <c r="E96" s="1">
        <f>VLOOKUP(J96,LaserType!A$2:H$99,8)</f>
        <v>0</v>
      </c>
      <c r="F96" s="1">
        <f t="shared" si="9"/>
        <v>0</v>
      </c>
      <c r="G96" s="2" t="str">
        <f>VLOOKUP(L96,BulletColor!A$2:E111,2)</f>
        <v>LaserHead_W0</v>
      </c>
      <c r="H96" s="1">
        <f>VLOOKUP(L96,BulletColor!A$2:E111,3)</f>
        <v>200150</v>
      </c>
      <c r="I96" s="2" t="str">
        <f>VLOOKUP(L96,BulletColor!A$2:E111,4)</f>
        <v>0.8,0.8,0.8</v>
      </c>
      <c r="J96" s="2">
        <f t="shared" si="10"/>
        <v>3</v>
      </c>
      <c r="K96">
        <f>VLOOKUP(J96,LaserType!A$2:M194,7)</f>
        <v>3</v>
      </c>
      <c r="L96" s="1">
        <f t="shared" si="7"/>
        <v>15</v>
      </c>
      <c r="M96" s="1">
        <f t="shared" si="8"/>
        <v>0</v>
      </c>
    </row>
    <row r="97" spans="1:13" x14ac:dyDescent="0.2">
      <c r="A97" s="1">
        <f>VLOOKUP(J97,LaserType!A$2:H$99,5)*100000 + VALUE(K97)*1000 + VALUE(L97)*10 + VALUE(M97)</f>
        <v>203151</v>
      </c>
      <c r="B97" s="2" t="str">
        <f>VLOOKUP(J97,LaserType!A$2:C$100,3)&amp;VLOOKUP(L97,BulletColor!A$2:E$25,5)</f>
        <v>鳞弹头激光白</v>
      </c>
      <c r="C97" s="2" t="str">
        <f>VLOOKUP(J97,LaserType!A$2:H$99,6)</f>
        <v>STGLaserAtlas0</v>
      </c>
      <c r="D97" s="1" t="str">
        <f>VLOOKUP(J97,LaserType!A$2:C$20,2)&amp;REPT(0,2-LEN(L97))&amp;L97&amp;0</f>
        <v>Laser203150</v>
      </c>
      <c r="E97" s="1">
        <f>VLOOKUP(J97,LaserType!A$2:H$99,8)</f>
        <v>0</v>
      </c>
      <c r="F97" s="1">
        <f t="shared" si="9"/>
        <v>1</v>
      </c>
      <c r="G97" s="2" t="str">
        <f>VLOOKUP(L97,BulletColor!A$2:E112,2)</f>
        <v>LaserHead_W0</v>
      </c>
      <c r="H97" s="1">
        <f>VLOOKUP(L97,BulletColor!A$2:E112,3)</f>
        <v>200150</v>
      </c>
      <c r="I97" s="2" t="str">
        <f>VLOOKUP(L97,BulletColor!A$2:E112,4)</f>
        <v>0.8,0.8,0.8</v>
      </c>
      <c r="J97" s="2">
        <f t="shared" si="10"/>
        <v>3</v>
      </c>
      <c r="K97">
        <f>VLOOKUP(J97,LaserType!A$2:M195,7)</f>
        <v>3</v>
      </c>
      <c r="L97" s="1">
        <f t="shared" si="7"/>
        <v>15</v>
      </c>
      <c r="M97" s="1">
        <f t="shared" si="8"/>
        <v>1</v>
      </c>
    </row>
    <row r="98" spans="1:13" x14ac:dyDescent="0.2">
      <c r="A98" s="1">
        <f>VLOOKUP(J98,LaserType!A$2:H$99,5)*100000 + VALUE(K98)*1000 + VALUE(L98)*10 + VALUE(M98)</f>
        <v>204000</v>
      </c>
      <c r="B98" s="2" t="str">
        <f>VLOOKUP(J98,LaserType!A$2:C$100,3)&amp;VLOOKUP(L98,BulletColor!A$2:E$25,5)</f>
        <v>米弹灰</v>
      </c>
      <c r="C98" s="2" t="str">
        <f>VLOOKUP(J98,LaserType!A$2:H$99,6)</f>
        <v>STGLaserAtlas0</v>
      </c>
      <c r="D98" s="1" t="str">
        <f>VLOOKUP(J98,LaserType!A$2:C$20,2)&amp;REPT(0,2-LEN(L98))&amp;L98&amp;0</f>
        <v>Bullet104000</v>
      </c>
      <c r="E98" s="1">
        <f>VLOOKUP(J98,LaserType!A$2:H$99,8)</f>
        <v>90</v>
      </c>
      <c r="F98" s="1">
        <f t="shared" ref="F98:F129" si="11">M98</f>
        <v>0</v>
      </c>
      <c r="G98" s="2" t="str">
        <f>VLOOKUP(L98,BulletColor!A$2:E113,2)</f>
        <v>LaserHead_W0</v>
      </c>
      <c r="H98" s="1">
        <f>VLOOKUP(L98,BulletColor!A$2:E113,3)</f>
        <v>200000</v>
      </c>
      <c r="I98" s="2" t="str">
        <f>VLOOKUP(L98,BulletColor!A$2:E113,4)</f>
        <v>0.5,0.5,0.5</v>
      </c>
      <c r="J98" s="2">
        <f t="shared" si="10"/>
        <v>4</v>
      </c>
      <c r="K98">
        <f>VLOOKUP(J98,LaserType!A$2:M196,7)</f>
        <v>4</v>
      </c>
      <c r="L98" s="1">
        <f t="shared" si="7"/>
        <v>0</v>
      </c>
      <c r="M98" s="1">
        <f t="shared" si="8"/>
        <v>0</v>
      </c>
    </row>
    <row r="99" spans="1:13" x14ac:dyDescent="0.2">
      <c r="A99" s="1">
        <f>VLOOKUP(J99,LaserType!A$2:H$99,5)*100000 + VALUE(K99)*1000 + VALUE(L99)*10 + VALUE(M99)</f>
        <v>204001</v>
      </c>
      <c r="B99" s="2" t="str">
        <f>VLOOKUP(J99,LaserType!A$2:C$100,3)&amp;VLOOKUP(L99,BulletColor!A$2:E$25,5)</f>
        <v>米弹灰</v>
      </c>
      <c r="C99" s="2" t="str">
        <f>VLOOKUP(J99,LaserType!A$2:H$99,6)</f>
        <v>STGLaserAtlas0</v>
      </c>
      <c r="D99" s="1" t="str">
        <f>VLOOKUP(J99,LaserType!A$2:C$20,2)&amp;REPT(0,2-LEN(L99))&amp;L99&amp;0</f>
        <v>Bullet104000</v>
      </c>
      <c r="E99" s="1">
        <f>VLOOKUP(J99,LaserType!A$2:H$99,8)</f>
        <v>90</v>
      </c>
      <c r="F99" s="1">
        <f t="shared" si="11"/>
        <v>1</v>
      </c>
      <c r="G99" s="2" t="str">
        <f>VLOOKUP(L99,BulletColor!A$2:E114,2)</f>
        <v>LaserHead_W0</v>
      </c>
      <c r="H99" s="1">
        <f>VLOOKUP(L99,BulletColor!A$2:E114,3)</f>
        <v>200000</v>
      </c>
      <c r="I99" s="2" t="str">
        <f>VLOOKUP(L99,BulletColor!A$2:E114,4)</f>
        <v>0.5,0.5,0.5</v>
      </c>
      <c r="J99" s="2">
        <f t="shared" si="10"/>
        <v>4</v>
      </c>
      <c r="K99">
        <f>VLOOKUP(J99,LaserType!A$2:M197,7)</f>
        <v>4</v>
      </c>
      <c r="L99" s="1">
        <f t="shared" si="7"/>
        <v>0</v>
      </c>
      <c r="M99" s="1">
        <f t="shared" si="8"/>
        <v>1</v>
      </c>
    </row>
    <row r="100" spans="1:13" x14ac:dyDescent="0.2">
      <c r="A100" s="1">
        <f>VLOOKUP(J100,LaserType!A$2:H$99,5)*100000 + VALUE(K100)*1000 + VALUE(L100)*10 + VALUE(M100)</f>
        <v>204010</v>
      </c>
      <c r="B100" s="2" t="str">
        <f>VLOOKUP(J100,LaserType!A$2:C$100,3)&amp;VLOOKUP(L100,BulletColor!A$2:E$25,5)</f>
        <v>米弹深红</v>
      </c>
      <c r="C100" s="2" t="str">
        <f>VLOOKUP(J100,LaserType!A$2:H$99,6)</f>
        <v>STGLaserAtlas0</v>
      </c>
      <c r="D100" s="1" t="str">
        <f>VLOOKUP(J100,LaserType!A$2:C$20,2)&amp;REPT(0,2-LEN(L100))&amp;L100&amp;0</f>
        <v>Bullet104010</v>
      </c>
      <c r="E100" s="1">
        <f>VLOOKUP(J100,LaserType!A$2:H$99,8)</f>
        <v>90</v>
      </c>
      <c r="F100" s="1">
        <f t="shared" si="11"/>
        <v>0</v>
      </c>
      <c r="G100" s="2" t="str">
        <f>VLOOKUP(L100,BulletColor!A$2:E115,2)</f>
        <v>LaserHead_R0</v>
      </c>
      <c r="H100" s="1">
        <f>VLOOKUP(L100,BulletColor!A$2:E115,3)</f>
        <v>200010</v>
      </c>
      <c r="I100" s="2" t="str">
        <f>VLOOKUP(L100,BulletColor!A$2:E115,4)</f>
        <v>0.625,0.3,0.3</v>
      </c>
      <c r="J100" s="2">
        <f t="shared" si="10"/>
        <v>4</v>
      </c>
      <c r="K100">
        <f>VLOOKUP(J100,LaserType!A$2:M198,7)</f>
        <v>4</v>
      </c>
      <c r="L100" s="1">
        <f t="shared" si="7"/>
        <v>1</v>
      </c>
      <c r="M100" s="1">
        <f t="shared" si="8"/>
        <v>0</v>
      </c>
    </row>
    <row r="101" spans="1:13" x14ac:dyDescent="0.2">
      <c r="A101" s="1">
        <f>VLOOKUP(J101,LaserType!A$2:H$99,5)*100000 + VALUE(K101)*1000 + VALUE(L101)*10 + VALUE(M101)</f>
        <v>204011</v>
      </c>
      <c r="B101" s="2" t="str">
        <f>VLOOKUP(J101,LaserType!A$2:C$100,3)&amp;VLOOKUP(L101,BulletColor!A$2:E$25,5)</f>
        <v>米弹深红</v>
      </c>
      <c r="C101" s="2" t="str">
        <f>VLOOKUP(J101,LaserType!A$2:H$99,6)</f>
        <v>STGLaserAtlas0</v>
      </c>
      <c r="D101" s="1" t="str">
        <f>VLOOKUP(J101,LaserType!A$2:C$20,2)&amp;REPT(0,2-LEN(L101))&amp;L101&amp;0</f>
        <v>Bullet104010</v>
      </c>
      <c r="E101" s="1">
        <f>VLOOKUP(J101,LaserType!A$2:H$99,8)</f>
        <v>90</v>
      </c>
      <c r="F101" s="1">
        <f t="shared" si="11"/>
        <v>1</v>
      </c>
      <c r="G101" s="2" t="str">
        <f>VLOOKUP(L101,BulletColor!A$2:E116,2)</f>
        <v>LaserHead_R0</v>
      </c>
      <c r="H101" s="1">
        <f>VLOOKUP(L101,BulletColor!A$2:E116,3)</f>
        <v>200010</v>
      </c>
      <c r="I101" s="2" t="str">
        <f>VLOOKUP(L101,BulletColor!A$2:E116,4)</f>
        <v>0.625,0.3,0.3</v>
      </c>
      <c r="J101" s="2">
        <f t="shared" si="10"/>
        <v>4</v>
      </c>
      <c r="K101">
        <f>VLOOKUP(J101,LaserType!A$2:M199,7)</f>
        <v>4</v>
      </c>
      <c r="L101" s="1">
        <f t="shared" si="7"/>
        <v>1</v>
      </c>
      <c r="M101" s="1">
        <f t="shared" si="8"/>
        <v>1</v>
      </c>
    </row>
    <row r="102" spans="1:13" x14ac:dyDescent="0.2">
      <c r="A102" s="1">
        <f>VLOOKUP(J102,LaserType!A$2:H$99,5)*100000 + VALUE(K102)*1000 + VALUE(L102)*10 + VALUE(M102)</f>
        <v>204020</v>
      </c>
      <c r="B102" s="2" t="str">
        <f>VLOOKUP(J102,LaserType!A$2:C$100,3)&amp;VLOOKUP(L102,BulletColor!A$2:E$25,5)</f>
        <v>米弹红</v>
      </c>
      <c r="C102" s="2" t="str">
        <f>VLOOKUP(J102,LaserType!A$2:H$99,6)</f>
        <v>STGLaserAtlas0</v>
      </c>
      <c r="D102" s="1" t="str">
        <f>VLOOKUP(J102,LaserType!A$2:C$20,2)&amp;REPT(0,2-LEN(L102))&amp;L102&amp;0</f>
        <v>Bullet104020</v>
      </c>
      <c r="E102" s="1">
        <f>VLOOKUP(J102,LaserType!A$2:H$99,8)</f>
        <v>90</v>
      </c>
      <c r="F102" s="1">
        <f t="shared" si="11"/>
        <v>0</v>
      </c>
      <c r="G102" s="2" t="str">
        <f>VLOOKUP(L102,BulletColor!A$2:E117,2)</f>
        <v>LaserHead_R0</v>
      </c>
      <c r="H102" s="1">
        <f>VLOOKUP(L102,BulletColor!A$2:E117,3)</f>
        <v>200010</v>
      </c>
      <c r="I102" s="2" t="str">
        <f>VLOOKUP(L102,BulletColor!A$2:E117,4)</f>
        <v>0.8,0.3,0.3</v>
      </c>
      <c r="J102" s="2">
        <f t="shared" si="10"/>
        <v>4</v>
      </c>
      <c r="K102">
        <f>VLOOKUP(J102,LaserType!A$2:M200,7)</f>
        <v>4</v>
      </c>
      <c r="L102" s="1">
        <f t="shared" si="7"/>
        <v>2</v>
      </c>
      <c r="M102" s="1">
        <f t="shared" si="8"/>
        <v>0</v>
      </c>
    </row>
    <row r="103" spans="1:13" x14ac:dyDescent="0.2">
      <c r="A103" s="1">
        <f>VLOOKUP(J103,LaserType!A$2:H$99,5)*100000 + VALUE(K103)*1000 + VALUE(L103)*10 + VALUE(M103)</f>
        <v>204021</v>
      </c>
      <c r="B103" s="2" t="str">
        <f>VLOOKUP(J103,LaserType!A$2:C$100,3)&amp;VLOOKUP(L103,BulletColor!A$2:E$25,5)</f>
        <v>米弹红</v>
      </c>
      <c r="C103" s="2" t="str">
        <f>VLOOKUP(J103,LaserType!A$2:H$99,6)</f>
        <v>STGLaserAtlas0</v>
      </c>
      <c r="D103" s="1" t="str">
        <f>VLOOKUP(J103,LaserType!A$2:C$20,2)&amp;REPT(0,2-LEN(L103))&amp;L103&amp;0</f>
        <v>Bullet104020</v>
      </c>
      <c r="E103" s="1">
        <f>VLOOKUP(J103,LaserType!A$2:H$99,8)</f>
        <v>90</v>
      </c>
      <c r="F103" s="1">
        <f t="shared" si="11"/>
        <v>1</v>
      </c>
      <c r="G103" s="2" t="str">
        <f>VLOOKUP(L103,BulletColor!A$2:E118,2)</f>
        <v>LaserHead_R0</v>
      </c>
      <c r="H103" s="1">
        <f>VLOOKUP(L103,BulletColor!A$2:E118,3)</f>
        <v>200010</v>
      </c>
      <c r="I103" s="2" t="str">
        <f>VLOOKUP(L103,BulletColor!A$2:E118,4)</f>
        <v>0.8,0.3,0.3</v>
      </c>
      <c r="J103" s="2">
        <f t="shared" si="10"/>
        <v>4</v>
      </c>
      <c r="K103">
        <f>VLOOKUP(J103,LaserType!A$2:M201,7)</f>
        <v>4</v>
      </c>
      <c r="L103" s="1">
        <f t="shared" si="7"/>
        <v>2</v>
      </c>
      <c r="M103" s="1">
        <f t="shared" si="8"/>
        <v>1</v>
      </c>
    </row>
    <row r="104" spans="1:13" x14ac:dyDescent="0.2">
      <c r="A104" s="1">
        <f>VLOOKUP(J104,LaserType!A$2:H$99,5)*100000 + VALUE(K104)*1000 + VALUE(L104)*10 + VALUE(M104)</f>
        <v>204030</v>
      </c>
      <c r="B104" s="2" t="str">
        <f>VLOOKUP(J104,LaserType!A$2:C$100,3)&amp;VLOOKUP(L104,BulletColor!A$2:E$25,5)</f>
        <v>米弹深紫</v>
      </c>
      <c r="C104" s="2" t="str">
        <f>VLOOKUP(J104,LaserType!A$2:H$99,6)</f>
        <v>STGLaserAtlas0</v>
      </c>
      <c r="D104" s="1" t="str">
        <f>VLOOKUP(J104,LaserType!A$2:C$20,2)&amp;REPT(0,2-LEN(L104))&amp;L104&amp;0</f>
        <v>Bullet104030</v>
      </c>
      <c r="E104" s="1">
        <f>VLOOKUP(J104,LaserType!A$2:H$99,8)</f>
        <v>90</v>
      </c>
      <c r="F104" s="1">
        <f t="shared" si="11"/>
        <v>0</v>
      </c>
      <c r="G104" s="2" t="str">
        <f>VLOOKUP(L104,BulletColor!A$2:E119,2)</f>
        <v>LaserHead_B0</v>
      </c>
      <c r="H104" s="1">
        <f>VLOOKUP(L104,BulletColor!A$2:E119,3)</f>
        <v>200030</v>
      </c>
      <c r="I104" s="2" t="str">
        <f>VLOOKUP(L104,BulletColor!A$2:E119,4)</f>
        <v>1,0.65,1</v>
      </c>
      <c r="J104" s="2">
        <f t="shared" si="10"/>
        <v>4</v>
      </c>
      <c r="K104">
        <f>VLOOKUP(J104,LaserType!A$2:M202,7)</f>
        <v>4</v>
      </c>
      <c r="L104" s="1">
        <f t="shared" si="7"/>
        <v>3</v>
      </c>
      <c r="M104" s="1">
        <f t="shared" si="8"/>
        <v>0</v>
      </c>
    </row>
    <row r="105" spans="1:13" x14ac:dyDescent="0.2">
      <c r="A105" s="1">
        <f>VLOOKUP(J105,LaserType!A$2:H$99,5)*100000 + VALUE(K105)*1000 + VALUE(L105)*10 + VALUE(M105)</f>
        <v>204031</v>
      </c>
      <c r="B105" s="2" t="str">
        <f>VLOOKUP(J105,LaserType!A$2:C$100,3)&amp;VLOOKUP(L105,BulletColor!A$2:E$25,5)</f>
        <v>米弹深紫</v>
      </c>
      <c r="C105" s="2" t="str">
        <f>VLOOKUP(J105,LaserType!A$2:H$99,6)</f>
        <v>STGLaserAtlas0</v>
      </c>
      <c r="D105" s="1" t="str">
        <f>VLOOKUP(J105,LaserType!A$2:C$20,2)&amp;REPT(0,2-LEN(L105))&amp;L105&amp;0</f>
        <v>Bullet104030</v>
      </c>
      <c r="E105" s="1">
        <f>VLOOKUP(J105,LaserType!A$2:H$99,8)</f>
        <v>90</v>
      </c>
      <c r="F105" s="1">
        <f t="shared" si="11"/>
        <v>1</v>
      </c>
      <c r="G105" s="2" t="str">
        <f>VLOOKUP(L105,BulletColor!A$2:E120,2)</f>
        <v>LaserHead_B0</v>
      </c>
      <c r="H105" s="1">
        <f>VLOOKUP(L105,BulletColor!A$2:E120,3)</f>
        <v>200030</v>
      </c>
      <c r="I105" s="2" t="str">
        <f>VLOOKUP(L105,BulletColor!A$2:E120,4)</f>
        <v>1,0.65,1</v>
      </c>
      <c r="J105" s="2">
        <f t="shared" si="10"/>
        <v>4</v>
      </c>
      <c r="K105">
        <f>VLOOKUP(J105,LaserType!A$2:M203,7)</f>
        <v>4</v>
      </c>
      <c r="L105" s="1">
        <f t="shared" si="7"/>
        <v>3</v>
      </c>
      <c r="M105" s="1">
        <f t="shared" si="8"/>
        <v>1</v>
      </c>
    </row>
    <row r="106" spans="1:13" x14ac:dyDescent="0.2">
      <c r="A106" s="1">
        <f>VLOOKUP(J106,LaserType!A$2:H$99,5)*100000 + VALUE(K106)*1000 + VALUE(L106)*10 + VALUE(M106)</f>
        <v>204040</v>
      </c>
      <c r="B106" s="2" t="str">
        <f>VLOOKUP(J106,LaserType!A$2:C$100,3)&amp;VLOOKUP(L106,BulletColor!A$2:E$25,5)</f>
        <v>米弹紫</v>
      </c>
      <c r="C106" s="2" t="str">
        <f>VLOOKUP(J106,LaserType!A$2:H$99,6)</f>
        <v>STGLaserAtlas0</v>
      </c>
      <c r="D106" s="1" t="str">
        <f>VLOOKUP(J106,LaserType!A$2:C$20,2)&amp;REPT(0,2-LEN(L106))&amp;L106&amp;0</f>
        <v>Bullet104040</v>
      </c>
      <c r="E106" s="1">
        <f>VLOOKUP(J106,LaserType!A$2:H$99,8)</f>
        <v>90</v>
      </c>
      <c r="F106" s="1">
        <f t="shared" si="11"/>
        <v>0</v>
      </c>
      <c r="G106" s="2" t="str">
        <f>VLOOKUP(L106,BulletColor!A$2:E121,2)</f>
        <v>LaserHead_B0</v>
      </c>
      <c r="H106" s="1">
        <f>VLOOKUP(L106,BulletColor!A$2:E121,3)</f>
        <v>200030</v>
      </c>
      <c r="I106" s="2" t="str">
        <f>VLOOKUP(L106,BulletColor!A$2:E121,4)</f>
        <v>1,0.65,1</v>
      </c>
      <c r="J106" s="2">
        <f t="shared" si="10"/>
        <v>4</v>
      </c>
      <c r="K106">
        <f>VLOOKUP(J106,LaserType!A$2:M204,7)</f>
        <v>4</v>
      </c>
      <c r="L106" s="1">
        <f t="shared" ref="L106:L169" si="12">MOD(INT((ROW()-2)/2),16)</f>
        <v>4</v>
      </c>
      <c r="M106" s="1">
        <f t="shared" ref="M106:M169" si="13">MOD((ROW()-2),2)</f>
        <v>0</v>
      </c>
    </row>
    <row r="107" spans="1:13" x14ac:dyDescent="0.2">
      <c r="A107" s="1">
        <f>VLOOKUP(J107,LaserType!A$2:H$99,5)*100000 + VALUE(K107)*1000 + VALUE(L107)*10 + VALUE(M107)</f>
        <v>204041</v>
      </c>
      <c r="B107" s="2" t="str">
        <f>VLOOKUP(J107,LaserType!A$2:C$100,3)&amp;VLOOKUP(L107,BulletColor!A$2:E$25,5)</f>
        <v>米弹紫</v>
      </c>
      <c r="C107" s="2" t="str">
        <f>VLOOKUP(J107,LaserType!A$2:H$99,6)</f>
        <v>STGLaserAtlas0</v>
      </c>
      <c r="D107" s="1" t="str">
        <f>VLOOKUP(J107,LaserType!A$2:C$20,2)&amp;REPT(0,2-LEN(L107))&amp;L107&amp;0</f>
        <v>Bullet104040</v>
      </c>
      <c r="E107" s="1">
        <f>VLOOKUP(J107,LaserType!A$2:H$99,8)</f>
        <v>90</v>
      </c>
      <c r="F107" s="1">
        <f t="shared" si="11"/>
        <v>1</v>
      </c>
      <c r="G107" s="2" t="str">
        <f>VLOOKUP(L107,BulletColor!A$2:E122,2)</f>
        <v>LaserHead_B0</v>
      </c>
      <c r="H107" s="1">
        <f>VLOOKUP(L107,BulletColor!A$2:E122,3)</f>
        <v>200030</v>
      </c>
      <c r="I107" s="2" t="str">
        <f>VLOOKUP(L107,BulletColor!A$2:E122,4)</f>
        <v>1,0.65,1</v>
      </c>
      <c r="J107" s="2">
        <f t="shared" si="10"/>
        <v>4</v>
      </c>
      <c r="K107">
        <f>VLOOKUP(J107,LaserType!A$2:M205,7)</f>
        <v>4</v>
      </c>
      <c r="L107" s="1">
        <f t="shared" si="12"/>
        <v>4</v>
      </c>
      <c r="M107" s="1">
        <f t="shared" si="13"/>
        <v>1</v>
      </c>
    </row>
    <row r="108" spans="1:13" x14ac:dyDescent="0.2">
      <c r="A108" s="1">
        <f>VLOOKUP(J108,LaserType!A$2:H$99,5)*100000 + VALUE(K108)*1000 + VALUE(L108)*10 + VALUE(M108)</f>
        <v>204050</v>
      </c>
      <c r="B108" s="2" t="str">
        <f>VLOOKUP(J108,LaserType!A$2:C$100,3)&amp;VLOOKUP(L108,BulletColor!A$2:E$25,5)</f>
        <v>米弹深蓝</v>
      </c>
      <c r="C108" s="2" t="str">
        <f>VLOOKUP(J108,LaserType!A$2:H$99,6)</f>
        <v>STGLaserAtlas0</v>
      </c>
      <c r="D108" s="1" t="str">
        <f>VLOOKUP(J108,LaserType!A$2:C$20,2)&amp;REPT(0,2-LEN(L108))&amp;L108&amp;0</f>
        <v>Bullet104050</v>
      </c>
      <c r="E108" s="1">
        <f>VLOOKUP(J108,LaserType!A$2:H$99,8)</f>
        <v>90</v>
      </c>
      <c r="F108" s="1">
        <f t="shared" si="11"/>
        <v>0</v>
      </c>
      <c r="G108" s="2" t="str">
        <f>VLOOKUP(L108,BulletColor!A$2:E123,2)</f>
        <v>LaserHead_B0</v>
      </c>
      <c r="H108" s="1">
        <f>VLOOKUP(L108,BulletColor!A$2:E123,3)</f>
        <v>200050</v>
      </c>
      <c r="I108" s="2" t="str">
        <f>VLOOKUP(L108,BulletColor!A$2:E123,4)</f>
        <v>0,0.1,1</v>
      </c>
      <c r="J108" s="2">
        <f t="shared" si="10"/>
        <v>4</v>
      </c>
      <c r="K108">
        <f>VLOOKUP(J108,LaserType!A$2:M206,7)</f>
        <v>4</v>
      </c>
      <c r="L108" s="1">
        <f t="shared" si="12"/>
        <v>5</v>
      </c>
      <c r="M108" s="1">
        <f t="shared" si="13"/>
        <v>0</v>
      </c>
    </row>
    <row r="109" spans="1:13" x14ac:dyDescent="0.2">
      <c r="A109" s="1">
        <f>VLOOKUP(J109,LaserType!A$2:H$99,5)*100000 + VALUE(K109)*1000 + VALUE(L109)*10 + VALUE(M109)</f>
        <v>204051</v>
      </c>
      <c r="B109" s="2" t="str">
        <f>VLOOKUP(J109,LaserType!A$2:C$100,3)&amp;VLOOKUP(L109,BulletColor!A$2:E$25,5)</f>
        <v>米弹深蓝</v>
      </c>
      <c r="C109" s="2" t="str">
        <f>VLOOKUP(J109,LaserType!A$2:H$99,6)</f>
        <v>STGLaserAtlas0</v>
      </c>
      <c r="D109" s="1" t="str">
        <f>VLOOKUP(J109,LaserType!A$2:C$20,2)&amp;REPT(0,2-LEN(L109))&amp;L109&amp;0</f>
        <v>Bullet104050</v>
      </c>
      <c r="E109" s="1">
        <f>VLOOKUP(J109,LaserType!A$2:H$99,8)</f>
        <v>90</v>
      </c>
      <c r="F109" s="1">
        <f t="shared" si="11"/>
        <v>1</v>
      </c>
      <c r="G109" s="2" t="str">
        <f>VLOOKUP(L109,BulletColor!A$2:E124,2)</f>
        <v>LaserHead_B0</v>
      </c>
      <c r="H109" s="1">
        <f>VLOOKUP(L109,BulletColor!A$2:E124,3)</f>
        <v>200050</v>
      </c>
      <c r="I109" s="2" t="str">
        <f>VLOOKUP(L109,BulletColor!A$2:E124,4)</f>
        <v>0,0.1,1</v>
      </c>
      <c r="J109" s="2">
        <f t="shared" si="10"/>
        <v>4</v>
      </c>
      <c r="K109">
        <f>VLOOKUP(J109,LaserType!A$2:M207,7)</f>
        <v>4</v>
      </c>
      <c r="L109" s="1">
        <f t="shared" si="12"/>
        <v>5</v>
      </c>
      <c r="M109" s="1">
        <f t="shared" si="13"/>
        <v>1</v>
      </c>
    </row>
    <row r="110" spans="1:13" x14ac:dyDescent="0.2">
      <c r="A110" s="1">
        <f>VLOOKUP(J110,LaserType!A$2:H$99,5)*100000 + VALUE(K110)*1000 + VALUE(L110)*10 + VALUE(M110)</f>
        <v>204060</v>
      </c>
      <c r="B110" s="2" t="str">
        <f>VLOOKUP(J110,LaserType!A$2:C$100,3)&amp;VLOOKUP(L110,BulletColor!A$2:E$25,5)</f>
        <v>米弹蓝</v>
      </c>
      <c r="C110" s="2" t="str">
        <f>VLOOKUP(J110,LaserType!A$2:H$99,6)</f>
        <v>STGLaserAtlas0</v>
      </c>
      <c r="D110" s="1" t="str">
        <f>VLOOKUP(J110,LaserType!A$2:C$20,2)&amp;REPT(0,2-LEN(L110))&amp;L110&amp;0</f>
        <v>Bullet104060</v>
      </c>
      <c r="E110" s="1">
        <f>VLOOKUP(J110,LaserType!A$2:H$99,8)</f>
        <v>90</v>
      </c>
      <c r="F110" s="1">
        <f t="shared" si="11"/>
        <v>0</v>
      </c>
      <c r="G110" s="2" t="str">
        <f>VLOOKUP(L110,BulletColor!A$2:E125,2)</f>
        <v>LaserHead_B0</v>
      </c>
      <c r="H110" s="1">
        <f>VLOOKUP(L110,BulletColor!A$2:E125,3)</f>
        <v>200050</v>
      </c>
      <c r="I110" s="2" t="str">
        <f>VLOOKUP(L110,BulletColor!A$2:E125,4)</f>
        <v>0,0.1,1</v>
      </c>
      <c r="J110" s="2">
        <f t="shared" si="10"/>
        <v>4</v>
      </c>
      <c r="K110">
        <f>VLOOKUP(J110,LaserType!A$2:M208,7)</f>
        <v>4</v>
      </c>
      <c r="L110" s="1">
        <f t="shared" si="12"/>
        <v>6</v>
      </c>
      <c r="M110" s="1">
        <f t="shared" si="13"/>
        <v>0</v>
      </c>
    </row>
    <row r="111" spans="1:13" x14ac:dyDescent="0.2">
      <c r="A111" s="1">
        <f>VLOOKUP(J111,LaserType!A$2:H$99,5)*100000 + VALUE(K111)*1000 + VALUE(L111)*10 + VALUE(M111)</f>
        <v>204061</v>
      </c>
      <c r="B111" s="2" t="str">
        <f>VLOOKUP(J111,LaserType!A$2:C$100,3)&amp;VLOOKUP(L111,BulletColor!A$2:E$25,5)</f>
        <v>米弹蓝</v>
      </c>
      <c r="C111" s="2" t="str">
        <f>VLOOKUP(J111,LaserType!A$2:H$99,6)</f>
        <v>STGLaserAtlas0</v>
      </c>
      <c r="D111" s="1" t="str">
        <f>VLOOKUP(J111,LaserType!A$2:C$20,2)&amp;REPT(0,2-LEN(L111))&amp;L111&amp;0</f>
        <v>Bullet104060</v>
      </c>
      <c r="E111" s="1">
        <f>VLOOKUP(J111,LaserType!A$2:H$99,8)</f>
        <v>90</v>
      </c>
      <c r="F111" s="1">
        <f t="shared" si="11"/>
        <v>1</v>
      </c>
      <c r="G111" s="2" t="str">
        <f>VLOOKUP(L111,BulletColor!A$2:E126,2)</f>
        <v>LaserHead_B0</v>
      </c>
      <c r="H111" s="1">
        <f>VLOOKUP(L111,BulletColor!A$2:E126,3)</f>
        <v>200050</v>
      </c>
      <c r="I111" s="2" t="str">
        <f>VLOOKUP(L111,BulletColor!A$2:E126,4)</f>
        <v>0,0.1,1</v>
      </c>
      <c r="J111" s="2">
        <f t="shared" si="10"/>
        <v>4</v>
      </c>
      <c r="K111">
        <f>VLOOKUP(J111,LaserType!A$2:M209,7)</f>
        <v>4</v>
      </c>
      <c r="L111" s="1">
        <f t="shared" si="12"/>
        <v>6</v>
      </c>
      <c r="M111" s="1">
        <f t="shared" si="13"/>
        <v>1</v>
      </c>
    </row>
    <row r="112" spans="1:13" x14ac:dyDescent="0.2">
      <c r="A112" s="1">
        <f>VLOOKUP(J112,LaserType!A$2:H$99,5)*100000 + VALUE(K112)*1000 + VALUE(L112)*10 + VALUE(M112)</f>
        <v>204070</v>
      </c>
      <c r="B112" s="2" t="str">
        <f>VLOOKUP(J112,LaserType!A$2:C$100,3)&amp;VLOOKUP(L112,BulletColor!A$2:E$25,5)</f>
        <v>米弹深青</v>
      </c>
      <c r="C112" s="2" t="str">
        <f>VLOOKUP(J112,LaserType!A$2:H$99,6)</f>
        <v>STGLaserAtlas0</v>
      </c>
      <c r="D112" s="1" t="str">
        <f>VLOOKUP(J112,LaserType!A$2:C$20,2)&amp;REPT(0,2-LEN(L112))&amp;L112&amp;0</f>
        <v>Bullet104070</v>
      </c>
      <c r="E112" s="1">
        <f>VLOOKUP(J112,LaserType!A$2:H$99,8)</f>
        <v>90</v>
      </c>
      <c r="F112" s="1">
        <f t="shared" si="11"/>
        <v>0</v>
      </c>
      <c r="G112" s="2" t="str">
        <f>VLOOKUP(L112,BulletColor!A$2:E127,2)</f>
        <v>LaserHead_G0</v>
      </c>
      <c r="H112" s="1">
        <f>VLOOKUP(L112,BulletColor!A$2:E127,3)</f>
        <v>200070</v>
      </c>
      <c r="I112" s="2" t="str">
        <f>VLOOKUP(L112,BulletColor!A$2:E127,4)</f>
        <v>0.25,1,1</v>
      </c>
      <c r="J112" s="2">
        <f t="shared" si="10"/>
        <v>4</v>
      </c>
      <c r="K112">
        <f>VLOOKUP(J112,LaserType!A$2:M210,7)</f>
        <v>4</v>
      </c>
      <c r="L112" s="1">
        <f t="shared" si="12"/>
        <v>7</v>
      </c>
      <c r="M112" s="1">
        <f t="shared" si="13"/>
        <v>0</v>
      </c>
    </row>
    <row r="113" spans="1:13" x14ac:dyDescent="0.2">
      <c r="A113" s="1">
        <f>VLOOKUP(J113,LaserType!A$2:H$99,5)*100000 + VALUE(K113)*1000 + VALUE(L113)*10 + VALUE(M113)</f>
        <v>204071</v>
      </c>
      <c r="B113" s="2" t="str">
        <f>VLOOKUP(J113,LaserType!A$2:C$100,3)&amp;VLOOKUP(L113,BulletColor!A$2:E$25,5)</f>
        <v>米弹深青</v>
      </c>
      <c r="C113" s="2" t="str">
        <f>VLOOKUP(J113,LaserType!A$2:H$99,6)</f>
        <v>STGLaserAtlas0</v>
      </c>
      <c r="D113" s="1" t="str">
        <f>VLOOKUP(J113,LaserType!A$2:C$20,2)&amp;REPT(0,2-LEN(L113))&amp;L113&amp;0</f>
        <v>Bullet104070</v>
      </c>
      <c r="E113" s="1">
        <f>VLOOKUP(J113,LaserType!A$2:H$99,8)</f>
        <v>90</v>
      </c>
      <c r="F113" s="1">
        <f t="shared" si="11"/>
        <v>1</v>
      </c>
      <c r="G113" s="2" t="str">
        <f>VLOOKUP(L113,BulletColor!A$2:E128,2)</f>
        <v>LaserHead_G0</v>
      </c>
      <c r="H113" s="1">
        <f>VLOOKUP(L113,BulletColor!A$2:E128,3)</f>
        <v>200070</v>
      </c>
      <c r="I113" s="2" t="str">
        <f>VLOOKUP(L113,BulletColor!A$2:E128,4)</f>
        <v>0.25,1,1</v>
      </c>
      <c r="J113" s="2">
        <f t="shared" si="10"/>
        <v>4</v>
      </c>
      <c r="K113">
        <f>VLOOKUP(J113,LaserType!A$2:M211,7)</f>
        <v>4</v>
      </c>
      <c r="L113" s="1">
        <f t="shared" si="12"/>
        <v>7</v>
      </c>
      <c r="M113" s="1">
        <f t="shared" si="13"/>
        <v>1</v>
      </c>
    </row>
    <row r="114" spans="1:13" x14ac:dyDescent="0.2">
      <c r="A114" s="1">
        <f>VLOOKUP(J114,LaserType!A$2:H$99,5)*100000 + VALUE(K114)*1000 + VALUE(L114)*10 + VALUE(M114)</f>
        <v>204080</v>
      </c>
      <c r="B114" s="2" t="str">
        <f>VLOOKUP(J114,LaserType!A$2:C$100,3)&amp;VLOOKUP(L114,BulletColor!A$2:E$25,5)</f>
        <v>米弹青</v>
      </c>
      <c r="C114" s="2" t="str">
        <f>VLOOKUP(J114,LaserType!A$2:H$99,6)</f>
        <v>STGLaserAtlas0</v>
      </c>
      <c r="D114" s="1" t="str">
        <f>VLOOKUP(J114,LaserType!A$2:C$20,2)&amp;REPT(0,2-LEN(L114))&amp;L114&amp;0</f>
        <v>Bullet104080</v>
      </c>
      <c r="E114" s="1">
        <f>VLOOKUP(J114,LaserType!A$2:H$99,8)</f>
        <v>90</v>
      </c>
      <c r="F114" s="1">
        <f t="shared" si="11"/>
        <v>0</v>
      </c>
      <c r="G114" s="2" t="str">
        <f>VLOOKUP(L114,BulletColor!A$2:E129,2)</f>
        <v>LaserHead_G0</v>
      </c>
      <c r="H114" s="1">
        <f>VLOOKUP(L114,BulletColor!A$2:E129,3)</f>
        <v>200070</v>
      </c>
      <c r="I114" s="2" t="str">
        <f>VLOOKUP(L114,BulletColor!A$2:E129,4)</f>
        <v>0.25,1,1</v>
      </c>
      <c r="J114" s="2">
        <f t="shared" si="10"/>
        <v>4</v>
      </c>
      <c r="K114">
        <f>VLOOKUP(J114,LaserType!A$2:M212,7)</f>
        <v>4</v>
      </c>
      <c r="L114" s="1">
        <f t="shared" si="12"/>
        <v>8</v>
      </c>
      <c r="M114" s="1">
        <f t="shared" si="13"/>
        <v>0</v>
      </c>
    </row>
    <row r="115" spans="1:13" x14ac:dyDescent="0.2">
      <c r="A115" s="1">
        <f>VLOOKUP(J115,LaserType!A$2:H$99,5)*100000 + VALUE(K115)*1000 + VALUE(L115)*10 + VALUE(M115)</f>
        <v>204081</v>
      </c>
      <c r="B115" s="2" t="str">
        <f>VLOOKUP(J115,LaserType!A$2:C$100,3)&amp;VLOOKUP(L115,BulletColor!A$2:E$25,5)</f>
        <v>米弹青</v>
      </c>
      <c r="C115" s="2" t="str">
        <f>VLOOKUP(J115,LaserType!A$2:H$99,6)</f>
        <v>STGLaserAtlas0</v>
      </c>
      <c r="D115" s="1" t="str">
        <f>VLOOKUP(J115,LaserType!A$2:C$20,2)&amp;REPT(0,2-LEN(L115))&amp;L115&amp;0</f>
        <v>Bullet104080</v>
      </c>
      <c r="E115" s="1">
        <f>VLOOKUP(J115,LaserType!A$2:H$99,8)</f>
        <v>90</v>
      </c>
      <c r="F115" s="1">
        <f t="shared" si="11"/>
        <v>1</v>
      </c>
      <c r="G115" s="2" t="str">
        <f>VLOOKUP(L115,BulletColor!A$2:E130,2)</f>
        <v>LaserHead_G0</v>
      </c>
      <c r="H115" s="1">
        <f>VLOOKUP(L115,BulletColor!A$2:E130,3)</f>
        <v>200070</v>
      </c>
      <c r="I115" s="2" t="str">
        <f>VLOOKUP(L115,BulletColor!A$2:E130,4)</f>
        <v>0.25,1,1</v>
      </c>
      <c r="J115" s="2">
        <f t="shared" si="10"/>
        <v>4</v>
      </c>
      <c r="K115">
        <f>VLOOKUP(J115,LaserType!A$2:M213,7)</f>
        <v>4</v>
      </c>
      <c r="L115" s="1">
        <f t="shared" si="12"/>
        <v>8</v>
      </c>
      <c r="M115" s="1">
        <f t="shared" si="13"/>
        <v>1</v>
      </c>
    </row>
    <row r="116" spans="1:13" x14ac:dyDescent="0.2">
      <c r="A116" s="1">
        <f>VLOOKUP(J116,LaserType!A$2:H$99,5)*100000 + VALUE(K116)*1000 + VALUE(L116)*10 + VALUE(M116)</f>
        <v>204090</v>
      </c>
      <c r="B116" s="2" t="str">
        <f>VLOOKUP(J116,LaserType!A$2:C$100,3)&amp;VLOOKUP(L116,BulletColor!A$2:E$25,5)</f>
        <v>米弹深绿</v>
      </c>
      <c r="C116" s="2" t="str">
        <f>VLOOKUP(J116,LaserType!A$2:H$99,6)</f>
        <v>STGLaserAtlas0</v>
      </c>
      <c r="D116" s="1" t="str">
        <f>VLOOKUP(J116,LaserType!A$2:C$20,2)&amp;REPT(0,2-LEN(L116))&amp;L116&amp;0</f>
        <v>Bullet104090</v>
      </c>
      <c r="E116" s="1">
        <f>VLOOKUP(J116,LaserType!A$2:H$99,8)</f>
        <v>90</v>
      </c>
      <c r="F116" s="1">
        <f t="shared" si="11"/>
        <v>0</v>
      </c>
      <c r="G116" s="2" t="str">
        <f>VLOOKUP(L116,BulletColor!A$2:E131,2)</f>
        <v>LaserHead_G0</v>
      </c>
      <c r="H116" s="1">
        <f>VLOOKUP(L116,BulletColor!A$2:E131,3)</f>
        <v>200090</v>
      </c>
      <c r="I116" s="2" t="str">
        <f>VLOOKUP(L116,BulletColor!A$2:E131,4)</f>
        <v>0.36,0.78,1</v>
      </c>
      <c r="J116" s="2">
        <f t="shared" si="10"/>
        <v>4</v>
      </c>
      <c r="K116">
        <f>VLOOKUP(J116,LaserType!A$2:M214,7)</f>
        <v>4</v>
      </c>
      <c r="L116" s="1">
        <f t="shared" si="12"/>
        <v>9</v>
      </c>
      <c r="M116" s="1">
        <f t="shared" si="13"/>
        <v>0</v>
      </c>
    </row>
    <row r="117" spans="1:13" x14ac:dyDescent="0.2">
      <c r="A117" s="1">
        <f>VLOOKUP(J117,LaserType!A$2:H$99,5)*100000 + VALUE(K117)*1000 + VALUE(L117)*10 + VALUE(M117)</f>
        <v>204091</v>
      </c>
      <c r="B117" s="2" t="str">
        <f>VLOOKUP(J117,LaserType!A$2:C$100,3)&amp;VLOOKUP(L117,BulletColor!A$2:E$25,5)</f>
        <v>米弹深绿</v>
      </c>
      <c r="C117" s="2" t="str">
        <f>VLOOKUP(J117,LaserType!A$2:H$99,6)</f>
        <v>STGLaserAtlas0</v>
      </c>
      <c r="D117" s="1" t="str">
        <f>VLOOKUP(J117,LaserType!A$2:C$20,2)&amp;REPT(0,2-LEN(L117))&amp;L117&amp;0</f>
        <v>Bullet104090</v>
      </c>
      <c r="E117" s="1">
        <f>VLOOKUP(J117,LaserType!A$2:H$99,8)</f>
        <v>90</v>
      </c>
      <c r="F117" s="1">
        <f t="shared" si="11"/>
        <v>1</v>
      </c>
      <c r="G117" s="2" t="str">
        <f>VLOOKUP(L117,BulletColor!A$2:E132,2)</f>
        <v>LaserHead_G0</v>
      </c>
      <c r="H117" s="1">
        <f>VLOOKUP(L117,BulletColor!A$2:E132,3)</f>
        <v>200090</v>
      </c>
      <c r="I117" s="2" t="str">
        <f>VLOOKUP(L117,BulletColor!A$2:E132,4)</f>
        <v>0.36,0.78,1</v>
      </c>
      <c r="J117" s="2">
        <f t="shared" si="10"/>
        <v>4</v>
      </c>
      <c r="K117">
        <f>VLOOKUP(J117,LaserType!A$2:M215,7)</f>
        <v>4</v>
      </c>
      <c r="L117" s="1">
        <f t="shared" si="12"/>
        <v>9</v>
      </c>
      <c r="M117" s="1">
        <f t="shared" si="13"/>
        <v>1</v>
      </c>
    </row>
    <row r="118" spans="1:13" x14ac:dyDescent="0.2">
      <c r="A118" s="1">
        <f>VLOOKUP(J118,LaserType!A$2:H$99,5)*100000 + VALUE(K118)*1000 + VALUE(L118)*10 + VALUE(M118)</f>
        <v>204100</v>
      </c>
      <c r="B118" s="2" t="str">
        <f>VLOOKUP(J118,LaserType!A$2:C$100,3)&amp;VLOOKUP(L118,BulletColor!A$2:E$25,5)</f>
        <v>米弹绿</v>
      </c>
      <c r="C118" s="2" t="str">
        <f>VLOOKUP(J118,LaserType!A$2:H$99,6)</f>
        <v>STGLaserAtlas0</v>
      </c>
      <c r="D118" s="1" t="str">
        <f>VLOOKUP(J118,LaserType!A$2:C$20,2)&amp;REPT(0,2-LEN(L118))&amp;L118&amp;0</f>
        <v>Bullet104100</v>
      </c>
      <c r="E118" s="1">
        <f>VLOOKUP(J118,LaserType!A$2:H$99,8)</f>
        <v>90</v>
      </c>
      <c r="F118" s="1">
        <f t="shared" si="11"/>
        <v>0</v>
      </c>
      <c r="G118" s="2" t="str">
        <f>VLOOKUP(L118,BulletColor!A$2:E133,2)</f>
        <v>LaserHead_G0</v>
      </c>
      <c r="H118" s="1">
        <f>VLOOKUP(L118,BulletColor!A$2:E133,3)</f>
        <v>200090</v>
      </c>
      <c r="I118" s="2" t="str">
        <f>VLOOKUP(L118,BulletColor!A$2:E133,4)</f>
        <v>0.36,0.78,1</v>
      </c>
      <c r="J118" s="2">
        <f t="shared" si="10"/>
        <v>4</v>
      </c>
      <c r="K118">
        <f>VLOOKUP(J118,LaserType!A$2:M216,7)</f>
        <v>4</v>
      </c>
      <c r="L118" s="1">
        <f t="shared" si="12"/>
        <v>10</v>
      </c>
      <c r="M118" s="1">
        <f t="shared" si="13"/>
        <v>0</v>
      </c>
    </row>
    <row r="119" spans="1:13" x14ac:dyDescent="0.2">
      <c r="A119" s="1">
        <f>VLOOKUP(J119,LaserType!A$2:H$99,5)*100000 + VALUE(K119)*1000 + VALUE(L119)*10 + VALUE(M119)</f>
        <v>204101</v>
      </c>
      <c r="B119" s="2" t="str">
        <f>VLOOKUP(J119,LaserType!A$2:C$100,3)&amp;VLOOKUP(L119,BulletColor!A$2:E$25,5)</f>
        <v>米弹绿</v>
      </c>
      <c r="C119" s="2" t="str">
        <f>VLOOKUP(J119,LaserType!A$2:H$99,6)</f>
        <v>STGLaserAtlas0</v>
      </c>
      <c r="D119" s="1" t="str">
        <f>VLOOKUP(J119,LaserType!A$2:C$20,2)&amp;REPT(0,2-LEN(L119))&amp;L119&amp;0</f>
        <v>Bullet104100</v>
      </c>
      <c r="E119" s="1">
        <f>VLOOKUP(J119,LaserType!A$2:H$99,8)</f>
        <v>90</v>
      </c>
      <c r="F119" s="1">
        <f t="shared" si="11"/>
        <v>1</v>
      </c>
      <c r="G119" s="2" t="str">
        <f>VLOOKUP(L119,BulletColor!A$2:E134,2)</f>
        <v>LaserHead_G0</v>
      </c>
      <c r="H119" s="1">
        <f>VLOOKUP(L119,BulletColor!A$2:E134,3)</f>
        <v>200090</v>
      </c>
      <c r="I119" s="2" t="str">
        <f>VLOOKUP(L119,BulletColor!A$2:E134,4)</f>
        <v>0.36,0.78,1</v>
      </c>
      <c r="J119" s="2">
        <f t="shared" si="10"/>
        <v>4</v>
      </c>
      <c r="K119">
        <f>VLOOKUP(J119,LaserType!A$2:M217,7)</f>
        <v>4</v>
      </c>
      <c r="L119" s="1">
        <f t="shared" si="12"/>
        <v>10</v>
      </c>
      <c r="M119" s="1">
        <f t="shared" si="13"/>
        <v>1</v>
      </c>
    </row>
    <row r="120" spans="1:13" x14ac:dyDescent="0.2">
      <c r="A120" s="1">
        <f>VLOOKUP(J120,LaserType!A$2:H$99,5)*100000 + VALUE(K120)*1000 + VALUE(L120)*10 + VALUE(M120)</f>
        <v>204110</v>
      </c>
      <c r="B120" s="2" t="str">
        <f>VLOOKUP(J120,LaserType!A$2:C$100,3)&amp;VLOOKUP(L120,BulletColor!A$2:E$25,5)</f>
        <v>米弹黄绿</v>
      </c>
      <c r="C120" s="2" t="str">
        <f>VLOOKUP(J120,LaserType!A$2:H$99,6)</f>
        <v>STGLaserAtlas0</v>
      </c>
      <c r="D120" s="1" t="str">
        <f>VLOOKUP(J120,LaserType!A$2:C$20,2)&amp;REPT(0,2-LEN(L120))&amp;L120&amp;0</f>
        <v>Bullet104110</v>
      </c>
      <c r="E120" s="1">
        <f>VLOOKUP(J120,LaserType!A$2:H$99,8)</f>
        <v>90</v>
      </c>
      <c r="F120" s="1">
        <f t="shared" si="11"/>
        <v>0</v>
      </c>
      <c r="G120" s="2" t="str">
        <f>VLOOKUP(L120,BulletColor!A$2:E135,2)</f>
        <v>LaserHead_G0</v>
      </c>
      <c r="H120" s="1">
        <f>VLOOKUP(L120,BulletColor!A$2:E135,3)</f>
        <v>200090</v>
      </c>
      <c r="I120" s="2" t="str">
        <f>VLOOKUP(L120,BulletColor!A$2:E135,4)</f>
        <v>0.9,1,0.4</v>
      </c>
      <c r="J120" s="2">
        <f t="shared" si="10"/>
        <v>4</v>
      </c>
      <c r="K120">
        <f>VLOOKUP(J120,LaserType!A$2:M218,7)</f>
        <v>4</v>
      </c>
      <c r="L120" s="1">
        <f t="shared" si="12"/>
        <v>11</v>
      </c>
      <c r="M120" s="1">
        <f t="shared" si="13"/>
        <v>0</v>
      </c>
    </row>
    <row r="121" spans="1:13" x14ac:dyDescent="0.2">
      <c r="A121" s="1">
        <f>VLOOKUP(J121,LaserType!A$2:H$99,5)*100000 + VALUE(K121)*1000 + VALUE(L121)*10 + VALUE(M121)</f>
        <v>204111</v>
      </c>
      <c r="B121" s="2" t="str">
        <f>VLOOKUP(J121,LaserType!A$2:C$100,3)&amp;VLOOKUP(L121,BulletColor!A$2:E$25,5)</f>
        <v>米弹黄绿</v>
      </c>
      <c r="C121" s="2" t="str">
        <f>VLOOKUP(J121,LaserType!A$2:H$99,6)</f>
        <v>STGLaserAtlas0</v>
      </c>
      <c r="D121" s="1" t="str">
        <f>VLOOKUP(J121,LaserType!A$2:C$20,2)&amp;REPT(0,2-LEN(L121))&amp;L121&amp;0</f>
        <v>Bullet104110</v>
      </c>
      <c r="E121" s="1">
        <f>VLOOKUP(J121,LaserType!A$2:H$99,8)</f>
        <v>90</v>
      </c>
      <c r="F121" s="1">
        <f t="shared" si="11"/>
        <v>1</v>
      </c>
      <c r="G121" s="2" t="str">
        <f>VLOOKUP(L121,BulletColor!A$2:E136,2)</f>
        <v>LaserHead_G0</v>
      </c>
      <c r="H121" s="1">
        <f>VLOOKUP(L121,BulletColor!A$2:E136,3)</f>
        <v>200090</v>
      </c>
      <c r="I121" s="2" t="str">
        <f>VLOOKUP(L121,BulletColor!A$2:E136,4)</f>
        <v>0.9,1,0.4</v>
      </c>
      <c r="J121" s="2">
        <f t="shared" si="10"/>
        <v>4</v>
      </c>
      <c r="K121">
        <f>VLOOKUP(J121,LaserType!A$2:M219,7)</f>
        <v>4</v>
      </c>
      <c r="L121" s="1">
        <f t="shared" si="12"/>
        <v>11</v>
      </c>
      <c r="M121" s="1">
        <f t="shared" si="13"/>
        <v>1</v>
      </c>
    </row>
    <row r="122" spans="1:13" x14ac:dyDescent="0.2">
      <c r="A122" s="1">
        <f>VLOOKUP(J122,LaserType!A$2:H$99,5)*100000 + VALUE(K122)*1000 + VALUE(L122)*10 + VALUE(M122)</f>
        <v>204120</v>
      </c>
      <c r="B122" s="2" t="str">
        <f>VLOOKUP(J122,LaserType!A$2:C$100,3)&amp;VLOOKUP(L122,BulletColor!A$2:E$25,5)</f>
        <v>米弹深黄</v>
      </c>
      <c r="C122" s="2" t="str">
        <f>VLOOKUP(J122,LaserType!A$2:H$99,6)</f>
        <v>STGLaserAtlas0</v>
      </c>
      <c r="D122" s="1" t="str">
        <f>VLOOKUP(J122,LaserType!A$2:C$20,2)&amp;REPT(0,2-LEN(L122))&amp;L122&amp;0</f>
        <v>Bullet104120</v>
      </c>
      <c r="E122" s="1">
        <f>VLOOKUP(J122,LaserType!A$2:H$99,8)</f>
        <v>90</v>
      </c>
      <c r="F122" s="1">
        <f t="shared" si="11"/>
        <v>0</v>
      </c>
      <c r="G122" s="2" t="str">
        <f>VLOOKUP(L122,BulletColor!A$2:E137,2)</f>
        <v>LaserHead_G0</v>
      </c>
      <c r="H122" s="1">
        <f>VLOOKUP(L122,BulletColor!A$2:E137,3)</f>
        <v>200090</v>
      </c>
      <c r="I122" s="2" t="str">
        <f>VLOOKUP(L122,BulletColor!A$2:E137,4)</f>
        <v>0.9,1,0.4</v>
      </c>
      <c r="J122" s="2">
        <f t="shared" si="10"/>
        <v>4</v>
      </c>
      <c r="K122">
        <f>VLOOKUP(J122,LaserType!A$2:M220,7)</f>
        <v>4</v>
      </c>
      <c r="L122" s="1">
        <f t="shared" si="12"/>
        <v>12</v>
      </c>
      <c r="M122" s="1">
        <f t="shared" si="13"/>
        <v>0</v>
      </c>
    </row>
    <row r="123" spans="1:13" x14ac:dyDescent="0.2">
      <c r="A123" s="1">
        <f>VLOOKUP(J123,LaserType!A$2:H$99,5)*100000 + VALUE(K123)*1000 + VALUE(L123)*10 + VALUE(M123)</f>
        <v>204121</v>
      </c>
      <c r="B123" s="2" t="str">
        <f>VLOOKUP(J123,LaserType!A$2:C$100,3)&amp;VLOOKUP(L123,BulletColor!A$2:E$25,5)</f>
        <v>米弹深黄</v>
      </c>
      <c r="C123" s="2" t="str">
        <f>VLOOKUP(J123,LaserType!A$2:H$99,6)</f>
        <v>STGLaserAtlas0</v>
      </c>
      <c r="D123" s="1" t="str">
        <f>VLOOKUP(J123,LaserType!A$2:C$20,2)&amp;REPT(0,2-LEN(L123))&amp;L123&amp;0</f>
        <v>Bullet104120</v>
      </c>
      <c r="E123" s="1">
        <f>VLOOKUP(J123,LaserType!A$2:H$99,8)</f>
        <v>90</v>
      </c>
      <c r="F123" s="1">
        <f t="shared" si="11"/>
        <v>1</v>
      </c>
      <c r="G123" s="2" t="str">
        <f>VLOOKUP(L123,BulletColor!A$2:E138,2)</f>
        <v>LaserHead_G0</v>
      </c>
      <c r="H123" s="1">
        <f>VLOOKUP(L123,BulletColor!A$2:E138,3)</f>
        <v>200090</v>
      </c>
      <c r="I123" s="2" t="str">
        <f>VLOOKUP(L123,BulletColor!A$2:E138,4)</f>
        <v>0.9,1,0.4</v>
      </c>
      <c r="J123" s="2">
        <f t="shared" si="10"/>
        <v>4</v>
      </c>
      <c r="K123">
        <f>VLOOKUP(J123,LaserType!A$2:M221,7)</f>
        <v>4</v>
      </c>
      <c r="L123" s="1">
        <f t="shared" si="12"/>
        <v>12</v>
      </c>
      <c r="M123" s="1">
        <f t="shared" si="13"/>
        <v>1</v>
      </c>
    </row>
    <row r="124" spans="1:13" x14ac:dyDescent="0.2">
      <c r="A124" s="1">
        <f>VLOOKUP(J124,LaserType!A$2:H$99,5)*100000 + VALUE(K124)*1000 + VALUE(L124)*10 + VALUE(M124)</f>
        <v>204130</v>
      </c>
      <c r="B124" s="2" t="str">
        <f>VLOOKUP(J124,LaserType!A$2:C$100,3)&amp;VLOOKUP(L124,BulletColor!A$2:E$25,5)</f>
        <v>米弹浅黄</v>
      </c>
      <c r="C124" s="2" t="str">
        <f>VLOOKUP(J124,LaserType!A$2:H$99,6)</f>
        <v>STGLaserAtlas0</v>
      </c>
      <c r="D124" s="1" t="str">
        <f>VLOOKUP(J124,LaserType!A$2:C$20,2)&amp;REPT(0,2-LEN(L124))&amp;L124&amp;0</f>
        <v>Bullet104130</v>
      </c>
      <c r="E124" s="1">
        <f>VLOOKUP(J124,LaserType!A$2:H$99,8)</f>
        <v>90</v>
      </c>
      <c r="F124" s="1">
        <f t="shared" si="11"/>
        <v>0</v>
      </c>
      <c r="G124" s="2" t="str">
        <f>VLOOKUP(L124,BulletColor!A$2:E139,2)</f>
        <v>LaserHead_G0</v>
      </c>
      <c r="H124" s="1">
        <f>VLOOKUP(L124,BulletColor!A$2:E139,3)</f>
        <v>200130</v>
      </c>
      <c r="I124" s="2" t="str">
        <f>VLOOKUP(L124,BulletColor!A$2:E139,4)</f>
        <v>0.9,1,0.4</v>
      </c>
      <c r="J124" s="2">
        <f t="shared" si="10"/>
        <v>4</v>
      </c>
      <c r="K124">
        <f>VLOOKUP(J124,LaserType!A$2:M222,7)</f>
        <v>4</v>
      </c>
      <c r="L124" s="1">
        <f t="shared" si="12"/>
        <v>13</v>
      </c>
      <c r="M124" s="1">
        <f t="shared" si="13"/>
        <v>0</v>
      </c>
    </row>
    <row r="125" spans="1:13" x14ac:dyDescent="0.2">
      <c r="A125" s="1">
        <f>VLOOKUP(J125,LaserType!A$2:H$99,5)*100000 + VALUE(K125)*1000 + VALUE(L125)*10 + VALUE(M125)</f>
        <v>204131</v>
      </c>
      <c r="B125" s="2" t="str">
        <f>VLOOKUP(J125,LaserType!A$2:C$100,3)&amp;VLOOKUP(L125,BulletColor!A$2:E$25,5)</f>
        <v>米弹浅黄</v>
      </c>
      <c r="C125" s="2" t="str">
        <f>VLOOKUP(J125,LaserType!A$2:H$99,6)</f>
        <v>STGLaserAtlas0</v>
      </c>
      <c r="D125" s="1" t="str">
        <f>VLOOKUP(J125,LaserType!A$2:C$20,2)&amp;REPT(0,2-LEN(L125))&amp;L125&amp;0</f>
        <v>Bullet104130</v>
      </c>
      <c r="E125" s="1">
        <f>VLOOKUP(J125,LaserType!A$2:H$99,8)</f>
        <v>90</v>
      </c>
      <c r="F125" s="1">
        <f t="shared" si="11"/>
        <v>1</v>
      </c>
      <c r="G125" s="2" t="str">
        <f>VLOOKUP(L125,BulletColor!A$2:E140,2)</f>
        <v>LaserHead_G0</v>
      </c>
      <c r="H125" s="1">
        <f>VLOOKUP(L125,BulletColor!A$2:E140,3)</f>
        <v>200130</v>
      </c>
      <c r="I125" s="2" t="str">
        <f>VLOOKUP(L125,BulletColor!A$2:E140,4)</f>
        <v>0.9,1,0.4</v>
      </c>
      <c r="J125" s="2">
        <f t="shared" si="10"/>
        <v>4</v>
      </c>
      <c r="K125">
        <f>VLOOKUP(J125,LaserType!A$2:M223,7)</f>
        <v>4</v>
      </c>
      <c r="L125" s="1">
        <f t="shared" si="12"/>
        <v>13</v>
      </c>
      <c r="M125" s="1">
        <f t="shared" si="13"/>
        <v>1</v>
      </c>
    </row>
    <row r="126" spans="1:13" x14ac:dyDescent="0.2">
      <c r="A126" s="1">
        <f>VLOOKUP(J126,LaserType!A$2:H$99,5)*100000 + VALUE(K126)*1000 + VALUE(L126)*10 + VALUE(M126)</f>
        <v>204140</v>
      </c>
      <c r="B126" s="2" t="str">
        <f>VLOOKUP(J126,LaserType!A$2:C$100,3)&amp;VLOOKUP(L126,BulletColor!A$2:E$25,5)</f>
        <v>米弹棕黄</v>
      </c>
      <c r="C126" s="2" t="str">
        <f>VLOOKUP(J126,LaserType!A$2:H$99,6)</f>
        <v>STGLaserAtlas0</v>
      </c>
      <c r="D126" s="1" t="str">
        <f>VLOOKUP(J126,LaserType!A$2:C$20,2)&amp;REPT(0,2-LEN(L126))&amp;L126&amp;0</f>
        <v>Bullet104140</v>
      </c>
      <c r="E126" s="1">
        <f>VLOOKUP(J126,LaserType!A$2:H$99,8)</f>
        <v>90</v>
      </c>
      <c r="F126" s="1">
        <f t="shared" si="11"/>
        <v>0</v>
      </c>
      <c r="G126" s="2" t="str">
        <f>VLOOKUP(L126,BulletColor!A$2:E141,2)</f>
        <v>LaserHead_G0</v>
      </c>
      <c r="H126" s="1">
        <f>VLOOKUP(L126,BulletColor!A$2:E141,3)</f>
        <v>200130</v>
      </c>
      <c r="I126" s="2" t="str">
        <f>VLOOKUP(L126,BulletColor!A$2:E141,4)</f>
        <v>0.9,1,0.4</v>
      </c>
      <c r="J126" s="2">
        <f t="shared" si="10"/>
        <v>4</v>
      </c>
      <c r="K126">
        <f>VLOOKUP(J126,LaserType!A$2:M224,7)</f>
        <v>4</v>
      </c>
      <c r="L126" s="1">
        <f t="shared" si="12"/>
        <v>14</v>
      </c>
      <c r="M126" s="1">
        <f t="shared" si="13"/>
        <v>0</v>
      </c>
    </row>
    <row r="127" spans="1:13" x14ac:dyDescent="0.2">
      <c r="A127" s="1">
        <f>VLOOKUP(J127,LaserType!A$2:H$99,5)*100000 + VALUE(K127)*1000 + VALUE(L127)*10 + VALUE(M127)</f>
        <v>204141</v>
      </c>
      <c r="B127" s="2" t="str">
        <f>VLOOKUP(J127,LaserType!A$2:C$100,3)&amp;VLOOKUP(L127,BulletColor!A$2:E$25,5)</f>
        <v>米弹棕黄</v>
      </c>
      <c r="C127" s="2" t="str">
        <f>VLOOKUP(J127,LaserType!A$2:H$99,6)</f>
        <v>STGLaserAtlas0</v>
      </c>
      <c r="D127" s="1" t="str">
        <f>VLOOKUP(J127,LaserType!A$2:C$20,2)&amp;REPT(0,2-LEN(L127))&amp;L127&amp;0</f>
        <v>Bullet104140</v>
      </c>
      <c r="E127" s="1">
        <f>VLOOKUP(J127,LaserType!A$2:H$99,8)</f>
        <v>90</v>
      </c>
      <c r="F127" s="1">
        <f t="shared" si="11"/>
        <v>1</v>
      </c>
      <c r="G127" s="2" t="str">
        <f>VLOOKUP(L127,BulletColor!A$2:E142,2)</f>
        <v>LaserHead_G0</v>
      </c>
      <c r="H127" s="1">
        <f>VLOOKUP(L127,BulletColor!A$2:E142,3)</f>
        <v>200130</v>
      </c>
      <c r="I127" s="2" t="str">
        <f>VLOOKUP(L127,BulletColor!A$2:E142,4)</f>
        <v>0.9,1,0.4</v>
      </c>
      <c r="J127" s="2">
        <f t="shared" si="10"/>
        <v>4</v>
      </c>
      <c r="K127">
        <f>VLOOKUP(J127,LaserType!A$2:M225,7)</f>
        <v>4</v>
      </c>
      <c r="L127" s="1">
        <f t="shared" si="12"/>
        <v>14</v>
      </c>
      <c r="M127" s="1">
        <f t="shared" si="13"/>
        <v>1</v>
      </c>
    </row>
    <row r="128" spans="1:13" x14ac:dyDescent="0.2">
      <c r="A128" s="1">
        <f>VLOOKUP(J128,LaserType!A$2:H$99,5)*100000 + VALUE(K128)*1000 + VALUE(L128)*10 + VALUE(M128)</f>
        <v>204150</v>
      </c>
      <c r="B128" s="2" t="str">
        <f>VLOOKUP(J128,LaserType!A$2:C$100,3)&amp;VLOOKUP(L128,BulletColor!A$2:E$25,5)</f>
        <v>米弹白</v>
      </c>
      <c r="C128" s="2" t="str">
        <f>VLOOKUP(J128,LaserType!A$2:H$99,6)</f>
        <v>STGLaserAtlas0</v>
      </c>
      <c r="D128" s="1" t="str">
        <f>VLOOKUP(J128,LaserType!A$2:C$20,2)&amp;REPT(0,2-LEN(L128))&amp;L128&amp;0</f>
        <v>Bullet104150</v>
      </c>
      <c r="E128" s="1">
        <f>VLOOKUP(J128,LaserType!A$2:H$99,8)</f>
        <v>90</v>
      </c>
      <c r="F128" s="1">
        <f t="shared" si="11"/>
        <v>0</v>
      </c>
      <c r="G128" s="2" t="str">
        <f>VLOOKUP(L128,BulletColor!A$2:E143,2)</f>
        <v>LaserHead_W0</v>
      </c>
      <c r="H128" s="1">
        <f>VLOOKUP(L128,BulletColor!A$2:E143,3)</f>
        <v>200150</v>
      </c>
      <c r="I128" s="2" t="str">
        <f>VLOOKUP(L128,BulletColor!A$2:E143,4)</f>
        <v>0.8,0.8,0.8</v>
      </c>
      <c r="J128" s="2">
        <f t="shared" si="10"/>
        <v>4</v>
      </c>
      <c r="K128">
        <f>VLOOKUP(J128,LaserType!A$2:M226,7)</f>
        <v>4</v>
      </c>
      <c r="L128" s="1">
        <f t="shared" si="12"/>
        <v>15</v>
      </c>
      <c r="M128" s="1">
        <f t="shared" si="13"/>
        <v>0</v>
      </c>
    </row>
    <row r="129" spans="1:13" x14ac:dyDescent="0.2">
      <c r="A129" s="1">
        <f>VLOOKUP(J129,LaserType!A$2:H$99,5)*100000 + VALUE(K129)*1000 + VALUE(L129)*10 + VALUE(M129)</f>
        <v>204151</v>
      </c>
      <c r="B129" s="2" t="str">
        <f>VLOOKUP(J129,LaserType!A$2:C$100,3)&amp;VLOOKUP(L129,BulletColor!A$2:E$25,5)</f>
        <v>米弹白</v>
      </c>
      <c r="C129" s="2" t="str">
        <f>VLOOKUP(J129,LaserType!A$2:H$99,6)</f>
        <v>STGLaserAtlas0</v>
      </c>
      <c r="D129" s="1" t="str">
        <f>VLOOKUP(J129,LaserType!A$2:C$20,2)&amp;REPT(0,2-LEN(L129))&amp;L129&amp;0</f>
        <v>Bullet104150</v>
      </c>
      <c r="E129" s="1">
        <f>VLOOKUP(J129,LaserType!A$2:H$99,8)</f>
        <v>90</v>
      </c>
      <c r="F129" s="1">
        <f t="shared" si="11"/>
        <v>1</v>
      </c>
      <c r="G129" s="2" t="str">
        <f>VLOOKUP(L129,BulletColor!A$2:E144,2)</f>
        <v>LaserHead_W0</v>
      </c>
      <c r="H129" s="1">
        <f>VLOOKUP(L129,BulletColor!A$2:E144,3)</f>
        <v>200150</v>
      </c>
      <c r="I129" s="2" t="str">
        <f>VLOOKUP(L129,BulletColor!A$2:E144,4)</f>
        <v>0.8,0.8,0.8</v>
      </c>
      <c r="J129" s="2">
        <f t="shared" si="10"/>
        <v>4</v>
      </c>
      <c r="K129">
        <f>VLOOKUP(J129,LaserType!A$2:M227,7)</f>
        <v>4</v>
      </c>
      <c r="L129" s="1">
        <f t="shared" si="12"/>
        <v>15</v>
      </c>
      <c r="M129" s="1">
        <f t="shared" si="13"/>
        <v>1</v>
      </c>
    </row>
    <row r="130" spans="1:13" x14ac:dyDescent="0.2">
      <c r="A130" s="1">
        <f>VLOOKUP(J130,LaserType!A$2:H$99,5)*100000 + VALUE(K130)*1000 + VALUE(L130)*10 + VALUE(M130)</f>
        <v>302000</v>
      </c>
      <c r="B130" s="2" t="str">
        <f>VLOOKUP(J130,LaserType!A$2:C$100,3)&amp;VLOOKUP(L130,BulletColor!A$2:E$25,5)</f>
        <v>尖头激光灰</v>
      </c>
      <c r="C130" s="2" t="str">
        <f>VLOOKUP(J130,LaserType!A$2:H$99,6)</f>
        <v>STGLaserAtlas0</v>
      </c>
      <c r="D130" s="1" t="str">
        <f>VLOOKUP(J130,LaserType!A$2:C$20,2)&amp;REPT(0,2-LEN(L130))&amp;L130&amp;0</f>
        <v>Laser202000</v>
      </c>
      <c r="E130" s="1">
        <f>VLOOKUP(J130,LaserType!A$2:H$99,8)</f>
        <v>0</v>
      </c>
      <c r="F130" s="1">
        <f t="shared" ref="F130:F161" si="14">M130</f>
        <v>0</v>
      </c>
      <c r="G130" s="2" t="str">
        <f>VLOOKUP(L130,BulletColor!A$2:E145,2)</f>
        <v>LaserHead_W0</v>
      </c>
      <c r="H130" s="1">
        <f>VLOOKUP(L130,BulletColor!A$2:E145,3)</f>
        <v>200000</v>
      </c>
      <c r="I130" s="2" t="str">
        <f>VLOOKUP(L130,BulletColor!A$2:E145,4)</f>
        <v>0.5,0.5,0.5</v>
      </c>
      <c r="J130" s="2">
        <f t="shared" si="10"/>
        <v>5</v>
      </c>
      <c r="K130">
        <f>VLOOKUP(J130,LaserType!A$2:M228,7)</f>
        <v>2</v>
      </c>
      <c r="L130" s="1">
        <f t="shared" si="12"/>
        <v>0</v>
      </c>
      <c r="M130" s="1">
        <f t="shared" si="13"/>
        <v>0</v>
      </c>
    </row>
    <row r="131" spans="1:13" x14ac:dyDescent="0.2">
      <c r="A131" s="1">
        <f>VLOOKUP(J131,LaserType!A$2:H$99,5)*100000 + VALUE(K131)*1000 + VALUE(L131)*10 + VALUE(M131)</f>
        <v>302001</v>
      </c>
      <c r="B131" s="2" t="str">
        <f>VLOOKUP(J131,LaserType!A$2:C$100,3)&amp;VLOOKUP(L131,BulletColor!A$2:E$25,5)</f>
        <v>尖头激光灰</v>
      </c>
      <c r="C131" s="2" t="str">
        <f>VLOOKUP(J131,LaserType!A$2:H$99,6)</f>
        <v>STGLaserAtlas0</v>
      </c>
      <c r="D131" s="1" t="str">
        <f>VLOOKUP(J131,LaserType!A$2:C$20,2)&amp;REPT(0,2-LEN(L131))&amp;L131&amp;0</f>
        <v>Laser202000</v>
      </c>
      <c r="E131" s="1">
        <f>VLOOKUP(J131,LaserType!A$2:H$99,8)</f>
        <v>0</v>
      </c>
      <c r="F131" s="1">
        <f t="shared" si="14"/>
        <v>1</v>
      </c>
      <c r="G131" s="2" t="str">
        <f>VLOOKUP(L131,BulletColor!A$2:E146,2)</f>
        <v>LaserHead_W0</v>
      </c>
      <c r="H131" s="1">
        <f>VLOOKUP(L131,BulletColor!A$2:E146,3)</f>
        <v>200000</v>
      </c>
      <c r="I131" s="2" t="str">
        <f>VLOOKUP(L131,BulletColor!A$2:E146,4)</f>
        <v>0.5,0.5,0.5</v>
      </c>
      <c r="J131" s="2">
        <f t="shared" ref="J131:J194" si="15">INT(INT((ROW()-2)/2)/16) + 1</f>
        <v>5</v>
      </c>
      <c r="K131">
        <f>VLOOKUP(J131,LaserType!A$2:M229,7)</f>
        <v>2</v>
      </c>
      <c r="L131" s="1">
        <f t="shared" si="12"/>
        <v>0</v>
      </c>
      <c r="M131" s="1">
        <f t="shared" si="13"/>
        <v>1</v>
      </c>
    </row>
    <row r="132" spans="1:13" x14ac:dyDescent="0.2">
      <c r="A132" s="1">
        <f>VLOOKUP(J132,LaserType!A$2:H$99,5)*100000 + VALUE(K132)*1000 + VALUE(L132)*10 + VALUE(M132)</f>
        <v>302010</v>
      </c>
      <c r="B132" s="2" t="str">
        <f>VLOOKUP(J132,LaserType!A$2:C$100,3)&amp;VLOOKUP(L132,BulletColor!A$2:E$25,5)</f>
        <v>尖头激光深红</v>
      </c>
      <c r="C132" s="2" t="str">
        <f>VLOOKUP(J132,LaserType!A$2:H$99,6)</f>
        <v>STGLaserAtlas0</v>
      </c>
      <c r="D132" s="1" t="str">
        <f>VLOOKUP(J132,LaserType!A$2:C$20,2)&amp;REPT(0,2-LEN(L132))&amp;L132&amp;0</f>
        <v>Laser202010</v>
      </c>
      <c r="E132" s="1">
        <f>VLOOKUP(J132,LaserType!A$2:H$99,8)</f>
        <v>0</v>
      </c>
      <c r="F132" s="1">
        <f t="shared" si="14"/>
        <v>0</v>
      </c>
      <c r="G132" s="2" t="str">
        <f>VLOOKUP(L132,BulletColor!A$2:E147,2)</f>
        <v>LaserHead_R0</v>
      </c>
      <c r="H132" s="1">
        <f>VLOOKUP(L132,BulletColor!A$2:E147,3)</f>
        <v>200010</v>
      </c>
      <c r="I132" s="2" t="str">
        <f>VLOOKUP(L132,BulletColor!A$2:E147,4)</f>
        <v>0.625,0.3,0.3</v>
      </c>
      <c r="J132" s="2">
        <f t="shared" si="15"/>
        <v>5</v>
      </c>
      <c r="K132">
        <f>VLOOKUP(J132,LaserType!A$2:M230,7)</f>
        <v>2</v>
      </c>
      <c r="L132" s="1">
        <f t="shared" si="12"/>
        <v>1</v>
      </c>
      <c r="M132" s="1">
        <f t="shared" si="13"/>
        <v>0</v>
      </c>
    </row>
    <row r="133" spans="1:13" x14ac:dyDescent="0.2">
      <c r="A133" s="1">
        <f>VLOOKUP(J133,LaserType!A$2:H$99,5)*100000 + VALUE(K133)*1000 + VALUE(L133)*10 + VALUE(M133)</f>
        <v>302011</v>
      </c>
      <c r="B133" s="2" t="str">
        <f>VLOOKUP(J133,LaserType!A$2:C$100,3)&amp;VLOOKUP(L133,BulletColor!A$2:E$25,5)</f>
        <v>尖头激光深红</v>
      </c>
      <c r="C133" s="2" t="str">
        <f>VLOOKUP(J133,LaserType!A$2:H$99,6)</f>
        <v>STGLaserAtlas0</v>
      </c>
      <c r="D133" s="1" t="str">
        <f>VLOOKUP(J133,LaserType!A$2:C$20,2)&amp;REPT(0,2-LEN(L133))&amp;L133&amp;0</f>
        <v>Laser202010</v>
      </c>
      <c r="E133" s="1">
        <f>VLOOKUP(J133,LaserType!A$2:H$99,8)</f>
        <v>0</v>
      </c>
      <c r="F133" s="1">
        <f t="shared" si="14"/>
        <v>1</v>
      </c>
      <c r="G133" s="2" t="str">
        <f>VLOOKUP(L133,BulletColor!A$2:E148,2)</f>
        <v>LaserHead_R0</v>
      </c>
      <c r="H133" s="1">
        <f>VLOOKUP(L133,BulletColor!A$2:E148,3)</f>
        <v>200010</v>
      </c>
      <c r="I133" s="2" t="str">
        <f>VLOOKUP(L133,BulletColor!A$2:E148,4)</f>
        <v>0.625,0.3,0.3</v>
      </c>
      <c r="J133" s="2">
        <f t="shared" si="15"/>
        <v>5</v>
      </c>
      <c r="K133">
        <f>VLOOKUP(J133,LaserType!A$2:M231,7)</f>
        <v>2</v>
      </c>
      <c r="L133" s="1">
        <f t="shared" si="12"/>
        <v>1</v>
      </c>
      <c r="M133" s="1">
        <f t="shared" si="13"/>
        <v>1</v>
      </c>
    </row>
    <row r="134" spans="1:13" x14ac:dyDescent="0.2">
      <c r="A134" s="1">
        <f>VLOOKUP(J134,LaserType!A$2:H$99,5)*100000 + VALUE(K134)*1000 + VALUE(L134)*10 + VALUE(M134)</f>
        <v>302020</v>
      </c>
      <c r="B134" s="2" t="str">
        <f>VLOOKUP(J134,LaserType!A$2:C$100,3)&amp;VLOOKUP(L134,BulletColor!A$2:E$25,5)</f>
        <v>尖头激光红</v>
      </c>
      <c r="C134" s="2" t="str">
        <f>VLOOKUP(J134,LaserType!A$2:H$99,6)</f>
        <v>STGLaserAtlas0</v>
      </c>
      <c r="D134" s="1" t="str">
        <f>VLOOKUP(J134,LaserType!A$2:C$20,2)&amp;REPT(0,2-LEN(L134))&amp;L134&amp;0</f>
        <v>Laser202020</v>
      </c>
      <c r="E134" s="1">
        <f>VLOOKUP(J134,LaserType!A$2:H$99,8)</f>
        <v>0</v>
      </c>
      <c r="F134" s="1">
        <f t="shared" si="14"/>
        <v>0</v>
      </c>
      <c r="G134" s="2" t="str">
        <f>VLOOKUP(L134,BulletColor!A$2:E149,2)</f>
        <v>LaserHead_R0</v>
      </c>
      <c r="H134" s="1">
        <f>VLOOKUP(L134,BulletColor!A$2:E149,3)</f>
        <v>200010</v>
      </c>
      <c r="I134" s="2" t="str">
        <f>VLOOKUP(L134,BulletColor!A$2:E149,4)</f>
        <v>0.8,0.3,0.3</v>
      </c>
      <c r="J134" s="2">
        <f t="shared" si="15"/>
        <v>5</v>
      </c>
      <c r="K134">
        <f>VLOOKUP(J134,LaserType!A$2:M232,7)</f>
        <v>2</v>
      </c>
      <c r="L134" s="1">
        <f t="shared" si="12"/>
        <v>2</v>
      </c>
      <c r="M134" s="1">
        <f t="shared" si="13"/>
        <v>0</v>
      </c>
    </row>
    <row r="135" spans="1:13" x14ac:dyDescent="0.2">
      <c r="A135" s="1">
        <f>VLOOKUP(J135,LaserType!A$2:H$99,5)*100000 + VALUE(K135)*1000 + VALUE(L135)*10 + VALUE(M135)</f>
        <v>302021</v>
      </c>
      <c r="B135" s="2" t="str">
        <f>VLOOKUP(J135,LaserType!A$2:C$100,3)&amp;VLOOKUP(L135,BulletColor!A$2:E$25,5)</f>
        <v>尖头激光红</v>
      </c>
      <c r="C135" s="2" t="str">
        <f>VLOOKUP(J135,LaserType!A$2:H$99,6)</f>
        <v>STGLaserAtlas0</v>
      </c>
      <c r="D135" s="1" t="str">
        <f>VLOOKUP(J135,LaserType!A$2:C$20,2)&amp;REPT(0,2-LEN(L135))&amp;L135&amp;0</f>
        <v>Laser202020</v>
      </c>
      <c r="E135" s="1">
        <f>VLOOKUP(J135,LaserType!A$2:H$99,8)</f>
        <v>0</v>
      </c>
      <c r="F135" s="1">
        <f t="shared" si="14"/>
        <v>1</v>
      </c>
      <c r="G135" s="2" t="str">
        <f>VLOOKUP(L135,BulletColor!A$2:E150,2)</f>
        <v>LaserHead_R0</v>
      </c>
      <c r="H135" s="1">
        <f>VLOOKUP(L135,BulletColor!A$2:E150,3)</f>
        <v>200010</v>
      </c>
      <c r="I135" s="2" t="str">
        <f>VLOOKUP(L135,BulletColor!A$2:E150,4)</f>
        <v>0.8,0.3,0.3</v>
      </c>
      <c r="J135" s="2">
        <f t="shared" si="15"/>
        <v>5</v>
      </c>
      <c r="K135">
        <f>VLOOKUP(J135,LaserType!A$2:M233,7)</f>
        <v>2</v>
      </c>
      <c r="L135" s="1">
        <f t="shared" si="12"/>
        <v>2</v>
      </c>
      <c r="M135" s="1">
        <f t="shared" si="13"/>
        <v>1</v>
      </c>
    </row>
    <row r="136" spans="1:13" x14ac:dyDescent="0.2">
      <c r="A136" s="1">
        <f>VLOOKUP(J136,LaserType!A$2:H$99,5)*100000 + VALUE(K136)*1000 + VALUE(L136)*10 + VALUE(M136)</f>
        <v>302030</v>
      </c>
      <c r="B136" s="2" t="str">
        <f>VLOOKUP(J136,LaserType!A$2:C$100,3)&amp;VLOOKUP(L136,BulletColor!A$2:E$25,5)</f>
        <v>尖头激光深紫</v>
      </c>
      <c r="C136" s="2" t="str">
        <f>VLOOKUP(J136,LaserType!A$2:H$99,6)</f>
        <v>STGLaserAtlas0</v>
      </c>
      <c r="D136" s="1" t="str">
        <f>VLOOKUP(J136,LaserType!A$2:C$20,2)&amp;REPT(0,2-LEN(L136))&amp;L136&amp;0</f>
        <v>Laser202030</v>
      </c>
      <c r="E136" s="1">
        <f>VLOOKUP(J136,LaserType!A$2:H$99,8)</f>
        <v>0</v>
      </c>
      <c r="F136" s="1">
        <f t="shared" si="14"/>
        <v>0</v>
      </c>
      <c r="G136" s="2" t="str">
        <f>VLOOKUP(L136,BulletColor!A$2:E151,2)</f>
        <v>LaserHead_B0</v>
      </c>
      <c r="H136" s="1">
        <f>VLOOKUP(L136,BulletColor!A$2:E151,3)</f>
        <v>200030</v>
      </c>
      <c r="I136" s="2" t="str">
        <f>VLOOKUP(L136,BulletColor!A$2:E151,4)</f>
        <v>1,0.65,1</v>
      </c>
      <c r="J136" s="2">
        <f t="shared" si="15"/>
        <v>5</v>
      </c>
      <c r="K136">
        <f>VLOOKUP(J136,LaserType!A$2:M234,7)</f>
        <v>2</v>
      </c>
      <c r="L136" s="1">
        <f t="shared" si="12"/>
        <v>3</v>
      </c>
      <c r="M136" s="1">
        <f t="shared" si="13"/>
        <v>0</v>
      </c>
    </row>
    <row r="137" spans="1:13" x14ac:dyDescent="0.2">
      <c r="A137" s="1">
        <f>VLOOKUP(J137,LaserType!A$2:H$99,5)*100000 + VALUE(K137)*1000 + VALUE(L137)*10 + VALUE(M137)</f>
        <v>302031</v>
      </c>
      <c r="B137" s="2" t="str">
        <f>VLOOKUP(J137,LaserType!A$2:C$100,3)&amp;VLOOKUP(L137,BulletColor!A$2:E$25,5)</f>
        <v>尖头激光深紫</v>
      </c>
      <c r="C137" s="2" t="str">
        <f>VLOOKUP(J137,LaserType!A$2:H$99,6)</f>
        <v>STGLaserAtlas0</v>
      </c>
      <c r="D137" s="1" t="str">
        <f>VLOOKUP(J137,LaserType!A$2:C$20,2)&amp;REPT(0,2-LEN(L137))&amp;L137&amp;0</f>
        <v>Laser202030</v>
      </c>
      <c r="E137" s="1">
        <f>VLOOKUP(J137,LaserType!A$2:H$99,8)</f>
        <v>0</v>
      </c>
      <c r="F137" s="1">
        <f t="shared" si="14"/>
        <v>1</v>
      </c>
      <c r="G137" s="2" t="str">
        <f>VLOOKUP(L137,BulletColor!A$2:E152,2)</f>
        <v>LaserHead_B0</v>
      </c>
      <c r="H137" s="1">
        <f>VLOOKUP(L137,BulletColor!A$2:E152,3)</f>
        <v>200030</v>
      </c>
      <c r="I137" s="2" t="str">
        <f>VLOOKUP(L137,BulletColor!A$2:E152,4)</f>
        <v>1,0.65,1</v>
      </c>
      <c r="J137" s="2">
        <f t="shared" si="15"/>
        <v>5</v>
      </c>
      <c r="K137">
        <f>VLOOKUP(J137,LaserType!A$2:M235,7)</f>
        <v>2</v>
      </c>
      <c r="L137" s="1">
        <f t="shared" si="12"/>
        <v>3</v>
      </c>
      <c r="M137" s="1">
        <f t="shared" si="13"/>
        <v>1</v>
      </c>
    </row>
    <row r="138" spans="1:13" x14ac:dyDescent="0.2">
      <c r="A138" s="1">
        <f>VLOOKUP(J138,LaserType!A$2:H$99,5)*100000 + VALUE(K138)*1000 + VALUE(L138)*10 + VALUE(M138)</f>
        <v>302040</v>
      </c>
      <c r="B138" s="2" t="str">
        <f>VLOOKUP(J138,LaserType!A$2:C$100,3)&amp;VLOOKUP(L138,BulletColor!A$2:E$25,5)</f>
        <v>尖头激光紫</v>
      </c>
      <c r="C138" s="2" t="str">
        <f>VLOOKUP(J138,LaserType!A$2:H$99,6)</f>
        <v>STGLaserAtlas0</v>
      </c>
      <c r="D138" s="1" t="str">
        <f>VLOOKUP(J138,LaserType!A$2:C$20,2)&amp;REPT(0,2-LEN(L138))&amp;L138&amp;0</f>
        <v>Laser202040</v>
      </c>
      <c r="E138" s="1">
        <f>VLOOKUP(J138,LaserType!A$2:H$99,8)</f>
        <v>0</v>
      </c>
      <c r="F138" s="1">
        <f t="shared" si="14"/>
        <v>0</v>
      </c>
      <c r="G138" s="2" t="str">
        <f>VLOOKUP(L138,BulletColor!A$2:E153,2)</f>
        <v>LaserHead_B0</v>
      </c>
      <c r="H138" s="1">
        <f>VLOOKUP(L138,BulletColor!A$2:E153,3)</f>
        <v>200030</v>
      </c>
      <c r="I138" s="2" t="str">
        <f>VLOOKUP(L138,BulletColor!A$2:E153,4)</f>
        <v>1,0.65,1</v>
      </c>
      <c r="J138" s="2">
        <f t="shared" si="15"/>
        <v>5</v>
      </c>
      <c r="K138">
        <f>VLOOKUP(J138,LaserType!A$2:M236,7)</f>
        <v>2</v>
      </c>
      <c r="L138" s="1">
        <f t="shared" si="12"/>
        <v>4</v>
      </c>
      <c r="M138" s="1">
        <f t="shared" si="13"/>
        <v>0</v>
      </c>
    </row>
    <row r="139" spans="1:13" x14ac:dyDescent="0.2">
      <c r="A139" s="1">
        <f>VLOOKUP(J139,LaserType!A$2:H$99,5)*100000 + VALUE(K139)*1000 + VALUE(L139)*10 + VALUE(M139)</f>
        <v>302041</v>
      </c>
      <c r="B139" s="2" t="str">
        <f>VLOOKUP(J139,LaserType!A$2:C$100,3)&amp;VLOOKUP(L139,BulletColor!A$2:E$25,5)</f>
        <v>尖头激光紫</v>
      </c>
      <c r="C139" s="2" t="str">
        <f>VLOOKUP(J139,LaserType!A$2:H$99,6)</f>
        <v>STGLaserAtlas0</v>
      </c>
      <c r="D139" s="1" t="str">
        <f>VLOOKUP(J139,LaserType!A$2:C$20,2)&amp;REPT(0,2-LEN(L139))&amp;L139&amp;0</f>
        <v>Laser202040</v>
      </c>
      <c r="E139" s="1">
        <f>VLOOKUP(J139,LaserType!A$2:H$99,8)</f>
        <v>0</v>
      </c>
      <c r="F139" s="1">
        <f t="shared" si="14"/>
        <v>1</v>
      </c>
      <c r="G139" s="2" t="str">
        <f>VLOOKUP(L139,BulletColor!A$2:E154,2)</f>
        <v>LaserHead_B0</v>
      </c>
      <c r="H139" s="1">
        <f>VLOOKUP(L139,BulletColor!A$2:E154,3)</f>
        <v>200030</v>
      </c>
      <c r="I139" s="2" t="str">
        <f>VLOOKUP(L139,BulletColor!A$2:E154,4)</f>
        <v>1,0.65,1</v>
      </c>
      <c r="J139" s="2">
        <f t="shared" si="15"/>
        <v>5</v>
      </c>
      <c r="K139">
        <f>VLOOKUP(J139,LaserType!A$2:M237,7)</f>
        <v>2</v>
      </c>
      <c r="L139" s="1">
        <f t="shared" si="12"/>
        <v>4</v>
      </c>
      <c r="M139" s="1">
        <f t="shared" si="13"/>
        <v>1</v>
      </c>
    </row>
    <row r="140" spans="1:13" x14ac:dyDescent="0.2">
      <c r="A140" s="1">
        <f>VLOOKUP(J140,LaserType!A$2:H$99,5)*100000 + VALUE(K140)*1000 + VALUE(L140)*10 + VALUE(M140)</f>
        <v>302050</v>
      </c>
      <c r="B140" s="2" t="str">
        <f>VLOOKUP(J140,LaserType!A$2:C$100,3)&amp;VLOOKUP(L140,BulletColor!A$2:E$25,5)</f>
        <v>尖头激光深蓝</v>
      </c>
      <c r="C140" s="2" t="str">
        <f>VLOOKUP(J140,LaserType!A$2:H$99,6)</f>
        <v>STGLaserAtlas0</v>
      </c>
      <c r="D140" s="1" t="str">
        <f>VLOOKUP(J140,LaserType!A$2:C$20,2)&amp;REPT(0,2-LEN(L140))&amp;L140&amp;0</f>
        <v>Laser202050</v>
      </c>
      <c r="E140" s="1">
        <f>VLOOKUP(J140,LaserType!A$2:H$99,8)</f>
        <v>0</v>
      </c>
      <c r="F140" s="1">
        <f t="shared" si="14"/>
        <v>0</v>
      </c>
      <c r="G140" s="2" t="str">
        <f>VLOOKUP(L140,BulletColor!A$2:E155,2)</f>
        <v>LaserHead_B0</v>
      </c>
      <c r="H140" s="1">
        <f>VLOOKUP(L140,BulletColor!A$2:E155,3)</f>
        <v>200050</v>
      </c>
      <c r="I140" s="2" t="str">
        <f>VLOOKUP(L140,BulletColor!A$2:E155,4)</f>
        <v>0,0.1,1</v>
      </c>
      <c r="J140" s="2">
        <f t="shared" si="15"/>
        <v>5</v>
      </c>
      <c r="K140">
        <f>VLOOKUP(J140,LaserType!A$2:M238,7)</f>
        <v>2</v>
      </c>
      <c r="L140" s="1">
        <f t="shared" si="12"/>
        <v>5</v>
      </c>
      <c r="M140" s="1">
        <f t="shared" si="13"/>
        <v>0</v>
      </c>
    </row>
    <row r="141" spans="1:13" x14ac:dyDescent="0.2">
      <c r="A141" s="1">
        <f>VLOOKUP(J141,LaserType!A$2:H$99,5)*100000 + VALUE(K141)*1000 + VALUE(L141)*10 + VALUE(M141)</f>
        <v>302051</v>
      </c>
      <c r="B141" s="2" t="str">
        <f>VLOOKUP(J141,LaserType!A$2:C$100,3)&amp;VLOOKUP(L141,BulletColor!A$2:E$25,5)</f>
        <v>尖头激光深蓝</v>
      </c>
      <c r="C141" s="2" t="str">
        <f>VLOOKUP(J141,LaserType!A$2:H$99,6)</f>
        <v>STGLaserAtlas0</v>
      </c>
      <c r="D141" s="1" t="str">
        <f>VLOOKUP(J141,LaserType!A$2:C$20,2)&amp;REPT(0,2-LEN(L141))&amp;L141&amp;0</f>
        <v>Laser202050</v>
      </c>
      <c r="E141" s="1">
        <f>VLOOKUP(J141,LaserType!A$2:H$99,8)</f>
        <v>0</v>
      </c>
      <c r="F141" s="1">
        <f t="shared" si="14"/>
        <v>1</v>
      </c>
      <c r="G141" s="2" t="str">
        <f>VLOOKUP(L141,BulletColor!A$2:E156,2)</f>
        <v>LaserHead_B0</v>
      </c>
      <c r="H141" s="1">
        <f>VLOOKUP(L141,BulletColor!A$2:E156,3)</f>
        <v>200050</v>
      </c>
      <c r="I141" s="2" t="str">
        <f>VLOOKUP(L141,BulletColor!A$2:E156,4)</f>
        <v>0,0.1,1</v>
      </c>
      <c r="J141" s="2">
        <f t="shared" si="15"/>
        <v>5</v>
      </c>
      <c r="K141">
        <f>VLOOKUP(J141,LaserType!A$2:M239,7)</f>
        <v>2</v>
      </c>
      <c r="L141" s="1">
        <f t="shared" si="12"/>
        <v>5</v>
      </c>
      <c r="M141" s="1">
        <f t="shared" si="13"/>
        <v>1</v>
      </c>
    </row>
    <row r="142" spans="1:13" x14ac:dyDescent="0.2">
      <c r="A142" s="1">
        <f>VLOOKUP(J142,LaserType!A$2:H$99,5)*100000 + VALUE(K142)*1000 + VALUE(L142)*10 + VALUE(M142)</f>
        <v>302060</v>
      </c>
      <c r="B142" s="2" t="str">
        <f>VLOOKUP(J142,LaserType!A$2:C$100,3)&amp;VLOOKUP(L142,BulletColor!A$2:E$25,5)</f>
        <v>尖头激光蓝</v>
      </c>
      <c r="C142" s="2" t="str">
        <f>VLOOKUP(J142,LaserType!A$2:H$99,6)</f>
        <v>STGLaserAtlas0</v>
      </c>
      <c r="D142" s="1" t="str">
        <f>VLOOKUP(J142,LaserType!A$2:C$20,2)&amp;REPT(0,2-LEN(L142))&amp;L142&amp;0</f>
        <v>Laser202060</v>
      </c>
      <c r="E142" s="1">
        <f>VLOOKUP(J142,LaserType!A$2:H$99,8)</f>
        <v>0</v>
      </c>
      <c r="F142" s="1">
        <f t="shared" si="14"/>
        <v>0</v>
      </c>
      <c r="G142" s="2" t="str">
        <f>VLOOKUP(L142,BulletColor!A$2:E157,2)</f>
        <v>LaserHead_B0</v>
      </c>
      <c r="H142" s="1">
        <f>VLOOKUP(L142,BulletColor!A$2:E157,3)</f>
        <v>200050</v>
      </c>
      <c r="I142" s="2" t="str">
        <f>VLOOKUP(L142,BulletColor!A$2:E157,4)</f>
        <v>0,0.1,1</v>
      </c>
      <c r="J142" s="2">
        <f t="shared" si="15"/>
        <v>5</v>
      </c>
      <c r="K142">
        <f>VLOOKUP(J142,LaserType!A$2:M240,7)</f>
        <v>2</v>
      </c>
      <c r="L142" s="1">
        <f t="shared" si="12"/>
        <v>6</v>
      </c>
      <c r="M142" s="1">
        <f t="shared" si="13"/>
        <v>0</v>
      </c>
    </row>
    <row r="143" spans="1:13" x14ac:dyDescent="0.2">
      <c r="A143" s="1">
        <f>VLOOKUP(J143,LaserType!A$2:H$99,5)*100000 + VALUE(K143)*1000 + VALUE(L143)*10 + VALUE(M143)</f>
        <v>302061</v>
      </c>
      <c r="B143" s="2" t="str">
        <f>VLOOKUP(J143,LaserType!A$2:C$100,3)&amp;VLOOKUP(L143,BulletColor!A$2:E$25,5)</f>
        <v>尖头激光蓝</v>
      </c>
      <c r="C143" s="2" t="str">
        <f>VLOOKUP(J143,LaserType!A$2:H$99,6)</f>
        <v>STGLaserAtlas0</v>
      </c>
      <c r="D143" s="1" t="str">
        <f>VLOOKUP(J143,LaserType!A$2:C$20,2)&amp;REPT(0,2-LEN(L143))&amp;L143&amp;0</f>
        <v>Laser202060</v>
      </c>
      <c r="E143" s="1">
        <f>VLOOKUP(J143,LaserType!A$2:H$99,8)</f>
        <v>0</v>
      </c>
      <c r="F143" s="1">
        <f t="shared" si="14"/>
        <v>1</v>
      </c>
      <c r="G143" s="2" t="str">
        <f>VLOOKUP(L143,BulletColor!A$2:E158,2)</f>
        <v>LaserHead_B0</v>
      </c>
      <c r="H143" s="1">
        <f>VLOOKUP(L143,BulletColor!A$2:E158,3)</f>
        <v>200050</v>
      </c>
      <c r="I143" s="2" t="str">
        <f>VLOOKUP(L143,BulletColor!A$2:E158,4)</f>
        <v>0,0.1,1</v>
      </c>
      <c r="J143" s="2">
        <f t="shared" si="15"/>
        <v>5</v>
      </c>
      <c r="K143">
        <f>VLOOKUP(J143,LaserType!A$2:M241,7)</f>
        <v>2</v>
      </c>
      <c r="L143" s="1">
        <f t="shared" si="12"/>
        <v>6</v>
      </c>
      <c r="M143" s="1">
        <f t="shared" si="13"/>
        <v>1</v>
      </c>
    </row>
    <row r="144" spans="1:13" x14ac:dyDescent="0.2">
      <c r="A144" s="1">
        <f>VLOOKUP(J144,LaserType!A$2:H$99,5)*100000 + VALUE(K144)*1000 + VALUE(L144)*10 + VALUE(M144)</f>
        <v>302070</v>
      </c>
      <c r="B144" s="2" t="str">
        <f>VLOOKUP(J144,LaserType!A$2:C$100,3)&amp;VLOOKUP(L144,BulletColor!A$2:E$25,5)</f>
        <v>尖头激光深青</v>
      </c>
      <c r="C144" s="2" t="str">
        <f>VLOOKUP(J144,LaserType!A$2:H$99,6)</f>
        <v>STGLaserAtlas0</v>
      </c>
      <c r="D144" s="1" t="str">
        <f>VLOOKUP(J144,LaserType!A$2:C$20,2)&amp;REPT(0,2-LEN(L144))&amp;L144&amp;0</f>
        <v>Laser202070</v>
      </c>
      <c r="E144" s="1">
        <f>VLOOKUP(J144,LaserType!A$2:H$99,8)</f>
        <v>0</v>
      </c>
      <c r="F144" s="1">
        <f t="shared" si="14"/>
        <v>0</v>
      </c>
      <c r="G144" s="2" t="str">
        <f>VLOOKUP(L144,BulletColor!A$2:E159,2)</f>
        <v>LaserHead_G0</v>
      </c>
      <c r="H144" s="1">
        <f>VLOOKUP(L144,BulletColor!A$2:E159,3)</f>
        <v>200070</v>
      </c>
      <c r="I144" s="2" t="str">
        <f>VLOOKUP(L144,BulletColor!A$2:E159,4)</f>
        <v>0.25,1,1</v>
      </c>
      <c r="J144" s="2">
        <f t="shared" si="15"/>
        <v>5</v>
      </c>
      <c r="K144">
        <f>VLOOKUP(J144,LaserType!A$2:M242,7)</f>
        <v>2</v>
      </c>
      <c r="L144" s="1">
        <f t="shared" si="12"/>
        <v>7</v>
      </c>
      <c r="M144" s="1">
        <f t="shared" si="13"/>
        <v>0</v>
      </c>
    </row>
    <row r="145" spans="1:13" x14ac:dyDescent="0.2">
      <c r="A145" s="1">
        <f>VLOOKUP(J145,LaserType!A$2:H$99,5)*100000 + VALUE(K145)*1000 + VALUE(L145)*10 + VALUE(M145)</f>
        <v>302071</v>
      </c>
      <c r="B145" s="2" t="str">
        <f>VLOOKUP(J145,LaserType!A$2:C$100,3)&amp;VLOOKUP(L145,BulletColor!A$2:E$25,5)</f>
        <v>尖头激光深青</v>
      </c>
      <c r="C145" s="2" t="str">
        <f>VLOOKUP(J145,LaserType!A$2:H$99,6)</f>
        <v>STGLaserAtlas0</v>
      </c>
      <c r="D145" s="1" t="str">
        <f>VLOOKUP(J145,LaserType!A$2:C$20,2)&amp;REPT(0,2-LEN(L145))&amp;L145&amp;0</f>
        <v>Laser202070</v>
      </c>
      <c r="E145" s="1">
        <f>VLOOKUP(J145,LaserType!A$2:H$99,8)</f>
        <v>0</v>
      </c>
      <c r="F145" s="1">
        <f t="shared" si="14"/>
        <v>1</v>
      </c>
      <c r="G145" s="2" t="str">
        <f>VLOOKUP(L145,BulletColor!A$2:E160,2)</f>
        <v>LaserHead_G0</v>
      </c>
      <c r="H145" s="1">
        <f>VLOOKUP(L145,BulletColor!A$2:E160,3)</f>
        <v>200070</v>
      </c>
      <c r="I145" s="2" t="str">
        <f>VLOOKUP(L145,BulletColor!A$2:E160,4)</f>
        <v>0.25,1,1</v>
      </c>
      <c r="J145" s="2">
        <f t="shared" si="15"/>
        <v>5</v>
      </c>
      <c r="K145">
        <f>VLOOKUP(J145,LaserType!A$2:M243,7)</f>
        <v>2</v>
      </c>
      <c r="L145" s="1">
        <f t="shared" si="12"/>
        <v>7</v>
      </c>
      <c r="M145" s="1">
        <f t="shared" si="13"/>
        <v>1</v>
      </c>
    </row>
    <row r="146" spans="1:13" x14ac:dyDescent="0.2">
      <c r="A146" s="1">
        <f>VLOOKUP(J146,LaserType!A$2:H$99,5)*100000 + VALUE(K146)*1000 + VALUE(L146)*10 + VALUE(M146)</f>
        <v>302080</v>
      </c>
      <c r="B146" s="2" t="str">
        <f>VLOOKUP(J146,LaserType!A$2:C$100,3)&amp;VLOOKUP(L146,BulletColor!A$2:E$25,5)</f>
        <v>尖头激光青</v>
      </c>
      <c r="C146" s="2" t="str">
        <f>VLOOKUP(J146,LaserType!A$2:H$99,6)</f>
        <v>STGLaserAtlas0</v>
      </c>
      <c r="D146" s="1" t="str">
        <f>VLOOKUP(J146,LaserType!A$2:C$20,2)&amp;REPT(0,2-LEN(L146))&amp;L146&amp;0</f>
        <v>Laser202080</v>
      </c>
      <c r="E146" s="1">
        <f>VLOOKUP(J146,LaserType!A$2:H$99,8)</f>
        <v>0</v>
      </c>
      <c r="F146" s="1">
        <f t="shared" si="14"/>
        <v>0</v>
      </c>
      <c r="G146" s="2" t="str">
        <f>VLOOKUP(L146,BulletColor!A$2:E161,2)</f>
        <v>LaserHead_G0</v>
      </c>
      <c r="H146" s="1">
        <f>VLOOKUP(L146,BulletColor!A$2:E161,3)</f>
        <v>200070</v>
      </c>
      <c r="I146" s="2" t="str">
        <f>VLOOKUP(L146,BulletColor!A$2:E161,4)</f>
        <v>0.25,1,1</v>
      </c>
      <c r="J146" s="2">
        <f t="shared" si="15"/>
        <v>5</v>
      </c>
      <c r="K146">
        <f>VLOOKUP(J146,LaserType!A$2:M244,7)</f>
        <v>2</v>
      </c>
      <c r="L146" s="1">
        <f t="shared" si="12"/>
        <v>8</v>
      </c>
      <c r="M146" s="1">
        <f t="shared" si="13"/>
        <v>0</v>
      </c>
    </row>
    <row r="147" spans="1:13" x14ac:dyDescent="0.2">
      <c r="A147" s="1">
        <f>VLOOKUP(J147,LaserType!A$2:H$99,5)*100000 + VALUE(K147)*1000 + VALUE(L147)*10 + VALUE(M147)</f>
        <v>302081</v>
      </c>
      <c r="B147" s="2" t="str">
        <f>VLOOKUP(J147,LaserType!A$2:C$100,3)&amp;VLOOKUP(L147,BulletColor!A$2:E$25,5)</f>
        <v>尖头激光青</v>
      </c>
      <c r="C147" s="2" t="str">
        <f>VLOOKUP(J147,LaserType!A$2:H$99,6)</f>
        <v>STGLaserAtlas0</v>
      </c>
      <c r="D147" s="1" t="str">
        <f>VLOOKUP(J147,LaserType!A$2:C$20,2)&amp;REPT(0,2-LEN(L147))&amp;L147&amp;0</f>
        <v>Laser202080</v>
      </c>
      <c r="E147" s="1">
        <f>VLOOKUP(J147,LaserType!A$2:H$99,8)</f>
        <v>0</v>
      </c>
      <c r="F147" s="1">
        <f t="shared" si="14"/>
        <v>1</v>
      </c>
      <c r="G147" s="2" t="str">
        <f>VLOOKUP(L147,BulletColor!A$2:E162,2)</f>
        <v>LaserHead_G0</v>
      </c>
      <c r="H147" s="1">
        <f>VLOOKUP(L147,BulletColor!A$2:E162,3)</f>
        <v>200070</v>
      </c>
      <c r="I147" s="2" t="str">
        <f>VLOOKUP(L147,BulletColor!A$2:E162,4)</f>
        <v>0.25,1,1</v>
      </c>
      <c r="J147" s="2">
        <f t="shared" si="15"/>
        <v>5</v>
      </c>
      <c r="K147">
        <f>VLOOKUP(J147,LaserType!A$2:M245,7)</f>
        <v>2</v>
      </c>
      <c r="L147" s="1">
        <f t="shared" si="12"/>
        <v>8</v>
      </c>
      <c r="M147" s="1">
        <f t="shared" si="13"/>
        <v>1</v>
      </c>
    </row>
    <row r="148" spans="1:13" x14ac:dyDescent="0.2">
      <c r="A148" s="1">
        <f>VLOOKUP(J148,LaserType!A$2:H$99,5)*100000 + VALUE(K148)*1000 + VALUE(L148)*10 + VALUE(M148)</f>
        <v>302090</v>
      </c>
      <c r="B148" s="2" t="str">
        <f>VLOOKUP(J148,LaserType!A$2:C$100,3)&amp;VLOOKUP(L148,BulletColor!A$2:E$25,5)</f>
        <v>尖头激光深绿</v>
      </c>
      <c r="C148" s="2" t="str">
        <f>VLOOKUP(J148,LaserType!A$2:H$99,6)</f>
        <v>STGLaserAtlas0</v>
      </c>
      <c r="D148" s="1" t="str">
        <f>VLOOKUP(J148,LaserType!A$2:C$20,2)&amp;REPT(0,2-LEN(L148))&amp;L148&amp;0</f>
        <v>Laser202090</v>
      </c>
      <c r="E148" s="1">
        <f>VLOOKUP(J148,LaserType!A$2:H$99,8)</f>
        <v>0</v>
      </c>
      <c r="F148" s="1">
        <f t="shared" si="14"/>
        <v>0</v>
      </c>
      <c r="G148" s="2" t="str">
        <f>VLOOKUP(L148,BulletColor!A$2:E163,2)</f>
        <v>LaserHead_G0</v>
      </c>
      <c r="H148" s="1">
        <f>VLOOKUP(L148,BulletColor!A$2:E163,3)</f>
        <v>200090</v>
      </c>
      <c r="I148" s="2" t="str">
        <f>VLOOKUP(L148,BulletColor!A$2:E163,4)</f>
        <v>0.36,0.78,1</v>
      </c>
      <c r="J148" s="2">
        <f t="shared" si="15"/>
        <v>5</v>
      </c>
      <c r="K148">
        <f>VLOOKUP(J148,LaserType!A$2:M246,7)</f>
        <v>2</v>
      </c>
      <c r="L148" s="1">
        <f t="shared" si="12"/>
        <v>9</v>
      </c>
      <c r="M148" s="1">
        <f t="shared" si="13"/>
        <v>0</v>
      </c>
    </row>
    <row r="149" spans="1:13" x14ac:dyDescent="0.2">
      <c r="A149" s="1">
        <f>VLOOKUP(J149,LaserType!A$2:H$99,5)*100000 + VALUE(K149)*1000 + VALUE(L149)*10 + VALUE(M149)</f>
        <v>302091</v>
      </c>
      <c r="B149" s="2" t="str">
        <f>VLOOKUP(J149,LaserType!A$2:C$100,3)&amp;VLOOKUP(L149,BulletColor!A$2:E$25,5)</f>
        <v>尖头激光深绿</v>
      </c>
      <c r="C149" s="2" t="str">
        <f>VLOOKUP(J149,LaserType!A$2:H$99,6)</f>
        <v>STGLaserAtlas0</v>
      </c>
      <c r="D149" s="1" t="str">
        <f>VLOOKUP(J149,LaserType!A$2:C$20,2)&amp;REPT(0,2-LEN(L149))&amp;L149&amp;0</f>
        <v>Laser202090</v>
      </c>
      <c r="E149" s="1">
        <f>VLOOKUP(J149,LaserType!A$2:H$99,8)</f>
        <v>0</v>
      </c>
      <c r="F149" s="1">
        <f t="shared" si="14"/>
        <v>1</v>
      </c>
      <c r="G149" s="2" t="str">
        <f>VLOOKUP(L149,BulletColor!A$2:E164,2)</f>
        <v>LaserHead_G0</v>
      </c>
      <c r="H149" s="1">
        <f>VLOOKUP(L149,BulletColor!A$2:E164,3)</f>
        <v>200090</v>
      </c>
      <c r="I149" s="2" t="str">
        <f>VLOOKUP(L149,BulletColor!A$2:E164,4)</f>
        <v>0.36,0.78,1</v>
      </c>
      <c r="J149" s="2">
        <f t="shared" si="15"/>
        <v>5</v>
      </c>
      <c r="K149">
        <f>VLOOKUP(J149,LaserType!A$2:M247,7)</f>
        <v>2</v>
      </c>
      <c r="L149" s="1">
        <f t="shared" si="12"/>
        <v>9</v>
      </c>
      <c r="M149" s="1">
        <f t="shared" si="13"/>
        <v>1</v>
      </c>
    </row>
    <row r="150" spans="1:13" x14ac:dyDescent="0.2">
      <c r="A150" s="1">
        <f>VLOOKUP(J150,LaserType!A$2:H$99,5)*100000 + VALUE(K150)*1000 + VALUE(L150)*10 + VALUE(M150)</f>
        <v>302100</v>
      </c>
      <c r="B150" s="2" t="str">
        <f>VLOOKUP(J150,LaserType!A$2:C$100,3)&amp;VLOOKUP(L150,BulletColor!A$2:E$25,5)</f>
        <v>尖头激光绿</v>
      </c>
      <c r="C150" s="2" t="str">
        <f>VLOOKUP(J150,LaserType!A$2:H$99,6)</f>
        <v>STGLaserAtlas0</v>
      </c>
      <c r="D150" s="1" t="str">
        <f>VLOOKUP(J150,LaserType!A$2:C$20,2)&amp;REPT(0,2-LEN(L150))&amp;L150&amp;0</f>
        <v>Laser202100</v>
      </c>
      <c r="E150" s="1">
        <f>VLOOKUP(J150,LaserType!A$2:H$99,8)</f>
        <v>0</v>
      </c>
      <c r="F150" s="1">
        <f t="shared" si="14"/>
        <v>0</v>
      </c>
      <c r="G150" s="2" t="str">
        <f>VLOOKUP(L150,BulletColor!A$2:E165,2)</f>
        <v>LaserHead_G0</v>
      </c>
      <c r="H150" s="1">
        <f>VLOOKUP(L150,BulletColor!A$2:E165,3)</f>
        <v>200090</v>
      </c>
      <c r="I150" s="2" t="str">
        <f>VLOOKUP(L150,BulletColor!A$2:E165,4)</f>
        <v>0.36,0.78,1</v>
      </c>
      <c r="J150" s="2">
        <f t="shared" si="15"/>
        <v>5</v>
      </c>
      <c r="K150">
        <f>VLOOKUP(J150,LaserType!A$2:M248,7)</f>
        <v>2</v>
      </c>
      <c r="L150" s="1">
        <f t="shared" si="12"/>
        <v>10</v>
      </c>
      <c r="M150" s="1">
        <f t="shared" si="13"/>
        <v>0</v>
      </c>
    </row>
    <row r="151" spans="1:13" x14ac:dyDescent="0.2">
      <c r="A151" s="1">
        <f>VLOOKUP(J151,LaserType!A$2:H$99,5)*100000 + VALUE(K151)*1000 + VALUE(L151)*10 + VALUE(M151)</f>
        <v>302101</v>
      </c>
      <c r="B151" s="2" t="str">
        <f>VLOOKUP(J151,LaserType!A$2:C$100,3)&amp;VLOOKUP(L151,BulletColor!A$2:E$25,5)</f>
        <v>尖头激光绿</v>
      </c>
      <c r="C151" s="2" t="str">
        <f>VLOOKUP(J151,LaserType!A$2:H$99,6)</f>
        <v>STGLaserAtlas0</v>
      </c>
      <c r="D151" s="1" t="str">
        <f>VLOOKUP(J151,LaserType!A$2:C$20,2)&amp;REPT(0,2-LEN(L151))&amp;L151&amp;0</f>
        <v>Laser202100</v>
      </c>
      <c r="E151" s="1">
        <f>VLOOKUP(J151,LaserType!A$2:H$99,8)</f>
        <v>0</v>
      </c>
      <c r="F151" s="1">
        <f t="shared" si="14"/>
        <v>1</v>
      </c>
      <c r="G151" s="2" t="str">
        <f>VLOOKUP(L151,BulletColor!A$2:E166,2)</f>
        <v>LaserHead_G0</v>
      </c>
      <c r="H151" s="1">
        <f>VLOOKUP(L151,BulletColor!A$2:E166,3)</f>
        <v>200090</v>
      </c>
      <c r="I151" s="2" t="str">
        <f>VLOOKUP(L151,BulletColor!A$2:E166,4)</f>
        <v>0.36,0.78,1</v>
      </c>
      <c r="J151" s="2">
        <f t="shared" si="15"/>
        <v>5</v>
      </c>
      <c r="K151">
        <f>VLOOKUP(J151,LaserType!A$2:M249,7)</f>
        <v>2</v>
      </c>
      <c r="L151" s="1">
        <f t="shared" si="12"/>
        <v>10</v>
      </c>
      <c r="M151" s="1">
        <f t="shared" si="13"/>
        <v>1</v>
      </c>
    </row>
    <row r="152" spans="1:13" x14ac:dyDescent="0.2">
      <c r="A152" s="1">
        <f>VLOOKUP(J152,LaserType!A$2:H$99,5)*100000 + VALUE(K152)*1000 + VALUE(L152)*10 + VALUE(M152)</f>
        <v>302110</v>
      </c>
      <c r="B152" s="2" t="str">
        <f>VLOOKUP(J152,LaserType!A$2:C$100,3)&amp;VLOOKUP(L152,BulletColor!A$2:E$25,5)</f>
        <v>尖头激光黄绿</v>
      </c>
      <c r="C152" s="2" t="str">
        <f>VLOOKUP(J152,LaserType!A$2:H$99,6)</f>
        <v>STGLaserAtlas0</v>
      </c>
      <c r="D152" s="1" t="str">
        <f>VLOOKUP(J152,LaserType!A$2:C$20,2)&amp;REPT(0,2-LEN(L152))&amp;L152&amp;0</f>
        <v>Laser202110</v>
      </c>
      <c r="E152" s="1">
        <f>VLOOKUP(J152,LaserType!A$2:H$99,8)</f>
        <v>0</v>
      </c>
      <c r="F152" s="1">
        <f t="shared" si="14"/>
        <v>0</v>
      </c>
      <c r="G152" s="2" t="str">
        <f>VLOOKUP(L152,BulletColor!A$2:E167,2)</f>
        <v>LaserHead_G0</v>
      </c>
      <c r="H152" s="1">
        <f>VLOOKUP(L152,BulletColor!A$2:E167,3)</f>
        <v>200090</v>
      </c>
      <c r="I152" s="2" t="str">
        <f>VLOOKUP(L152,BulletColor!A$2:E167,4)</f>
        <v>0.9,1,0.4</v>
      </c>
      <c r="J152" s="2">
        <f t="shared" si="15"/>
        <v>5</v>
      </c>
      <c r="K152">
        <f>VLOOKUP(J152,LaserType!A$2:M250,7)</f>
        <v>2</v>
      </c>
      <c r="L152" s="1">
        <f t="shared" si="12"/>
        <v>11</v>
      </c>
      <c r="M152" s="1">
        <f t="shared" si="13"/>
        <v>0</v>
      </c>
    </row>
    <row r="153" spans="1:13" x14ac:dyDescent="0.2">
      <c r="A153" s="1">
        <f>VLOOKUP(J153,LaserType!A$2:H$99,5)*100000 + VALUE(K153)*1000 + VALUE(L153)*10 + VALUE(M153)</f>
        <v>302111</v>
      </c>
      <c r="B153" s="2" t="str">
        <f>VLOOKUP(J153,LaserType!A$2:C$100,3)&amp;VLOOKUP(L153,BulletColor!A$2:E$25,5)</f>
        <v>尖头激光黄绿</v>
      </c>
      <c r="C153" s="2" t="str">
        <f>VLOOKUP(J153,LaserType!A$2:H$99,6)</f>
        <v>STGLaserAtlas0</v>
      </c>
      <c r="D153" s="1" t="str">
        <f>VLOOKUP(J153,LaserType!A$2:C$20,2)&amp;REPT(0,2-LEN(L153))&amp;L153&amp;0</f>
        <v>Laser202110</v>
      </c>
      <c r="E153" s="1">
        <f>VLOOKUP(J153,LaserType!A$2:H$99,8)</f>
        <v>0</v>
      </c>
      <c r="F153" s="1">
        <f t="shared" si="14"/>
        <v>1</v>
      </c>
      <c r="G153" s="2" t="str">
        <f>VLOOKUP(L153,BulletColor!A$2:E168,2)</f>
        <v>LaserHead_G0</v>
      </c>
      <c r="H153" s="1">
        <f>VLOOKUP(L153,BulletColor!A$2:E168,3)</f>
        <v>200090</v>
      </c>
      <c r="I153" s="2" t="str">
        <f>VLOOKUP(L153,BulletColor!A$2:E168,4)</f>
        <v>0.9,1,0.4</v>
      </c>
      <c r="J153" s="2">
        <f t="shared" si="15"/>
        <v>5</v>
      </c>
      <c r="K153">
        <f>VLOOKUP(J153,LaserType!A$2:M251,7)</f>
        <v>2</v>
      </c>
      <c r="L153" s="1">
        <f t="shared" si="12"/>
        <v>11</v>
      </c>
      <c r="M153" s="1">
        <f t="shared" si="13"/>
        <v>1</v>
      </c>
    </row>
    <row r="154" spans="1:13" x14ac:dyDescent="0.2">
      <c r="A154" s="1">
        <f>VLOOKUP(J154,LaserType!A$2:H$99,5)*100000 + VALUE(K154)*1000 + VALUE(L154)*10 + VALUE(M154)</f>
        <v>302120</v>
      </c>
      <c r="B154" s="2" t="str">
        <f>VLOOKUP(J154,LaserType!A$2:C$100,3)&amp;VLOOKUP(L154,BulletColor!A$2:E$25,5)</f>
        <v>尖头激光深黄</v>
      </c>
      <c r="C154" s="2" t="str">
        <f>VLOOKUP(J154,LaserType!A$2:H$99,6)</f>
        <v>STGLaserAtlas0</v>
      </c>
      <c r="D154" s="1" t="str">
        <f>VLOOKUP(J154,LaserType!A$2:C$20,2)&amp;REPT(0,2-LEN(L154))&amp;L154&amp;0</f>
        <v>Laser202120</v>
      </c>
      <c r="E154" s="1">
        <f>VLOOKUP(J154,LaserType!A$2:H$99,8)</f>
        <v>0</v>
      </c>
      <c r="F154" s="1">
        <f t="shared" si="14"/>
        <v>0</v>
      </c>
      <c r="G154" s="2" t="str">
        <f>VLOOKUP(L154,BulletColor!A$2:E169,2)</f>
        <v>LaserHead_G0</v>
      </c>
      <c r="H154" s="1">
        <f>VLOOKUP(L154,BulletColor!A$2:E169,3)</f>
        <v>200090</v>
      </c>
      <c r="I154" s="2" t="str">
        <f>VLOOKUP(L154,BulletColor!A$2:E169,4)</f>
        <v>0.9,1,0.4</v>
      </c>
      <c r="J154" s="2">
        <f t="shared" si="15"/>
        <v>5</v>
      </c>
      <c r="K154">
        <f>VLOOKUP(J154,LaserType!A$2:M252,7)</f>
        <v>2</v>
      </c>
      <c r="L154" s="1">
        <f t="shared" si="12"/>
        <v>12</v>
      </c>
      <c r="M154" s="1">
        <f t="shared" si="13"/>
        <v>0</v>
      </c>
    </row>
    <row r="155" spans="1:13" x14ac:dyDescent="0.2">
      <c r="A155" s="1">
        <f>VLOOKUP(J155,LaserType!A$2:H$99,5)*100000 + VALUE(K155)*1000 + VALUE(L155)*10 + VALUE(M155)</f>
        <v>302121</v>
      </c>
      <c r="B155" s="2" t="str">
        <f>VLOOKUP(J155,LaserType!A$2:C$100,3)&amp;VLOOKUP(L155,BulletColor!A$2:E$25,5)</f>
        <v>尖头激光深黄</v>
      </c>
      <c r="C155" s="2" t="str">
        <f>VLOOKUP(J155,LaserType!A$2:H$99,6)</f>
        <v>STGLaserAtlas0</v>
      </c>
      <c r="D155" s="1" t="str">
        <f>VLOOKUP(J155,LaserType!A$2:C$20,2)&amp;REPT(0,2-LEN(L155))&amp;L155&amp;0</f>
        <v>Laser202120</v>
      </c>
      <c r="E155" s="1">
        <f>VLOOKUP(J155,LaserType!A$2:H$99,8)</f>
        <v>0</v>
      </c>
      <c r="F155" s="1">
        <f t="shared" si="14"/>
        <v>1</v>
      </c>
      <c r="G155" s="2" t="str">
        <f>VLOOKUP(L155,BulletColor!A$2:E170,2)</f>
        <v>LaserHead_G0</v>
      </c>
      <c r="H155" s="1">
        <f>VLOOKUP(L155,BulletColor!A$2:E170,3)</f>
        <v>200090</v>
      </c>
      <c r="I155" s="2" t="str">
        <f>VLOOKUP(L155,BulletColor!A$2:E170,4)</f>
        <v>0.9,1,0.4</v>
      </c>
      <c r="J155" s="2">
        <f t="shared" si="15"/>
        <v>5</v>
      </c>
      <c r="K155">
        <f>VLOOKUP(J155,LaserType!A$2:M253,7)</f>
        <v>2</v>
      </c>
      <c r="L155" s="1">
        <f t="shared" si="12"/>
        <v>12</v>
      </c>
      <c r="M155" s="1">
        <f t="shared" si="13"/>
        <v>1</v>
      </c>
    </row>
    <row r="156" spans="1:13" x14ac:dyDescent="0.2">
      <c r="A156" s="1">
        <f>VLOOKUP(J156,LaserType!A$2:H$99,5)*100000 + VALUE(K156)*1000 + VALUE(L156)*10 + VALUE(M156)</f>
        <v>302130</v>
      </c>
      <c r="B156" s="2" t="str">
        <f>VLOOKUP(J156,LaserType!A$2:C$100,3)&amp;VLOOKUP(L156,BulletColor!A$2:E$25,5)</f>
        <v>尖头激光浅黄</v>
      </c>
      <c r="C156" s="2" t="str">
        <f>VLOOKUP(J156,LaserType!A$2:H$99,6)</f>
        <v>STGLaserAtlas0</v>
      </c>
      <c r="D156" s="1" t="str">
        <f>VLOOKUP(J156,LaserType!A$2:C$20,2)&amp;REPT(0,2-LEN(L156))&amp;L156&amp;0</f>
        <v>Laser202130</v>
      </c>
      <c r="E156" s="1">
        <f>VLOOKUP(J156,LaserType!A$2:H$99,8)</f>
        <v>0</v>
      </c>
      <c r="F156" s="1">
        <f t="shared" si="14"/>
        <v>0</v>
      </c>
      <c r="G156" s="2" t="str">
        <f>VLOOKUP(L156,BulletColor!A$2:E171,2)</f>
        <v>LaserHead_G0</v>
      </c>
      <c r="H156" s="1">
        <f>VLOOKUP(L156,BulletColor!A$2:E171,3)</f>
        <v>200130</v>
      </c>
      <c r="I156" s="2" t="str">
        <f>VLOOKUP(L156,BulletColor!A$2:E171,4)</f>
        <v>0.9,1,0.4</v>
      </c>
      <c r="J156" s="2">
        <f t="shared" si="15"/>
        <v>5</v>
      </c>
      <c r="K156">
        <f>VLOOKUP(J156,LaserType!A$2:M254,7)</f>
        <v>2</v>
      </c>
      <c r="L156" s="1">
        <f t="shared" si="12"/>
        <v>13</v>
      </c>
      <c r="M156" s="1">
        <f t="shared" si="13"/>
        <v>0</v>
      </c>
    </row>
    <row r="157" spans="1:13" x14ac:dyDescent="0.2">
      <c r="A157" s="1">
        <f>VLOOKUP(J157,LaserType!A$2:H$99,5)*100000 + VALUE(K157)*1000 + VALUE(L157)*10 + VALUE(M157)</f>
        <v>302131</v>
      </c>
      <c r="B157" s="2" t="str">
        <f>VLOOKUP(J157,LaserType!A$2:C$100,3)&amp;VLOOKUP(L157,BulletColor!A$2:E$25,5)</f>
        <v>尖头激光浅黄</v>
      </c>
      <c r="C157" s="2" t="str">
        <f>VLOOKUP(J157,LaserType!A$2:H$99,6)</f>
        <v>STGLaserAtlas0</v>
      </c>
      <c r="D157" s="1" t="str">
        <f>VLOOKUP(J157,LaserType!A$2:C$20,2)&amp;REPT(0,2-LEN(L157))&amp;L157&amp;0</f>
        <v>Laser202130</v>
      </c>
      <c r="E157" s="1">
        <f>VLOOKUP(J157,LaserType!A$2:H$99,8)</f>
        <v>0</v>
      </c>
      <c r="F157" s="1">
        <f t="shared" si="14"/>
        <v>1</v>
      </c>
      <c r="G157" s="2" t="str">
        <f>VLOOKUP(L157,BulletColor!A$2:E172,2)</f>
        <v>LaserHead_G0</v>
      </c>
      <c r="H157" s="1">
        <f>VLOOKUP(L157,BulletColor!A$2:E172,3)</f>
        <v>200130</v>
      </c>
      <c r="I157" s="2" t="str">
        <f>VLOOKUP(L157,BulletColor!A$2:E172,4)</f>
        <v>0.9,1,0.4</v>
      </c>
      <c r="J157" s="2">
        <f t="shared" si="15"/>
        <v>5</v>
      </c>
      <c r="K157">
        <f>VLOOKUP(J157,LaserType!A$2:M255,7)</f>
        <v>2</v>
      </c>
      <c r="L157" s="1">
        <f t="shared" si="12"/>
        <v>13</v>
      </c>
      <c r="M157" s="1">
        <f t="shared" si="13"/>
        <v>1</v>
      </c>
    </row>
    <row r="158" spans="1:13" x14ac:dyDescent="0.2">
      <c r="A158" s="1">
        <f>VLOOKUP(J158,LaserType!A$2:H$99,5)*100000 + VALUE(K158)*1000 + VALUE(L158)*10 + VALUE(M158)</f>
        <v>302140</v>
      </c>
      <c r="B158" s="2" t="str">
        <f>VLOOKUP(J158,LaserType!A$2:C$100,3)&amp;VLOOKUP(L158,BulletColor!A$2:E$25,5)</f>
        <v>尖头激光棕黄</v>
      </c>
      <c r="C158" s="2" t="str">
        <f>VLOOKUP(J158,LaserType!A$2:H$99,6)</f>
        <v>STGLaserAtlas0</v>
      </c>
      <c r="D158" s="1" t="str">
        <f>VLOOKUP(J158,LaserType!A$2:C$20,2)&amp;REPT(0,2-LEN(L158))&amp;L158&amp;0</f>
        <v>Laser202140</v>
      </c>
      <c r="E158" s="1">
        <f>VLOOKUP(J158,LaserType!A$2:H$99,8)</f>
        <v>0</v>
      </c>
      <c r="F158" s="1">
        <f t="shared" si="14"/>
        <v>0</v>
      </c>
      <c r="G158" s="2" t="str">
        <f>VLOOKUP(L158,BulletColor!A$2:E173,2)</f>
        <v>LaserHead_G0</v>
      </c>
      <c r="H158" s="1">
        <f>VLOOKUP(L158,BulletColor!A$2:E173,3)</f>
        <v>200130</v>
      </c>
      <c r="I158" s="2" t="str">
        <f>VLOOKUP(L158,BulletColor!A$2:E173,4)</f>
        <v>0.9,1,0.4</v>
      </c>
      <c r="J158" s="2">
        <f t="shared" si="15"/>
        <v>5</v>
      </c>
      <c r="K158">
        <f>VLOOKUP(J158,LaserType!A$2:M256,7)</f>
        <v>2</v>
      </c>
      <c r="L158" s="1">
        <f t="shared" si="12"/>
        <v>14</v>
      </c>
      <c r="M158" s="1">
        <f t="shared" si="13"/>
        <v>0</v>
      </c>
    </row>
    <row r="159" spans="1:13" x14ac:dyDescent="0.2">
      <c r="A159" s="1">
        <f>VLOOKUP(J159,LaserType!A$2:H$99,5)*100000 + VALUE(K159)*1000 + VALUE(L159)*10 + VALUE(M159)</f>
        <v>302141</v>
      </c>
      <c r="B159" s="2" t="str">
        <f>VLOOKUP(J159,LaserType!A$2:C$100,3)&amp;VLOOKUP(L159,BulletColor!A$2:E$25,5)</f>
        <v>尖头激光棕黄</v>
      </c>
      <c r="C159" s="2" t="str">
        <f>VLOOKUP(J159,LaserType!A$2:H$99,6)</f>
        <v>STGLaserAtlas0</v>
      </c>
      <c r="D159" s="1" t="str">
        <f>VLOOKUP(J159,LaserType!A$2:C$20,2)&amp;REPT(0,2-LEN(L159))&amp;L159&amp;0</f>
        <v>Laser202140</v>
      </c>
      <c r="E159" s="1">
        <f>VLOOKUP(J159,LaserType!A$2:H$99,8)</f>
        <v>0</v>
      </c>
      <c r="F159" s="1">
        <f t="shared" si="14"/>
        <v>1</v>
      </c>
      <c r="G159" s="2" t="str">
        <f>VLOOKUP(L159,BulletColor!A$2:E174,2)</f>
        <v>LaserHead_G0</v>
      </c>
      <c r="H159" s="1">
        <f>VLOOKUP(L159,BulletColor!A$2:E174,3)</f>
        <v>200130</v>
      </c>
      <c r="I159" s="2" t="str">
        <f>VLOOKUP(L159,BulletColor!A$2:E174,4)</f>
        <v>0.9,1,0.4</v>
      </c>
      <c r="J159" s="2">
        <f t="shared" si="15"/>
        <v>5</v>
      </c>
      <c r="K159">
        <f>VLOOKUP(J159,LaserType!A$2:M257,7)</f>
        <v>2</v>
      </c>
      <c r="L159" s="1">
        <f t="shared" si="12"/>
        <v>14</v>
      </c>
      <c r="M159" s="1">
        <f t="shared" si="13"/>
        <v>1</v>
      </c>
    </row>
    <row r="160" spans="1:13" x14ac:dyDescent="0.2">
      <c r="A160" s="1">
        <f>VLOOKUP(J160,LaserType!A$2:H$99,5)*100000 + VALUE(K160)*1000 + VALUE(L160)*10 + VALUE(M160)</f>
        <v>302150</v>
      </c>
      <c r="B160" s="2" t="str">
        <f>VLOOKUP(J160,LaserType!A$2:C$100,3)&amp;VLOOKUP(L160,BulletColor!A$2:E$25,5)</f>
        <v>尖头激光白</v>
      </c>
      <c r="C160" s="2" t="str">
        <f>VLOOKUP(J160,LaserType!A$2:H$99,6)</f>
        <v>STGLaserAtlas0</v>
      </c>
      <c r="D160" s="1" t="str">
        <f>VLOOKUP(J160,LaserType!A$2:C$20,2)&amp;REPT(0,2-LEN(L160))&amp;L160&amp;0</f>
        <v>Laser202150</v>
      </c>
      <c r="E160" s="1">
        <f>VLOOKUP(J160,LaserType!A$2:H$99,8)</f>
        <v>0</v>
      </c>
      <c r="F160" s="1">
        <f t="shared" si="14"/>
        <v>0</v>
      </c>
      <c r="G160" s="2" t="str">
        <f>VLOOKUP(L160,BulletColor!A$2:E175,2)</f>
        <v>LaserHead_W0</v>
      </c>
      <c r="H160" s="1">
        <f>VLOOKUP(L160,BulletColor!A$2:E175,3)</f>
        <v>200150</v>
      </c>
      <c r="I160" s="2" t="str">
        <f>VLOOKUP(L160,BulletColor!A$2:E175,4)</f>
        <v>0.8,0.8,0.8</v>
      </c>
      <c r="J160" s="2">
        <f t="shared" si="15"/>
        <v>5</v>
      </c>
      <c r="K160">
        <f>VLOOKUP(J160,LaserType!A$2:M258,7)</f>
        <v>2</v>
      </c>
      <c r="L160" s="1">
        <f t="shared" si="12"/>
        <v>15</v>
      </c>
      <c r="M160" s="1">
        <f t="shared" si="13"/>
        <v>0</v>
      </c>
    </row>
    <row r="161" spans="1:13" x14ac:dyDescent="0.2">
      <c r="A161" s="1">
        <f>VLOOKUP(J161,LaserType!A$2:H$99,5)*100000 + VALUE(K161)*1000 + VALUE(L161)*10 + VALUE(M161)</f>
        <v>302151</v>
      </c>
      <c r="B161" s="2" t="str">
        <f>VLOOKUP(J161,LaserType!A$2:C$100,3)&amp;VLOOKUP(L161,BulletColor!A$2:E$25,5)</f>
        <v>尖头激光白</v>
      </c>
      <c r="C161" s="2" t="str">
        <f>VLOOKUP(J161,LaserType!A$2:H$99,6)</f>
        <v>STGLaserAtlas0</v>
      </c>
      <c r="D161" s="1" t="str">
        <f>VLOOKUP(J161,LaserType!A$2:C$20,2)&amp;REPT(0,2-LEN(L161))&amp;L161&amp;0</f>
        <v>Laser202150</v>
      </c>
      <c r="E161" s="1">
        <f>VLOOKUP(J161,LaserType!A$2:H$99,8)</f>
        <v>0</v>
      </c>
      <c r="F161" s="1">
        <f t="shared" si="14"/>
        <v>1</v>
      </c>
      <c r="G161" s="2" t="str">
        <f>VLOOKUP(L161,BulletColor!A$2:E176,2)</f>
        <v>LaserHead_W0</v>
      </c>
      <c r="H161" s="1">
        <f>VLOOKUP(L161,BulletColor!A$2:E176,3)</f>
        <v>200150</v>
      </c>
      <c r="I161" s="2" t="str">
        <f>VLOOKUP(L161,BulletColor!A$2:E176,4)</f>
        <v>0.8,0.8,0.8</v>
      </c>
      <c r="J161" s="2">
        <f t="shared" si="15"/>
        <v>5</v>
      </c>
      <c r="K161">
        <f>VLOOKUP(J161,LaserType!A$2:M259,7)</f>
        <v>2</v>
      </c>
      <c r="L161" s="1">
        <f t="shared" si="12"/>
        <v>15</v>
      </c>
      <c r="M161" s="1">
        <f t="shared" si="13"/>
        <v>1</v>
      </c>
    </row>
    <row r="162" spans="1:13" x14ac:dyDescent="0.2">
      <c r="A162" s="1">
        <f>VLOOKUP(J162,LaserType!A$2:H$99,5)*100000 + VALUE(K162)*1000 + VALUE(L162)*10 + VALUE(M162)</f>
        <v>303000</v>
      </c>
      <c r="B162" s="2" t="str">
        <f>VLOOKUP(J162,LaserType!A$2:C$100,3)&amp;VLOOKUP(L162,BulletColor!A$2:E$25,5)</f>
        <v>鳞弹头激光灰</v>
      </c>
      <c r="C162" s="2" t="str">
        <f>VLOOKUP(J162,LaserType!A$2:H$99,6)</f>
        <v>STGLaserAtlas0</v>
      </c>
      <c r="D162" s="1" t="str">
        <f>VLOOKUP(J162,LaserType!A$2:C$20,2)&amp;REPT(0,2-LEN(L162))&amp;L162&amp;0</f>
        <v>Laser203000</v>
      </c>
      <c r="E162" s="1">
        <f>VLOOKUP(J162,LaserType!A$2:H$99,8)</f>
        <v>0</v>
      </c>
      <c r="F162" s="1">
        <f t="shared" ref="F162:F193" si="16">M162</f>
        <v>0</v>
      </c>
      <c r="G162" s="2" t="str">
        <f>VLOOKUP(L162,BulletColor!A$2:E177,2)</f>
        <v>LaserHead_W0</v>
      </c>
      <c r="H162" s="1">
        <f>VLOOKUP(L162,BulletColor!A$2:E177,3)</f>
        <v>200000</v>
      </c>
      <c r="I162" s="2" t="str">
        <f>VLOOKUP(L162,BulletColor!A$2:E177,4)</f>
        <v>0.5,0.5,0.5</v>
      </c>
      <c r="J162" s="2">
        <f t="shared" si="15"/>
        <v>6</v>
      </c>
      <c r="K162">
        <f>VLOOKUP(J162,LaserType!A$2:M260,7)</f>
        <v>3</v>
      </c>
      <c r="L162" s="1">
        <f t="shared" si="12"/>
        <v>0</v>
      </c>
      <c r="M162" s="1">
        <f t="shared" si="13"/>
        <v>0</v>
      </c>
    </row>
    <row r="163" spans="1:13" x14ac:dyDescent="0.2">
      <c r="A163" s="1">
        <f>VLOOKUP(J163,LaserType!A$2:H$99,5)*100000 + VALUE(K163)*1000 + VALUE(L163)*10 + VALUE(M163)</f>
        <v>303001</v>
      </c>
      <c r="B163" s="2" t="str">
        <f>VLOOKUP(J163,LaserType!A$2:C$100,3)&amp;VLOOKUP(L163,BulletColor!A$2:E$25,5)</f>
        <v>鳞弹头激光灰</v>
      </c>
      <c r="C163" s="2" t="str">
        <f>VLOOKUP(J163,LaserType!A$2:H$99,6)</f>
        <v>STGLaserAtlas0</v>
      </c>
      <c r="D163" s="1" t="str">
        <f>VLOOKUP(J163,LaserType!A$2:C$20,2)&amp;REPT(0,2-LEN(L163))&amp;L163&amp;0</f>
        <v>Laser203000</v>
      </c>
      <c r="E163" s="1">
        <f>VLOOKUP(J163,LaserType!A$2:H$99,8)</f>
        <v>0</v>
      </c>
      <c r="F163" s="1">
        <f t="shared" si="16"/>
        <v>1</v>
      </c>
      <c r="G163" s="2" t="str">
        <f>VLOOKUP(L163,BulletColor!A$2:E178,2)</f>
        <v>LaserHead_W0</v>
      </c>
      <c r="H163" s="1">
        <f>VLOOKUP(L163,BulletColor!A$2:E178,3)</f>
        <v>200000</v>
      </c>
      <c r="I163" s="2" t="str">
        <f>VLOOKUP(L163,BulletColor!A$2:E178,4)</f>
        <v>0.5,0.5,0.5</v>
      </c>
      <c r="J163" s="2">
        <f t="shared" si="15"/>
        <v>6</v>
      </c>
      <c r="K163">
        <f>VLOOKUP(J163,LaserType!A$2:M261,7)</f>
        <v>3</v>
      </c>
      <c r="L163" s="1">
        <f t="shared" si="12"/>
        <v>0</v>
      </c>
      <c r="M163" s="1">
        <f t="shared" si="13"/>
        <v>1</v>
      </c>
    </row>
    <row r="164" spans="1:13" x14ac:dyDescent="0.2">
      <c r="A164" s="1">
        <f>VLOOKUP(J164,LaserType!A$2:H$99,5)*100000 + VALUE(K164)*1000 + VALUE(L164)*10 + VALUE(M164)</f>
        <v>303010</v>
      </c>
      <c r="B164" s="2" t="str">
        <f>VLOOKUP(J164,LaserType!A$2:C$100,3)&amp;VLOOKUP(L164,BulletColor!A$2:E$25,5)</f>
        <v>鳞弹头激光深红</v>
      </c>
      <c r="C164" s="2" t="str">
        <f>VLOOKUP(J164,LaserType!A$2:H$99,6)</f>
        <v>STGLaserAtlas0</v>
      </c>
      <c r="D164" s="1" t="str">
        <f>VLOOKUP(J164,LaserType!A$2:C$20,2)&amp;REPT(0,2-LEN(L164))&amp;L164&amp;0</f>
        <v>Laser203010</v>
      </c>
      <c r="E164" s="1">
        <f>VLOOKUP(J164,LaserType!A$2:H$99,8)</f>
        <v>0</v>
      </c>
      <c r="F164" s="1">
        <f t="shared" si="16"/>
        <v>0</v>
      </c>
      <c r="G164" s="2" t="str">
        <f>VLOOKUP(L164,BulletColor!A$2:E179,2)</f>
        <v>LaserHead_R0</v>
      </c>
      <c r="H164" s="1">
        <f>VLOOKUP(L164,BulletColor!A$2:E179,3)</f>
        <v>200010</v>
      </c>
      <c r="I164" s="2" t="str">
        <f>VLOOKUP(L164,BulletColor!A$2:E179,4)</f>
        <v>0.625,0.3,0.3</v>
      </c>
      <c r="J164" s="2">
        <f t="shared" si="15"/>
        <v>6</v>
      </c>
      <c r="K164">
        <f>VLOOKUP(J164,LaserType!A$2:M262,7)</f>
        <v>3</v>
      </c>
      <c r="L164" s="1">
        <f t="shared" si="12"/>
        <v>1</v>
      </c>
      <c r="M164" s="1">
        <f t="shared" si="13"/>
        <v>0</v>
      </c>
    </row>
    <row r="165" spans="1:13" x14ac:dyDescent="0.2">
      <c r="A165" s="1">
        <f>VLOOKUP(J165,LaserType!A$2:H$99,5)*100000 + VALUE(K165)*1000 + VALUE(L165)*10 + VALUE(M165)</f>
        <v>303011</v>
      </c>
      <c r="B165" s="2" t="str">
        <f>VLOOKUP(J165,LaserType!A$2:C$100,3)&amp;VLOOKUP(L165,BulletColor!A$2:E$25,5)</f>
        <v>鳞弹头激光深红</v>
      </c>
      <c r="C165" s="2" t="str">
        <f>VLOOKUP(J165,LaserType!A$2:H$99,6)</f>
        <v>STGLaserAtlas0</v>
      </c>
      <c r="D165" s="1" t="str">
        <f>VLOOKUP(J165,LaserType!A$2:C$20,2)&amp;REPT(0,2-LEN(L165))&amp;L165&amp;0</f>
        <v>Laser203010</v>
      </c>
      <c r="E165" s="1">
        <f>VLOOKUP(J165,LaserType!A$2:H$99,8)</f>
        <v>0</v>
      </c>
      <c r="F165" s="1">
        <f t="shared" si="16"/>
        <v>1</v>
      </c>
      <c r="G165" s="2" t="str">
        <f>VLOOKUP(L165,BulletColor!A$2:E180,2)</f>
        <v>LaserHead_R0</v>
      </c>
      <c r="H165" s="1">
        <f>VLOOKUP(L165,BulletColor!A$2:E180,3)</f>
        <v>200010</v>
      </c>
      <c r="I165" s="2" t="str">
        <f>VLOOKUP(L165,BulletColor!A$2:E180,4)</f>
        <v>0.625,0.3,0.3</v>
      </c>
      <c r="J165" s="2">
        <f t="shared" si="15"/>
        <v>6</v>
      </c>
      <c r="K165">
        <f>VLOOKUP(J165,LaserType!A$2:M263,7)</f>
        <v>3</v>
      </c>
      <c r="L165" s="1">
        <f t="shared" si="12"/>
        <v>1</v>
      </c>
      <c r="M165" s="1">
        <f t="shared" si="13"/>
        <v>1</v>
      </c>
    </row>
    <row r="166" spans="1:13" x14ac:dyDescent="0.2">
      <c r="A166" s="1">
        <f>VLOOKUP(J166,LaserType!A$2:H$99,5)*100000 + VALUE(K166)*1000 + VALUE(L166)*10 + VALUE(M166)</f>
        <v>303020</v>
      </c>
      <c r="B166" s="2" t="str">
        <f>VLOOKUP(J166,LaserType!A$2:C$100,3)&amp;VLOOKUP(L166,BulletColor!A$2:E$25,5)</f>
        <v>鳞弹头激光红</v>
      </c>
      <c r="C166" s="2" t="str">
        <f>VLOOKUP(J166,LaserType!A$2:H$99,6)</f>
        <v>STGLaserAtlas0</v>
      </c>
      <c r="D166" s="1" t="str">
        <f>VLOOKUP(J166,LaserType!A$2:C$20,2)&amp;REPT(0,2-LEN(L166))&amp;L166&amp;0</f>
        <v>Laser203020</v>
      </c>
      <c r="E166" s="1">
        <f>VLOOKUP(J166,LaserType!A$2:H$99,8)</f>
        <v>0</v>
      </c>
      <c r="F166" s="1">
        <f t="shared" si="16"/>
        <v>0</v>
      </c>
      <c r="G166" s="2" t="str">
        <f>VLOOKUP(L166,BulletColor!A$2:E181,2)</f>
        <v>LaserHead_R0</v>
      </c>
      <c r="H166" s="1">
        <f>VLOOKUP(L166,BulletColor!A$2:E181,3)</f>
        <v>200010</v>
      </c>
      <c r="I166" s="2" t="str">
        <f>VLOOKUP(L166,BulletColor!A$2:E181,4)</f>
        <v>0.8,0.3,0.3</v>
      </c>
      <c r="J166" s="2">
        <f t="shared" si="15"/>
        <v>6</v>
      </c>
      <c r="K166">
        <f>VLOOKUP(J166,LaserType!A$2:M264,7)</f>
        <v>3</v>
      </c>
      <c r="L166" s="1">
        <f t="shared" si="12"/>
        <v>2</v>
      </c>
      <c r="M166" s="1">
        <f t="shared" si="13"/>
        <v>0</v>
      </c>
    </row>
    <row r="167" spans="1:13" x14ac:dyDescent="0.2">
      <c r="A167" s="1">
        <f>VLOOKUP(J167,LaserType!A$2:H$99,5)*100000 + VALUE(K167)*1000 + VALUE(L167)*10 + VALUE(M167)</f>
        <v>303021</v>
      </c>
      <c r="B167" s="2" t="str">
        <f>VLOOKUP(J167,LaserType!A$2:C$100,3)&amp;VLOOKUP(L167,BulletColor!A$2:E$25,5)</f>
        <v>鳞弹头激光红</v>
      </c>
      <c r="C167" s="2" t="str">
        <f>VLOOKUP(J167,LaserType!A$2:H$99,6)</f>
        <v>STGLaserAtlas0</v>
      </c>
      <c r="D167" s="1" t="str">
        <f>VLOOKUP(J167,LaserType!A$2:C$20,2)&amp;REPT(0,2-LEN(L167))&amp;L167&amp;0</f>
        <v>Laser203020</v>
      </c>
      <c r="E167" s="1">
        <f>VLOOKUP(J167,LaserType!A$2:H$99,8)</f>
        <v>0</v>
      </c>
      <c r="F167" s="1">
        <f t="shared" si="16"/>
        <v>1</v>
      </c>
      <c r="G167" s="2" t="str">
        <f>VLOOKUP(L167,BulletColor!A$2:E182,2)</f>
        <v>LaserHead_R0</v>
      </c>
      <c r="H167" s="1">
        <f>VLOOKUP(L167,BulletColor!A$2:E182,3)</f>
        <v>200010</v>
      </c>
      <c r="I167" s="2" t="str">
        <f>VLOOKUP(L167,BulletColor!A$2:E182,4)</f>
        <v>0.8,0.3,0.3</v>
      </c>
      <c r="J167" s="2">
        <f t="shared" si="15"/>
        <v>6</v>
      </c>
      <c r="K167">
        <f>VLOOKUP(J167,LaserType!A$2:M265,7)</f>
        <v>3</v>
      </c>
      <c r="L167" s="1">
        <f t="shared" si="12"/>
        <v>2</v>
      </c>
      <c r="M167" s="1">
        <f t="shared" si="13"/>
        <v>1</v>
      </c>
    </row>
    <row r="168" spans="1:13" x14ac:dyDescent="0.2">
      <c r="A168" s="1">
        <f>VLOOKUP(J168,LaserType!A$2:H$99,5)*100000 + VALUE(K168)*1000 + VALUE(L168)*10 + VALUE(M168)</f>
        <v>303030</v>
      </c>
      <c r="B168" s="2" t="str">
        <f>VLOOKUP(J168,LaserType!A$2:C$100,3)&amp;VLOOKUP(L168,BulletColor!A$2:E$25,5)</f>
        <v>鳞弹头激光深紫</v>
      </c>
      <c r="C168" s="2" t="str">
        <f>VLOOKUP(J168,LaserType!A$2:H$99,6)</f>
        <v>STGLaserAtlas0</v>
      </c>
      <c r="D168" s="1" t="str">
        <f>VLOOKUP(J168,LaserType!A$2:C$20,2)&amp;REPT(0,2-LEN(L168))&amp;L168&amp;0</f>
        <v>Laser203030</v>
      </c>
      <c r="E168" s="1">
        <f>VLOOKUP(J168,LaserType!A$2:H$99,8)</f>
        <v>0</v>
      </c>
      <c r="F168" s="1">
        <f t="shared" si="16"/>
        <v>0</v>
      </c>
      <c r="G168" s="2" t="str">
        <f>VLOOKUP(L168,BulletColor!A$2:E183,2)</f>
        <v>LaserHead_B0</v>
      </c>
      <c r="H168" s="1">
        <f>VLOOKUP(L168,BulletColor!A$2:E183,3)</f>
        <v>200030</v>
      </c>
      <c r="I168" s="2" t="str">
        <f>VLOOKUP(L168,BulletColor!A$2:E183,4)</f>
        <v>1,0.65,1</v>
      </c>
      <c r="J168" s="2">
        <f t="shared" si="15"/>
        <v>6</v>
      </c>
      <c r="K168">
        <f>VLOOKUP(J168,LaserType!A$2:M266,7)</f>
        <v>3</v>
      </c>
      <c r="L168" s="1">
        <f t="shared" si="12"/>
        <v>3</v>
      </c>
      <c r="M168" s="1">
        <f t="shared" si="13"/>
        <v>0</v>
      </c>
    </row>
    <row r="169" spans="1:13" x14ac:dyDescent="0.2">
      <c r="A169" s="1">
        <f>VLOOKUP(J169,LaserType!A$2:H$99,5)*100000 + VALUE(K169)*1000 + VALUE(L169)*10 + VALUE(M169)</f>
        <v>303031</v>
      </c>
      <c r="B169" s="2" t="str">
        <f>VLOOKUP(J169,LaserType!A$2:C$100,3)&amp;VLOOKUP(L169,BulletColor!A$2:E$25,5)</f>
        <v>鳞弹头激光深紫</v>
      </c>
      <c r="C169" s="2" t="str">
        <f>VLOOKUP(J169,LaserType!A$2:H$99,6)</f>
        <v>STGLaserAtlas0</v>
      </c>
      <c r="D169" s="1" t="str">
        <f>VLOOKUP(J169,LaserType!A$2:C$20,2)&amp;REPT(0,2-LEN(L169))&amp;L169&amp;0</f>
        <v>Laser203030</v>
      </c>
      <c r="E169" s="1">
        <f>VLOOKUP(J169,LaserType!A$2:H$99,8)</f>
        <v>0</v>
      </c>
      <c r="F169" s="1">
        <f t="shared" si="16"/>
        <v>1</v>
      </c>
      <c r="G169" s="2" t="str">
        <f>VLOOKUP(L169,BulletColor!A$2:E184,2)</f>
        <v>LaserHead_B0</v>
      </c>
      <c r="H169" s="1">
        <f>VLOOKUP(L169,BulletColor!A$2:E184,3)</f>
        <v>200030</v>
      </c>
      <c r="I169" s="2" t="str">
        <f>VLOOKUP(L169,BulletColor!A$2:E184,4)</f>
        <v>1,0.65,1</v>
      </c>
      <c r="J169" s="2">
        <f t="shared" si="15"/>
        <v>6</v>
      </c>
      <c r="K169">
        <f>VLOOKUP(J169,LaserType!A$2:M267,7)</f>
        <v>3</v>
      </c>
      <c r="L169" s="1">
        <f t="shared" si="12"/>
        <v>3</v>
      </c>
      <c r="M169" s="1">
        <f t="shared" si="13"/>
        <v>1</v>
      </c>
    </row>
    <row r="170" spans="1:13" x14ac:dyDescent="0.2">
      <c r="A170" s="1">
        <f>VLOOKUP(J170,LaserType!A$2:H$99,5)*100000 + VALUE(K170)*1000 + VALUE(L170)*10 + VALUE(M170)</f>
        <v>303040</v>
      </c>
      <c r="B170" s="2" t="str">
        <f>VLOOKUP(J170,LaserType!A$2:C$100,3)&amp;VLOOKUP(L170,BulletColor!A$2:E$25,5)</f>
        <v>鳞弹头激光紫</v>
      </c>
      <c r="C170" s="2" t="str">
        <f>VLOOKUP(J170,LaserType!A$2:H$99,6)</f>
        <v>STGLaserAtlas0</v>
      </c>
      <c r="D170" s="1" t="str">
        <f>VLOOKUP(J170,LaserType!A$2:C$20,2)&amp;REPT(0,2-LEN(L170))&amp;L170&amp;0</f>
        <v>Laser203040</v>
      </c>
      <c r="E170" s="1">
        <f>VLOOKUP(J170,LaserType!A$2:H$99,8)</f>
        <v>0</v>
      </c>
      <c r="F170" s="1">
        <f t="shared" si="16"/>
        <v>0</v>
      </c>
      <c r="G170" s="2" t="str">
        <f>VLOOKUP(L170,BulletColor!A$2:E185,2)</f>
        <v>LaserHead_B0</v>
      </c>
      <c r="H170" s="1">
        <f>VLOOKUP(L170,BulletColor!A$2:E185,3)</f>
        <v>200030</v>
      </c>
      <c r="I170" s="2" t="str">
        <f>VLOOKUP(L170,BulletColor!A$2:E185,4)</f>
        <v>1,0.65,1</v>
      </c>
      <c r="J170" s="2">
        <f t="shared" si="15"/>
        <v>6</v>
      </c>
      <c r="K170">
        <f>VLOOKUP(J170,LaserType!A$2:M268,7)</f>
        <v>3</v>
      </c>
      <c r="L170" s="1">
        <f t="shared" ref="L170:L225" si="17">MOD(INT((ROW()-2)/2),16)</f>
        <v>4</v>
      </c>
      <c r="M170" s="1">
        <f t="shared" ref="M170:M225" si="18">MOD((ROW()-2),2)</f>
        <v>0</v>
      </c>
    </row>
    <row r="171" spans="1:13" x14ac:dyDescent="0.2">
      <c r="A171" s="1">
        <f>VLOOKUP(J171,LaserType!A$2:H$99,5)*100000 + VALUE(K171)*1000 + VALUE(L171)*10 + VALUE(M171)</f>
        <v>303041</v>
      </c>
      <c r="B171" s="2" t="str">
        <f>VLOOKUP(J171,LaserType!A$2:C$100,3)&amp;VLOOKUP(L171,BulletColor!A$2:E$25,5)</f>
        <v>鳞弹头激光紫</v>
      </c>
      <c r="C171" s="2" t="str">
        <f>VLOOKUP(J171,LaserType!A$2:H$99,6)</f>
        <v>STGLaserAtlas0</v>
      </c>
      <c r="D171" s="1" t="str">
        <f>VLOOKUP(J171,LaserType!A$2:C$20,2)&amp;REPT(0,2-LEN(L171))&amp;L171&amp;0</f>
        <v>Laser203040</v>
      </c>
      <c r="E171" s="1">
        <f>VLOOKUP(J171,LaserType!A$2:H$99,8)</f>
        <v>0</v>
      </c>
      <c r="F171" s="1">
        <f t="shared" si="16"/>
        <v>1</v>
      </c>
      <c r="G171" s="2" t="str">
        <f>VLOOKUP(L171,BulletColor!A$2:E186,2)</f>
        <v>LaserHead_B0</v>
      </c>
      <c r="H171" s="1">
        <f>VLOOKUP(L171,BulletColor!A$2:E186,3)</f>
        <v>200030</v>
      </c>
      <c r="I171" s="2" t="str">
        <f>VLOOKUP(L171,BulletColor!A$2:E186,4)</f>
        <v>1,0.65,1</v>
      </c>
      <c r="J171" s="2">
        <f t="shared" si="15"/>
        <v>6</v>
      </c>
      <c r="K171">
        <f>VLOOKUP(J171,LaserType!A$2:M269,7)</f>
        <v>3</v>
      </c>
      <c r="L171" s="1">
        <f t="shared" si="17"/>
        <v>4</v>
      </c>
      <c r="M171" s="1">
        <f t="shared" si="18"/>
        <v>1</v>
      </c>
    </row>
    <row r="172" spans="1:13" x14ac:dyDescent="0.2">
      <c r="A172" s="1">
        <f>VLOOKUP(J172,LaserType!A$2:H$99,5)*100000 + VALUE(K172)*1000 + VALUE(L172)*10 + VALUE(M172)</f>
        <v>303050</v>
      </c>
      <c r="B172" s="2" t="str">
        <f>VLOOKUP(J172,LaserType!A$2:C$100,3)&amp;VLOOKUP(L172,BulletColor!A$2:E$25,5)</f>
        <v>鳞弹头激光深蓝</v>
      </c>
      <c r="C172" s="2" t="str">
        <f>VLOOKUP(J172,LaserType!A$2:H$99,6)</f>
        <v>STGLaserAtlas0</v>
      </c>
      <c r="D172" s="1" t="str">
        <f>VLOOKUP(J172,LaserType!A$2:C$20,2)&amp;REPT(0,2-LEN(L172))&amp;L172&amp;0</f>
        <v>Laser203050</v>
      </c>
      <c r="E172" s="1">
        <f>VLOOKUP(J172,LaserType!A$2:H$99,8)</f>
        <v>0</v>
      </c>
      <c r="F172" s="1">
        <f t="shared" si="16"/>
        <v>0</v>
      </c>
      <c r="G172" s="2" t="str">
        <f>VLOOKUP(L172,BulletColor!A$2:E187,2)</f>
        <v>LaserHead_B0</v>
      </c>
      <c r="H172" s="1">
        <f>VLOOKUP(L172,BulletColor!A$2:E187,3)</f>
        <v>200050</v>
      </c>
      <c r="I172" s="2" t="str">
        <f>VLOOKUP(L172,BulletColor!A$2:E187,4)</f>
        <v>0,0.1,1</v>
      </c>
      <c r="J172" s="2">
        <f t="shared" si="15"/>
        <v>6</v>
      </c>
      <c r="K172">
        <f>VLOOKUP(J172,LaserType!A$2:M270,7)</f>
        <v>3</v>
      </c>
      <c r="L172" s="1">
        <f t="shared" si="17"/>
        <v>5</v>
      </c>
      <c r="M172" s="1">
        <f t="shared" si="18"/>
        <v>0</v>
      </c>
    </row>
    <row r="173" spans="1:13" x14ac:dyDescent="0.2">
      <c r="A173" s="1">
        <f>VLOOKUP(J173,LaserType!A$2:H$99,5)*100000 + VALUE(K173)*1000 + VALUE(L173)*10 + VALUE(M173)</f>
        <v>303051</v>
      </c>
      <c r="B173" s="2" t="str">
        <f>VLOOKUP(J173,LaserType!A$2:C$100,3)&amp;VLOOKUP(L173,BulletColor!A$2:E$25,5)</f>
        <v>鳞弹头激光深蓝</v>
      </c>
      <c r="C173" s="2" t="str">
        <f>VLOOKUP(J173,LaserType!A$2:H$99,6)</f>
        <v>STGLaserAtlas0</v>
      </c>
      <c r="D173" s="1" t="str">
        <f>VLOOKUP(J173,LaserType!A$2:C$20,2)&amp;REPT(0,2-LEN(L173))&amp;L173&amp;0</f>
        <v>Laser203050</v>
      </c>
      <c r="E173" s="1">
        <f>VLOOKUP(J173,LaserType!A$2:H$99,8)</f>
        <v>0</v>
      </c>
      <c r="F173" s="1">
        <f t="shared" si="16"/>
        <v>1</v>
      </c>
      <c r="G173" s="2" t="str">
        <f>VLOOKUP(L173,BulletColor!A$2:E188,2)</f>
        <v>LaserHead_B0</v>
      </c>
      <c r="H173" s="1">
        <f>VLOOKUP(L173,BulletColor!A$2:E188,3)</f>
        <v>200050</v>
      </c>
      <c r="I173" s="2" t="str">
        <f>VLOOKUP(L173,BulletColor!A$2:E188,4)</f>
        <v>0,0.1,1</v>
      </c>
      <c r="J173" s="2">
        <f t="shared" si="15"/>
        <v>6</v>
      </c>
      <c r="K173">
        <f>VLOOKUP(J173,LaserType!A$2:M271,7)</f>
        <v>3</v>
      </c>
      <c r="L173" s="1">
        <f t="shared" si="17"/>
        <v>5</v>
      </c>
      <c r="M173" s="1">
        <f t="shared" si="18"/>
        <v>1</v>
      </c>
    </row>
    <row r="174" spans="1:13" x14ac:dyDescent="0.2">
      <c r="A174" s="1">
        <f>VLOOKUP(J174,LaserType!A$2:H$99,5)*100000 + VALUE(K174)*1000 + VALUE(L174)*10 + VALUE(M174)</f>
        <v>303060</v>
      </c>
      <c r="B174" s="2" t="str">
        <f>VLOOKUP(J174,LaserType!A$2:C$100,3)&amp;VLOOKUP(L174,BulletColor!A$2:E$25,5)</f>
        <v>鳞弹头激光蓝</v>
      </c>
      <c r="C174" s="2" t="str">
        <f>VLOOKUP(J174,LaserType!A$2:H$99,6)</f>
        <v>STGLaserAtlas0</v>
      </c>
      <c r="D174" s="1" t="str">
        <f>VLOOKUP(J174,LaserType!A$2:C$20,2)&amp;REPT(0,2-LEN(L174))&amp;L174&amp;0</f>
        <v>Laser203060</v>
      </c>
      <c r="E174" s="1">
        <f>VLOOKUP(J174,LaserType!A$2:H$99,8)</f>
        <v>0</v>
      </c>
      <c r="F174" s="1">
        <f t="shared" si="16"/>
        <v>0</v>
      </c>
      <c r="G174" s="2" t="str">
        <f>VLOOKUP(L174,BulletColor!A$2:E189,2)</f>
        <v>LaserHead_B0</v>
      </c>
      <c r="H174" s="1">
        <f>VLOOKUP(L174,BulletColor!A$2:E189,3)</f>
        <v>200050</v>
      </c>
      <c r="I174" s="2" t="str">
        <f>VLOOKUP(L174,BulletColor!A$2:E189,4)</f>
        <v>0,0.1,1</v>
      </c>
      <c r="J174" s="2">
        <f t="shared" si="15"/>
        <v>6</v>
      </c>
      <c r="K174">
        <f>VLOOKUP(J174,LaserType!A$2:M272,7)</f>
        <v>3</v>
      </c>
      <c r="L174" s="1">
        <f t="shared" si="17"/>
        <v>6</v>
      </c>
      <c r="M174" s="1">
        <f t="shared" si="18"/>
        <v>0</v>
      </c>
    </row>
    <row r="175" spans="1:13" x14ac:dyDescent="0.2">
      <c r="A175" s="1">
        <f>VLOOKUP(J175,LaserType!A$2:H$99,5)*100000 + VALUE(K175)*1000 + VALUE(L175)*10 + VALUE(M175)</f>
        <v>303061</v>
      </c>
      <c r="B175" s="2" t="str">
        <f>VLOOKUP(J175,LaserType!A$2:C$100,3)&amp;VLOOKUP(L175,BulletColor!A$2:E$25,5)</f>
        <v>鳞弹头激光蓝</v>
      </c>
      <c r="C175" s="2" t="str">
        <f>VLOOKUP(J175,LaserType!A$2:H$99,6)</f>
        <v>STGLaserAtlas0</v>
      </c>
      <c r="D175" s="1" t="str">
        <f>VLOOKUP(J175,LaserType!A$2:C$20,2)&amp;REPT(0,2-LEN(L175))&amp;L175&amp;0</f>
        <v>Laser203060</v>
      </c>
      <c r="E175" s="1">
        <f>VLOOKUP(J175,LaserType!A$2:H$99,8)</f>
        <v>0</v>
      </c>
      <c r="F175" s="1">
        <f t="shared" si="16"/>
        <v>1</v>
      </c>
      <c r="G175" s="2" t="str">
        <f>VLOOKUP(L175,BulletColor!A$2:E190,2)</f>
        <v>LaserHead_B0</v>
      </c>
      <c r="H175" s="1">
        <f>VLOOKUP(L175,BulletColor!A$2:E190,3)</f>
        <v>200050</v>
      </c>
      <c r="I175" s="2" t="str">
        <f>VLOOKUP(L175,BulletColor!A$2:E190,4)</f>
        <v>0,0.1,1</v>
      </c>
      <c r="J175" s="2">
        <f t="shared" si="15"/>
        <v>6</v>
      </c>
      <c r="K175">
        <f>VLOOKUP(J175,LaserType!A$2:M273,7)</f>
        <v>3</v>
      </c>
      <c r="L175" s="1">
        <f t="shared" si="17"/>
        <v>6</v>
      </c>
      <c r="M175" s="1">
        <f t="shared" si="18"/>
        <v>1</v>
      </c>
    </row>
    <row r="176" spans="1:13" x14ac:dyDescent="0.2">
      <c r="A176" s="1">
        <f>VLOOKUP(J176,LaserType!A$2:H$99,5)*100000 + VALUE(K176)*1000 + VALUE(L176)*10 + VALUE(M176)</f>
        <v>303070</v>
      </c>
      <c r="B176" s="2" t="str">
        <f>VLOOKUP(J176,LaserType!A$2:C$100,3)&amp;VLOOKUP(L176,BulletColor!A$2:E$25,5)</f>
        <v>鳞弹头激光深青</v>
      </c>
      <c r="C176" s="2" t="str">
        <f>VLOOKUP(J176,LaserType!A$2:H$99,6)</f>
        <v>STGLaserAtlas0</v>
      </c>
      <c r="D176" s="1" t="str">
        <f>VLOOKUP(J176,LaserType!A$2:C$20,2)&amp;REPT(0,2-LEN(L176))&amp;L176&amp;0</f>
        <v>Laser203070</v>
      </c>
      <c r="E176" s="1">
        <f>VLOOKUP(J176,LaserType!A$2:H$99,8)</f>
        <v>0</v>
      </c>
      <c r="F176" s="1">
        <f t="shared" si="16"/>
        <v>0</v>
      </c>
      <c r="G176" s="2" t="str">
        <f>VLOOKUP(L176,BulletColor!A$2:E191,2)</f>
        <v>LaserHead_G0</v>
      </c>
      <c r="H176" s="1">
        <f>VLOOKUP(L176,BulletColor!A$2:E191,3)</f>
        <v>200070</v>
      </c>
      <c r="I176" s="2" t="str">
        <f>VLOOKUP(L176,BulletColor!A$2:E191,4)</f>
        <v>0.25,1,1</v>
      </c>
      <c r="J176" s="2">
        <f t="shared" si="15"/>
        <v>6</v>
      </c>
      <c r="K176">
        <f>VLOOKUP(J176,LaserType!A$2:M274,7)</f>
        <v>3</v>
      </c>
      <c r="L176" s="1">
        <f t="shared" si="17"/>
        <v>7</v>
      </c>
      <c r="M176" s="1">
        <f t="shared" si="18"/>
        <v>0</v>
      </c>
    </row>
    <row r="177" spans="1:13" x14ac:dyDescent="0.2">
      <c r="A177" s="1">
        <f>VLOOKUP(J177,LaserType!A$2:H$99,5)*100000 + VALUE(K177)*1000 + VALUE(L177)*10 + VALUE(M177)</f>
        <v>303071</v>
      </c>
      <c r="B177" s="2" t="str">
        <f>VLOOKUP(J177,LaserType!A$2:C$100,3)&amp;VLOOKUP(L177,BulletColor!A$2:E$25,5)</f>
        <v>鳞弹头激光深青</v>
      </c>
      <c r="C177" s="2" t="str">
        <f>VLOOKUP(J177,LaserType!A$2:H$99,6)</f>
        <v>STGLaserAtlas0</v>
      </c>
      <c r="D177" s="1" t="str">
        <f>VLOOKUP(J177,LaserType!A$2:C$20,2)&amp;REPT(0,2-LEN(L177))&amp;L177&amp;0</f>
        <v>Laser203070</v>
      </c>
      <c r="E177" s="1">
        <f>VLOOKUP(J177,LaserType!A$2:H$99,8)</f>
        <v>0</v>
      </c>
      <c r="F177" s="1">
        <f t="shared" si="16"/>
        <v>1</v>
      </c>
      <c r="G177" s="2" t="str">
        <f>VLOOKUP(L177,BulletColor!A$2:E192,2)</f>
        <v>LaserHead_G0</v>
      </c>
      <c r="H177" s="1">
        <f>VLOOKUP(L177,BulletColor!A$2:E192,3)</f>
        <v>200070</v>
      </c>
      <c r="I177" s="2" t="str">
        <f>VLOOKUP(L177,BulletColor!A$2:E192,4)</f>
        <v>0.25,1,1</v>
      </c>
      <c r="J177" s="2">
        <f t="shared" si="15"/>
        <v>6</v>
      </c>
      <c r="K177">
        <f>VLOOKUP(J177,LaserType!A$2:M275,7)</f>
        <v>3</v>
      </c>
      <c r="L177" s="1">
        <f t="shared" si="17"/>
        <v>7</v>
      </c>
      <c r="M177" s="1">
        <f t="shared" si="18"/>
        <v>1</v>
      </c>
    </row>
    <row r="178" spans="1:13" x14ac:dyDescent="0.2">
      <c r="A178" s="1">
        <f>VLOOKUP(J178,LaserType!A$2:H$99,5)*100000 + VALUE(K178)*1000 + VALUE(L178)*10 + VALUE(M178)</f>
        <v>303080</v>
      </c>
      <c r="B178" s="2" t="str">
        <f>VLOOKUP(J178,LaserType!A$2:C$100,3)&amp;VLOOKUP(L178,BulletColor!A$2:E$25,5)</f>
        <v>鳞弹头激光青</v>
      </c>
      <c r="C178" s="2" t="str">
        <f>VLOOKUP(J178,LaserType!A$2:H$99,6)</f>
        <v>STGLaserAtlas0</v>
      </c>
      <c r="D178" s="1" t="str">
        <f>VLOOKUP(J178,LaserType!A$2:C$20,2)&amp;REPT(0,2-LEN(L178))&amp;L178&amp;0</f>
        <v>Laser203080</v>
      </c>
      <c r="E178" s="1">
        <f>VLOOKUP(J178,LaserType!A$2:H$99,8)</f>
        <v>0</v>
      </c>
      <c r="F178" s="1">
        <f t="shared" si="16"/>
        <v>0</v>
      </c>
      <c r="G178" s="2" t="str">
        <f>VLOOKUP(L178,BulletColor!A$2:E193,2)</f>
        <v>LaserHead_G0</v>
      </c>
      <c r="H178" s="1">
        <f>VLOOKUP(L178,BulletColor!A$2:E193,3)</f>
        <v>200070</v>
      </c>
      <c r="I178" s="2" t="str">
        <f>VLOOKUP(L178,BulletColor!A$2:E193,4)</f>
        <v>0.25,1,1</v>
      </c>
      <c r="J178" s="2">
        <f t="shared" si="15"/>
        <v>6</v>
      </c>
      <c r="K178">
        <f>VLOOKUP(J178,LaserType!A$2:M276,7)</f>
        <v>3</v>
      </c>
      <c r="L178" s="1">
        <f t="shared" si="17"/>
        <v>8</v>
      </c>
      <c r="M178" s="1">
        <f t="shared" si="18"/>
        <v>0</v>
      </c>
    </row>
    <row r="179" spans="1:13" x14ac:dyDescent="0.2">
      <c r="A179" s="1">
        <f>VLOOKUP(J179,LaserType!A$2:H$99,5)*100000 + VALUE(K179)*1000 + VALUE(L179)*10 + VALUE(M179)</f>
        <v>303081</v>
      </c>
      <c r="B179" s="2" t="str">
        <f>VLOOKUP(J179,LaserType!A$2:C$100,3)&amp;VLOOKUP(L179,BulletColor!A$2:E$25,5)</f>
        <v>鳞弹头激光青</v>
      </c>
      <c r="C179" s="2" t="str">
        <f>VLOOKUP(J179,LaserType!A$2:H$99,6)</f>
        <v>STGLaserAtlas0</v>
      </c>
      <c r="D179" s="1" t="str">
        <f>VLOOKUP(J179,LaserType!A$2:C$20,2)&amp;REPT(0,2-LEN(L179))&amp;L179&amp;0</f>
        <v>Laser203080</v>
      </c>
      <c r="E179" s="1">
        <f>VLOOKUP(J179,LaserType!A$2:H$99,8)</f>
        <v>0</v>
      </c>
      <c r="F179" s="1">
        <f t="shared" si="16"/>
        <v>1</v>
      </c>
      <c r="G179" s="2" t="str">
        <f>VLOOKUP(L179,BulletColor!A$2:E194,2)</f>
        <v>LaserHead_G0</v>
      </c>
      <c r="H179" s="1">
        <f>VLOOKUP(L179,BulletColor!A$2:E194,3)</f>
        <v>200070</v>
      </c>
      <c r="I179" s="2" t="str">
        <f>VLOOKUP(L179,BulletColor!A$2:E194,4)</f>
        <v>0.25,1,1</v>
      </c>
      <c r="J179" s="2">
        <f t="shared" si="15"/>
        <v>6</v>
      </c>
      <c r="K179">
        <f>VLOOKUP(J179,LaserType!A$2:M277,7)</f>
        <v>3</v>
      </c>
      <c r="L179" s="1">
        <f t="shared" si="17"/>
        <v>8</v>
      </c>
      <c r="M179" s="1">
        <f t="shared" si="18"/>
        <v>1</v>
      </c>
    </row>
    <row r="180" spans="1:13" x14ac:dyDescent="0.2">
      <c r="A180" s="1">
        <f>VLOOKUP(J180,LaserType!A$2:H$99,5)*100000 + VALUE(K180)*1000 + VALUE(L180)*10 + VALUE(M180)</f>
        <v>303090</v>
      </c>
      <c r="B180" s="2" t="str">
        <f>VLOOKUP(J180,LaserType!A$2:C$100,3)&amp;VLOOKUP(L180,BulletColor!A$2:E$25,5)</f>
        <v>鳞弹头激光深绿</v>
      </c>
      <c r="C180" s="2" t="str">
        <f>VLOOKUP(J180,LaserType!A$2:H$99,6)</f>
        <v>STGLaserAtlas0</v>
      </c>
      <c r="D180" s="1" t="str">
        <f>VLOOKUP(J180,LaserType!A$2:C$20,2)&amp;REPT(0,2-LEN(L180))&amp;L180&amp;0</f>
        <v>Laser203090</v>
      </c>
      <c r="E180" s="1">
        <f>VLOOKUP(J180,LaserType!A$2:H$99,8)</f>
        <v>0</v>
      </c>
      <c r="F180" s="1">
        <f t="shared" si="16"/>
        <v>0</v>
      </c>
      <c r="G180" s="2" t="str">
        <f>VLOOKUP(L180,BulletColor!A$2:E195,2)</f>
        <v>LaserHead_G0</v>
      </c>
      <c r="H180" s="1">
        <f>VLOOKUP(L180,BulletColor!A$2:E195,3)</f>
        <v>200090</v>
      </c>
      <c r="I180" s="2" t="str">
        <f>VLOOKUP(L180,BulletColor!A$2:E195,4)</f>
        <v>0.36,0.78,1</v>
      </c>
      <c r="J180" s="2">
        <f t="shared" si="15"/>
        <v>6</v>
      </c>
      <c r="K180">
        <f>VLOOKUP(J180,LaserType!A$2:M278,7)</f>
        <v>3</v>
      </c>
      <c r="L180" s="1">
        <f t="shared" si="17"/>
        <v>9</v>
      </c>
      <c r="M180" s="1">
        <f t="shared" si="18"/>
        <v>0</v>
      </c>
    </row>
    <row r="181" spans="1:13" x14ac:dyDescent="0.2">
      <c r="A181" s="1">
        <f>VLOOKUP(J181,LaserType!A$2:H$99,5)*100000 + VALUE(K181)*1000 + VALUE(L181)*10 + VALUE(M181)</f>
        <v>303091</v>
      </c>
      <c r="B181" s="2" t="str">
        <f>VLOOKUP(J181,LaserType!A$2:C$100,3)&amp;VLOOKUP(L181,BulletColor!A$2:E$25,5)</f>
        <v>鳞弹头激光深绿</v>
      </c>
      <c r="C181" s="2" t="str">
        <f>VLOOKUP(J181,LaserType!A$2:H$99,6)</f>
        <v>STGLaserAtlas0</v>
      </c>
      <c r="D181" s="1" t="str">
        <f>VLOOKUP(J181,LaserType!A$2:C$20,2)&amp;REPT(0,2-LEN(L181))&amp;L181&amp;0</f>
        <v>Laser203090</v>
      </c>
      <c r="E181" s="1">
        <f>VLOOKUP(J181,LaserType!A$2:H$99,8)</f>
        <v>0</v>
      </c>
      <c r="F181" s="1">
        <f t="shared" si="16"/>
        <v>1</v>
      </c>
      <c r="G181" s="2" t="str">
        <f>VLOOKUP(L181,BulletColor!A$2:E196,2)</f>
        <v>LaserHead_G0</v>
      </c>
      <c r="H181" s="1">
        <f>VLOOKUP(L181,BulletColor!A$2:E196,3)</f>
        <v>200090</v>
      </c>
      <c r="I181" s="2" t="str">
        <f>VLOOKUP(L181,BulletColor!A$2:E196,4)</f>
        <v>0.36,0.78,1</v>
      </c>
      <c r="J181" s="2">
        <f t="shared" si="15"/>
        <v>6</v>
      </c>
      <c r="K181">
        <f>VLOOKUP(J181,LaserType!A$2:M279,7)</f>
        <v>3</v>
      </c>
      <c r="L181" s="1">
        <f t="shared" si="17"/>
        <v>9</v>
      </c>
      <c r="M181" s="1">
        <f t="shared" si="18"/>
        <v>1</v>
      </c>
    </row>
    <row r="182" spans="1:13" x14ac:dyDescent="0.2">
      <c r="A182" s="1">
        <f>VLOOKUP(J182,LaserType!A$2:H$99,5)*100000 + VALUE(K182)*1000 + VALUE(L182)*10 + VALUE(M182)</f>
        <v>303100</v>
      </c>
      <c r="B182" s="2" t="str">
        <f>VLOOKUP(J182,LaserType!A$2:C$100,3)&amp;VLOOKUP(L182,BulletColor!A$2:E$25,5)</f>
        <v>鳞弹头激光绿</v>
      </c>
      <c r="C182" s="2" t="str">
        <f>VLOOKUP(J182,LaserType!A$2:H$99,6)</f>
        <v>STGLaserAtlas0</v>
      </c>
      <c r="D182" s="1" t="str">
        <f>VLOOKUP(J182,LaserType!A$2:C$20,2)&amp;REPT(0,2-LEN(L182))&amp;L182&amp;0</f>
        <v>Laser203100</v>
      </c>
      <c r="E182" s="1">
        <f>VLOOKUP(J182,LaserType!A$2:H$99,8)</f>
        <v>0</v>
      </c>
      <c r="F182" s="1">
        <f t="shared" si="16"/>
        <v>0</v>
      </c>
      <c r="G182" s="2" t="str">
        <f>VLOOKUP(L182,BulletColor!A$2:E197,2)</f>
        <v>LaserHead_G0</v>
      </c>
      <c r="H182" s="1">
        <f>VLOOKUP(L182,BulletColor!A$2:E197,3)</f>
        <v>200090</v>
      </c>
      <c r="I182" s="2" t="str">
        <f>VLOOKUP(L182,BulletColor!A$2:E197,4)</f>
        <v>0.36,0.78,1</v>
      </c>
      <c r="J182" s="2">
        <f t="shared" si="15"/>
        <v>6</v>
      </c>
      <c r="K182">
        <f>VLOOKUP(J182,LaserType!A$2:M280,7)</f>
        <v>3</v>
      </c>
      <c r="L182" s="1">
        <f t="shared" si="17"/>
        <v>10</v>
      </c>
      <c r="M182" s="1">
        <f t="shared" si="18"/>
        <v>0</v>
      </c>
    </row>
    <row r="183" spans="1:13" x14ac:dyDescent="0.2">
      <c r="A183" s="1">
        <f>VLOOKUP(J183,LaserType!A$2:H$99,5)*100000 + VALUE(K183)*1000 + VALUE(L183)*10 + VALUE(M183)</f>
        <v>303101</v>
      </c>
      <c r="B183" s="2" t="str">
        <f>VLOOKUP(J183,LaserType!A$2:C$100,3)&amp;VLOOKUP(L183,BulletColor!A$2:E$25,5)</f>
        <v>鳞弹头激光绿</v>
      </c>
      <c r="C183" s="2" t="str">
        <f>VLOOKUP(J183,LaserType!A$2:H$99,6)</f>
        <v>STGLaserAtlas0</v>
      </c>
      <c r="D183" s="1" t="str">
        <f>VLOOKUP(J183,LaserType!A$2:C$20,2)&amp;REPT(0,2-LEN(L183))&amp;L183&amp;0</f>
        <v>Laser203100</v>
      </c>
      <c r="E183" s="1">
        <f>VLOOKUP(J183,LaserType!A$2:H$99,8)</f>
        <v>0</v>
      </c>
      <c r="F183" s="1">
        <f t="shared" si="16"/>
        <v>1</v>
      </c>
      <c r="G183" s="2" t="str">
        <f>VLOOKUP(L183,BulletColor!A$2:E198,2)</f>
        <v>LaserHead_G0</v>
      </c>
      <c r="H183" s="1">
        <f>VLOOKUP(L183,BulletColor!A$2:E198,3)</f>
        <v>200090</v>
      </c>
      <c r="I183" s="2" t="str">
        <f>VLOOKUP(L183,BulletColor!A$2:E198,4)</f>
        <v>0.36,0.78,1</v>
      </c>
      <c r="J183" s="2">
        <f t="shared" si="15"/>
        <v>6</v>
      </c>
      <c r="K183">
        <f>VLOOKUP(J183,LaserType!A$2:M281,7)</f>
        <v>3</v>
      </c>
      <c r="L183" s="1">
        <f t="shared" si="17"/>
        <v>10</v>
      </c>
      <c r="M183" s="1">
        <f t="shared" si="18"/>
        <v>1</v>
      </c>
    </row>
    <row r="184" spans="1:13" x14ac:dyDescent="0.2">
      <c r="A184" s="1">
        <f>VLOOKUP(J184,LaserType!A$2:H$99,5)*100000 + VALUE(K184)*1000 + VALUE(L184)*10 + VALUE(M184)</f>
        <v>303110</v>
      </c>
      <c r="B184" s="2" t="str">
        <f>VLOOKUP(J184,LaserType!A$2:C$100,3)&amp;VLOOKUP(L184,BulletColor!A$2:E$25,5)</f>
        <v>鳞弹头激光黄绿</v>
      </c>
      <c r="C184" s="2" t="str">
        <f>VLOOKUP(J184,LaserType!A$2:H$99,6)</f>
        <v>STGLaserAtlas0</v>
      </c>
      <c r="D184" s="1" t="str">
        <f>VLOOKUP(J184,LaserType!A$2:C$20,2)&amp;REPT(0,2-LEN(L184))&amp;L184&amp;0</f>
        <v>Laser203110</v>
      </c>
      <c r="E184" s="1">
        <f>VLOOKUP(J184,LaserType!A$2:H$99,8)</f>
        <v>0</v>
      </c>
      <c r="F184" s="1">
        <f t="shared" si="16"/>
        <v>0</v>
      </c>
      <c r="G184" s="2" t="str">
        <f>VLOOKUP(L184,BulletColor!A$2:E199,2)</f>
        <v>LaserHead_G0</v>
      </c>
      <c r="H184" s="1">
        <f>VLOOKUP(L184,BulletColor!A$2:E199,3)</f>
        <v>200090</v>
      </c>
      <c r="I184" s="2" t="str">
        <f>VLOOKUP(L184,BulletColor!A$2:E199,4)</f>
        <v>0.9,1,0.4</v>
      </c>
      <c r="J184" s="2">
        <f t="shared" si="15"/>
        <v>6</v>
      </c>
      <c r="K184">
        <f>VLOOKUP(J184,LaserType!A$2:M282,7)</f>
        <v>3</v>
      </c>
      <c r="L184" s="1">
        <f t="shared" si="17"/>
        <v>11</v>
      </c>
      <c r="M184" s="1">
        <f t="shared" si="18"/>
        <v>0</v>
      </c>
    </row>
    <row r="185" spans="1:13" x14ac:dyDescent="0.2">
      <c r="A185" s="1">
        <f>VLOOKUP(J185,LaserType!A$2:H$99,5)*100000 + VALUE(K185)*1000 + VALUE(L185)*10 + VALUE(M185)</f>
        <v>303111</v>
      </c>
      <c r="B185" s="2" t="str">
        <f>VLOOKUP(J185,LaserType!A$2:C$100,3)&amp;VLOOKUP(L185,BulletColor!A$2:E$25,5)</f>
        <v>鳞弹头激光黄绿</v>
      </c>
      <c r="C185" s="2" t="str">
        <f>VLOOKUP(J185,LaserType!A$2:H$99,6)</f>
        <v>STGLaserAtlas0</v>
      </c>
      <c r="D185" s="1" t="str">
        <f>VLOOKUP(J185,LaserType!A$2:C$20,2)&amp;REPT(0,2-LEN(L185))&amp;L185&amp;0</f>
        <v>Laser203110</v>
      </c>
      <c r="E185" s="1">
        <f>VLOOKUP(J185,LaserType!A$2:H$99,8)</f>
        <v>0</v>
      </c>
      <c r="F185" s="1">
        <f t="shared" si="16"/>
        <v>1</v>
      </c>
      <c r="G185" s="2" t="str">
        <f>VLOOKUP(L185,BulletColor!A$2:E200,2)</f>
        <v>LaserHead_G0</v>
      </c>
      <c r="H185" s="1">
        <f>VLOOKUP(L185,BulletColor!A$2:E200,3)</f>
        <v>200090</v>
      </c>
      <c r="I185" s="2" t="str">
        <f>VLOOKUP(L185,BulletColor!A$2:E200,4)</f>
        <v>0.9,1,0.4</v>
      </c>
      <c r="J185" s="2">
        <f t="shared" si="15"/>
        <v>6</v>
      </c>
      <c r="K185">
        <f>VLOOKUP(J185,LaserType!A$2:M283,7)</f>
        <v>3</v>
      </c>
      <c r="L185" s="1">
        <f t="shared" si="17"/>
        <v>11</v>
      </c>
      <c r="M185" s="1">
        <f t="shared" si="18"/>
        <v>1</v>
      </c>
    </row>
    <row r="186" spans="1:13" x14ac:dyDescent="0.2">
      <c r="A186" s="1">
        <f>VLOOKUP(J186,LaserType!A$2:H$99,5)*100000 + VALUE(K186)*1000 + VALUE(L186)*10 + VALUE(M186)</f>
        <v>303120</v>
      </c>
      <c r="B186" s="2" t="str">
        <f>VLOOKUP(J186,LaserType!A$2:C$100,3)&amp;VLOOKUP(L186,BulletColor!A$2:E$25,5)</f>
        <v>鳞弹头激光深黄</v>
      </c>
      <c r="C186" s="2" t="str">
        <f>VLOOKUP(J186,LaserType!A$2:H$99,6)</f>
        <v>STGLaserAtlas0</v>
      </c>
      <c r="D186" s="1" t="str">
        <f>VLOOKUP(J186,LaserType!A$2:C$20,2)&amp;REPT(0,2-LEN(L186))&amp;L186&amp;0</f>
        <v>Laser203120</v>
      </c>
      <c r="E186" s="1">
        <f>VLOOKUP(J186,LaserType!A$2:H$99,8)</f>
        <v>0</v>
      </c>
      <c r="F186" s="1">
        <f t="shared" si="16"/>
        <v>0</v>
      </c>
      <c r="G186" s="2" t="str">
        <f>VLOOKUP(L186,BulletColor!A$2:E201,2)</f>
        <v>LaserHead_G0</v>
      </c>
      <c r="H186" s="1">
        <f>VLOOKUP(L186,BulletColor!A$2:E201,3)</f>
        <v>200090</v>
      </c>
      <c r="I186" s="2" t="str">
        <f>VLOOKUP(L186,BulletColor!A$2:E201,4)</f>
        <v>0.9,1,0.4</v>
      </c>
      <c r="J186" s="2">
        <f t="shared" si="15"/>
        <v>6</v>
      </c>
      <c r="K186">
        <f>VLOOKUP(J186,LaserType!A$2:M284,7)</f>
        <v>3</v>
      </c>
      <c r="L186" s="1">
        <f t="shared" si="17"/>
        <v>12</v>
      </c>
      <c r="M186" s="1">
        <f t="shared" si="18"/>
        <v>0</v>
      </c>
    </row>
    <row r="187" spans="1:13" x14ac:dyDescent="0.2">
      <c r="A187" s="1">
        <f>VLOOKUP(J187,LaserType!A$2:H$99,5)*100000 + VALUE(K187)*1000 + VALUE(L187)*10 + VALUE(M187)</f>
        <v>303121</v>
      </c>
      <c r="B187" s="2" t="str">
        <f>VLOOKUP(J187,LaserType!A$2:C$100,3)&amp;VLOOKUP(L187,BulletColor!A$2:E$25,5)</f>
        <v>鳞弹头激光深黄</v>
      </c>
      <c r="C187" s="2" t="str">
        <f>VLOOKUP(J187,LaserType!A$2:H$99,6)</f>
        <v>STGLaserAtlas0</v>
      </c>
      <c r="D187" s="1" t="str">
        <f>VLOOKUP(J187,LaserType!A$2:C$20,2)&amp;REPT(0,2-LEN(L187))&amp;L187&amp;0</f>
        <v>Laser203120</v>
      </c>
      <c r="E187" s="1">
        <f>VLOOKUP(J187,LaserType!A$2:H$99,8)</f>
        <v>0</v>
      </c>
      <c r="F187" s="1">
        <f t="shared" si="16"/>
        <v>1</v>
      </c>
      <c r="G187" s="2" t="str">
        <f>VLOOKUP(L187,BulletColor!A$2:E202,2)</f>
        <v>LaserHead_G0</v>
      </c>
      <c r="H187" s="1">
        <f>VLOOKUP(L187,BulletColor!A$2:E202,3)</f>
        <v>200090</v>
      </c>
      <c r="I187" s="2" t="str">
        <f>VLOOKUP(L187,BulletColor!A$2:E202,4)</f>
        <v>0.9,1,0.4</v>
      </c>
      <c r="J187" s="2">
        <f t="shared" si="15"/>
        <v>6</v>
      </c>
      <c r="K187">
        <f>VLOOKUP(J187,LaserType!A$2:M285,7)</f>
        <v>3</v>
      </c>
      <c r="L187" s="1">
        <f t="shared" si="17"/>
        <v>12</v>
      </c>
      <c r="M187" s="1">
        <f t="shared" si="18"/>
        <v>1</v>
      </c>
    </row>
    <row r="188" spans="1:13" x14ac:dyDescent="0.2">
      <c r="A188" s="1">
        <f>VLOOKUP(J188,LaserType!A$2:H$99,5)*100000 + VALUE(K188)*1000 + VALUE(L188)*10 + VALUE(M188)</f>
        <v>303130</v>
      </c>
      <c r="B188" s="2" t="str">
        <f>VLOOKUP(J188,LaserType!A$2:C$100,3)&amp;VLOOKUP(L188,BulletColor!A$2:E$25,5)</f>
        <v>鳞弹头激光浅黄</v>
      </c>
      <c r="C188" s="2" t="str">
        <f>VLOOKUP(J188,LaserType!A$2:H$99,6)</f>
        <v>STGLaserAtlas0</v>
      </c>
      <c r="D188" s="1" t="str">
        <f>VLOOKUP(J188,LaserType!A$2:C$20,2)&amp;REPT(0,2-LEN(L188))&amp;L188&amp;0</f>
        <v>Laser203130</v>
      </c>
      <c r="E188" s="1">
        <f>VLOOKUP(J188,LaserType!A$2:H$99,8)</f>
        <v>0</v>
      </c>
      <c r="F188" s="1">
        <f t="shared" si="16"/>
        <v>0</v>
      </c>
      <c r="G188" s="2" t="str">
        <f>VLOOKUP(L188,BulletColor!A$2:E203,2)</f>
        <v>LaserHead_G0</v>
      </c>
      <c r="H188" s="1">
        <f>VLOOKUP(L188,BulletColor!A$2:E203,3)</f>
        <v>200130</v>
      </c>
      <c r="I188" s="2" t="str">
        <f>VLOOKUP(L188,BulletColor!A$2:E203,4)</f>
        <v>0.9,1,0.4</v>
      </c>
      <c r="J188" s="2">
        <f t="shared" si="15"/>
        <v>6</v>
      </c>
      <c r="K188">
        <f>VLOOKUP(J188,LaserType!A$2:M286,7)</f>
        <v>3</v>
      </c>
      <c r="L188" s="1">
        <f t="shared" si="17"/>
        <v>13</v>
      </c>
      <c r="M188" s="1">
        <f t="shared" si="18"/>
        <v>0</v>
      </c>
    </row>
    <row r="189" spans="1:13" x14ac:dyDescent="0.2">
      <c r="A189" s="1">
        <f>VLOOKUP(J189,LaserType!A$2:H$99,5)*100000 + VALUE(K189)*1000 + VALUE(L189)*10 + VALUE(M189)</f>
        <v>303131</v>
      </c>
      <c r="B189" s="2" t="str">
        <f>VLOOKUP(J189,LaserType!A$2:C$100,3)&amp;VLOOKUP(L189,BulletColor!A$2:E$25,5)</f>
        <v>鳞弹头激光浅黄</v>
      </c>
      <c r="C189" s="2" t="str">
        <f>VLOOKUP(J189,LaserType!A$2:H$99,6)</f>
        <v>STGLaserAtlas0</v>
      </c>
      <c r="D189" s="1" t="str">
        <f>VLOOKUP(J189,LaserType!A$2:C$20,2)&amp;REPT(0,2-LEN(L189))&amp;L189&amp;0</f>
        <v>Laser203130</v>
      </c>
      <c r="E189" s="1">
        <f>VLOOKUP(J189,LaserType!A$2:H$99,8)</f>
        <v>0</v>
      </c>
      <c r="F189" s="1">
        <f t="shared" si="16"/>
        <v>1</v>
      </c>
      <c r="G189" s="2" t="str">
        <f>VLOOKUP(L189,BulletColor!A$2:E204,2)</f>
        <v>LaserHead_G0</v>
      </c>
      <c r="H189" s="1">
        <f>VLOOKUP(L189,BulletColor!A$2:E204,3)</f>
        <v>200130</v>
      </c>
      <c r="I189" s="2" t="str">
        <f>VLOOKUP(L189,BulletColor!A$2:E204,4)</f>
        <v>0.9,1,0.4</v>
      </c>
      <c r="J189" s="2">
        <f t="shared" si="15"/>
        <v>6</v>
      </c>
      <c r="K189">
        <f>VLOOKUP(J189,LaserType!A$2:M287,7)</f>
        <v>3</v>
      </c>
      <c r="L189" s="1">
        <f t="shared" si="17"/>
        <v>13</v>
      </c>
      <c r="M189" s="1">
        <f t="shared" si="18"/>
        <v>1</v>
      </c>
    </row>
    <row r="190" spans="1:13" x14ac:dyDescent="0.2">
      <c r="A190" s="1">
        <f>VLOOKUP(J190,LaserType!A$2:H$99,5)*100000 + VALUE(K190)*1000 + VALUE(L190)*10 + VALUE(M190)</f>
        <v>303140</v>
      </c>
      <c r="B190" s="2" t="str">
        <f>VLOOKUP(J190,LaserType!A$2:C$100,3)&amp;VLOOKUP(L190,BulletColor!A$2:E$25,5)</f>
        <v>鳞弹头激光棕黄</v>
      </c>
      <c r="C190" s="2" t="str">
        <f>VLOOKUP(J190,LaserType!A$2:H$99,6)</f>
        <v>STGLaserAtlas0</v>
      </c>
      <c r="D190" s="1" t="str">
        <f>VLOOKUP(J190,LaserType!A$2:C$20,2)&amp;REPT(0,2-LEN(L190))&amp;L190&amp;0</f>
        <v>Laser203140</v>
      </c>
      <c r="E190" s="1">
        <f>VLOOKUP(J190,LaserType!A$2:H$99,8)</f>
        <v>0</v>
      </c>
      <c r="F190" s="1">
        <f t="shared" si="16"/>
        <v>0</v>
      </c>
      <c r="G190" s="2" t="str">
        <f>VLOOKUP(L190,BulletColor!A$2:E205,2)</f>
        <v>LaserHead_G0</v>
      </c>
      <c r="H190" s="1">
        <f>VLOOKUP(L190,BulletColor!A$2:E205,3)</f>
        <v>200130</v>
      </c>
      <c r="I190" s="2" t="str">
        <f>VLOOKUP(L190,BulletColor!A$2:E205,4)</f>
        <v>0.9,1,0.4</v>
      </c>
      <c r="J190" s="2">
        <f t="shared" si="15"/>
        <v>6</v>
      </c>
      <c r="K190">
        <f>VLOOKUP(J190,LaserType!A$2:M288,7)</f>
        <v>3</v>
      </c>
      <c r="L190" s="1">
        <f t="shared" si="17"/>
        <v>14</v>
      </c>
      <c r="M190" s="1">
        <f t="shared" si="18"/>
        <v>0</v>
      </c>
    </row>
    <row r="191" spans="1:13" x14ac:dyDescent="0.2">
      <c r="A191" s="1">
        <f>VLOOKUP(J191,LaserType!A$2:H$99,5)*100000 + VALUE(K191)*1000 + VALUE(L191)*10 + VALUE(M191)</f>
        <v>303141</v>
      </c>
      <c r="B191" s="2" t="str">
        <f>VLOOKUP(J191,LaserType!A$2:C$100,3)&amp;VLOOKUP(L191,BulletColor!A$2:E$25,5)</f>
        <v>鳞弹头激光棕黄</v>
      </c>
      <c r="C191" s="2" t="str">
        <f>VLOOKUP(J191,LaserType!A$2:H$99,6)</f>
        <v>STGLaserAtlas0</v>
      </c>
      <c r="D191" s="1" t="str">
        <f>VLOOKUP(J191,LaserType!A$2:C$20,2)&amp;REPT(0,2-LEN(L191))&amp;L191&amp;0</f>
        <v>Laser203140</v>
      </c>
      <c r="E191" s="1">
        <f>VLOOKUP(J191,LaserType!A$2:H$99,8)</f>
        <v>0</v>
      </c>
      <c r="F191" s="1">
        <f t="shared" si="16"/>
        <v>1</v>
      </c>
      <c r="G191" s="2" t="str">
        <f>VLOOKUP(L191,BulletColor!A$2:E206,2)</f>
        <v>LaserHead_G0</v>
      </c>
      <c r="H191" s="1">
        <f>VLOOKUP(L191,BulletColor!A$2:E206,3)</f>
        <v>200130</v>
      </c>
      <c r="I191" s="2" t="str">
        <f>VLOOKUP(L191,BulletColor!A$2:E206,4)</f>
        <v>0.9,1,0.4</v>
      </c>
      <c r="J191" s="2">
        <f t="shared" si="15"/>
        <v>6</v>
      </c>
      <c r="K191">
        <f>VLOOKUP(J191,LaserType!A$2:M289,7)</f>
        <v>3</v>
      </c>
      <c r="L191" s="1">
        <f t="shared" si="17"/>
        <v>14</v>
      </c>
      <c r="M191" s="1">
        <f t="shared" si="18"/>
        <v>1</v>
      </c>
    </row>
    <row r="192" spans="1:13" x14ac:dyDescent="0.2">
      <c r="A192" s="1">
        <f>VLOOKUP(J192,LaserType!A$2:H$99,5)*100000 + VALUE(K192)*1000 + VALUE(L192)*10 + VALUE(M192)</f>
        <v>303150</v>
      </c>
      <c r="B192" s="2" t="str">
        <f>VLOOKUP(J192,LaserType!A$2:C$100,3)&amp;VLOOKUP(L192,BulletColor!A$2:E$25,5)</f>
        <v>鳞弹头激光白</v>
      </c>
      <c r="C192" s="2" t="str">
        <f>VLOOKUP(J192,LaserType!A$2:H$99,6)</f>
        <v>STGLaserAtlas0</v>
      </c>
      <c r="D192" s="1" t="str">
        <f>VLOOKUP(J192,LaserType!A$2:C$20,2)&amp;REPT(0,2-LEN(L192))&amp;L192&amp;0</f>
        <v>Laser203150</v>
      </c>
      <c r="E192" s="1">
        <f>VLOOKUP(J192,LaserType!A$2:H$99,8)</f>
        <v>0</v>
      </c>
      <c r="F192" s="1">
        <f t="shared" si="16"/>
        <v>0</v>
      </c>
      <c r="G192" s="2" t="str">
        <f>VLOOKUP(L192,BulletColor!A$2:E207,2)</f>
        <v>LaserHead_W0</v>
      </c>
      <c r="H192" s="1">
        <f>VLOOKUP(L192,BulletColor!A$2:E207,3)</f>
        <v>200150</v>
      </c>
      <c r="I192" s="2" t="str">
        <f>VLOOKUP(L192,BulletColor!A$2:E207,4)</f>
        <v>0.8,0.8,0.8</v>
      </c>
      <c r="J192" s="2">
        <f t="shared" si="15"/>
        <v>6</v>
      </c>
      <c r="K192">
        <f>VLOOKUP(J192,LaserType!A$2:M290,7)</f>
        <v>3</v>
      </c>
      <c r="L192" s="1">
        <f t="shared" si="17"/>
        <v>15</v>
      </c>
      <c r="M192" s="1">
        <f t="shared" si="18"/>
        <v>0</v>
      </c>
    </row>
    <row r="193" spans="1:13" x14ac:dyDescent="0.2">
      <c r="A193" s="1">
        <f>VLOOKUP(J193,LaserType!A$2:H$99,5)*100000 + VALUE(K193)*1000 + VALUE(L193)*10 + VALUE(M193)</f>
        <v>303151</v>
      </c>
      <c r="B193" s="2" t="str">
        <f>VLOOKUP(J193,LaserType!A$2:C$100,3)&amp;VLOOKUP(L193,BulletColor!A$2:E$25,5)</f>
        <v>鳞弹头激光白</v>
      </c>
      <c r="C193" s="2" t="str">
        <f>VLOOKUP(J193,LaserType!A$2:H$99,6)</f>
        <v>STGLaserAtlas0</v>
      </c>
      <c r="D193" s="1" t="str">
        <f>VLOOKUP(J193,LaserType!A$2:C$20,2)&amp;REPT(0,2-LEN(L193))&amp;L193&amp;0</f>
        <v>Laser203150</v>
      </c>
      <c r="E193" s="1">
        <f>VLOOKUP(J193,LaserType!A$2:H$99,8)</f>
        <v>0</v>
      </c>
      <c r="F193" s="1">
        <f t="shared" si="16"/>
        <v>1</v>
      </c>
      <c r="G193" s="2" t="str">
        <f>VLOOKUP(L193,BulletColor!A$2:E208,2)</f>
        <v>LaserHead_W0</v>
      </c>
      <c r="H193" s="1">
        <f>VLOOKUP(L193,BulletColor!A$2:E208,3)</f>
        <v>200150</v>
      </c>
      <c r="I193" s="2" t="str">
        <f>VLOOKUP(L193,BulletColor!A$2:E208,4)</f>
        <v>0.8,0.8,0.8</v>
      </c>
      <c r="J193" s="2">
        <f t="shared" si="15"/>
        <v>6</v>
      </c>
      <c r="K193">
        <f>VLOOKUP(J193,LaserType!A$2:M291,7)</f>
        <v>3</v>
      </c>
      <c r="L193" s="1">
        <f t="shared" si="17"/>
        <v>15</v>
      </c>
      <c r="M193" s="1">
        <f t="shared" si="18"/>
        <v>1</v>
      </c>
    </row>
    <row r="194" spans="1:13" x14ac:dyDescent="0.2">
      <c r="A194" s="1">
        <f>VLOOKUP(J194,LaserType!A$2:H$99,5)*100000 + VALUE(K194)*1000 + VALUE(L194)*10 + VALUE(M194)</f>
        <v>304000</v>
      </c>
      <c r="B194" s="2" t="str">
        <f>VLOOKUP(J194,LaserType!A$2:C$100,3)&amp;VLOOKUP(L194,BulletColor!A$2:E$25,5)</f>
        <v>米弹灰</v>
      </c>
      <c r="C194" s="2" t="str">
        <f>VLOOKUP(J194,LaserType!A$2:H$99,6)</f>
        <v>STGLaserAtlas0</v>
      </c>
      <c r="D194" s="1" t="str">
        <f>VLOOKUP(J194,LaserType!A$2:C$20,2)&amp;REPT(0,2-LEN(L194))&amp;L194&amp;0</f>
        <v>Bullet104000</v>
      </c>
      <c r="E194" s="1">
        <f>VLOOKUP(J194,LaserType!A$2:H$99,8)</f>
        <v>90</v>
      </c>
      <c r="F194" s="1">
        <f t="shared" ref="F194:F225" si="19">M194</f>
        <v>0</v>
      </c>
      <c r="G194" s="2" t="str">
        <f>VLOOKUP(L194,BulletColor!A$2:E209,2)</f>
        <v>LaserHead_W0</v>
      </c>
      <c r="H194" s="1">
        <f>VLOOKUP(L194,BulletColor!A$2:E209,3)</f>
        <v>200000</v>
      </c>
      <c r="I194" s="2" t="str">
        <f>VLOOKUP(L194,BulletColor!A$2:E209,4)</f>
        <v>0.5,0.5,0.5</v>
      </c>
      <c r="J194" s="2">
        <f t="shared" si="15"/>
        <v>7</v>
      </c>
      <c r="K194">
        <f>VLOOKUP(J194,LaserType!A$2:M292,7)</f>
        <v>4</v>
      </c>
      <c r="L194" s="1">
        <f t="shared" si="17"/>
        <v>0</v>
      </c>
      <c r="M194" s="1">
        <f t="shared" si="18"/>
        <v>0</v>
      </c>
    </row>
    <row r="195" spans="1:13" x14ac:dyDescent="0.2">
      <c r="A195" s="1">
        <f>VLOOKUP(J195,LaserType!A$2:H$99,5)*100000 + VALUE(K195)*1000 + VALUE(L195)*10 + VALUE(M195)</f>
        <v>304001</v>
      </c>
      <c r="B195" s="2" t="str">
        <f>VLOOKUP(J195,LaserType!A$2:C$100,3)&amp;VLOOKUP(L195,BulletColor!A$2:E$25,5)</f>
        <v>米弹灰</v>
      </c>
      <c r="C195" s="2" t="str">
        <f>VLOOKUP(J195,LaserType!A$2:H$99,6)</f>
        <v>STGLaserAtlas0</v>
      </c>
      <c r="D195" s="1" t="str">
        <f>VLOOKUP(J195,LaserType!A$2:C$20,2)&amp;REPT(0,2-LEN(L195))&amp;L195&amp;0</f>
        <v>Bullet104000</v>
      </c>
      <c r="E195" s="1">
        <f>VLOOKUP(J195,LaserType!A$2:H$99,8)</f>
        <v>90</v>
      </c>
      <c r="F195" s="1">
        <f t="shared" si="19"/>
        <v>1</v>
      </c>
      <c r="G195" s="2" t="str">
        <f>VLOOKUP(L195,BulletColor!A$2:E210,2)</f>
        <v>LaserHead_W0</v>
      </c>
      <c r="H195" s="1">
        <f>VLOOKUP(L195,BulletColor!A$2:E210,3)</f>
        <v>200000</v>
      </c>
      <c r="I195" s="2" t="str">
        <f>VLOOKUP(L195,BulletColor!A$2:E210,4)</f>
        <v>0.5,0.5,0.5</v>
      </c>
      <c r="J195" s="2">
        <f t="shared" ref="J195:J225" si="20">INT(INT((ROW()-2)/2)/16) + 1</f>
        <v>7</v>
      </c>
      <c r="K195">
        <f>VLOOKUP(J195,LaserType!A$2:M293,7)</f>
        <v>4</v>
      </c>
      <c r="L195" s="1">
        <f t="shared" si="17"/>
        <v>0</v>
      </c>
      <c r="M195" s="1">
        <f t="shared" si="18"/>
        <v>1</v>
      </c>
    </row>
    <row r="196" spans="1:13" x14ac:dyDescent="0.2">
      <c r="A196" s="1">
        <f>VLOOKUP(J196,LaserType!A$2:H$99,5)*100000 + VALUE(K196)*1000 + VALUE(L196)*10 + VALUE(M196)</f>
        <v>304010</v>
      </c>
      <c r="B196" s="2" t="str">
        <f>VLOOKUP(J196,LaserType!A$2:C$100,3)&amp;VLOOKUP(L196,BulletColor!A$2:E$25,5)</f>
        <v>米弹深红</v>
      </c>
      <c r="C196" s="2" t="str">
        <f>VLOOKUP(J196,LaserType!A$2:H$99,6)</f>
        <v>STGLaserAtlas0</v>
      </c>
      <c r="D196" s="1" t="str">
        <f>VLOOKUP(J196,LaserType!A$2:C$20,2)&amp;REPT(0,2-LEN(L196))&amp;L196&amp;0</f>
        <v>Bullet104010</v>
      </c>
      <c r="E196" s="1">
        <f>VLOOKUP(J196,LaserType!A$2:H$99,8)</f>
        <v>90</v>
      </c>
      <c r="F196" s="1">
        <f t="shared" si="19"/>
        <v>0</v>
      </c>
      <c r="G196" s="2" t="str">
        <f>VLOOKUP(L196,BulletColor!A$2:E211,2)</f>
        <v>LaserHead_R0</v>
      </c>
      <c r="H196" s="1">
        <f>VLOOKUP(L196,BulletColor!A$2:E211,3)</f>
        <v>200010</v>
      </c>
      <c r="I196" s="2" t="str">
        <f>VLOOKUP(L196,BulletColor!A$2:E211,4)</f>
        <v>0.625,0.3,0.3</v>
      </c>
      <c r="J196" s="2">
        <f t="shared" si="20"/>
        <v>7</v>
      </c>
      <c r="K196">
        <f>VLOOKUP(J196,LaserType!A$2:M294,7)</f>
        <v>4</v>
      </c>
      <c r="L196" s="1">
        <f t="shared" si="17"/>
        <v>1</v>
      </c>
      <c r="M196" s="1">
        <f t="shared" si="18"/>
        <v>0</v>
      </c>
    </row>
    <row r="197" spans="1:13" x14ac:dyDescent="0.2">
      <c r="A197" s="1">
        <f>VLOOKUP(J197,LaserType!A$2:H$99,5)*100000 + VALUE(K197)*1000 + VALUE(L197)*10 + VALUE(M197)</f>
        <v>304011</v>
      </c>
      <c r="B197" s="2" t="str">
        <f>VLOOKUP(J197,LaserType!A$2:C$100,3)&amp;VLOOKUP(L197,BulletColor!A$2:E$25,5)</f>
        <v>米弹深红</v>
      </c>
      <c r="C197" s="2" t="str">
        <f>VLOOKUP(J197,LaserType!A$2:H$99,6)</f>
        <v>STGLaserAtlas0</v>
      </c>
      <c r="D197" s="1" t="str">
        <f>VLOOKUP(J197,LaserType!A$2:C$20,2)&amp;REPT(0,2-LEN(L197))&amp;L197&amp;0</f>
        <v>Bullet104010</v>
      </c>
      <c r="E197" s="1">
        <f>VLOOKUP(J197,LaserType!A$2:H$99,8)</f>
        <v>90</v>
      </c>
      <c r="F197" s="1">
        <f t="shared" si="19"/>
        <v>1</v>
      </c>
      <c r="G197" s="2" t="str">
        <f>VLOOKUP(L197,BulletColor!A$2:E212,2)</f>
        <v>LaserHead_R0</v>
      </c>
      <c r="H197" s="1">
        <f>VLOOKUP(L197,BulletColor!A$2:E212,3)</f>
        <v>200010</v>
      </c>
      <c r="I197" s="2" t="str">
        <f>VLOOKUP(L197,BulletColor!A$2:E212,4)</f>
        <v>0.625,0.3,0.3</v>
      </c>
      <c r="J197" s="2">
        <f t="shared" si="20"/>
        <v>7</v>
      </c>
      <c r="K197">
        <f>VLOOKUP(J197,LaserType!A$2:M295,7)</f>
        <v>4</v>
      </c>
      <c r="L197" s="1">
        <f t="shared" si="17"/>
        <v>1</v>
      </c>
      <c r="M197" s="1">
        <f t="shared" si="18"/>
        <v>1</v>
      </c>
    </row>
    <row r="198" spans="1:13" x14ac:dyDescent="0.2">
      <c r="A198" s="1">
        <f>VLOOKUP(J198,LaserType!A$2:H$99,5)*100000 + VALUE(K198)*1000 + VALUE(L198)*10 + VALUE(M198)</f>
        <v>304020</v>
      </c>
      <c r="B198" s="2" t="str">
        <f>VLOOKUP(J198,LaserType!A$2:C$100,3)&amp;VLOOKUP(L198,BulletColor!A$2:E$25,5)</f>
        <v>米弹红</v>
      </c>
      <c r="C198" s="2" t="str">
        <f>VLOOKUP(J198,LaserType!A$2:H$99,6)</f>
        <v>STGLaserAtlas0</v>
      </c>
      <c r="D198" s="1" t="str">
        <f>VLOOKUP(J198,LaserType!A$2:C$20,2)&amp;REPT(0,2-LEN(L198))&amp;L198&amp;0</f>
        <v>Bullet104020</v>
      </c>
      <c r="E198" s="1">
        <f>VLOOKUP(J198,LaserType!A$2:H$99,8)</f>
        <v>90</v>
      </c>
      <c r="F198" s="1">
        <f t="shared" si="19"/>
        <v>0</v>
      </c>
      <c r="G198" s="2" t="str">
        <f>VLOOKUP(L198,BulletColor!A$2:E213,2)</f>
        <v>LaserHead_R0</v>
      </c>
      <c r="H198" s="1">
        <f>VLOOKUP(L198,BulletColor!A$2:E213,3)</f>
        <v>200010</v>
      </c>
      <c r="I198" s="2" t="str">
        <f>VLOOKUP(L198,BulletColor!A$2:E213,4)</f>
        <v>0.8,0.3,0.3</v>
      </c>
      <c r="J198" s="2">
        <f t="shared" si="20"/>
        <v>7</v>
      </c>
      <c r="K198">
        <f>VLOOKUP(J198,LaserType!A$2:M296,7)</f>
        <v>4</v>
      </c>
      <c r="L198" s="1">
        <f t="shared" si="17"/>
        <v>2</v>
      </c>
      <c r="M198" s="1">
        <f t="shared" si="18"/>
        <v>0</v>
      </c>
    </row>
    <row r="199" spans="1:13" x14ac:dyDescent="0.2">
      <c r="A199" s="1">
        <f>VLOOKUP(J199,LaserType!A$2:H$99,5)*100000 + VALUE(K199)*1000 + VALUE(L199)*10 + VALUE(M199)</f>
        <v>304021</v>
      </c>
      <c r="B199" s="2" t="str">
        <f>VLOOKUP(J199,LaserType!A$2:C$100,3)&amp;VLOOKUP(L199,BulletColor!A$2:E$25,5)</f>
        <v>米弹红</v>
      </c>
      <c r="C199" s="2" t="str">
        <f>VLOOKUP(J199,LaserType!A$2:H$99,6)</f>
        <v>STGLaserAtlas0</v>
      </c>
      <c r="D199" s="1" t="str">
        <f>VLOOKUP(J199,LaserType!A$2:C$20,2)&amp;REPT(0,2-LEN(L199))&amp;L199&amp;0</f>
        <v>Bullet104020</v>
      </c>
      <c r="E199" s="1">
        <f>VLOOKUP(J199,LaserType!A$2:H$99,8)</f>
        <v>90</v>
      </c>
      <c r="F199" s="1">
        <f t="shared" si="19"/>
        <v>1</v>
      </c>
      <c r="G199" s="2" t="str">
        <f>VLOOKUP(L199,BulletColor!A$2:E214,2)</f>
        <v>LaserHead_R0</v>
      </c>
      <c r="H199" s="1">
        <f>VLOOKUP(L199,BulletColor!A$2:E214,3)</f>
        <v>200010</v>
      </c>
      <c r="I199" s="2" t="str">
        <f>VLOOKUP(L199,BulletColor!A$2:E214,4)</f>
        <v>0.8,0.3,0.3</v>
      </c>
      <c r="J199" s="2">
        <f t="shared" si="20"/>
        <v>7</v>
      </c>
      <c r="K199">
        <f>VLOOKUP(J199,LaserType!A$2:M297,7)</f>
        <v>4</v>
      </c>
      <c r="L199" s="1">
        <f t="shared" si="17"/>
        <v>2</v>
      </c>
      <c r="M199" s="1">
        <f t="shared" si="18"/>
        <v>1</v>
      </c>
    </row>
    <row r="200" spans="1:13" x14ac:dyDescent="0.2">
      <c r="A200" s="1">
        <f>VLOOKUP(J200,LaserType!A$2:H$99,5)*100000 + VALUE(K200)*1000 + VALUE(L200)*10 + VALUE(M200)</f>
        <v>304030</v>
      </c>
      <c r="B200" s="2" t="str">
        <f>VLOOKUP(J200,LaserType!A$2:C$100,3)&amp;VLOOKUP(L200,BulletColor!A$2:E$25,5)</f>
        <v>米弹深紫</v>
      </c>
      <c r="C200" s="2" t="str">
        <f>VLOOKUP(J200,LaserType!A$2:H$99,6)</f>
        <v>STGLaserAtlas0</v>
      </c>
      <c r="D200" s="1" t="str">
        <f>VLOOKUP(J200,LaserType!A$2:C$20,2)&amp;REPT(0,2-LEN(L200))&amp;L200&amp;0</f>
        <v>Bullet104030</v>
      </c>
      <c r="E200" s="1">
        <f>VLOOKUP(J200,LaserType!A$2:H$99,8)</f>
        <v>90</v>
      </c>
      <c r="F200" s="1">
        <f t="shared" si="19"/>
        <v>0</v>
      </c>
      <c r="G200" s="2" t="str">
        <f>VLOOKUP(L200,BulletColor!A$2:E215,2)</f>
        <v>LaserHead_B0</v>
      </c>
      <c r="H200" s="1">
        <f>VLOOKUP(L200,BulletColor!A$2:E215,3)</f>
        <v>200030</v>
      </c>
      <c r="I200" s="2" t="str">
        <f>VLOOKUP(L200,BulletColor!A$2:E215,4)</f>
        <v>1,0.65,1</v>
      </c>
      <c r="J200" s="2">
        <f t="shared" si="20"/>
        <v>7</v>
      </c>
      <c r="K200">
        <f>VLOOKUP(J200,LaserType!A$2:M298,7)</f>
        <v>4</v>
      </c>
      <c r="L200" s="1">
        <f t="shared" si="17"/>
        <v>3</v>
      </c>
      <c r="M200" s="1">
        <f t="shared" si="18"/>
        <v>0</v>
      </c>
    </row>
    <row r="201" spans="1:13" x14ac:dyDescent="0.2">
      <c r="A201" s="1">
        <f>VLOOKUP(J201,LaserType!A$2:H$99,5)*100000 + VALUE(K201)*1000 + VALUE(L201)*10 + VALUE(M201)</f>
        <v>304031</v>
      </c>
      <c r="B201" s="2" t="str">
        <f>VLOOKUP(J201,LaserType!A$2:C$100,3)&amp;VLOOKUP(L201,BulletColor!A$2:E$25,5)</f>
        <v>米弹深紫</v>
      </c>
      <c r="C201" s="2" t="str">
        <f>VLOOKUP(J201,LaserType!A$2:H$99,6)</f>
        <v>STGLaserAtlas0</v>
      </c>
      <c r="D201" s="1" t="str">
        <f>VLOOKUP(J201,LaserType!A$2:C$20,2)&amp;REPT(0,2-LEN(L201))&amp;L201&amp;0</f>
        <v>Bullet104030</v>
      </c>
      <c r="E201" s="1">
        <f>VLOOKUP(J201,LaserType!A$2:H$99,8)</f>
        <v>90</v>
      </c>
      <c r="F201" s="1">
        <f t="shared" si="19"/>
        <v>1</v>
      </c>
      <c r="G201" s="2" t="str">
        <f>VLOOKUP(L201,BulletColor!A$2:E216,2)</f>
        <v>LaserHead_B0</v>
      </c>
      <c r="H201" s="1">
        <f>VLOOKUP(L201,BulletColor!A$2:E216,3)</f>
        <v>200030</v>
      </c>
      <c r="I201" s="2" t="str">
        <f>VLOOKUP(L201,BulletColor!A$2:E216,4)</f>
        <v>1,0.65,1</v>
      </c>
      <c r="J201" s="2">
        <f t="shared" si="20"/>
        <v>7</v>
      </c>
      <c r="K201">
        <f>VLOOKUP(J201,LaserType!A$2:M299,7)</f>
        <v>4</v>
      </c>
      <c r="L201" s="1">
        <f t="shared" si="17"/>
        <v>3</v>
      </c>
      <c r="M201" s="1">
        <f t="shared" si="18"/>
        <v>1</v>
      </c>
    </row>
    <row r="202" spans="1:13" x14ac:dyDescent="0.2">
      <c r="A202" s="1">
        <f>VLOOKUP(J202,LaserType!A$2:H$99,5)*100000 + VALUE(K202)*1000 + VALUE(L202)*10 + VALUE(M202)</f>
        <v>304040</v>
      </c>
      <c r="B202" s="2" t="str">
        <f>VLOOKUP(J202,LaserType!A$2:C$100,3)&amp;VLOOKUP(L202,BulletColor!A$2:E$25,5)</f>
        <v>米弹紫</v>
      </c>
      <c r="C202" s="2" t="str">
        <f>VLOOKUP(J202,LaserType!A$2:H$99,6)</f>
        <v>STGLaserAtlas0</v>
      </c>
      <c r="D202" s="1" t="str">
        <f>VLOOKUP(J202,LaserType!A$2:C$20,2)&amp;REPT(0,2-LEN(L202))&amp;L202&amp;0</f>
        <v>Bullet104040</v>
      </c>
      <c r="E202" s="1">
        <f>VLOOKUP(J202,LaserType!A$2:H$99,8)</f>
        <v>90</v>
      </c>
      <c r="F202" s="1">
        <f t="shared" si="19"/>
        <v>0</v>
      </c>
      <c r="G202" s="2" t="str">
        <f>VLOOKUP(L202,BulletColor!A$2:E217,2)</f>
        <v>LaserHead_B0</v>
      </c>
      <c r="H202" s="1">
        <f>VLOOKUP(L202,BulletColor!A$2:E217,3)</f>
        <v>200030</v>
      </c>
      <c r="I202" s="2" t="str">
        <f>VLOOKUP(L202,BulletColor!A$2:E217,4)</f>
        <v>1,0.65,1</v>
      </c>
      <c r="J202" s="2">
        <f t="shared" si="20"/>
        <v>7</v>
      </c>
      <c r="K202">
        <f>VLOOKUP(J202,LaserType!A$2:M300,7)</f>
        <v>4</v>
      </c>
      <c r="L202" s="1">
        <f t="shared" si="17"/>
        <v>4</v>
      </c>
      <c r="M202" s="1">
        <f t="shared" si="18"/>
        <v>0</v>
      </c>
    </row>
    <row r="203" spans="1:13" x14ac:dyDescent="0.2">
      <c r="A203" s="1">
        <f>VLOOKUP(J203,LaserType!A$2:H$99,5)*100000 + VALUE(K203)*1000 + VALUE(L203)*10 + VALUE(M203)</f>
        <v>304041</v>
      </c>
      <c r="B203" s="2" t="str">
        <f>VLOOKUP(J203,LaserType!A$2:C$100,3)&amp;VLOOKUP(L203,BulletColor!A$2:E$25,5)</f>
        <v>米弹紫</v>
      </c>
      <c r="C203" s="2" t="str">
        <f>VLOOKUP(J203,LaserType!A$2:H$99,6)</f>
        <v>STGLaserAtlas0</v>
      </c>
      <c r="D203" s="1" t="str">
        <f>VLOOKUP(J203,LaserType!A$2:C$20,2)&amp;REPT(0,2-LEN(L203))&amp;L203&amp;0</f>
        <v>Bullet104040</v>
      </c>
      <c r="E203" s="1">
        <f>VLOOKUP(J203,LaserType!A$2:H$99,8)</f>
        <v>90</v>
      </c>
      <c r="F203" s="1">
        <f t="shared" si="19"/>
        <v>1</v>
      </c>
      <c r="G203" s="2" t="str">
        <f>VLOOKUP(L203,BulletColor!A$2:E218,2)</f>
        <v>LaserHead_B0</v>
      </c>
      <c r="H203" s="1">
        <f>VLOOKUP(L203,BulletColor!A$2:E218,3)</f>
        <v>200030</v>
      </c>
      <c r="I203" s="2" t="str">
        <f>VLOOKUP(L203,BulletColor!A$2:E218,4)</f>
        <v>1,0.65,1</v>
      </c>
      <c r="J203" s="2">
        <f t="shared" si="20"/>
        <v>7</v>
      </c>
      <c r="K203">
        <f>VLOOKUP(J203,LaserType!A$2:M301,7)</f>
        <v>4</v>
      </c>
      <c r="L203" s="1">
        <f t="shared" si="17"/>
        <v>4</v>
      </c>
      <c r="M203" s="1">
        <f t="shared" si="18"/>
        <v>1</v>
      </c>
    </row>
    <row r="204" spans="1:13" x14ac:dyDescent="0.2">
      <c r="A204" s="1">
        <f>VLOOKUP(J204,LaserType!A$2:H$99,5)*100000 + VALUE(K204)*1000 + VALUE(L204)*10 + VALUE(M204)</f>
        <v>304050</v>
      </c>
      <c r="B204" s="2" t="str">
        <f>VLOOKUP(J204,LaserType!A$2:C$100,3)&amp;VLOOKUP(L204,BulletColor!A$2:E$25,5)</f>
        <v>米弹深蓝</v>
      </c>
      <c r="C204" s="2" t="str">
        <f>VLOOKUP(J204,LaserType!A$2:H$99,6)</f>
        <v>STGLaserAtlas0</v>
      </c>
      <c r="D204" s="1" t="str">
        <f>VLOOKUP(J204,LaserType!A$2:C$20,2)&amp;REPT(0,2-LEN(L204))&amp;L204&amp;0</f>
        <v>Bullet104050</v>
      </c>
      <c r="E204" s="1">
        <f>VLOOKUP(J204,LaserType!A$2:H$99,8)</f>
        <v>90</v>
      </c>
      <c r="F204" s="1">
        <f t="shared" si="19"/>
        <v>0</v>
      </c>
      <c r="G204" s="2" t="str">
        <f>VLOOKUP(L204,BulletColor!A$2:E219,2)</f>
        <v>LaserHead_B0</v>
      </c>
      <c r="H204" s="1">
        <f>VLOOKUP(L204,BulletColor!A$2:E219,3)</f>
        <v>200050</v>
      </c>
      <c r="I204" s="2" t="str">
        <f>VLOOKUP(L204,BulletColor!A$2:E219,4)</f>
        <v>0,0.1,1</v>
      </c>
      <c r="J204" s="2">
        <f t="shared" si="20"/>
        <v>7</v>
      </c>
      <c r="K204">
        <f>VLOOKUP(J204,LaserType!A$2:M302,7)</f>
        <v>4</v>
      </c>
      <c r="L204" s="1">
        <f t="shared" si="17"/>
        <v>5</v>
      </c>
      <c r="M204" s="1">
        <f t="shared" si="18"/>
        <v>0</v>
      </c>
    </row>
    <row r="205" spans="1:13" x14ac:dyDescent="0.2">
      <c r="A205" s="1">
        <f>VLOOKUP(J205,LaserType!A$2:H$99,5)*100000 + VALUE(K205)*1000 + VALUE(L205)*10 + VALUE(M205)</f>
        <v>304051</v>
      </c>
      <c r="B205" s="2" t="str">
        <f>VLOOKUP(J205,LaserType!A$2:C$100,3)&amp;VLOOKUP(L205,BulletColor!A$2:E$25,5)</f>
        <v>米弹深蓝</v>
      </c>
      <c r="C205" s="2" t="str">
        <f>VLOOKUP(J205,LaserType!A$2:H$99,6)</f>
        <v>STGLaserAtlas0</v>
      </c>
      <c r="D205" s="1" t="str">
        <f>VLOOKUP(J205,LaserType!A$2:C$20,2)&amp;REPT(0,2-LEN(L205))&amp;L205&amp;0</f>
        <v>Bullet104050</v>
      </c>
      <c r="E205" s="1">
        <f>VLOOKUP(J205,LaserType!A$2:H$99,8)</f>
        <v>90</v>
      </c>
      <c r="F205" s="1">
        <f t="shared" si="19"/>
        <v>1</v>
      </c>
      <c r="G205" s="2" t="str">
        <f>VLOOKUP(L205,BulletColor!A$2:E220,2)</f>
        <v>LaserHead_B0</v>
      </c>
      <c r="H205" s="1">
        <f>VLOOKUP(L205,BulletColor!A$2:E220,3)</f>
        <v>200050</v>
      </c>
      <c r="I205" s="2" t="str">
        <f>VLOOKUP(L205,BulletColor!A$2:E220,4)</f>
        <v>0,0.1,1</v>
      </c>
      <c r="J205" s="2">
        <f t="shared" si="20"/>
        <v>7</v>
      </c>
      <c r="K205">
        <f>VLOOKUP(J205,LaserType!A$2:M303,7)</f>
        <v>4</v>
      </c>
      <c r="L205" s="1">
        <f t="shared" si="17"/>
        <v>5</v>
      </c>
      <c r="M205" s="1">
        <f t="shared" si="18"/>
        <v>1</v>
      </c>
    </row>
    <row r="206" spans="1:13" x14ac:dyDescent="0.2">
      <c r="A206" s="1">
        <f>VLOOKUP(J206,LaserType!A$2:H$99,5)*100000 + VALUE(K206)*1000 + VALUE(L206)*10 + VALUE(M206)</f>
        <v>304060</v>
      </c>
      <c r="B206" s="2" t="str">
        <f>VLOOKUP(J206,LaserType!A$2:C$100,3)&amp;VLOOKUP(L206,BulletColor!A$2:E$25,5)</f>
        <v>米弹蓝</v>
      </c>
      <c r="C206" s="2" t="str">
        <f>VLOOKUP(J206,LaserType!A$2:H$99,6)</f>
        <v>STGLaserAtlas0</v>
      </c>
      <c r="D206" s="1" t="str">
        <f>VLOOKUP(J206,LaserType!A$2:C$20,2)&amp;REPT(0,2-LEN(L206))&amp;L206&amp;0</f>
        <v>Bullet104060</v>
      </c>
      <c r="E206" s="1">
        <f>VLOOKUP(J206,LaserType!A$2:H$99,8)</f>
        <v>90</v>
      </c>
      <c r="F206" s="1">
        <f t="shared" si="19"/>
        <v>0</v>
      </c>
      <c r="G206" s="2" t="str">
        <f>VLOOKUP(L206,BulletColor!A$2:E221,2)</f>
        <v>LaserHead_B0</v>
      </c>
      <c r="H206" s="1">
        <f>VLOOKUP(L206,BulletColor!A$2:E221,3)</f>
        <v>200050</v>
      </c>
      <c r="I206" s="2" t="str">
        <f>VLOOKUP(L206,BulletColor!A$2:E221,4)</f>
        <v>0,0.1,1</v>
      </c>
      <c r="J206" s="2">
        <f t="shared" si="20"/>
        <v>7</v>
      </c>
      <c r="K206">
        <f>VLOOKUP(J206,LaserType!A$2:M304,7)</f>
        <v>4</v>
      </c>
      <c r="L206" s="1">
        <f t="shared" si="17"/>
        <v>6</v>
      </c>
      <c r="M206" s="1">
        <f t="shared" si="18"/>
        <v>0</v>
      </c>
    </row>
    <row r="207" spans="1:13" x14ac:dyDescent="0.2">
      <c r="A207" s="1">
        <f>VLOOKUP(J207,LaserType!A$2:H$99,5)*100000 + VALUE(K207)*1000 + VALUE(L207)*10 + VALUE(M207)</f>
        <v>304061</v>
      </c>
      <c r="B207" s="2" t="str">
        <f>VLOOKUP(J207,LaserType!A$2:C$100,3)&amp;VLOOKUP(L207,BulletColor!A$2:E$25,5)</f>
        <v>米弹蓝</v>
      </c>
      <c r="C207" s="2" t="str">
        <f>VLOOKUP(J207,LaserType!A$2:H$99,6)</f>
        <v>STGLaserAtlas0</v>
      </c>
      <c r="D207" s="1" t="str">
        <f>VLOOKUP(J207,LaserType!A$2:C$20,2)&amp;REPT(0,2-LEN(L207))&amp;L207&amp;0</f>
        <v>Bullet104060</v>
      </c>
      <c r="E207" s="1">
        <f>VLOOKUP(J207,LaserType!A$2:H$99,8)</f>
        <v>90</v>
      </c>
      <c r="F207" s="1">
        <f t="shared" si="19"/>
        <v>1</v>
      </c>
      <c r="G207" s="2" t="str">
        <f>VLOOKUP(L207,BulletColor!A$2:E222,2)</f>
        <v>LaserHead_B0</v>
      </c>
      <c r="H207" s="1">
        <f>VLOOKUP(L207,BulletColor!A$2:E222,3)</f>
        <v>200050</v>
      </c>
      <c r="I207" s="2" t="str">
        <f>VLOOKUP(L207,BulletColor!A$2:E222,4)</f>
        <v>0,0.1,1</v>
      </c>
      <c r="J207" s="2">
        <f t="shared" si="20"/>
        <v>7</v>
      </c>
      <c r="K207">
        <f>VLOOKUP(J207,LaserType!A$2:M305,7)</f>
        <v>4</v>
      </c>
      <c r="L207" s="1">
        <f t="shared" si="17"/>
        <v>6</v>
      </c>
      <c r="M207" s="1">
        <f t="shared" si="18"/>
        <v>1</v>
      </c>
    </row>
    <row r="208" spans="1:13" x14ac:dyDescent="0.2">
      <c r="A208" s="1">
        <f>VLOOKUP(J208,LaserType!A$2:H$99,5)*100000 + VALUE(K208)*1000 + VALUE(L208)*10 + VALUE(M208)</f>
        <v>304070</v>
      </c>
      <c r="B208" s="2" t="str">
        <f>VLOOKUP(J208,LaserType!A$2:C$100,3)&amp;VLOOKUP(L208,BulletColor!A$2:E$25,5)</f>
        <v>米弹深青</v>
      </c>
      <c r="C208" s="2" t="str">
        <f>VLOOKUP(J208,LaserType!A$2:H$99,6)</f>
        <v>STGLaserAtlas0</v>
      </c>
      <c r="D208" s="1" t="str">
        <f>VLOOKUP(J208,LaserType!A$2:C$20,2)&amp;REPT(0,2-LEN(L208))&amp;L208&amp;0</f>
        <v>Bullet104070</v>
      </c>
      <c r="E208" s="1">
        <f>VLOOKUP(J208,LaserType!A$2:H$99,8)</f>
        <v>90</v>
      </c>
      <c r="F208" s="1">
        <f t="shared" si="19"/>
        <v>0</v>
      </c>
      <c r="G208" s="2" t="str">
        <f>VLOOKUP(L208,BulletColor!A$2:E223,2)</f>
        <v>LaserHead_G0</v>
      </c>
      <c r="H208" s="1">
        <f>VLOOKUP(L208,BulletColor!A$2:E223,3)</f>
        <v>200070</v>
      </c>
      <c r="I208" s="2" t="str">
        <f>VLOOKUP(L208,BulletColor!A$2:E223,4)</f>
        <v>0.25,1,1</v>
      </c>
      <c r="J208" s="2">
        <f t="shared" si="20"/>
        <v>7</v>
      </c>
      <c r="K208">
        <f>VLOOKUP(J208,LaserType!A$2:M306,7)</f>
        <v>4</v>
      </c>
      <c r="L208" s="1">
        <f t="shared" si="17"/>
        <v>7</v>
      </c>
      <c r="M208" s="1">
        <f t="shared" si="18"/>
        <v>0</v>
      </c>
    </row>
    <row r="209" spans="1:13" x14ac:dyDescent="0.2">
      <c r="A209" s="1">
        <f>VLOOKUP(J209,LaserType!A$2:H$99,5)*100000 + VALUE(K209)*1000 + VALUE(L209)*10 + VALUE(M209)</f>
        <v>304071</v>
      </c>
      <c r="B209" s="2" t="str">
        <f>VLOOKUP(J209,LaserType!A$2:C$100,3)&amp;VLOOKUP(L209,BulletColor!A$2:E$25,5)</f>
        <v>米弹深青</v>
      </c>
      <c r="C209" s="2" t="str">
        <f>VLOOKUP(J209,LaserType!A$2:H$99,6)</f>
        <v>STGLaserAtlas0</v>
      </c>
      <c r="D209" s="1" t="str">
        <f>VLOOKUP(J209,LaserType!A$2:C$20,2)&amp;REPT(0,2-LEN(L209))&amp;L209&amp;0</f>
        <v>Bullet104070</v>
      </c>
      <c r="E209" s="1">
        <f>VLOOKUP(J209,LaserType!A$2:H$99,8)</f>
        <v>90</v>
      </c>
      <c r="F209" s="1">
        <f t="shared" si="19"/>
        <v>1</v>
      </c>
      <c r="G209" s="2" t="str">
        <f>VLOOKUP(L209,BulletColor!A$2:E224,2)</f>
        <v>LaserHead_G0</v>
      </c>
      <c r="H209" s="1">
        <f>VLOOKUP(L209,BulletColor!A$2:E224,3)</f>
        <v>200070</v>
      </c>
      <c r="I209" s="2" t="str">
        <f>VLOOKUP(L209,BulletColor!A$2:E224,4)</f>
        <v>0.25,1,1</v>
      </c>
      <c r="J209" s="2">
        <f t="shared" si="20"/>
        <v>7</v>
      </c>
      <c r="K209">
        <f>VLOOKUP(J209,LaserType!A$2:M307,7)</f>
        <v>4</v>
      </c>
      <c r="L209" s="1">
        <f t="shared" si="17"/>
        <v>7</v>
      </c>
      <c r="M209" s="1">
        <f t="shared" si="18"/>
        <v>1</v>
      </c>
    </row>
    <row r="210" spans="1:13" x14ac:dyDescent="0.2">
      <c r="A210" s="1">
        <f>VLOOKUP(J210,LaserType!A$2:H$99,5)*100000 + VALUE(K210)*1000 + VALUE(L210)*10 + VALUE(M210)</f>
        <v>304080</v>
      </c>
      <c r="B210" s="2" t="str">
        <f>VLOOKUP(J210,LaserType!A$2:C$100,3)&amp;VLOOKUP(L210,BulletColor!A$2:E$25,5)</f>
        <v>米弹青</v>
      </c>
      <c r="C210" s="2" t="str">
        <f>VLOOKUP(J210,LaserType!A$2:H$99,6)</f>
        <v>STGLaserAtlas0</v>
      </c>
      <c r="D210" s="1" t="str">
        <f>VLOOKUP(J210,LaserType!A$2:C$20,2)&amp;REPT(0,2-LEN(L210))&amp;L210&amp;0</f>
        <v>Bullet104080</v>
      </c>
      <c r="E210" s="1">
        <f>VLOOKUP(J210,LaserType!A$2:H$99,8)</f>
        <v>90</v>
      </c>
      <c r="F210" s="1">
        <f t="shared" si="19"/>
        <v>0</v>
      </c>
      <c r="G210" s="2" t="str">
        <f>VLOOKUP(L210,BulletColor!A$2:E225,2)</f>
        <v>LaserHead_G0</v>
      </c>
      <c r="H210" s="1">
        <f>VLOOKUP(L210,BulletColor!A$2:E225,3)</f>
        <v>200070</v>
      </c>
      <c r="I210" s="2" t="str">
        <f>VLOOKUP(L210,BulletColor!A$2:E225,4)</f>
        <v>0.25,1,1</v>
      </c>
      <c r="J210" s="2">
        <f t="shared" si="20"/>
        <v>7</v>
      </c>
      <c r="K210">
        <f>VLOOKUP(J210,LaserType!A$2:M308,7)</f>
        <v>4</v>
      </c>
      <c r="L210" s="1">
        <f t="shared" si="17"/>
        <v>8</v>
      </c>
      <c r="M210" s="1">
        <f t="shared" si="18"/>
        <v>0</v>
      </c>
    </row>
    <row r="211" spans="1:13" x14ac:dyDescent="0.2">
      <c r="A211" s="1">
        <f>VLOOKUP(J211,LaserType!A$2:H$99,5)*100000 + VALUE(K211)*1000 + VALUE(L211)*10 + VALUE(M211)</f>
        <v>304081</v>
      </c>
      <c r="B211" s="2" t="str">
        <f>VLOOKUP(J211,LaserType!A$2:C$100,3)&amp;VLOOKUP(L211,BulletColor!A$2:E$25,5)</f>
        <v>米弹青</v>
      </c>
      <c r="C211" s="2" t="str">
        <f>VLOOKUP(J211,LaserType!A$2:H$99,6)</f>
        <v>STGLaserAtlas0</v>
      </c>
      <c r="D211" s="1" t="str">
        <f>VLOOKUP(J211,LaserType!A$2:C$20,2)&amp;REPT(0,2-LEN(L211))&amp;L211&amp;0</f>
        <v>Bullet104080</v>
      </c>
      <c r="E211" s="1">
        <f>VLOOKUP(J211,LaserType!A$2:H$99,8)</f>
        <v>90</v>
      </c>
      <c r="F211" s="1">
        <f t="shared" si="19"/>
        <v>1</v>
      </c>
      <c r="G211" s="2" t="str">
        <f>VLOOKUP(L211,BulletColor!A$2:E226,2)</f>
        <v>LaserHead_G0</v>
      </c>
      <c r="H211" s="1">
        <f>VLOOKUP(L211,BulletColor!A$2:E226,3)</f>
        <v>200070</v>
      </c>
      <c r="I211" s="2" t="str">
        <f>VLOOKUP(L211,BulletColor!A$2:E226,4)</f>
        <v>0.25,1,1</v>
      </c>
      <c r="J211" s="2">
        <f t="shared" si="20"/>
        <v>7</v>
      </c>
      <c r="K211">
        <f>VLOOKUP(J211,LaserType!A$2:M309,7)</f>
        <v>4</v>
      </c>
      <c r="L211" s="1">
        <f t="shared" si="17"/>
        <v>8</v>
      </c>
      <c r="M211" s="1">
        <f t="shared" si="18"/>
        <v>1</v>
      </c>
    </row>
    <row r="212" spans="1:13" x14ac:dyDescent="0.2">
      <c r="A212" s="1">
        <f>VLOOKUP(J212,LaserType!A$2:H$99,5)*100000 + VALUE(K212)*1000 + VALUE(L212)*10 + VALUE(M212)</f>
        <v>304090</v>
      </c>
      <c r="B212" s="2" t="str">
        <f>VLOOKUP(J212,LaserType!A$2:C$100,3)&amp;VLOOKUP(L212,BulletColor!A$2:E$25,5)</f>
        <v>米弹深绿</v>
      </c>
      <c r="C212" s="2" t="str">
        <f>VLOOKUP(J212,LaserType!A$2:H$99,6)</f>
        <v>STGLaserAtlas0</v>
      </c>
      <c r="D212" s="1" t="str">
        <f>VLOOKUP(J212,LaserType!A$2:C$20,2)&amp;REPT(0,2-LEN(L212))&amp;L212&amp;0</f>
        <v>Bullet104090</v>
      </c>
      <c r="E212" s="1">
        <f>VLOOKUP(J212,LaserType!A$2:H$99,8)</f>
        <v>90</v>
      </c>
      <c r="F212" s="1">
        <f t="shared" si="19"/>
        <v>0</v>
      </c>
      <c r="G212" s="2" t="str">
        <f>VLOOKUP(L212,BulletColor!A$2:E227,2)</f>
        <v>LaserHead_G0</v>
      </c>
      <c r="H212" s="1">
        <f>VLOOKUP(L212,BulletColor!A$2:E227,3)</f>
        <v>200090</v>
      </c>
      <c r="I212" s="2" t="str">
        <f>VLOOKUP(L212,BulletColor!A$2:E227,4)</f>
        <v>0.36,0.78,1</v>
      </c>
      <c r="J212" s="2">
        <f t="shared" si="20"/>
        <v>7</v>
      </c>
      <c r="K212">
        <f>VLOOKUP(J212,LaserType!A$2:M310,7)</f>
        <v>4</v>
      </c>
      <c r="L212" s="1">
        <f t="shared" si="17"/>
        <v>9</v>
      </c>
      <c r="M212" s="1">
        <f t="shared" si="18"/>
        <v>0</v>
      </c>
    </row>
    <row r="213" spans="1:13" x14ac:dyDescent="0.2">
      <c r="A213" s="1">
        <f>VLOOKUP(J213,LaserType!A$2:H$99,5)*100000 + VALUE(K213)*1000 + VALUE(L213)*10 + VALUE(M213)</f>
        <v>304091</v>
      </c>
      <c r="B213" s="2" t="str">
        <f>VLOOKUP(J213,LaserType!A$2:C$100,3)&amp;VLOOKUP(L213,BulletColor!A$2:E$25,5)</f>
        <v>米弹深绿</v>
      </c>
      <c r="C213" s="2" t="str">
        <f>VLOOKUP(J213,LaserType!A$2:H$99,6)</f>
        <v>STGLaserAtlas0</v>
      </c>
      <c r="D213" s="1" t="str">
        <f>VLOOKUP(J213,LaserType!A$2:C$20,2)&amp;REPT(0,2-LEN(L213))&amp;L213&amp;0</f>
        <v>Bullet104090</v>
      </c>
      <c r="E213" s="1">
        <f>VLOOKUP(J213,LaserType!A$2:H$99,8)</f>
        <v>90</v>
      </c>
      <c r="F213" s="1">
        <f t="shared" si="19"/>
        <v>1</v>
      </c>
      <c r="G213" s="2" t="str">
        <f>VLOOKUP(L213,BulletColor!A$2:E228,2)</f>
        <v>LaserHead_G0</v>
      </c>
      <c r="H213" s="1">
        <f>VLOOKUP(L213,BulletColor!A$2:E228,3)</f>
        <v>200090</v>
      </c>
      <c r="I213" s="2" t="str">
        <f>VLOOKUP(L213,BulletColor!A$2:E228,4)</f>
        <v>0.36,0.78,1</v>
      </c>
      <c r="J213" s="2">
        <f t="shared" si="20"/>
        <v>7</v>
      </c>
      <c r="K213">
        <f>VLOOKUP(J213,LaserType!A$2:M311,7)</f>
        <v>4</v>
      </c>
      <c r="L213" s="1">
        <f t="shared" si="17"/>
        <v>9</v>
      </c>
      <c r="M213" s="1">
        <f t="shared" si="18"/>
        <v>1</v>
      </c>
    </row>
    <row r="214" spans="1:13" x14ac:dyDescent="0.2">
      <c r="A214" s="1">
        <f>VLOOKUP(J214,LaserType!A$2:H$99,5)*100000 + VALUE(K214)*1000 + VALUE(L214)*10 + VALUE(M214)</f>
        <v>304100</v>
      </c>
      <c r="B214" s="2" t="str">
        <f>VLOOKUP(J214,LaserType!A$2:C$100,3)&amp;VLOOKUP(L214,BulletColor!A$2:E$25,5)</f>
        <v>米弹绿</v>
      </c>
      <c r="C214" s="2" t="str">
        <f>VLOOKUP(J214,LaserType!A$2:H$99,6)</f>
        <v>STGLaserAtlas0</v>
      </c>
      <c r="D214" s="1" t="str">
        <f>VLOOKUP(J214,LaserType!A$2:C$20,2)&amp;REPT(0,2-LEN(L214))&amp;L214&amp;0</f>
        <v>Bullet104100</v>
      </c>
      <c r="E214" s="1">
        <f>VLOOKUP(J214,LaserType!A$2:H$99,8)</f>
        <v>90</v>
      </c>
      <c r="F214" s="1">
        <f t="shared" si="19"/>
        <v>0</v>
      </c>
      <c r="G214" s="2" t="str">
        <f>VLOOKUP(L214,BulletColor!A$2:E229,2)</f>
        <v>LaserHead_G0</v>
      </c>
      <c r="H214" s="1">
        <f>VLOOKUP(L214,BulletColor!A$2:E229,3)</f>
        <v>200090</v>
      </c>
      <c r="I214" s="2" t="str">
        <f>VLOOKUP(L214,BulletColor!A$2:E229,4)</f>
        <v>0.36,0.78,1</v>
      </c>
      <c r="J214" s="2">
        <f t="shared" si="20"/>
        <v>7</v>
      </c>
      <c r="K214">
        <f>VLOOKUP(J214,LaserType!A$2:M312,7)</f>
        <v>4</v>
      </c>
      <c r="L214" s="1">
        <f t="shared" si="17"/>
        <v>10</v>
      </c>
      <c r="M214" s="1">
        <f t="shared" si="18"/>
        <v>0</v>
      </c>
    </row>
    <row r="215" spans="1:13" x14ac:dyDescent="0.2">
      <c r="A215" s="1">
        <f>VLOOKUP(J215,LaserType!A$2:H$99,5)*100000 + VALUE(K215)*1000 + VALUE(L215)*10 + VALUE(M215)</f>
        <v>304101</v>
      </c>
      <c r="B215" s="2" t="str">
        <f>VLOOKUP(J215,LaserType!A$2:C$100,3)&amp;VLOOKUP(L215,BulletColor!A$2:E$25,5)</f>
        <v>米弹绿</v>
      </c>
      <c r="C215" s="2" t="str">
        <f>VLOOKUP(J215,LaserType!A$2:H$99,6)</f>
        <v>STGLaserAtlas0</v>
      </c>
      <c r="D215" s="1" t="str">
        <f>VLOOKUP(J215,LaserType!A$2:C$20,2)&amp;REPT(0,2-LEN(L215))&amp;L215&amp;0</f>
        <v>Bullet104100</v>
      </c>
      <c r="E215" s="1">
        <f>VLOOKUP(J215,LaserType!A$2:H$99,8)</f>
        <v>90</v>
      </c>
      <c r="F215" s="1">
        <f t="shared" si="19"/>
        <v>1</v>
      </c>
      <c r="G215" s="2" t="str">
        <f>VLOOKUP(L215,BulletColor!A$2:E230,2)</f>
        <v>LaserHead_G0</v>
      </c>
      <c r="H215" s="1">
        <f>VLOOKUP(L215,BulletColor!A$2:E230,3)</f>
        <v>200090</v>
      </c>
      <c r="I215" s="2" t="str">
        <f>VLOOKUP(L215,BulletColor!A$2:E230,4)</f>
        <v>0.36,0.78,1</v>
      </c>
      <c r="J215" s="2">
        <f t="shared" si="20"/>
        <v>7</v>
      </c>
      <c r="K215">
        <f>VLOOKUP(J215,LaserType!A$2:M313,7)</f>
        <v>4</v>
      </c>
      <c r="L215" s="1">
        <f t="shared" si="17"/>
        <v>10</v>
      </c>
      <c r="M215" s="1">
        <f t="shared" si="18"/>
        <v>1</v>
      </c>
    </row>
    <row r="216" spans="1:13" x14ac:dyDescent="0.2">
      <c r="A216" s="1">
        <f>VLOOKUP(J216,LaserType!A$2:H$99,5)*100000 + VALUE(K216)*1000 + VALUE(L216)*10 + VALUE(M216)</f>
        <v>304110</v>
      </c>
      <c r="B216" s="2" t="str">
        <f>VLOOKUP(J216,LaserType!A$2:C$100,3)&amp;VLOOKUP(L216,BulletColor!A$2:E$25,5)</f>
        <v>米弹黄绿</v>
      </c>
      <c r="C216" s="2" t="str">
        <f>VLOOKUP(J216,LaserType!A$2:H$99,6)</f>
        <v>STGLaserAtlas0</v>
      </c>
      <c r="D216" s="1" t="str">
        <f>VLOOKUP(J216,LaserType!A$2:C$20,2)&amp;REPT(0,2-LEN(L216))&amp;L216&amp;0</f>
        <v>Bullet104110</v>
      </c>
      <c r="E216" s="1">
        <f>VLOOKUP(J216,LaserType!A$2:H$99,8)</f>
        <v>90</v>
      </c>
      <c r="F216" s="1">
        <f t="shared" si="19"/>
        <v>0</v>
      </c>
      <c r="G216" s="2" t="str">
        <f>VLOOKUP(L216,BulletColor!A$2:E231,2)</f>
        <v>LaserHead_G0</v>
      </c>
      <c r="H216" s="1">
        <f>VLOOKUP(L216,BulletColor!A$2:E231,3)</f>
        <v>200090</v>
      </c>
      <c r="I216" s="2" t="str">
        <f>VLOOKUP(L216,BulletColor!A$2:E231,4)</f>
        <v>0.9,1,0.4</v>
      </c>
      <c r="J216" s="2">
        <f t="shared" si="20"/>
        <v>7</v>
      </c>
      <c r="K216">
        <f>VLOOKUP(J216,LaserType!A$2:M314,7)</f>
        <v>4</v>
      </c>
      <c r="L216" s="1">
        <f t="shared" si="17"/>
        <v>11</v>
      </c>
      <c r="M216" s="1">
        <f t="shared" si="18"/>
        <v>0</v>
      </c>
    </row>
    <row r="217" spans="1:13" x14ac:dyDescent="0.2">
      <c r="A217" s="1">
        <f>VLOOKUP(J217,LaserType!A$2:H$99,5)*100000 + VALUE(K217)*1000 + VALUE(L217)*10 + VALUE(M217)</f>
        <v>304111</v>
      </c>
      <c r="B217" s="2" t="str">
        <f>VLOOKUP(J217,LaserType!A$2:C$100,3)&amp;VLOOKUP(L217,BulletColor!A$2:E$25,5)</f>
        <v>米弹黄绿</v>
      </c>
      <c r="C217" s="2" t="str">
        <f>VLOOKUP(J217,LaserType!A$2:H$99,6)</f>
        <v>STGLaserAtlas0</v>
      </c>
      <c r="D217" s="1" t="str">
        <f>VLOOKUP(J217,LaserType!A$2:C$20,2)&amp;REPT(0,2-LEN(L217))&amp;L217&amp;0</f>
        <v>Bullet104110</v>
      </c>
      <c r="E217" s="1">
        <f>VLOOKUP(J217,LaserType!A$2:H$99,8)</f>
        <v>90</v>
      </c>
      <c r="F217" s="1">
        <f t="shared" si="19"/>
        <v>1</v>
      </c>
      <c r="G217" s="2" t="str">
        <f>VLOOKUP(L217,BulletColor!A$2:E232,2)</f>
        <v>LaserHead_G0</v>
      </c>
      <c r="H217" s="1">
        <f>VLOOKUP(L217,BulletColor!A$2:E232,3)</f>
        <v>200090</v>
      </c>
      <c r="I217" s="2" t="str">
        <f>VLOOKUP(L217,BulletColor!A$2:E232,4)</f>
        <v>0.9,1,0.4</v>
      </c>
      <c r="J217" s="2">
        <f t="shared" si="20"/>
        <v>7</v>
      </c>
      <c r="K217">
        <f>VLOOKUP(J217,LaserType!A$2:M315,7)</f>
        <v>4</v>
      </c>
      <c r="L217" s="1">
        <f t="shared" si="17"/>
        <v>11</v>
      </c>
      <c r="M217" s="1">
        <f t="shared" si="18"/>
        <v>1</v>
      </c>
    </row>
    <row r="218" spans="1:13" x14ac:dyDescent="0.2">
      <c r="A218" s="1">
        <f>VLOOKUP(J218,LaserType!A$2:H$99,5)*100000 + VALUE(K218)*1000 + VALUE(L218)*10 + VALUE(M218)</f>
        <v>304120</v>
      </c>
      <c r="B218" s="2" t="str">
        <f>VLOOKUP(J218,LaserType!A$2:C$100,3)&amp;VLOOKUP(L218,BulletColor!A$2:E$25,5)</f>
        <v>米弹深黄</v>
      </c>
      <c r="C218" s="2" t="str">
        <f>VLOOKUP(J218,LaserType!A$2:H$99,6)</f>
        <v>STGLaserAtlas0</v>
      </c>
      <c r="D218" s="1" t="str">
        <f>VLOOKUP(J218,LaserType!A$2:C$20,2)&amp;REPT(0,2-LEN(L218))&amp;L218&amp;0</f>
        <v>Bullet104120</v>
      </c>
      <c r="E218" s="1">
        <f>VLOOKUP(J218,LaserType!A$2:H$99,8)</f>
        <v>90</v>
      </c>
      <c r="F218" s="1">
        <f t="shared" si="19"/>
        <v>0</v>
      </c>
      <c r="G218" s="2" t="str">
        <f>VLOOKUP(L218,BulletColor!A$2:E233,2)</f>
        <v>LaserHead_G0</v>
      </c>
      <c r="H218" s="1">
        <f>VLOOKUP(L218,BulletColor!A$2:E233,3)</f>
        <v>200090</v>
      </c>
      <c r="I218" s="2" t="str">
        <f>VLOOKUP(L218,BulletColor!A$2:E233,4)</f>
        <v>0.9,1,0.4</v>
      </c>
      <c r="J218" s="2">
        <f t="shared" si="20"/>
        <v>7</v>
      </c>
      <c r="K218">
        <f>VLOOKUP(J218,LaserType!A$2:M316,7)</f>
        <v>4</v>
      </c>
      <c r="L218" s="1">
        <f t="shared" si="17"/>
        <v>12</v>
      </c>
      <c r="M218" s="1">
        <f t="shared" si="18"/>
        <v>0</v>
      </c>
    </row>
    <row r="219" spans="1:13" x14ac:dyDescent="0.2">
      <c r="A219" s="1">
        <f>VLOOKUP(J219,LaserType!A$2:H$99,5)*100000 + VALUE(K219)*1000 + VALUE(L219)*10 + VALUE(M219)</f>
        <v>304121</v>
      </c>
      <c r="B219" s="2" t="str">
        <f>VLOOKUP(J219,LaserType!A$2:C$100,3)&amp;VLOOKUP(L219,BulletColor!A$2:E$25,5)</f>
        <v>米弹深黄</v>
      </c>
      <c r="C219" s="2" t="str">
        <f>VLOOKUP(J219,LaserType!A$2:H$99,6)</f>
        <v>STGLaserAtlas0</v>
      </c>
      <c r="D219" s="1" t="str">
        <f>VLOOKUP(J219,LaserType!A$2:C$20,2)&amp;REPT(0,2-LEN(L219))&amp;L219&amp;0</f>
        <v>Bullet104120</v>
      </c>
      <c r="E219" s="1">
        <f>VLOOKUP(J219,LaserType!A$2:H$99,8)</f>
        <v>90</v>
      </c>
      <c r="F219" s="1">
        <f t="shared" si="19"/>
        <v>1</v>
      </c>
      <c r="G219" s="2" t="str">
        <f>VLOOKUP(L219,BulletColor!A$2:E234,2)</f>
        <v>LaserHead_G0</v>
      </c>
      <c r="H219" s="1">
        <f>VLOOKUP(L219,BulletColor!A$2:E234,3)</f>
        <v>200090</v>
      </c>
      <c r="I219" s="2" t="str">
        <f>VLOOKUP(L219,BulletColor!A$2:E234,4)</f>
        <v>0.9,1,0.4</v>
      </c>
      <c r="J219" s="2">
        <f t="shared" si="20"/>
        <v>7</v>
      </c>
      <c r="K219">
        <f>VLOOKUP(J219,LaserType!A$2:M317,7)</f>
        <v>4</v>
      </c>
      <c r="L219" s="1">
        <f t="shared" si="17"/>
        <v>12</v>
      </c>
      <c r="M219" s="1">
        <f t="shared" si="18"/>
        <v>1</v>
      </c>
    </row>
    <row r="220" spans="1:13" x14ac:dyDescent="0.2">
      <c r="A220" s="1">
        <f>VLOOKUP(J220,LaserType!A$2:H$99,5)*100000 + VALUE(K220)*1000 + VALUE(L220)*10 + VALUE(M220)</f>
        <v>304130</v>
      </c>
      <c r="B220" s="2" t="str">
        <f>VLOOKUP(J220,LaserType!A$2:C$100,3)&amp;VLOOKUP(L220,BulletColor!A$2:E$25,5)</f>
        <v>米弹浅黄</v>
      </c>
      <c r="C220" s="2" t="str">
        <f>VLOOKUP(J220,LaserType!A$2:H$99,6)</f>
        <v>STGLaserAtlas0</v>
      </c>
      <c r="D220" s="1" t="str">
        <f>VLOOKUP(J220,LaserType!A$2:C$20,2)&amp;REPT(0,2-LEN(L220))&amp;L220&amp;0</f>
        <v>Bullet104130</v>
      </c>
      <c r="E220" s="1">
        <f>VLOOKUP(J220,LaserType!A$2:H$99,8)</f>
        <v>90</v>
      </c>
      <c r="F220" s="1">
        <f t="shared" si="19"/>
        <v>0</v>
      </c>
      <c r="G220" s="2" t="str">
        <f>VLOOKUP(L220,BulletColor!A$2:E235,2)</f>
        <v>LaserHead_G0</v>
      </c>
      <c r="H220" s="1">
        <f>VLOOKUP(L220,BulletColor!A$2:E235,3)</f>
        <v>200130</v>
      </c>
      <c r="I220" s="2" t="str">
        <f>VLOOKUP(L220,BulletColor!A$2:E235,4)</f>
        <v>0.9,1,0.4</v>
      </c>
      <c r="J220" s="2">
        <f t="shared" si="20"/>
        <v>7</v>
      </c>
      <c r="K220">
        <f>VLOOKUP(J220,LaserType!A$2:M318,7)</f>
        <v>4</v>
      </c>
      <c r="L220" s="1">
        <f t="shared" si="17"/>
        <v>13</v>
      </c>
      <c r="M220" s="1">
        <f t="shared" si="18"/>
        <v>0</v>
      </c>
    </row>
    <row r="221" spans="1:13" x14ac:dyDescent="0.2">
      <c r="A221" s="1">
        <f>VLOOKUP(J221,LaserType!A$2:H$99,5)*100000 + VALUE(K221)*1000 + VALUE(L221)*10 + VALUE(M221)</f>
        <v>304131</v>
      </c>
      <c r="B221" s="2" t="str">
        <f>VLOOKUP(J221,LaserType!A$2:C$100,3)&amp;VLOOKUP(L221,BulletColor!A$2:E$25,5)</f>
        <v>米弹浅黄</v>
      </c>
      <c r="C221" s="2" t="str">
        <f>VLOOKUP(J221,LaserType!A$2:H$99,6)</f>
        <v>STGLaserAtlas0</v>
      </c>
      <c r="D221" s="1" t="str">
        <f>VLOOKUP(J221,LaserType!A$2:C$20,2)&amp;REPT(0,2-LEN(L221))&amp;L221&amp;0</f>
        <v>Bullet104130</v>
      </c>
      <c r="E221" s="1">
        <f>VLOOKUP(J221,LaserType!A$2:H$99,8)</f>
        <v>90</v>
      </c>
      <c r="F221" s="1">
        <f t="shared" si="19"/>
        <v>1</v>
      </c>
      <c r="G221" s="2" t="str">
        <f>VLOOKUP(L221,BulletColor!A$2:E236,2)</f>
        <v>LaserHead_G0</v>
      </c>
      <c r="H221" s="1">
        <f>VLOOKUP(L221,BulletColor!A$2:E236,3)</f>
        <v>200130</v>
      </c>
      <c r="I221" s="2" t="str">
        <f>VLOOKUP(L221,BulletColor!A$2:E236,4)</f>
        <v>0.9,1,0.4</v>
      </c>
      <c r="J221" s="2">
        <f t="shared" si="20"/>
        <v>7</v>
      </c>
      <c r="K221">
        <f>VLOOKUP(J221,LaserType!A$2:M319,7)</f>
        <v>4</v>
      </c>
      <c r="L221" s="1">
        <f t="shared" si="17"/>
        <v>13</v>
      </c>
      <c r="M221" s="1">
        <f t="shared" si="18"/>
        <v>1</v>
      </c>
    </row>
    <row r="222" spans="1:13" x14ac:dyDescent="0.2">
      <c r="A222" s="1">
        <f>VLOOKUP(J222,LaserType!A$2:H$99,5)*100000 + VALUE(K222)*1000 + VALUE(L222)*10 + VALUE(M222)</f>
        <v>304140</v>
      </c>
      <c r="B222" s="2" t="str">
        <f>VLOOKUP(J222,LaserType!A$2:C$100,3)&amp;VLOOKUP(L222,BulletColor!A$2:E$25,5)</f>
        <v>米弹棕黄</v>
      </c>
      <c r="C222" s="2" t="str">
        <f>VLOOKUP(J222,LaserType!A$2:H$99,6)</f>
        <v>STGLaserAtlas0</v>
      </c>
      <c r="D222" s="1" t="str">
        <f>VLOOKUP(J222,LaserType!A$2:C$20,2)&amp;REPT(0,2-LEN(L222))&amp;L222&amp;0</f>
        <v>Bullet104140</v>
      </c>
      <c r="E222" s="1">
        <f>VLOOKUP(J222,LaserType!A$2:H$99,8)</f>
        <v>90</v>
      </c>
      <c r="F222" s="1">
        <f t="shared" si="19"/>
        <v>0</v>
      </c>
      <c r="G222" s="2" t="str">
        <f>VLOOKUP(L222,BulletColor!A$2:E237,2)</f>
        <v>LaserHead_G0</v>
      </c>
      <c r="H222" s="1">
        <f>VLOOKUP(L222,BulletColor!A$2:E237,3)</f>
        <v>200130</v>
      </c>
      <c r="I222" s="2" t="str">
        <f>VLOOKUP(L222,BulletColor!A$2:E237,4)</f>
        <v>0.9,1,0.4</v>
      </c>
      <c r="J222" s="2">
        <f t="shared" si="20"/>
        <v>7</v>
      </c>
      <c r="K222">
        <f>VLOOKUP(J222,LaserType!A$2:M320,7)</f>
        <v>4</v>
      </c>
      <c r="L222" s="1">
        <f t="shared" si="17"/>
        <v>14</v>
      </c>
      <c r="M222" s="1">
        <f t="shared" si="18"/>
        <v>0</v>
      </c>
    </row>
    <row r="223" spans="1:13" x14ac:dyDescent="0.2">
      <c r="A223" s="1">
        <f>VLOOKUP(J223,LaserType!A$2:H$99,5)*100000 + VALUE(K223)*1000 + VALUE(L223)*10 + VALUE(M223)</f>
        <v>304141</v>
      </c>
      <c r="B223" s="2" t="str">
        <f>VLOOKUP(J223,LaserType!A$2:C$100,3)&amp;VLOOKUP(L223,BulletColor!A$2:E$25,5)</f>
        <v>米弹棕黄</v>
      </c>
      <c r="C223" s="2" t="str">
        <f>VLOOKUP(J223,LaserType!A$2:H$99,6)</f>
        <v>STGLaserAtlas0</v>
      </c>
      <c r="D223" s="1" t="str">
        <f>VLOOKUP(J223,LaserType!A$2:C$20,2)&amp;REPT(0,2-LEN(L223))&amp;L223&amp;0</f>
        <v>Bullet104140</v>
      </c>
      <c r="E223" s="1">
        <f>VLOOKUP(J223,LaserType!A$2:H$99,8)</f>
        <v>90</v>
      </c>
      <c r="F223" s="1">
        <f t="shared" si="19"/>
        <v>1</v>
      </c>
      <c r="G223" s="2" t="str">
        <f>VLOOKUP(L223,BulletColor!A$2:E238,2)</f>
        <v>LaserHead_G0</v>
      </c>
      <c r="H223" s="1">
        <f>VLOOKUP(L223,BulletColor!A$2:E238,3)</f>
        <v>200130</v>
      </c>
      <c r="I223" s="2" t="str">
        <f>VLOOKUP(L223,BulletColor!A$2:E238,4)</f>
        <v>0.9,1,0.4</v>
      </c>
      <c r="J223" s="2">
        <f t="shared" si="20"/>
        <v>7</v>
      </c>
      <c r="K223">
        <f>VLOOKUP(J223,LaserType!A$2:M321,7)</f>
        <v>4</v>
      </c>
      <c r="L223" s="1">
        <f t="shared" si="17"/>
        <v>14</v>
      </c>
      <c r="M223" s="1">
        <f t="shared" si="18"/>
        <v>1</v>
      </c>
    </row>
    <row r="224" spans="1:13" x14ac:dyDescent="0.2">
      <c r="A224" s="1">
        <f>VLOOKUP(J224,LaserType!A$2:H$99,5)*100000 + VALUE(K224)*1000 + VALUE(L224)*10 + VALUE(M224)</f>
        <v>304150</v>
      </c>
      <c r="B224" s="2" t="str">
        <f>VLOOKUP(J224,LaserType!A$2:C$100,3)&amp;VLOOKUP(L224,BulletColor!A$2:E$25,5)</f>
        <v>米弹白</v>
      </c>
      <c r="C224" s="2" t="str">
        <f>VLOOKUP(J224,LaserType!A$2:H$99,6)</f>
        <v>STGLaserAtlas0</v>
      </c>
      <c r="D224" s="1" t="str">
        <f>VLOOKUP(J224,LaserType!A$2:C$20,2)&amp;REPT(0,2-LEN(L224))&amp;L224&amp;0</f>
        <v>Bullet104150</v>
      </c>
      <c r="E224" s="1">
        <f>VLOOKUP(J224,LaserType!A$2:H$99,8)</f>
        <v>90</v>
      </c>
      <c r="F224" s="1">
        <f t="shared" si="19"/>
        <v>0</v>
      </c>
      <c r="G224" s="2" t="str">
        <f>VLOOKUP(L224,BulletColor!A$2:E239,2)</f>
        <v>LaserHead_W0</v>
      </c>
      <c r="H224" s="1">
        <f>VLOOKUP(L224,BulletColor!A$2:E239,3)</f>
        <v>200150</v>
      </c>
      <c r="I224" s="2" t="str">
        <f>VLOOKUP(L224,BulletColor!A$2:E239,4)</f>
        <v>0.8,0.8,0.8</v>
      </c>
      <c r="J224" s="2">
        <f t="shared" si="20"/>
        <v>7</v>
      </c>
      <c r="K224">
        <f>VLOOKUP(J224,LaserType!A$2:M322,7)</f>
        <v>4</v>
      </c>
      <c r="L224" s="1">
        <f t="shared" si="17"/>
        <v>15</v>
      </c>
      <c r="M224" s="1">
        <f t="shared" si="18"/>
        <v>0</v>
      </c>
    </row>
    <row r="225" spans="1:13" x14ac:dyDescent="0.2">
      <c r="A225" s="1">
        <f>VLOOKUP(J225,LaserType!A$2:H$99,5)*100000 + VALUE(K225)*1000 + VALUE(L225)*10 + VALUE(M225)</f>
        <v>304151</v>
      </c>
      <c r="B225" s="2" t="str">
        <f>VLOOKUP(J225,LaserType!A$2:C$100,3)&amp;VLOOKUP(L225,BulletColor!A$2:E$25,5)</f>
        <v>米弹白</v>
      </c>
      <c r="C225" s="2" t="str">
        <f>VLOOKUP(J225,LaserType!A$2:H$99,6)</f>
        <v>STGLaserAtlas0</v>
      </c>
      <c r="D225" s="1" t="str">
        <f>VLOOKUP(J225,LaserType!A$2:C$20,2)&amp;REPT(0,2-LEN(L225))&amp;L225&amp;0</f>
        <v>Bullet104150</v>
      </c>
      <c r="E225" s="1">
        <f>VLOOKUP(J225,LaserType!A$2:H$99,8)</f>
        <v>90</v>
      </c>
      <c r="F225" s="1">
        <f t="shared" si="19"/>
        <v>1</v>
      </c>
      <c r="G225" s="2" t="str">
        <f>VLOOKUP(L225,BulletColor!A$2:E240,2)</f>
        <v>LaserHead_W0</v>
      </c>
      <c r="H225" s="1">
        <f>VLOOKUP(L225,BulletColor!A$2:E240,3)</f>
        <v>200150</v>
      </c>
      <c r="I225" s="2" t="str">
        <f>VLOOKUP(L225,BulletColor!A$2:E240,4)</f>
        <v>0.8,0.8,0.8</v>
      </c>
      <c r="J225" s="2">
        <f t="shared" si="20"/>
        <v>7</v>
      </c>
      <c r="K225">
        <f>VLOOKUP(J225,LaserType!A$2:M323,7)</f>
        <v>4</v>
      </c>
      <c r="L225" s="1">
        <f t="shared" si="17"/>
        <v>15</v>
      </c>
      <c r="M225" s="1">
        <f t="shared" si="18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8" sqref="C8"/>
    </sheetView>
  </sheetViews>
  <sheetFormatPr defaultRowHeight="14.25" x14ac:dyDescent="0.2"/>
  <cols>
    <col min="1" max="1" width="13.375" customWidth="1"/>
    <col min="2" max="2" width="17.625" customWidth="1"/>
    <col min="3" max="3" width="19.875" customWidth="1"/>
    <col min="4" max="4" width="38.5" customWidth="1"/>
    <col min="5" max="5" width="23.125" customWidth="1"/>
    <col min="6" max="6" width="24.5" customWidth="1"/>
    <col min="7" max="7" width="19.25" customWidth="1"/>
    <col min="8" max="8" width="20" customWidth="1"/>
  </cols>
  <sheetData>
    <row r="1" spans="1:8" x14ac:dyDescent="0.2">
      <c r="A1" t="s">
        <v>3</v>
      </c>
      <c r="B1" t="s">
        <v>60</v>
      </c>
      <c r="C1" t="s">
        <v>33</v>
      </c>
      <c r="D1" t="s">
        <v>77</v>
      </c>
      <c r="E1" t="s">
        <v>54</v>
      </c>
      <c r="F1" t="s">
        <v>62</v>
      </c>
      <c r="G1" t="s">
        <v>61</v>
      </c>
      <c r="H1" t="s">
        <v>74</v>
      </c>
    </row>
    <row r="2" spans="1:8" x14ac:dyDescent="0.2">
      <c r="A2">
        <v>1</v>
      </c>
      <c r="B2" t="s">
        <v>79</v>
      </c>
      <c r="C2" t="s">
        <v>81</v>
      </c>
      <c r="D2">
        <v>1</v>
      </c>
      <c r="E2">
        <f>VLOOKUP(D2,SuperPrefix!A$2:C$100,3)</f>
        <v>2</v>
      </c>
      <c r="F2" t="s">
        <v>80</v>
      </c>
      <c r="G2">
        <v>1</v>
      </c>
      <c r="H2">
        <v>0</v>
      </c>
    </row>
    <row r="3" spans="1:8" x14ac:dyDescent="0.2">
      <c r="A3">
        <v>2</v>
      </c>
      <c r="B3" t="s">
        <v>57</v>
      </c>
      <c r="C3" t="s">
        <v>65</v>
      </c>
      <c r="D3">
        <v>1</v>
      </c>
      <c r="E3">
        <f>VLOOKUP(D3,SuperPrefix!A$2:C$100,3)</f>
        <v>2</v>
      </c>
      <c r="F3" t="s">
        <v>56</v>
      </c>
      <c r="G3">
        <v>2</v>
      </c>
      <c r="H3">
        <v>0</v>
      </c>
    </row>
    <row r="4" spans="1:8" x14ac:dyDescent="0.2">
      <c r="A4">
        <v>3</v>
      </c>
      <c r="B4" t="s">
        <v>58</v>
      </c>
      <c r="C4" t="s">
        <v>67</v>
      </c>
      <c r="D4">
        <v>1</v>
      </c>
      <c r="E4">
        <f>VLOOKUP(D4,SuperPrefix!A$2:C$100,3)</f>
        <v>2</v>
      </c>
      <c r="F4" t="s">
        <v>82</v>
      </c>
      <c r="G4">
        <v>3</v>
      </c>
      <c r="H4">
        <v>0</v>
      </c>
    </row>
    <row r="5" spans="1:8" x14ac:dyDescent="0.2">
      <c r="A5">
        <v>4</v>
      </c>
      <c r="B5" t="s">
        <v>78</v>
      </c>
      <c r="C5" t="s">
        <v>59</v>
      </c>
      <c r="D5">
        <v>1</v>
      </c>
      <c r="E5">
        <f>VLOOKUP(D5,SuperPrefix!A$2:C$100,3)</f>
        <v>2</v>
      </c>
      <c r="F5" t="s">
        <v>83</v>
      </c>
      <c r="G5">
        <v>4</v>
      </c>
      <c r="H5">
        <v>90</v>
      </c>
    </row>
    <row r="6" spans="1:8" x14ac:dyDescent="0.2">
      <c r="A6">
        <v>5</v>
      </c>
      <c r="B6" t="s">
        <v>69</v>
      </c>
      <c r="C6" t="s">
        <v>66</v>
      </c>
      <c r="D6">
        <v>2</v>
      </c>
      <c r="E6">
        <f>VLOOKUP(D6,SuperPrefix!A$2:C$100,3)</f>
        <v>3</v>
      </c>
      <c r="F6" t="s">
        <v>72</v>
      </c>
      <c r="G6">
        <v>2</v>
      </c>
      <c r="H6">
        <v>0</v>
      </c>
    </row>
    <row r="7" spans="1:8" x14ac:dyDescent="0.2">
      <c r="A7">
        <v>6</v>
      </c>
      <c r="B7" t="s">
        <v>70</v>
      </c>
      <c r="C7" t="s">
        <v>68</v>
      </c>
      <c r="D7">
        <v>2</v>
      </c>
      <c r="E7">
        <f>VLOOKUP(D7,SuperPrefix!A$2:C$100,3)</f>
        <v>3</v>
      </c>
      <c r="F7" t="s">
        <v>73</v>
      </c>
      <c r="G7">
        <v>3</v>
      </c>
      <c r="H7">
        <v>0</v>
      </c>
    </row>
    <row r="8" spans="1:8" x14ac:dyDescent="0.2">
      <c r="A8">
        <v>7</v>
      </c>
      <c r="B8" t="s">
        <v>71</v>
      </c>
      <c r="C8" t="s">
        <v>59</v>
      </c>
      <c r="D8">
        <v>2</v>
      </c>
      <c r="E8">
        <f>VLOOKUP(D8,SuperPrefix!A$2:C$100,3)</f>
        <v>3</v>
      </c>
      <c r="F8" t="s">
        <v>83</v>
      </c>
      <c r="G8">
        <v>4</v>
      </c>
      <c r="H8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7"/>
  <sheetViews>
    <sheetView workbookViewId="0">
      <selection activeCell="F1" sqref="F1"/>
    </sheetView>
  </sheetViews>
  <sheetFormatPr defaultRowHeight="14.25" x14ac:dyDescent="0.2"/>
  <cols>
    <col min="1" max="3" width="19.125" customWidth="1"/>
    <col min="4" max="4" width="27.25" customWidth="1"/>
    <col min="5" max="5" width="39.875" customWidth="1"/>
    <col min="6" max="6" width="13.75" customWidth="1"/>
  </cols>
  <sheetData>
    <row r="1" spans="1:5" x14ac:dyDescent="0.2">
      <c r="A1" t="s">
        <v>4</v>
      </c>
      <c r="B1" t="s">
        <v>34</v>
      </c>
      <c r="C1" t="s">
        <v>47</v>
      </c>
      <c r="D1" t="s">
        <v>5</v>
      </c>
      <c r="E1" t="s">
        <v>6</v>
      </c>
    </row>
    <row r="2" spans="1:5" x14ac:dyDescent="0.2">
      <c r="A2">
        <v>0</v>
      </c>
      <c r="B2" t="s">
        <v>35</v>
      </c>
      <c r="C2">
        <v>200000</v>
      </c>
      <c r="D2" t="s">
        <v>7</v>
      </c>
      <c r="E2" t="s">
        <v>8</v>
      </c>
    </row>
    <row r="3" spans="1:5" x14ac:dyDescent="0.2">
      <c r="A3">
        <v>1</v>
      </c>
      <c r="B3" t="s">
        <v>36</v>
      </c>
      <c r="C3">
        <v>200010</v>
      </c>
      <c r="D3" t="s">
        <v>9</v>
      </c>
      <c r="E3" t="s">
        <v>10</v>
      </c>
    </row>
    <row r="4" spans="1:5" x14ac:dyDescent="0.2">
      <c r="A4">
        <v>2</v>
      </c>
      <c r="B4" t="s">
        <v>37</v>
      </c>
      <c r="C4">
        <v>200010</v>
      </c>
      <c r="D4" t="s">
        <v>11</v>
      </c>
      <c r="E4" t="s">
        <v>12</v>
      </c>
    </row>
    <row r="5" spans="1:5" x14ac:dyDescent="0.2">
      <c r="A5">
        <v>3</v>
      </c>
      <c r="B5" t="s">
        <v>38</v>
      </c>
      <c r="C5">
        <v>200030</v>
      </c>
      <c r="D5" t="s">
        <v>13</v>
      </c>
      <c r="E5" t="s">
        <v>14</v>
      </c>
    </row>
    <row r="6" spans="1:5" x14ac:dyDescent="0.2">
      <c r="A6">
        <v>4</v>
      </c>
      <c r="B6" t="s">
        <v>38</v>
      </c>
      <c r="C6">
        <v>200030</v>
      </c>
      <c r="D6" t="s">
        <v>13</v>
      </c>
      <c r="E6" t="s">
        <v>15</v>
      </c>
    </row>
    <row r="7" spans="1:5" x14ac:dyDescent="0.2">
      <c r="A7">
        <v>5</v>
      </c>
      <c r="B7" t="s">
        <v>39</v>
      </c>
      <c r="C7">
        <v>200050</v>
      </c>
      <c r="D7" t="s">
        <v>16</v>
      </c>
      <c r="E7" t="s">
        <v>17</v>
      </c>
    </row>
    <row r="8" spans="1:5" x14ac:dyDescent="0.2">
      <c r="A8">
        <v>6</v>
      </c>
      <c r="B8" t="s">
        <v>40</v>
      </c>
      <c r="C8">
        <v>200050</v>
      </c>
      <c r="D8" t="s">
        <v>16</v>
      </c>
      <c r="E8" t="s">
        <v>18</v>
      </c>
    </row>
    <row r="9" spans="1:5" x14ac:dyDescent="0.2">
      <c r="A9">
        <v>7</v>
      </c>
      <c r="B9" t="s">
        <v>41</v>
      </c>
      <c r="C9">
        <v>200070</v>
      </c>
      <c r="D9" t="s">
        <v>19</v>
      </c>
      <c r="E9" t="s">
        <v>20</v>
      </c>
    </row>
    <row r="10" spans="1:5" x14ac:dyDescent="0.2">
      <c r="A10">
        <v>8</v>
      </c>
      <c r="B10" t="s">
        <v>42</v>
      </c>
      <c r="C10">
        <v>200070</v>
      </c>
      <c r="D10" t="s">
        <v>19</v>
      </c>
      <c r="E10" t="s">
        <v>21</v>
      </c>
    </row>
    <row r="11" spans="1:5" x14ac:dyDescent="0.2">
      <c r="A11">
        <v>9</v>
      </c>
      <c r="B11" t="s">
        <v>43</v>
      </c>
      <c r="C11">
        <v>200090</v>
      </c>
      <c r="D11" t="s">
        <v>22</v>
      </c>
      <c r="E11" t="s">
        <v>23</v>
      </c>
    </row>
    <row r="12" spans="1:5" x14ac:dyDescent="0.2">
      <c r="A12">
        <v>10</v>
      </c>
      <c r="B12" t="s">
        <v>44</v>
      </c>
      <c r="C12">
        <v>200090</v>
      </c>
      <c r="D12" t="s">
        <v>22</v>
      </c>
      <c r="E12" t="s">
        <v>24</v>
      </c>
    </row>
    <row r="13" spans="1:5" x14ac:dyDescent="0.2">
      <c r="A13">
        <v>11</v>
      </c>
      <c r="B13" t="s">
        <v>42</v>
      </c>
      <c r="C13">
        <v>200090</v>
      </c>
      <c r="D13" t="s">
        <v>25</v>
      </c>
      <c r="E13" t="s">
        <v>26</v>
      </c>
    </row>
    <row r="14" spans="1:5" x14ac:dyDescent="0.2">
      <c r="A14">
        <v>12</v>
      </c>
      <c r="B14" t="s">
        <v>41</v>
      </c>
      <c r="C14">
        <v>200090</v>
      </c>
      <c r="D14" t="s">
        <v>25</v>
      </c>
      <c r="E14" t="s">
        <v>27</v>
      </c>
    </row>
    <row r="15" spans="1:5" x14ac:dyDescent="0.2">
      <c r="A15">
        <v>13</v>
      </c>
      <c r="B15" t="s">
        <v>42</v>
      </c>
      <c r="C15">
        <v>200130</v>
      </c>
      <c r="D15" t="s">
        <v>25</v>
      </c>
      <c r="E15" t="s">
        <v>28</v>
      </c>
    </row>
    <row r="16" spans="1:5" x14ac:dyDescent="0.2">
      <c r="A16">
        <v>14</v>
      </c>
      <c r="B16" t="s">
        <v>42</v>
      </c>
      <c r="C16">
        <v>200130</v>
      </c>
      <c r="D16" t="s">
        <v>25</v>
      </c>
      <c r="E16" t="s">
        <v>29</v>
      </c>
    </row>
    <row r="17" spans="1:5" x14ac:dyDescent="0.2">
      <c r="A17">
        <v>15</v>
      </c>
      <c r="B17" t="s">
        <v>35</v>
      </c>
      <c r="C17">
        <v>200150</v>
      </c>
      <c r="D17" t="s">
        <v>30</v>
      </c>
      <c r="E17" t="s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4.25" x14ac:dyDescent="0.2"/>
  <cols>
    <col min="1" max="1" width="24.5" customWidth="1"/>
    <col min="2" max="2" width="28.625" customWidth="1"/>
    <col min="3" max="3" width="25.625" customWidth="1"/>
  </cols>
  <sheetData>
    <row r="1" spans="1:3" x14ac:dyDescent="0.2">
      <c r="A1" t="s">
        <v>50</v>
      </c>
      <c r="B1" t="s">
        <v>51</v>
      </c>
      <c r="C1" t="s">
        <v>55</v>
      </c>
    </row>
    <row r="2" spans="1:3" x14ac:dyDescent="0.2">
      <c r="A2">
        <v>1</v>
      </c>
      <c r="B2" t="s">
        <v>52</v>
      </c>
      <c r="C2">
        <v>2</v>
      </c>
    </row>
    <row r="3" spans="1:3" x14ac:dyDescent="0.2">
      <c r="A3">
        <v>2</v>
      </c>
      <c r="B3" t="s">
        <v>53</v>
      </c>
      <c r="C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LinearLaser</vt:lpstr>
      <vt:lpstr>LaserType</vt:lpstr>
      <vt:lpstr>BulletColor</vt:lpstr>
      <vt:lpstr>SuperPrefix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2018-10-09T10:02:07Z</dcterms:created>
  <dcterms:modified xsi:type="dcterms:W3CDTF">2018-12-04T12:03:32Z</dcterms:modified>
</cp:coreProperties>
</file>