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3fbe551448119/Documents/study/"/>
    </mc:Choice>
  </mc:AlternateContent>
  <xr:revisionPtr revIDLastSave="341" documentId="14_{D6C0DD27-4223-459A-BC92-48F1D4CA5E06}" xr6:coauthVersionLast="47" xr6:coauthVersionMax="47" xr10:uidLastSave="{1CE3F0B3-92F7-4E1E-BEBF-69EE09CCEA6E}"/>
  <bookViews>
    <workbookView xWindow="-28920" yWindow="-1575" windowWidth="29040" windowHeight="15720" xr2:uid="{00000000-000D-0000-FFFF-FFFF00000000}"/>
  </bookViews>
  <sheets>
    <sheet name="Demo" sheetId="1" r:id="rId1"/>
    <sheet name="Key data" sheetId="2" r:id="rId2"/>
  </sheets>
  <definedNames>
    <definedName name="_xlnm._FilterDatabase" localSheetId="0" hidden="1">Demo!$M$4:$P$4</definedName>
    <definedName name="startdate">'Key data'!$I$2</definedName>
    <definedName name="Weekday">'Key data'!$J$2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J2" i="2"/>
  <c r="I2" i="2"/>
  <c r="L14" i="1" s="1" a="1"/>
  <c r="O6" i="1"/>
  <c r="O9" i="1"/>
  <c r="O11" i="1"/>
  <c r="O7" i="1"/>
  <c r="O10" i="1"/>
  <c r="N8" i="1"/>
  <c r="N6" i="1"/>
  <c r="N9" i="1"/>
  <c r="N11" i="1"/>
  <c r="N5" i="1"/>
  <c r="N7" i="1"/>
  <c r="N10" i="1"/>
  <c r="M45" i="1"/>
  <c r="D6" i="1" l="1" a="1"/>
  <c r="D6" i="1" s="1"/>
  <c r="L14" i="1"/>
  <c r="M14" i="1" s="1"/>
  <c r="M44" i="1"/>
  <c r="M43" i="1"/>
  <c r="M20" i="1"/>
  <c r="M28" i="1"/>
  <c r="M36" i="1"/>
  <c r="M29" i="1"/>
  <c r="M37" i="1"/>
  <c r="M30" i="1"/>
  <c r="M38" i="1"/>
  <c r="M23" i="1"/>
  <c r="M31" i="1"/>
  <c r="M39" i="1"/>
  <c r="M24" i="1"/>
  <c r="M32" i="1"/>
  <c r="M40" i="1"/>
  <c r="M25" i="1"/>
  <c r="M33" i="1"/>
  <c r="M41" i="1"/>
  <c r="M19" i="1"/>
  <c r="M18" i="1"/>
  <c r="M17" i="1"/>
  <c r="M16" i="1"/>
  <c r="M15" i="1"/>
  <c r="M42" i="1"/>
  <c r="M34" i="1"/>
  <c r="M26" i="1"/>
  <c r="M22" i="1"/>
  <c r="M35" i="1"/>
  <c r="M27" i="1"/>
  <c r="M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<sst xmlns="http://schemas.openxmlformats.org/spreadsheetml/2006/main" count="74" uniqueCount="38">
  <si>
    <t xml:space="preserve"> </t>
  </si>
  <si>
    <t>M</t>
  </si>
  <si>
    <t>T</t>
  </si>
  <si>
    <t>W</t>
  </si>
  <si>
    <t>F</t>
  </si>
  <si>
    <t>S</t>
  </si>
  <si>
    <t>Yoga</t>
  </si>
  <si>
    <t>Cardio</t>
  </si>
  <si>
    <t>Leave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</si>
  <si>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</si>
  <si>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</si>
  <si>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</si>
  <si>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</si>
  <si>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</si>
  <si>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</si>
  <si>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</si>
  <si>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</si>
  <si>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</si>
  <si>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</si>
  <si>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</si>
  <si>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</si>
  <si>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</si>
  <si>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</si>
  <si>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start</t>
  </si>
  <si>
    <t>Exercise Tracker</t>
  </si>
  <si>
    <t>Weekday</t>
  </si>
  <si>
    <t>Activity</t>
  </si>
  <si>
    <t>Description</t>
  </si>
  <si>
    <t>Minutes spent</t>
  </si>
  <si>
    <t>Date</t>
  </si>
  <si>
    <t>Weight Training</t>
  </si>
  <si>
    <t>Zumba</t>
  </si>
  <si>
    <t>Boxing</t>
  </si>
  <si>
    <t>HITT</t>
  </si>
  <si>
    <t>Rest</t>
  </si>
  <si>
    <t>NA</t>
  </si>
  <si>
    <t>Target - sessions</t>
  </si>
  <si>
    <t>No of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</si>
</sst>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584C"/>
        <bgColor indexed="64"/>
      </patternFill>
    </fill>
    <fill>
      <patternFill patternType="solid">
        <fgColor rgb="FFA98467"/>
        <bgColor indexed="64"/>
      </patternFill>
    </fill>
    <fill>
      <patternFill patternType="solid">
        <fgColor rgb="FFDDE5B6"/>
        <bgColor indexed="64"/>
      </patternFill>
    </fill>
    <fill>
      <patternFill patternType="solid">
        <fgColor rgb="FFF0EAD2"/>
        <bgColor indexed="64"/>
      </patternFill>
    </fill>
    <fill>
      <patternFill patternType="solid">
        <fgColor rgb="FFC1A691"/>
        <bgColor indexed="64"/>
      </patternFill>
    </fill>
  </fills>
  <borders count="19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auto="1"/>
      </right>
      <top/>
      <bottom style="medium">
        <color theme="0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5" borderId="0" xfId="0" applyFill="1"/>
    <xf numFmtId="16" fontId="0" fillId="5" borderId="0" xfId="0" applyNumberFormat="1" applyFill="1"/>
    <xf numFmtId="14" fontId="0" fillId="5" borderId="0" xfId="0" applyNumberFormat="1" applyFill="1"/>
    <xf numFmtId="164" fontId="0" fillId="5" borderId="6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5" fontId="0" fillId="0" borderId="0" xfId="0" applyNumberFormat="1"/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3" xfId="0" applyFill="1" applyBorder="1" applyAlignment="1">
      <alignment wrapText="1"/>
    </xf>
    <xf numFmtId="0" fontId="0" fillId="0" borderId="0" xfId="0" applyAlignment="1">
      <alignment wrapText="1"/>
    </xf>
    <xf numFmtId="165" fontId="1" fillId="6" borderId="13" xfId="0" applyNumberFormat="1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0" xfId="0" applyFont="1" applyFill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0" fillId="5" borderId="13" xfId="0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auto="1"/>
      </font>
      <fill>
        <patternFill>
          <bgColor theme="0" tint="-0.24994659260841701"/>
        </patternFill>
      </fill>
    </dxf>
    <dxf>
      <fill>
        <patternFill patternType="darkGray">
          <fgColor theme="5" tint="0.59996337778862885"/>
        </patternFill>
      </fill>
    </dxf>
    <dxf>
      <fill>
        <patternFill patternType="mediumGray">
          <fgColor rgb="FFA98467"/>
        </patternFill>
      </fill>
    </dxf>
    <dxf>
      <font>
        <b/>
        <i val="0"/>
        <color theme="5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0" defaultTableStyle="TableStyleMedium2" defaultPivotStyle="PivotStyleLight16"/>
  <colors>
    <mruColors>
      <color rgb="FFADC178"/>
      <color rgb="FFDDE5B6"/>
      <color rgb="FFA98467"/>
      <color rgb="FFC1A691"/>
      <color rgb="FFF0EAD2"/>
      <color rgb="FF6C5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of Sessions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Demo!$N$4</c:f>
              <c:strCache>
                <c:ptCount val="1"/>
                <c:pt idx="0">
                  <c:v>No of sessions</c:v>
                </c:pt>
              </c:strCache>
            </c:strRef>
          </c:tx>
          <c:spPr>
            <a:solidFill>
              <a:srgbClr val="ADC178"/>
            </a:solidFill>
            <a:ln>
              <a:noFill/>
            </a:ln>
            <a:effectLst/>
          </c:spPr>
          <c:invertIfNegative val="0"/>
          <c:cat>
            <c:strRef>
              <c:f>Demo!$M$5:$M$11</c:f>
              <c:strCache>
                <c:ptCount val="7"/>
                <c:pt idx="0">
                  <c:v>Boxing</c:v>
                </c:pt>
                <c:pt idx="1">
                  <c:v>Cardio</c:v>
                </c:pt>
                <c:pt idx="2">
                  <c:v>HITT</c:v>
                </c:pt>
                <c:pt idx="3">
                  <c:v>Rest</c:v>
                </c:pt>
                <c:pt idx="4">
                  <c:v>Weight Training</c:v>
                </c:pt>
                <c:pt idx="5">
                  <c:v>Yoga</c:v>
                </c:pt>
                <c:pt idx="6">
                  <c:v>Zumba</c:v>
                </c:pt>
              </c:strCache>
            </c:strRef>
          </c:cat>
          <c:val>
            <c:numRef>
              <c:f>Demo!$N$5:$N$11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4-4E05-894A-E4953A235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320703"/>
        <c:axId val="2139112943"/>
      </c:barChart>
      <c:lineChart>
        <c:grouping val="standard"/>
        <c:varyColors val="0"/>
        <c:ser>
          <c:idx val="1"/>
          <c:order val="1"/>
          <c:tx>
            <c:strRef>
              <c:f>Demo!$P$4</c:f>
              <c:strCache>
                <c:ptCount val="1"/>
                <c:pt idx="0">
                  <c:v>Target - sessions</c:v>
                </c:pt>
              </c:strCache>
            </c:strRef>
          </c:tx>
          <c:spPr>
            <a:ln w="28575" cap="rnd">
              <a:solidFill>
                <a:srgbClr val="DDE5B6"/>
              </a:solidFill>
              <a:round/>
            </a:ln>
            <a:effectLst/>
          </c:spPr>
          <c:marker>
            <c:symbol val="none"/>
          </c:marker>
          <c:cat>
            <c:strRef>
              <c:f>Demo!$M$5:$M$11</c:f>
              <c:strCache>
                <c:ptCount val="7"/>
                <c:pt idx="0">
                  <c:v>Boxing</c:v>
                </c:pt>
                <c:pt idx="1">
                  <c:v>Cardio</c:v>
                </c:pt>
                <c:pt idx="2">
                  <c:v>HITT</c:v>
                </c:pt>
                <c:pt idx="3">
                  <c:v>Rest</c:v>
                </c:pt>
                <c:pt idx="4">
                  <c:v>Weight Training</c:v>
                </c:pt>
                <c:pt idx="5">
                  <c:v>Yoga</c:v>
                </c:pt>
                <c:pt idx="6">
                  <c:v>Zumba</c:v>
                </c:pt>
              </c:strCache>
            </c:strRef>
          </c:cat>
          <c:val>
            <c:numRef>
              <c:f>Demo!$P$5:$P$11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4-4E05-894A-E4953A235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320703"/>
        <c:axId val="2139112943"/>
      </c:lineChart>
      <c:catAx>
        <c:axId val="13932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12943"/>
        <c:crosses val="autoZero"/>
        <c:auto val="1"/>
        <c:lblAlgn val="ctr"/>
        <c:lblOffset val="100"/>
        <c:noMultiLvlLbl val="0"/>
      </c:catAx>
      <c:valAx>
        <c:axId val="213911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2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Demo!$O$4</c:f>
              <c:strCache>
                <c:ptCount val="1"/>
                <c:pt idx="0">
                  <c:v>Minutes spent</c:v>
                </c:pt>
              </c:strCache>
            </c:strRef>
          </c:tx>
          <c:spPr>
            <a:solidFill>
              <a:srgbClr val="ADC178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Demo!$M$5:$M$11</c15:sqref>
                  </c15:fullRef>
                </c:ext>
              </c:extLst>
              <c:f>(Demo!$M$5:$M$7,Demo!$M$9:$M$11)</c:f>
              <c:strCache>
                <c:ptCount val="6"/>
                <c:pt idx="0">
                  <c:v>Boxing</c:v>
                </c:pt>
                <c:pt idx="1">
                  <c:v>Cardio</c:v>
                </c:pt>
                <c:pt idx="2">
                  <c:v>HITT</c:v>
                </c:pt>
                <c:pt idx="3">
                  <c:v>Weight Training</c:v>
                </c:pt>
                <c:pt idx="4">
                  <c:v>Yoga</c:v>
                </c:pt>
                <c:pt idx="5">
                  <c:v>Zumba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Demo!$O$5:$O$11</c15:sqref>
                  </c15:fullRef>
                </c:ext>
              </c:extLst>
              <c:f>(Demo!$O$5:$O$7,Demo!$O$9:$O$11)</c:f>
              <c:numCache>
                <c:formatCode>General</c:formatCode>
                <c:ptCount val="6"/>
                <c:pt idx="0">
                  <c:v>50</c:v>
                </c:pt>
                <c:pt idx="1">
                  <c:v>225</c:v>
                </c:pt>
                <c:pt idx="2">
                  <c:v>175</c:v>
                </c:pt>
                <c:pt idx="3">
                  <c:v>350</c:v>
                </c:pt>
                <c:pt idx="4">
                  <c:v>300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1-4B23-AC68-DBC710A2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063887"/>
        <c:axId val="133683407"/>
      </c:barChart>
      <c:catAx>
        <c:axId val="12806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3407"/>
        <c:crosses val="autoZero"/>
        <c:auto val="1"/>
        <c:lblAlgn val="ctr"/>
        <c:lblOffset val="100"/>
        <c:noMultiLvlLbl val="0"/>
      </c:catAx>
      <c:valAx>
        <c:axId val="13368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146050</xdr:rowOff>
    </xdr:from>
    <xdr:to>
      <xdr:col>10</xdr:col>
      <xdr:colOff>0</xdr:colOff>
      <xdr:row>22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43B16-0BF2-5954-89C7-16406AFAF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0</xdr:rowOff>
    </xdr:from>
    <xdr:to>
      <xdr:col>10</xdr:col>
      <xdr:colOff>0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A4D16B-22CF-CECC-D346-56403DFC2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9"/>
  <sheetViews>
    <sheetView showGridLines="0" tabSelected="1" workbookViewId="0">
      <selection activeCell="R13" sqref="R13"/>
    </sheetView>
  </sheetViews>
  <sheetFormatPr defaultRowHeight="14.5" x14ac:dyDescent="0.35"/>
  <cols>
    <col min="2" max="2" width="7.1796875" customWidth="1"/>
    <col min="3" max="3" width="5" customWidth="1"/>
    <col min="4" max="5" width="7.54296875" bestFit="1" customWidth="1"/>
    <col min="6" max="10" width="5.81640625" bestFit="1" customWidth="1"/>
    <col min="11" max="11" width="5.1796875" customWidth="1"/>
    <col min="12" max="12" width="4.08984375" customWidth="1"/>
    <col min="13" max="13" width="12.7265625" customWidth="1"/>
    <col min="14" max="14" width="17.7265625" bestFit="1" customWidth="1"/>
    <col min="15" max="15" width="24" customWidth="1"/>
    <col min="16" max="16" width="16.1796875" customWidth="1"/>
  </cols>
  <sheetData>
    <row r="1" spans="1:18" ht="14.5" customHeight="1" x14ac:dyDescent="0.35">
      <c r="A1" t="s">
        <v>0</v>
      </c>
      <c r="C1" s="33" t="s">
        <v>24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ht="14.5" customHeight="1" x14ac:dyDescent="0.35"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8" ht="15" thickBot="1" x14ac:dyDescent="0.4"/>
    <row r="4" spans="1:18" ht="15.5" thickTop="1" thickBot="1" x14ac:dyDescent="0.4">
      <c r="D4" s="29">
        <v>2023</v>
      </c>
      <c r="E4" s="30"/>
      <c r="F4" s="31" t="s">
        <v>19</v>
      </c>
      <c r="G4" s="31"/>
      <c r="H4" s="31"/>
      <c r="I4" s="31"/>
      <c r="J4" s="32"/>
      <c r="M4" s="18" t="s">
        <v>26</v>
      </c>
      <c r="N4" s="35" t="s">
        <v>37</v>
      </c>
      <c r="O4" s="35" t="s">
        <v>28</v>
      </c>
      <c r="P4" s="35" t="s">
        <v>36</v>
      </c>
    </row>
    <row r="5" spans="1:18" ht="15.5" thickTop="1" thickBot="1" x14ac:dyDescent="0.4">
      <c r="D5" s="36" t="s">
        <v>1</v>
      </c>
      <c r="E5" s="37" t="s">
        <v>2</v>
      </c>
      <c r="F5" s="37" t="s">
        <v>3</v>
      </c>
      <c r="G5" s="37" t="s">
        <v>2</v>
      </c>
      <c r="H5" s="37" t="s">
        <v>4</v>
      </c>
      <c r="I5" s="37" t="s">
        <v>5</v>
      </c>
      <c r="J5" s="38" t="s">
        <v>5</v>
      </c>
      <c r="M5" s="34" t="s">
        <v>32</v>
      </c>
      <c r="N5" s="19">
        <f>COUNTIF(N$14:N$45,M5)</f>
        <v>1</v>
      </c>
      <c r="O5" s="19">
        <f ca="1">SUMIF(N$14:N$46,M5,P$14:P$45)</f>
        <v>50</v>
      </c>
      <c r="P5" s="19">
        <v>1</v>
      </c>
      <c r="R5" t="s">
        <v>0</v>
      </c>
    </row>
    <row r="6" spans="1:18" ht="15.5" thickTop="1" thickBot="1" x14ac:dyDescent="0.4">
      <c r="D6" s="7" cm="1">
        <f t="array" ref="D6:J11">_xlfn.SEQUENCE(6,7,[0]!startdate-[0]!Weekday+1)</f>
        <v>45166</v>
      </c>
      <c r="E6" s="8">
        <v>45167</v>
      </c>
      <c r="F6" s="8">
        <v>45168</v>
      </c>
      <c r="G6" s="8">
        <v>45169</v>
      </c>
      <c r="H6" s="8">
        <v>45170</v>
      </c>
      <c r="I6" s="8">
        <v>45171</v>
      </c>
      <c r="J6" s="9">
        <v>45172</v>
      </c>
      <c r="M6" s="34" t="s">
        <v>7</v>
      </c>
      <c r="N6" s="19">
        <f>COUNTIF(N$14:N$45,M6)</f>
        <v>6</v>
      </c>
      <c r="O6" s="19">
        <f ca="1">SUMIF(N$14:N$46,M6,P$14:P$45)</f>
        <v>225</v>
      </c>
      <c r="P6" s="19">
        <v>3</v>
      </c>
    </row>
    <row r="7" spans="1:18" ht="15.5" thickTop="1" thickBot="1" x14ac:dyDescent="0.4">
      <c r="D7" s="10">
        <v>45173</v>
      </c>
      <c r="E7" s="11">
        <v>45174</v>
      </c>
      <c r="F7" s="11">
        <v>45175</v>
      </c>
      <c r="G7" s="11">
        <v>45176</v>
      </c>
      <c r="H7" s="11">
        <v>45177</v>
      </c>
      <c r="I7" s="11">
        <v>45178</v>
      </c>
      <c r="J7" s="12">
        <v>45179</v>
      </c>
      <c r="M7" s="34" t="s">
        <v>33</v>
      </c>
      <c r="N7" s="19">
        <f>COUNTIF(N$14:N$45,M7)</f>
        <v>5</v>
      </c>
      <c r="O7" s="19">
        <f ca="1">SUMIF(N$14:N$46,M7,P$14:P$45)</f>
        <v>175</v>
      </c>
      <c r="P7" s="19">
        <v>3</v>
      </c>
    </row>
    <row r="8" spans="1:18" ht="15.5" thickTop="1" thickBot="1" x14ac:dyDescent="0.4">
      <c r="D8" s="10">
        <v>45180</v>
      </c>
      <c r="E8" s="11">
        <v>45181</v>
      </c>
      <c r="F8" s="11">
        <v>45182</v>
      </c>
      <c r="G8" s="11">
        <v>45183</v>
      </c>
      <c r="H8" s="11">
        <v>45184</v>
      </c>
      <c r="I8" s="11">
        <v>45185</v>
      </c>
      <c r="J8" s="12">
        <v>45186</v>
      </c>
      <c r="M8" s="34" t="s">
        <v>34</v>
      </c>
      <c r="N8" s="19">
        <f>COUNTIF(N$14:N$45,M8)</f>
        <v>5</v>
      </c>
      <c r="O8" s="19" t="s">
        <v>35</v>
      </c>
      <c r="P8" s="19">
        <v>4</v>
      </c>
    </row>
    <row r="9" spans="1:18" ht="30" thickTop="1" thickBot="1" x14ac:dyDescent="0.4">
      <c r="D9" s="10">
        <v>45187</v>
      </c>
      <c r="E9" s="11">
        <v>45188</v>
      </c>
      <c r="F9" s="11">
        <v>45189</v>
      </c>
      <c r="G9" s="11">
        <v>45190</v>
      </c>
      <c r="H9" s="11">
        <v>45191</v>
      </c>
      <c r="I9" s="11">
        <v>45192</v>
      </c>
      <c r="J9" s="12">
        <v>45193</v>
      </c>
      <c r="M9" s="34" t="s">
        <v>30</v>
      </c>
      <c r="N9" s="19">
        <f>COUNTIF(N$14:N$45,M9)</f>
        <v>6</v>
      </c>
      <c r="O9" s="19">
        <f ca="1">SUMIF(N$14:N$46,M9,P$14:P$45)</f>
        <v>350</v>
      </c>
      <c r="P9" s="19">
        <v>3</v>
      </c>
    </row>
    <row r="10" spans="1:18" ht="15.5" thickTop="1" thickBot="1" x14ac:dyDescent="0.4">
      <c r="D10" s="10">
        <v>45194</v>
      </c>
      <c r="E10" s="11">
        <v>45195</v>
      </c>
      <c r="F10" s="11">
        <v>45196</v>
      </c>
      <c r="G10" s="11">
        <v>45197</v>
      </c>
      <c r="H10" s="11">
        <v>45198</v>
      </c>
      <c r="I10" s="11">
        <v>45199</v>
      </c>
      <c r="J10" s="12">
        <v>45200</v>
      </c>
      <c r="M10" s="34" t="s">
        <v>6</v>
      </c>
      <c r="N10" s="19">
        <f>COUNTIF(N$14:N$45,M10)</f>
        <v>6</v>
      </c>
      <c r="O10" s="19">
        <f ca="1">SUMIF(N$14:N$46,M10,P$14:P$45)</f>
        <v>300</v>
      </c>
      <c r="P10" s="19">
        <v>1</v>
      </c>
    </row>
    <row r="11" spans="1:18" ht="15.5" thickTop="1" thickBot="1" x14ac:dyDescent="0.4">
      <c r="D11" s="13">
        <v>45201</v>
      </c>
      <c r="E11" s="14">
        <v>45202</v>
      </c>
      <c r="F11" s="14">
        <v>45203</v>
      </c>
      <c r="G11" s="14">
        <v>45204</v>
      </c>
      <c r="H11" s="14">
        <v>45205</v>
      </c>
      <c r="I11" s="14">
        <v>45206</v>
      </c>
      <c r="J11" s="15">
        <v>45207</v>
      </c>
      <c r="M11" s="34" t="s">
        <v>31</v>
      </c>
      <c r="N11" s="19">
        <f>COUNTIF(N$14:N$45,M11)</f>
        <v>1</v>
      </c>
      <c r="O11" s="19">
        <f ca="1">SUMIF(N$14:N$46,M11,P$14:P$45)</f>
        <v>50</v>
      </c>
      <c r="P11" s="19">
        <v>1</v>
      </c>
    </row>
    <row r="12" spans="1:18" ht="15.5" thickTop="1" thickBot="1" x14ac:dyDescent="0.4">
      <c r="D12" s="2"/>
      <c r="E12" s="2"/>
      <c r="F12" s="2"/>
      <c r="G12" s="2"/>
      <c r="H12" s="2"/>
      <c r="I12" s="2"/>
      <c r="J12" s="2"/>
    </row>
    <row r="13" spans="1:18" ht="31" customHeight="1" thickTop="1" thickBot="1" x14ac:dyDescent="0.4">
      <c r="D13" s="2"/>
      <c r="E13" s="2"/>
      <c r="F13" s="2"/>
      <c r="G13" s="2"/>
      <c r="H13" s="2"/>
      <c r="I13" s="2"/>
      <c r="J13" s="2"/>
      <c r="L13" s="27" t="s">
        <v>29</v>
      </c>
      <c r="M13" s="28"/>
      <c r="N13" s="17" t="s">
        <v>26</v>
      </c>
      <c r="O13" s="17" t="s">
        <v>27</v>
      </c>
      <c r="P13" s="20" t="s">
        <v>28</v>
      </c>
    </row>
    <row r="14" spans="1:18" ht="15.5" thickTop="1" thickBot="1" x14ac:dyDescent="0.4">
      <c r="D14" s="2"/>
      <c r="E14" s="2"/>
      <c r="F14" s="2"/>
      <c r="G14" s="2"/>
      <c r="H14" s="2"/>
      <c r="I14" s="2"/>
      <c r="J14" s="2"/>
      <c r="L14" s="24" cm="1">
        <f t="array" ref="L14:L43">_xlfn.SEQUENCE(EOMONTH('Key data'!I$2,0)-'Key data'!I$2+1,,'Key data'!I2,1)</f>
        <v>45170</v>
      </c>
      <c r="M14" s="25" t="str">
        <f>IF(ISBLANK(L14),"",TEXT(WEEKDAY(L14,2),"ddd"))</f>
        <v>Thu</v>
      </c>
      <c r="N14" s="19" t="s">
        <v>7</v>
      </c>
      <c r="O14" s="22"/>
      <c r="P14" s="19">
        <v>30</v>
      </c>
    </row>
    <row r="15" spans="1:18" ht="15.5" thickTop="1" thickBot="1" x14ac:dyDescent="0.4">
      <c r="D15" s="2"/>
      <c r="E15" s="2"/>
      <c r="F15" s="2"/>
      <c r="G15" s="2"/>
      <c r="H15" s="2"/>
      <c r="I15" s="2"/>
      <c r="J15" s="2"/>
      <c r="L15" s="24">
        <v>45171</v>
      </c>
      <c r="M15" s="25" t="str">
        <f t="shared" ref="M15:M45" si="0">IF(ISBLANK(L15),"",TEXT(WEEKDAY(L15,2),"ddd"))</f>
        <v>Fri</v>
      </c>
      <c r="N15" s="19" t="s">
        <v>34</v>
      </c>
      <c r="O15" s="22"/>
      <c r="P15" s="19"/>
    </row>
    <row r="16" spans="1:18" ht="15.5" thickTop="1" thickBot="1" x14ac:dyDescent="0.4">
      <c r="D16" s="2"/>
      <c r="E16" s="2"/>
      <c r="F16" s="2"/>
      <c r="G16" s="2"/>
      <c r="H16" s="2"/>
      <c r="I16" s="2"/>
      <c r="J16" s="2"/>
      <c r="L16" s="24">
        <v>45172</v>
      </c>
      <c r="M16" s="25" t="str">
        <f t="shared" si="0"/>
        <v>Sat</v>
      </c>
      <c r="N16" s="19" t="s">
        <v>30</v>
      </c>
      <c r="O16" s="22"/>
      <c r="P16" s="19">
        <v>50</v>
      </c>
    </row>
    <row r="17" spans="4:16" ht="15.5" thickTop="1" thickBot="1" x14ac:dyDescent="0.4">
      <c r="D17" s="2"/>
      <c r="E17" s="2"/>
      <c r="F17" s="2"/>
      <c r="G17" s="2"/>
      <c r="H17" s="2"/>
      <c r="I17" s="2"/>
      <c r="J17" s="2"/>
      <c r="L17" s="24">
        <v>45173</v>
      </c>
      <c r="M17" s="25" t="str">
        <f t="shared" si="0"/>
        <v>Sun</v>
      </c>
      <c r="N17" s="19" t="s">
        <v>33</v>
      </c>
      <c r="O17" s="22"/>
      <c r="P17" s="19">
        <v>45</v>
      </c>
    </row>
    <row r="18" spans="4:16" ht="15.5" thickTop="1" thickBot="1" x14ac:dyDescent="0.4">
      <c r="L18" s="24">
        <v>45174</v>
      </c>
      <c r="M18" s="25" t="str">
        <f t="shared" si="0"/>
        <v>Mon</v>
      </c>
      <c r="N18" s="19" t="s">
        <v>6</v>
      </c>
      <c r="O18" s="22"/>
      <c r="P18" s="19">
        <v>50</v>
      </c>
    </row>
    <row r="19" spans="4:16" ht="15.5" thickTop="1" thickBot="1" x14ac:dyDescent="0.4">
      <c r="L19" s="24">
        <v>45175</v>
      </c>
      <c r="M19" s="25" t="str">
        <f t="shared" si="0"/>
        <v>Tue</v>
      </c>
      <c r="N19" s="19" t="s">
        <v>7</v>
      </c>
      <c r="O19" s="22"/>
      <c r="P19" s="19">
        <v>45</v>
      </c>
    </row>
    <row r="20" spans="4:16" ht="15.5" thickTop="1" thickBot="1" x14ac:dyDescent="0.4">
      <c r="L20" s="24">
        <v>45176</v>
      </c>
      <c r="M20" s="25" t="str">
        <f t="shared" si="0"/>
        <v>Wed</v>
      </c>
      <c r="N20" s="19" t="s">
        <v>34</v>
      </c>
      <c r="O20" s="22"/>
      <c r="P20" s="19"/>
    </row>
    <row r="21" spans="4:16" ht="15.5" thickTop="1" thickBot="1" x14ac:dyDescent="0.4">
      <c r="L21" s="24">
        <v>45177</v>
      </c>
      <c r="M21" s="25" t="str">
        <f t="shared" si="0"/>
        <v>Thu</v>
      </c>
      <c r="N21" s="19" t="s">
        <v>30</v>
      </c>
      <c r="O21" s="22"/>
      <c r="P21" s="19">
        <v>60</v>
      </c>
    </row>
    <row r="22" spans="4:16" ht="15.5" thickTop="1" thickBot="1" x14ac:dyDescent="0.4">
      <c r="L22" s="24">
        <v>45178</v>
      </c>
      <c r="M22" s="25" t="str">
        <f t="shared" si="0"/>
        <v>Fri</v>
      </c>
      <c r="N22" s="19" t="s">
        <v>33</v>
      </c>
      <c r="O22" s="22"/>
      <c r="P22" s="19">
        <v>20</v>
      </c>
    </row>
    <row r="23" spans="4:16" ht="15.5" thickTop="1" thickBot="1" x14ac:dyDescent="0.4">
      <c r="L23" s="24">
        <v>45179</v>
      </c>
      <c r="M23" s="25" t="str">
        <f t="shared" si="0"/>
        <v>Sat</v>
      </c>
      <c r="N23" s="19" t="s">
        <v>6</v>
      </c>
      <c r="O23" s="22"/>
      <c r="P23" s="19">
        <v>50</v>
      </c>
    </row>
    <row r="24" spans="4:16" ht="15.5" thickTop="1" thickBot="1" x14ac:dyDescent="0.4">
      <c r="L24" s="24">
        <v>45180</v>
      </c>
      <c r="M24" s="25" t="str">
        <f t="shared" si="0"/>
        <v>Sun</v>
      </c>
      <c r="N24" s="19" t="s">
        <v>7</v>
      </c>
      <c r="O24" s="22"/>
      <c r="P24" s="19">
        <v>45</v>
      </c>
    </row>
    <row r="25" spans="4:16" ht="15.5" thickTop="1" thickBot="1" x14ac:dyDescent="0.4">
      <c r="L25" s="24">
        <v>45181</v>
      </c>
      <c r="M25" s="25" t="str">
        <f t="shared" si="0"/>
        <v>Mon</v>
      </c>
      <c r="N25" s="19" t="s">
        <v>34</v>
      </c>
      <c r="O25" s="22"/>
      <c r="P25" s="19"/>
    </row>
    <row r="26" spans="4:16" ht="15.5" thickTop="1" thickBot="1" x14ac:dyDescent="0.4">
      <c r="L26" s="24">
        <v>45182</v>
      </c>
      <c r="M26" s="25" t="str">
        <f t="shared" si="0"/>
        <v>Tue</v>
      </c>
      <c r="N26" s="19" t="s">
        <v>30</v>
      </c>
      <c r="O26" s="22"/>
      <c r="P26" s="19">
        <v>60</v>
      </c>
    </row>
    <row r="27" spans="4:16" ht="15.5" thickTop="1" thickBot="1" x14ac:dyDescent="0.4">
      <c r="L27" s="24">
        <v>45183</v>
      </c>
      <c r="M27" s="25" t="str">
        <f t="shared" si="0"/>
        <v>Wed</v>
      </c>
      <c r="N27" s="19" t="s">
        <v>33</v>
      </c>
      <c r="O27" s="22"/>
      <c r="P27" s="19">
        <v>50</v>
      </c>
    </row>
    <row r="28" spans="4:16" ht="15.5" thickTop="1" thickBot="1" x14ac:dyDescent="0.4">
      <c r="L28" s="24">
        <v>45184</v>
      </c>
      <c r="M28" s="25" t="str">
        <f t="shared" si="0"/>
        <v>Thu</v>
      </c>
      <c r="N28" s="19" t="s">
        <v>6</v>
      </c>
      <c r="O28" s="22"/>
      <c r="P28" s="19">
        <v>50</v>
      </c>
    </row>
    <row r="29" spans="4:16" ht="15.5" thickTop="1" thickBot="1" x14ac:dyDescent="0.4">
      <c r="L29" s="24">
        <v>45185</v>
      </c>
      <c r="M29" s="25" t="str">
        <f t="shared" si="0"/>
        <v>Fri</v>
      </c>
      <c r="N29" s="19" t="s">
        <v>7</v>
      </c>
      <c r="O29" s="22"/>
      <c r="P29" s="19">
        <v>45</v>
      </c>
    </row>
    <row r="30" spans="4:16" ht="15.5" thickTop="1" thickBot="1" x14ac:dyDescent="0.4">
      <c r="L30" s="24">
        <v>45186</v>
      </c>
      <c r="M30" s="25" t="str">
        <f t="shared" si="0"/>
        <v>Sat</v>
      </c>
      <c r="N30" s="19" t="s">
        <v>34</v>
      </c>
      <c r="O30" s="22"/>
      <c r="P30" s="19"/>
    </row>
    <row r="31" spans="4:16" ht="15.5" thickTop="1" thickBot="1" x14ac:dyDescent="0.4">
      <c r="L31" s="24">
        <v>45187</v>
      </c>
      <c r="M31" s="25" t="str">
        <f t="shared" si="0"/>
        <v>Sun</v>
      </c>
      <c r="N31" s="19" t="s">
        <v>30</v>
      </c>
      <c r="O31" s="22"/>
      <c r="P31" s="19">
        <v>60</v>
      </c>
    </row>
    <row r="32" spans="4:16" ht="15.5" thickTop="1" thickBot="1" x14ac:dyDescent="0.4">
      <c r="L32" s="24">
        <v>45188</v>
      </c>
      <c r="M32" s="25" t="str">
        <f t="shared" si="0"/>
        <v>Mon</v>
      </c>
      <c r="N32" s="19" t="s">
        <v>32</v>
      </c>
      <c r="O32" s="22"/>
      <c r="P32" s="19">
        <v>50</v>
      </c>
    </row>
    <row r="33" spans="12:16" ht="15.5" thickTop="1" thickBot="1" x14ac:dyDescent="0.4">
      <c r="L33" s="24">
        <v>45189</v>
      </c>
      <c r="M33" s="25" t="str">
        <f t="shared" si="0"/>
        <v>Tue</v>
      </c>
      <c r="N33" s="19" t="s">
        <v>6</v>
      </c>
      <c r="O33" s="22"/>
      <c r="P33" s="19">
        <v>50</v>
      </c>
    </row>
    <row r="34" spans="12:16" ht="15.5" thickTop="1" thickBot="1" x14ac:dyDescent="0.4">
      <c r="L34" s="24">
        <v>45190</v>
      </c>
      <c r="M34" s="25" t="str">
        <f t="shared" si="0"/>
        <v>Wed</v>
      </c>
      <c r="N34" s="19" t="s">
        <v>7</v>
      </c>
      <c r="O34" s="22"/>
      <c r="P34" s="19">
        <v>30</v>
      </c>
    </row>
    <row r="35" spans="12:16" ht="15.5" thickTop="1" thickBot="1" x14ac:dyDescent="0.4">
      <c r="L35" s="24">
        <v>45191</v>
      </c>
      <c r="M35" s="25" t="str">
        <f t="shared" si="0"/>
        <v>Thu</v>
      </c>
      <c r="N35" s="19" t="s">
        <v>34</v>
      </c>
      <c r="O35" s="22"/>
      <c r="P35" s="19"/>
    </row>
    <row r="36" spans="12:16" ht="15.5" thickTop="1" thickBot="1" x14ac:dyDescent="0.4">
      <c r="L36" s="24">
        <v>45192</v>
      </c>
      <c r="M36" s="25" t="str">
        <f t="shared" si="0"/>
        <v>Fri</v>
      </c>
      <c r="N36" s="19" t="s">
        <v>30</v>
      </c>
      <c r="O36" s="22"/>
      <c r="P36" s="19">
        <v>60</v>
      </c>
    </row>
    <row r="37" spans="12:16" ht="15.5" thickTop="1" thickBot="1" x14ac:dyDescent="0.4">
      <c r="L37" s="24">
        <v>45193</v>
      </c>
      <c r="M37" s="25" t="str">
        <f t="shared" si="0"/>
        <v>Sat</v>
      </c>
      <c r="N37" s="19" t="s">
        <v>33</v>
      </c>
      <c r="O37" s="22"/>
      <c r="P37" s="19">
        <v>30</v>
      </c>
    </row>
    <row r="38" spans="12:16" ht="15.5" thickTop="1" thickBot="1" x14ac:dyDescent="0.4">
      <c r="L38" s="24">
        <v>45194</v>
      </c>
      <c r="M38" s="25" t="str">
        <f t="shared" si="0"/>
        <v>Sun</v>
      </c>
      <c r="N38" s="19" t="s">
        <v>6</v>
      </c>
      <c r="O38" s="22"/>
      <c r="P38" s="19">
        <v>50</v>
      </c>
    </row>
    <row r="39" spans="12:16" ht="15.5" thickTop="1" thickBot="1" x14ac:dyDescent="0.4">
      <c r="L39" s="24">
        <v>45195</v>
      </c>
      <c r="M39" s="25" t="str">
        <f t="shared" si="0"/>
        <v>Mon</v>
      </c>
      <c r="N39" s="19" t="s">
        <v>7</v>
      </c>
      <c r="O39" s="22"/>
      <c r="P39" s="19">
        <v>30</v>
      </c>
    </row>
    <row r="40" spans="12:16" ht="15.5" thickTop="1" thickBot="1" x14ac:dyDescent="0.4">
      <c r="L40" s="24">
        <v>45196</v>
      </c>
      <c r="M40" s="25" t="str">
        <f t="shared" si="0"/>
        <v>Tue</v>
      </c>
      <c r="N40" s="19" t="s">
        <v>31</v>
      </c>
      <c r="O40" s="22"/>
      <c r="P40" s="19">
        <v>50</v>
      </c>
    </row>
    <row r="41" spans="12:16" ht="15.5" thickTop="1" thickBot="1" x14ac:dyDescent="0.4">
      <c r="L41" s="24">
        <v>45197</v>
      </c>
      <c r="M41" s="25" t="str">
        <f t="shared" si="0"/>
        <v>Wed</v>
      </c>
      <c r="N41" s="19" t="s">
        <v>30</v>
      </c>
      <c r="O41" s="22"/>
      <c r="P41" s="19">
        <v>60</v>
      </c>
    </row>
    <row r="42" spans="12:16" ht="15.5" thickTop="1" thickBot="1" x14ac:dyDescent="0.4">
      <c r="L42" s="24">
        <v>45198</v>
      </c>
      <c r="M42" s="25" t="str">
        <f t="shared" si="0"/>
        <v>Thu</v>
      </c>
      <c r="N42" s="19" t="s">
        <v>33</v>
      </c>
      <c r="O42" s="22"/>
      <c r="P42" s="19">
        <v>30</v>
      </c>
    </row>
    <row r="43" spans="12:16" ht="15.5" thickTop="1" thickBot="1" x14ac:dyDescent="0.4">
      <c r="L43" s="24">
        <v>45199</v>
      </c>
      <c r="M43" s="25" t="str">
        <f t="shared" si="0"/>
        <v>Fri</v>
      </c>
      <c r="N43" s="19" t="s">
        <v>6</v>
      </c>
      <c r="O43" s="22"/>
      <c r="P43" s="19">
        <v>50</v>
      </c>
    </row>
    <row r="44" spans="12:16" ht="15.5" thickTop="1" thickBot="1" x14ac:dyDescent="0.4">
      <c r="L44" s="24"/>
      <c r="M44" s="26" t="str">
        <f t="shared" si="0"/>
        <v/>
      </c>
      <c r="N44" s="19"/>
      <c r="O44" s="22"/>
      <c r="P44" s="19"/>
    </row>
    <row r="45" spans="12:16" ht="15" thickTop="1" x14ac:dyDescent="0.35">
      <c r="L45" s="16"/>
      <c r="M45" t="str">
        <f t="shared" si="0"/>
        <v/>
      </c>
      <c r="N45" s="21"/>
      <c r="O45" s="23"/>
      <c r="P45" s="21"/>
    </row>
    <row r="46" spans="12:16" x14ac:dyDescent="0.35">
      <c r="L46" s="16"/>
      <c r="N46" s="21"/>
      <c r="P46" s="21"/>
    </row>
    <row r="47" spans="12:16" x14ac:dyDescent="0.35">
      <c r="L47" s="16"/>
      <c r="P47" s="21"/>
    </row>
    <row r="48" spans="12:16" x14ac:dyDescent="0.35">
      <c r="L48" s="16"/>
    </row>
    <row r="49" spans="12:12" x14ac:dyDescent="0.35">
      <c r="L49" s="16"/>
    </row>
  </sheetData>
  <autoFilter ref="M4:P4" xr:uid="{00000000-0001-0000-0000-000000000000}">
    <sortState xmlns:xlrd2="http://schemas.microsoft.com/office/spreadsheetml/2017/richdata2" ref="M5:P11">
      <sortCondition ref="M4"/>
    </sortState>
  </autoFilter>
  <mergeCells count="4">
    <mergeCell ref="C1:Q2"/>
    <mergeCell ref="D4:E4"/>
    <mergeCell ref="F4:J4"/>
    <mergeCell ref="L13:M13"/>
  </mergeCells>
  <conditionalFormatting sqref="D6:J11">
    <cfRule type="expression" dxfId="3" priority="2">
      <formula>D6=TODAY()</formula>
    </cfRule>
    <cfRule type="expression" dxfId="2" priority="3">
      <formula>MONTH(D6)&lt;&gt;MONTH(DATEVALUE(1&amp;$F$4&amp;$D$4))</formula>
    </cfRule>
  </conditionalFormatting>
  <conditionalFormatting sqref="O14:P44">
    <cfRule type="expression" dxfId="0" priority="1">
      <formula>$N14="Rest"</formula>
    </cfRule>
  </conditionalFormatting>
  <dataValidations count="4">
    <dataValidation type="whole" operator="greaterThan" allowBlank="1" showInputMessage="1" showErrorMessage="1" sqref="P47" xr:uid="{1473E2FC-C3F8-460C-98E5-76EAF62C2D1D}">
      <formula1>0</formula1>
    </dataValidation>
    <dataValidation type="whole" operator="greaterThan" allowBlank="1" showInputMessage="1" showErrorMessage="1" sqref="P14:P46" xr:uid="{AB985086-C4E4-4891-8B68-58BD9AE49A3C}">
      <formula1>-1</formula1>
    </dataValidation>
    <dataValidation type="list" allowBlank="1" showInputMessage="1" showErrorMessage="1" sqref="N14:N44" xr:uid="{0E650E78-A085-4CF0-B837-F097AC168F39}">
      <formula1>$M$5:$M$11</formula1>
    </dataValidation>
    <dataValidation type="list" allowBlank="1" showInputMessage="1" showErrorMessage="1" sqref="N45:N46" xr:uid="{8E086C47-C38B-4B1F-ABD1-56973872140F}">
      <formula1>#REF!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56BD19D-B937-493E-84F4-DD970EC946CC}">
            <xm:f>ISNUMBER(MATCH(D6,'Key data'!$A:$A,0))</xm:f>
            <x14:dxf>
              <fill>
                <patternFill patternType="darkGray">
                  <fgColor theme="5" tint="0.59996337778862885"/>
                </patternFill>
              </fill>
            </x14:dxf>
          </x14:cfRule>
          <xm:sqref>D6:J11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'Key data'!$E$2:$E$6</xm:f>
          </x14:formula1>
          <xm:sqref>D4:E4</xm:sqref>
        </x14:dataValidation>
        <x14:dataValidation type="list" allowBlank="1" showInputMessage="1" showErrorMessage="1" xr:uid="{13A9297B-BCAD-40D9-B4A3-068AA0CCA3E4}">
          <x14:formula1>
            <xm:f>'Key data'!$D$2:$D$13</xm:f>
          </x14:formula1>
          <xm:sqref>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J2" sqref="J2"/>
    </sheetView>
  </sheetViews>
  <sheetFormatPr defaultRowHeight="14.5" x14ac:dyDescent="0.35"/>
  <cols>
    <col min="9" max="9" width="10.7265625" bestFit="1" customWidth="1"/>
    <col min="10" max="10" width="8.54296875" bestFit="1" customWidth="1"/>
  </cols>
  <sheetData>
    <row r="1" spans="1:10" x14ac:dyDescent="0.35">
      <c r="A1" s="3" t="s">
        <v>8</v>
      </c>
      <c r="D1" s="3" t="s">
        <v>9</v>
      </c>
      <c r="E1" s="3" t="s">
        <v>10</v>
      </c>
      <c r="I1" s="3" t="s">
        <v>23</v>
      </c>
      <c r="J1" s="3" t="s">
        <v>25</v>
      </c>
    </row>
    <row r="2" spans="1:10" x14ac:dyDescent="0.35">
      <c r="A2" s="5">
        <v>45010</v>
      </c>
      <c r="D2" s="4" t="s">
        <v>11</v>
      </c>
      <c r="E2" s="4">
        <v>2023</v>
      </c>
      <c r="I2" s="6">
        <f>DATEVALUE(1&amp;Demo!F4&amp;Demo!D4)</f>
        <v>45170</v>
      </c>
      <c r="J2" s="4">
        <f>WEEKDAY(DATEVALUE(1&amp;Demo!F4&amp;Demo!D4),2)</f>
        <v>5</v>
      </c>
    </row>
    <row r="3" spans="1:10" x14ac:dyDescent="0.35">
      <c r="A3" s="5">
        <v>45011</v>
      </c>
      <c r="D3" s="4" t="s">
        <v>12</v>
      </c>
      <c r="E3" s="4">
        <v>2024</v>
      </c>
      <c r="I3" s="1"/>
    </row>
    <row r="4" spans="1:10" x14ac:dyDescent="0.35">
      <c r="A4" s="5">
        <v>45012</v>
      </c>
      <c r="D4" s="4" t="s">
        <v>13</v>
      </c>
      <c r="E4" s="4">
        <v>2025</v>
      </c>
    </row>
    <row r="5" spans="1:10" x14ac:dyDescent="0.35">
      <c r="A5" s="5">
        <v>45013</v>
      </c>
      <c r="D5" s="4" t="s">
        <v>14</v>
      </c>
      <c r="E5" s="4">
        <v>2026</v>
      </c>
      <c r="I5" s="1"/>
    </row>
    <row r="6" spans="1:10" x14ac:dyDescent="0.35">
      <c r="A6" s="5">
        <v>45014</v>
      </c>
      <c r="D6" s="4" t="s">
        <v>15</v>
      </c>
      <c r="E6" s="4">
        <v>2027</v>
      </c>
    </row>
    <row r="7" spans="1:10" x14ac:dyDescent="0.35">
      <c r="A7" s="5">
        <v>45015</v>
      </c>
      <c r="D7" s="4" t="s">
        <v>16</v>
      </c>
      <c r="E7" s="4"/>
    </row>
    <row r="8" spans="1:10" x14ac:dyDescent="0.35">
      <c r="A8" s="5">
        <v>45016</v>
      </c>
      <c r="D8" s="4" t="s">
        <v>17</v>
      </c>
      <c r="E8" s="4"/>
    </row>
    <row r="9" spans="1:10" x14ac:dyDescent="0.35">
      <c r="A9" s="5">
        <v>45017</v>
      </c>
      <c r="D9" s="4" t="s">
        <v>18</v>
      </c>
      <c r="E9" s="4"/>
    </row>
    <row r="10" spans="1:10" x14ac:dyDescent="0.35">
      <c r="D10" s="4" t="s">
        <v>19</v>
      </c>
      <c r="E10" s="4"/>
    </row>
    <row r="11" spans="1:10" x14ac:dyDescent="0.35">
      <c r="D11" s="4" t="s">
        <v>20</v>
      </c>
      <c r="E11" s="4"/>
    </row>
    <row r="12" spans="1:10" x14ac:dyDescent="0.35">
      <c r="D12" s="4" t="s">
        <v>21</v>
      </c>
      <c r="E12" s="4"/>
    </row>
    <row r="13" spans="1:10" x14ac:dyDescent="0.35">
      <c r="D13" s="4" t="s">
        <v>22</v>
      </c>
      <c r="E1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Demo</vt:lpstr>
      <vt:lpstr>Key data</vt:lpstr>
      <vt:lpstr>startdate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Mellisha Mallikage</dc:creator>
  <cp:lastModifiedBy>Mellisha Mallikage</cp:lastModifiedBy>
  <dcterms:created xsi:type="dcterms:W3CDTF">2023-09-04T13:03:06Z</dcterms:created>
  <dcterms:modified xsi:type="dcterms:W3CDTF">2023-09-12T09:48:41Z</dcterms:modified>
</cp:coreProperties>
</file>