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drawings/drawing2.xml" ContentType="application/vnd.openxmlformats-officedocument.drawing+xml"/>
  <Override PartName="/xl/slicers/slicer2.xml" ContentType="application/vnd.ms-excel.slicer+xml"/>
  <Override PartName="/xl/drawings/drawing3.xml" ContentType="application/vnd.openxmlformats-officedocument.drawing+xml"/>
  <Override PartName="/xl/slicers/slicer3.xml" ContentType="application/vnd.ms-excel.slicer+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hidePivotFieldList="1" defaultThemeVersion="166925"/>
  <mc:AlternateContent xmlns:mc="http://schemas.openxmlformats.org/markup-compatibility/2006">
    <mc:Choice Requires="x15">
      <x15ac:absPath xmlns:x15ac="http://schemas.microsoft.com/office/spreadsheetml/2010/11/ac" url="C:\Users\mtenner\Desktop\"/>
    </mc:Choice>
  </mc:AlternateContent>
  <xr:revisionPtr revIDLastSave="0" documentId="8_{DBED76BC-157F-4FA5-B55F-9B5037AE0B58}" xr6:coauthVersionLast="47" xr6:coauthVersionMax="47" xr10:uidLastSave="{00000000-0000-0000-0000-000000000000}"/>
  <bookViews>
    <workbookView xWindow="3780" yWindow="1290" windowWidth="21600" windowHeight="13050" activeTab="1" xr2:uid="{86BA218C-7AA2-4FFA-9824-7AA719A50FA9}"/>
  </bookViews>
  <sheets>
    <sheet name="Pivot Table " sheetId="2" r:id="rId1"/>
    <sheet name="CubeFormulas" sheetId="4" r:id="rId2"/>
    <sheet name="TEST" sheetId="5" r:id="rId3"/>
    <sheet name="@@XLCUBEDDEFS@@" sheetId="6" state="veryHidden" r:id="rId4"/>
  </sheets>
  <definedNames>
    <definedName name="Datenschnitt_Product_Category">#N/A</definedName>
    <definedName name="Datenschnitt_Product_Category1">#N/A</definedName>
    <definedName name="Datenschnitt_Region_Hierarchy">#N/A</definedName>
    <definedName name="Datenschnitt_Region_Hierarchy1">#N/A</definedName>
    <definedName name="Datenschnitt_YQM_Hierarchy">#N/A</definedName>
    <definedName name="Datenschnitt_YQM_Hierarchy1">#N/A</definedName>
  </definedNames>
  <calcPr calcId="191029"/>
  <pivotCaches>
    <pivotCache cacheId="0" r:id="rId5"/>
    <pivotCache cacheId="1" r:id="rId6"/>
  </pivotCaches>
  <extLst>
    <ext xmlns:x14="http://schemas.microsoft.com/office/spreadsheetml/2009/9/main" uri="{876F7934-8845-4945-9796-88D515C7AA90}">
      <x14:pivotCaches>
        <pivotCache cacheId="2" r:id="rId7"/>
      </x14:pivotCaches>
    </ext>
    <ext xmlns:x14="http://schemas.microsoft.com/office/spreadsheetml/2009/9/main" uri="{BBE1A952-AA13-448e-AADC-164F8A28A991}">
      <x14:slicerCaches>
        <x14:slicerCache r:id="rId8"/>
        <x14:slicerCache r:id="rId9"/>
        <x14:slicerCache r:id="rId10"/>
        <x14:slicerCache r:id="rId11"/>
        <x14:slicerCache r:id="rId12"/>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2" i="4" l="1"/>
  <c r="J5" i="4"/>
  <c r="I5" i="4"/>
  <c r="N5" i="4"/>
  <c r="F5" i="4"/>
  <c r="L5" i="4"/>
  <c r="B4" i="4"/>
  <c r="I12" i="4"/>
  <c r="D5" i="4"/>
  <c r="J12" i="4"/>
  <c r="M5" i="4"/>
  <c r="D12" i="4"/>
  <c r="F12" i="4"/>
  <c r="K5" i="4"/>
  <c r="K12" i="4" s="1"/>
  <c r="B7" i="4"/>
  <c r="L12" i="4"/>
  <c r="J7" i="4"/>
  <c r="N12" i="4"/>
  <c r="B10" i="4"/>
  <c r="I7" i="4"/>
  <c r="E5" i="4"/>
  <c r="B8" i="4"/>
  <c r="G5" i="4"/>
  <c r="G12" i="4" s="1"/>
  <c r="L7" i="4"/>
  <c r="D8" i="4"/>
  <c r="K7" i="4"/>
  <c r="M10" i="4"/>
  <c r="F8" i="4"/>
  <c r="J8" i="4"/>
  <c r="E12" i="4"/>
  <c r="F10" i="4"/>
  <c r="B11" i="4"/>
  <c r="B9" i="4"/>
  <c r="H5" i="4"/>
  <c r="H7" i="4" s="1"/>
  <c r="H12" i="4"/>
  <c r="D7" i="4"/>
  <c r="L8" i="4"/>
  <c r="K11" i="4"/>
  <c r="I11" i="4"/>
  <c r="N8" i="4"/>
  <c r="K8" i="4"/>
  <c r="N9" i="4"/>
  <c r="C5" i="4"/>
  <c r="C8" i="4"/>
  <c r="D11" i="4"/>
  <c r="M12" i="4"/>
  <c r="O5" i="5"/>
  <c r="M5" i="5"/>
  <c r="D5" i="5"/>
  <c r="G5" i="5"/>
  <c r="E5" i="5"/>
  <c r="B9" i="5"/>
  <c r="B7" i="5"/>
  <c r="I5" i="5"/>
  <c r="N5" i="5"/>
  <c r="L5" i="5"/>
  <c r="H5" i="5"/>
  <c r="K5" i="5"/>
  <c r="F5" i="5"/>
  <c r="B4" i="5"/>
  <c r="O7" i="5"/>
  <c r="N9" i="5"/>
  <c r="N7" i="5"/>
  <c r="K7" i="5"/>
  <c r="J5" i="5"/>
  <c r="G7" i="5"/>
  <c r="B8" i="5"/>
  <c r="J7" i="5"/>
  <c r="N8" i="5"/>
  <c r="L9" i="5"/>
  <c r="O9" i="5"/>
  <c r="E9" i="5"/>
  <c r="J9" i="5"/>
  <c r="E7" i="5"/>
  <c r="D8" i="5"/>
  <c r="F9" i="5"/>
  <c r="M9" i="5"/>
  <c r="M7" i="5"/>
  <c r="G9" i="5"/>
  <c r="I7" i="5"/>
  <c r="K9" i="5"/>
  <c r="K8" i="5"/>
  <c r="D9" i="5"/>
  <c r="J8" i="5"/>
  <c r="I8" i="5"/>
  <c r="O8" i="5"/>
  <c r="G8" i="5"/>
  <c r="F7" i="5"/>
  <c r="H9" i="5"/>
  <c r="H7" i="5"/>
  <c r="D7" i="5"/>
  <c r="H8" i="5"/>
  <c r="L7" i="5"/>
  <c r="I9" i="5"/>
  <c r="E8" i="5"/>
  <c r="F8" i="5"/>
  <c r="M8" i="5"/>
  <c r="L8" i="5"/>
  <c r="B1" i="6"/>
  <c r="B2" i="6"/>
  <c r="F9" i="4"/>
  <c r="E7" i="4"/>
  <c r="M9" i="4"/>
  <c r="F11" i="4"/>
  <c r="F7" i="4"/>
  <c r="N10" i="4"/>
  <c r="G8" i="4"/>
  <c r="E8" i="4"/>
  <c r="L10" i="4"/>
  <c r="K9" i="4"/>
  <c r="H10" i="4"/>
  <c r="I10" i="4"/>
  <c r="M7" i="4"/>
  <c r="G7" i="4"/>
  <c r="N7" i="4"/>
  <c r="C7" i="4"/>
  <c r="E10" i="4"/>
  <c r="J10" i="4"/>
  <c r="K10" i="4"/>
  <c r="G10" i="4"/>
  <c r="D10" i="4"/>
  <c r="H8" i="4"/>
  <c r="I8" i="4"/>
  <c r="M8" i="4"/>
  <c r="E11" i="4"/>
  <c r="C11" i="4"/>
  <c r="G11" i="4"/>
  <c r="L11" i="4"/>
  <c r="M11" i="4"/>
  <c r="N11" i="4"/>
  <c r="J11" i="4"/>
  <c r="H11" i="4"/>
  <c r="G9" i="4"/>
  <c r="J9" i="4"/>
  <c r="H9" i="4"/>
  <c r="I9" i="4"/>
  <c r="D9" i="4"/>
  <c r="L9" i="4"/>
  <c r="E9" i="4"/>
  <c r="C9" i="4"/>
  <c r="C10" i="4"/>
  <c r="C12" i="4"/>
  <c r="N15" i="4" l="1"/>
  <c r="F15" i="4"/>
  <c r="M15" i="4"/>
  <c r="E15" i="4"/>
  <c r="J15" i="4"/>
  <c r="G15" i="4"/>
  <c r="I15" i="4"/>
  <c r="K15" i="4"/>
  <c r="H15" i="4"/>
  <c r="C15" i="4"/>
  <c r="D15" i="4"/>
  <c r="L15"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D34DE51-EA65-4685-91F0-ADB024231CFB}" keepAlive="1" name="Controlling_Select_KPI" type="5" refreshedVersion="7" background="1">
    <dbPr connection="Provider=MSOLAP.8;Integrated Security=ClaimsToken;Persist Security Info=True;Initial Catalog=sobe_wowvirtualserver-990bea5d-930b-42ec-8529-d935ef743f08;Data Source=pbiazure://api.powerbi.com;MDX Compatibility=1;Safety Options=2;MDX Missing Member Mode=Error;Identity Provider=https://login.microsoftonline.com/common, https://analysis.windows.net/powerbi/api, 929d0ec0-7a41-4b1e-bc7c-b754a28bddcc;Update Isolation Level=2" command="Model" commandType="1"/>
    <olapPr rowDrillCount="1000"/>
  </connection>
</connections>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23">
    <s v="Controlling_Select_KPI"/>
    <s v="{[Produkte].[Product Category].[All]}"/>
    <s v="[Kunden].[Region Hierarchy].[Region].&amp;[Schweiz]"/>
    <s v="[Kalender].[Month].&amp;[Oct]"/>
    <s v="[Kalender].[Month].&amp;[Feb]"/>
    <s v="[Kalender].[Month].&amp;[Sep]"/>
    <s v="[Kalender].[Month].&amp;[Mar]"/>
    <s v="[Kunden].[Region Hierarchy].[Region].&amp;[Österreich]"/>
    <s v="[Kalender].[Month].&amp;[Jan]"/>
    <s v="[Kunden].[Region Hierarchy].[Region].&amp;[Nordrhein-Westfalen]"/>
    <s v="[Kalender].[Month].&amp;[Aug]"/>
    <s v="[Measures].[AC]"/>
    <s v="[Kunden].[Region Hierarchy].[Region].&amp;[Hamburg]"/>
    <s v="[Kalender].[Month].&amp;[Jul]"/>
    <s v="[Kunden].[Region Hierarchy].[Region].&amp;[Berlin]"/>
    <s v="[Kalender].[Month].&amp;[Jun]"/>
    <s v="[Kunden].[Region Hierarchy].[Region].&amp;[Bayern]"/>
    <s v="[Kalender].[Month].&amp;[May]"/>
    <s v="[Kalender].[Month].&amp;[Dec]"/>
    <s v="[Kalender].[Month].&amp;[Apr]"/>
    <s v="[Kalender].[Month].&amp;[Nov]"/>
    <s v="#,0"/>
    <s v="{[Kalender].[YQM Hierarchy].[Year].&amp;[2018]}"/>
  </metadataStrings>
  <mdxMetadata count="91">
    <mdx n="0" f="m">
      <t c="1">
        <n x="2"/>
      </t>
    </mdx>
    <mdx n="0" f="m">
      <t c="1">
        <n x="3"/>
      </t>
    </mdx>
    <mdx n="0" f="m">
      <t c="1">
        <n x="4"/>
      </t>
    </mdx>
    <mdx n="0" f="m">
      <t c="1">
        <n x="5"/>
      </t>
    </mdx>
    <mdx n="0" f="m">
      <t c="1">
        <n x="6"/>
      </t>
    </mdx>
    <mdx n="0" f="m">
      <t c="1">
        <n x="7"/>
      </t>
    </mdx>
    <mdx n="0" f="m">
      <t c="1">
        <n x="8"/>
      </t>
    </mdx>
    <mdx n="0" f="m">
      <t c="1">
        <n x="9"/>
      </t>
    </mdx>
    <mdx n="0" f="m">
      <t c="1">
        <n x="10"/>
      </t>
    </mdx>
    <mdx n="0" f="m">
      <t c="1">
        <n x="11"/>
      </t>
    </mdx>
    <mdx n="0" f="m">
      <t c="1">
        <n x="12"/>
      </t>
    </mdx>
    <mdx n="0" f="m">
      <t c="1">
        <n x="13"/>
      </t>
    </mdx>
    <mdx n="0" f="m">
      <t c="1">
        <n x="14"/>
      </t>
    </mdx>
    <mdx n="0" f="m">
      <t c="1">
        <n x="15"/>
      </t>
    </mdx>
    <mdx n="0" f="m">
      <t c="1">
        <n x="16"/>
      </t>
    </mdx>
    <mdx n="0" f="m">
      <t c="1">
        <n x="17"/>
      </t>
    </mdx>
    <mdx n="0" f="m">
      <t c="1">
        <n x="18"/>
      </t>
    </mdx>
    <mdx n="0" f="m">
      <t c="1">
        <n x="19"/>
      </t>
    </mdx>
    <mdx n="0" f="m">
      <t c="1">
        <n x="20"/>
      </t>
    </mdx>
    <mdx n="0" f="v">
      <t c="5" si="21">
        <n x="11"/>
        <n x="2"/>
        <n x="13"/>
        <n x="22" s="1"/>
        <n x="1" s="1"/>
      </t>
    </mdx>
    <mdx n="0" f="v">
      <t c="5" si="21">
        <n x="11"/>
        <n x="2"/>
        <n x="10"/>
        <n x="22" s="1"/>
        <n x="1" s="1"/>
      </t>
    </mdx>
    <mdx n="0" f="v">
      <t c="5" si="21">
        <n x="11"/>
        <n x="2"/>
        <n x="4"/>
        <n x="22" s="1"/>
        <n x="1" s="1"/>
      </t>
    </mdx>
    <mdx n="0" f="v">
      <t c="5" si="21">
        <n x="11"/>
        <n x="2"/>
        <n x="19"/>
        <n x="22" s="1"/>
        <n x="1" s="1"/>
      </t>
    </mdx>
    <mdx n="0" f="v">
      <t c="5" si="21">
        <n x="11"/>
        <n x="2"/>
        <n x="5"/>
        <n x="22" s="1"/>
        <n x="1" s="1"/>
      </t>
    </mdx>
    <mdx n="0" f="v">
      <t c="5" si="21">
        <n x="11"/>
        <n x="2"/>
        <n x="3"/>
        <n x="22" s="1"/>
        <n x="1" s="1"/>
      </t>
    </mdx>
    <mdx n="0" f="v">
      <t c="5" si="21">
        <n x="11"/>
        <n x="16"/>
        <n x="10"/>
        <n x="22" s="1"/>
        <n x="1" s="1"/>
      </t>
    </mdx>
    <mdx n="0" f="v">
      <t c="5" si="21">
        <n x="11"/>
        <n x="2"/>
        <n x="18"/>
        <n x="22" s="1"/>
        <n x="1" s="1"/>
      </t>
    </mdx>
    <mdx n="0" f="v">
      <t c="5" si="21">
        <n x="11"/>
        <n x="16"/>
        <n x="13"/>
        <n x="22" s="1"/>
        <n x="1" s="1"/>
      </t>
    </mdx>
    <mdx n="0" f="v">
      <t c="5" si="21">
        <n x="11"/>
        <n x="2"/>
        <n x="17"/>
        <n x="22" s="1"/>
        <n x="1" s="1"/>
      </t>
    </mdx>
    <mdx n="0" f="v">
      <t c="5" si="21">
        <n x="11"/>
        <n x="16"/>
        <n x="3"/>
        <n x="22" s="1"/>
        <n x="1" s="1"/>
      </t>
    </mdx>
    <mdx n="0" f="v">
      <t c="5" si="21">
        <n x="11"/>
        <n x="14"/>
        <n x="4"/>
        <n x="22" s="1"/>
        <n x="1" s="1"/>
      </t>
    </mdx>
    <mdx n="0" f="v">
      <t c="5" si="21">
        <n x="11"/>
        <n x="16"/>
        <n x="5"/>
        <n x="22" s="1"/>
        <n x="1" s="1"/>
      </t>
    </mdx>
    <mdx n="0" f="v">
      <t c="5" si="21">
        <n x="11"/>
        <n x="9"/>
        <n x="20"/>
        <n x="22" s="1"/>
        <n x="1" s="1"/>
      </t>
    </mdx>
    <mdx n="0" f="v">
      <t c="5" si="21">
        <n x="11"/>
        <n x="14"/>
        <n x="19"/>
        <n x="22" s="1"/>
        <n x="1" s="1"/>
      </t>
    </mdx>
    <mdx n="0" f="v">
      <t c="5" si="21">
        <n x="11"/>
        <n x="14"/>
        <n x="10"/>
        <n x="22" s="1"/>
        <n x="1" s="1"/>
      </t>
    </mdx>
    <mdx n="0" f="v">
      <t c="5" si="21">
        <n x="11"/>
        <n x="2"/>
        <n x="6"/>
        <n x="22" s="1"/>
        <n x="1" s="1"/>
      </t>
    </mdx>
    <mdx n="0" f="v">
      <t c="5" si="21">
        <n x="11"/>
        <n x="9"/>
        <n x="19"/>
        <n x="22" s="1"/>
        <n x="1" s="1"/>
      </t>
    </mdx>
    <mdx n="0" f="v">
      <t c="5" si="21">
        <n x="11"/>
        <n x="16"/>
        <n x="15"/>
        <n x="22" s="1"/>
        <n x="1" s="1"/>
      </t>
    </mdx>
    <mdx n="0" f="v">
      <t c="5" si="21">
        <n x="11"/>
        <n x="2"/>
        <n x="15"/>
        <n x="22" s="1"/>
        <n x="1" s="1"/>
      </t>
    </mdx>
    <mdx n="0" f="v">
      <t c="5" si="21">
        <n x="11"/>
        <n x="16"/>
        <n x="4"/>
        <n x="22" s="1"/>
        <n x="1" s="1"/>
      </t>
    </mdx>
    <mdx n="0" f="v">
      <t c="5" si="21">
        <n x="11"/>
        <n x="14"/>
        <n x="3"/>
        <n x="22" s="1"/>
        <n x="1" s="1"/>
      </t>
    </mdx>
    <mdx n="0" f="v">
      <t c="5" si="21">
        <n x="11"/>
        <n x="7"/>
        <n x="5"/>
        <n x="22" s="1"/>
        <n x="1" s="1"/>
      </t>
    </mdx>
    <mdx n="0" f="v">
      <t c="5" si="21">
        <n x="11"/>
        <n x="7"/>
        <n x="13"/>
        <n x="22" s="1"/>
        <n x="1" s="1"/>
      </t>
    </mdx>
    <mdx n="0" f="v">
      <t c="5" si="21">
        <n x="11"/>
        <n x="14"/>
        <n x="18"/>
        <n x="22" s="1"/>
        <n x="1" s="1"/>
      </t>
    </mdx>
    <mdx n="0" f="v">
      <t c="5" si="21">
        <n x="11"/>
        <n x="14"/>
        <n x="5"/>
        <n x="22" s="1"/>
        <n x="1" s="1"/>
      </t>
    </mdx>
    <mdx n="0" f="v">
      <t c="5" si="21">
        <n x="11"/>
        <n x="12"/>
        <n x="18"/>
        <n x="22" s="1"/>
        <n x="1" s="1"/>
      </t>
    </mdx>
    <mdx n="0" f="v">
      <t c="5" si="21">
        <n x="11"/>
        <n x="14"/>
        <n x="8"/>
        <n x="22" s="1"/>
        <n x="1" s="1"/>
      </t>
    </mdx>
    <mdx n="0" f="v">
      <t c="5" si="21">
        <n x="11"/>
        <n x="7"/>
        <n x="4"/>
        <n x="22" s="1"/>
        <n x="1" s="1"/>
      </t>
    </mdx>
    <mdx n="0" f="v">
      <t c="5" si="21">
        <n x="11"/>
        <n x="2"/>
        <n x="20"/>
        <n x="22" s="1"/>
        <n x="1" s="1"/>
      </t>
    </mdx>
    <mdx n="0" f="v">
      <t c="5" si="21">
        <n x="11"/>
        <n x="16"/>
        <n x="18"/>
        <n x="22" s="1"/>
        <n x="1" s="1"/>
      </t>
    </mdx>
    <mdx n="0" f="v">
      <t c="5" si="21">
        <n x="11"/>
        <n x="12"/>
        <n x="20"/>
        <n x="22" s="1"/>
        <n x="1" s="1"/>
      </t>
    </mdx>
    <mdx n="0" f="v">
      <t c="5" si="21">
        <n x="11"/>
        <n x="16"/>
        <n x="20"/>
        <n x="22" s="1"/>
        <n x="1" s="1"/>
      </t>
    </mdx>
    <mdx n="0" f="v">
      <t c="5" si="21">
        <n x="11"/>
        <n x="16"/>
        <n x="19"/>
        <n x="22" s="1"/>
        <n x="1" s="1"/>
      </t>
    </mdx>
    <mdx n="0" f="v">
      <t c="5" si="21">
        <n x="11"/>
        <n x="14"/>
        <n x="20"/>
        <n x="22" s="1"/>
        <n x="1" s="1"/>
      </t>
    </mdx>
    <mdx n="0" f="v">
      <t c="5" si="21">
        <n x="11"/>
        <n x="12"/>
        <n x="5"/>
        <n x="22" s="1"/>
        <n x="1" s="1"/>
      </t>
    </mdx>
    <mdx n="0" f="v">
      <t c="5" si="21">
        <n x="11"/>
        <n x="12"/>
        <n x="4"/>
        <n x="22" s="1"/>
        <n x="1" s="1"/>
      </t>
    </mdx>
    <mdx n="0" f="v">
      <t c="5" si="21">
        <n x="11"/>
        <n x="12"/>
        <n x="13"/>
        <n x="22" s="1"/>
        <n x="1" s="1"/>
      </t>
    </mdx>
    <mdx n="0" f="v">
      <t c="5" si="21">
        <n x="11"/>
        <n x="12"/>
        <n x="6"/>
        <n x="22" s="1"/>
        <n x="1" s="1"/>
      </t>
    </mdx>
    <mdx n="0" f="v">
      <t c="5" si="21">
        <n x="11"/>
        <n x="12"/>
        <n x="3"/>
        <n x="22" s="1"/>
        <n x="1" s="1"/>
      </t>
    </mdx>
    <mdx n="0" f="v">
      <t c="5" si="21">
        <n x="11"/>
        <n x="12"/>
        <n x="19"/>
        <n x="22" s="1"/>
        <n x="1" s="1"/>
      </t>
    </mdx>
    <mdx n="0" f="v">
      <t c="5" si="21">
        <n x="11"/>
        <n x="12"/>
        <n x="10"/>
        <n x="22" s="1"/>
        <n x="1" s="1"/>
      </t>
    </mdx>
    <mdx n="0" f="v">
      <t c="5" si="21">
        <n x="11"/>
        <n x="12"/>
        <n x="8"/>
        <n x="22" s="1"/>
        <n x="1" s="1"/>
      </t>
    </mdx>
    <mdx n="0" f="v">
      <t c="5" si="21">
        <n x="11"/>
        <n x="14"/>
        <n x="13"/>
        <n x="22" s="1"/>
        <n x="1" s="1"/>
      </t>
    </mdx>
    <mdx n="0" f="v">
      <t c="5" si="21">
        <n x="11"/>
        <n x="14"/>
        <n x="15"/>
        <n x="22" s="1"/>
        <n x="1" s="1"/>
      </t>
    </mdx>
    <mdx n="0" f="v">
      <t c="5" si="21">
        <n x="11"/>
        <n x="16"/>
        <n x="6"/>
        <n x="22" s="1"/>
        <n x="1" s="1"/>
      </t>
    </mdx>
    <mdx n="0" f="v">
      <t c="5" si="21">
        <n x="11"/>
        <n x="12"/>
        <n x="17"/>
        <n x="22" s="1"/>
        <n x="1" s="1"/>
      </t>
    </mdx>
    <mdx n="0" f="v">
      <t c="5" si="21">
        <n x="11"/>
        <n x="16"/>
        <n x="17"/>
        <n x="22" s="1"/>
        <n x="1" s="1"/>
      </t>
    </mdx>
    <mdx n="0" f="v">
      <t c="5" si="21">
        <n x="11"/>
        <n x="16"/>
        <n x="8"/>
        <n x="22" s="1"/>
        <n x="1" s="1"/>
      </t>
    </mdx>
    <mdx n="0" f="v">
      <t c="5" si="21">
        <n x="11"/>
        <n x="14"/>
        <n x="17"/>
        <n x="22" s="1"/>
        <n x="1" s="1"/>
      </t>
    </mdx>
    <mdx n="0" f="v">
      <t c="5" si="21">
        <n x="11"/>
        <n x="12"/>
        <n x="15"/>
        <n x="22" s="1"/>
        <n x="1" s="1"/>
      </t>
    </mdx>
    <mdx n="0" f="v">
      <t c="5" si="21">
        <n x="11"/>
        <n x="14"/>
        <n x="6"/>
        <n x="22" s="1"/>
        <n x="1" s="1"/>
      </t>
    </mdx>
    <mdx n="0" f="v">
      <t c="5" si="21">
        <n x="11"/>
        <n x="7"/>
        <n x="19"/>
        <n x="22" s="1"/>
        <n x="1" s="1"/>
      </t>
    </mdx>
    <mdx n="0" f="v">
      <t c="5" si="21">
        <n x="11"/>
        <n x="9"/>
        <n x="18"/>
        <n x="22" s="1"/>
        <n x="1" s="1"/>
      </t>
    </mdx>
    <mdx n="0" f="v">
      <t c="5" si="21">
        <n x="11"/>
        <n x="9"/>
        <n x="3"/>
        <n x="22" s="1"/>
        <n x="1" s="1"/>
      </t>
    </mdx>
    <mdx n="0" f="v">
      <t c="5" si="21">
        <n x="11"/>
        <n x="9"/>
        <n x="15"/>
        <n x="22" s="1"/>
        <n x="1" s="1"/>
      </t>
    </mdx>
    <mdx n="0" f="v">
      <t c="5" si="21">
        <n x="11"/>
        <n x="9"/>
        <n x="13"/>
        <n x="22" s="1"/>
        <n x="1" s="1"/>
      </t>
    </mdx>
    <mdx n="0" f="v">
      <t c="5" si="21">
        <n x="11"/>
        <n x="9"/>
        <n x="6"/>
        <n x="22" s="1"/>
        <n x="1" s="1"/>
      </t>
    </mdx>
    <mdx n="0" f="v">
      <t c="5" si="21">
        <n x="11"/>
        <n x="9"/>
        <n x="10"/>
        <n x="22" s="1"/>
        <n x="1" s="1"/>
      </t>
    </mdx>
    <mdx n="0" f="v">
      <t c="5" si="21">
        <n x="11"/>
        <n x="9"/>
        <n x="5"/>
        <n x="22" s="1"/>
        <n x="1" s="1"/>
      </t>
    </mdx>
    <mdx n="0" f="v">
      <t c="5" si="21">
        <n x="11"/>
        <n x="9"/>
        <n x="17"/>
        <n x="22" s="1"/>
        <n x="1" s="1"/>
      </t>
    </mdx>
    <mdx n="0" f="v">
      <t c="5" si="21">
        <n x="11"/>
        <n x="9"/>
        <n x="4"/>
        <n x="22" s="1"/>
        <n x="1" s="1"/>
      </t>
    </mdx>
    <mdx n="0" f="v">
      <t c="5" si="21">
        <n x="11"/>
        <n x="7"/>
        <n x="6"/>
        <n x="22" s="1"/>
        <n x="1" s="1"/>
      </t>
    </mdx>
    <mdx n="0" f="v">
      <t c="5" si="21">
        <n x="11"/>
        <n x="7"/>
        <n x="8"/>
        <n x="22" s="1"/>
        <n x="1" s="1"/>
      </t>
    </mdx>
    <mdx n="0" f="v">
      <t c="5" si="21">
        <n x="11"/>
        <n x="7"/>
        <n x="17"/>
        <n x="22" s="1"/>
        <n x="1" s="1"/>
      </t>
    </mdx>
    <mdx n="0" f="v">
      <t c="5" si="21">
        <n x="11"/>
        <n x="7"/>
        <n x="3"/>
        <n x="22" s="1"/>
        <n x="1" s="1"/>
      </t>
    </mdx>
    <mdx n="0" f="v">
      <t c="5" si="21">
        <n x="11"/>
        <n x="7"/>
        <n x="20"/>
        <n x="22" s="1"/>
        <n x="1" s="1"/>
      </t>
    </mdx>
    <mdx n="0" f="v">
      <t c="5" si="21">
        <n x="11"/>
        <n x="7"/>
        <n x="18"/>
        <n x="22" s="1"/>
        <n x="1" s="1"/>
      </t>
    </mdx>
    <mdx n="0" f="v">
      <t c="5" si="21">
        <n x="11"/>
        <n x="7"/>
        <n x="10"/>
        <n x="22" s="1"/>
        <n x="1" s="1"/>
      </t>
    </mdx>
    <mdx n="0" f="v">
      <t c="5" si="21">
        <n x="11"/>
        <n x="7"/>
        <n x="15"/>
        <n x="22" s="1"/>
        <n x="1" s="1"/>
      </t>
    </mdx>
    <mdx n="0" f="v">
      <t c="5" si="21">
        <n x="11"/>
        <n x="9"/>
        <n x="8"/>
        <n x="22" s="1"/>
        <n x="1" s="1"/>
      </t>
    </mdx>
    <mdx n="0" f="v">
      <t c="5" si="21">
        <n x="11"/>
        <n x="2"/>
        <n x="8"/>
        <n x="22" s="1"/>
        <n x="1" s="1"/>
      </t>
    </mdx>
  </mdxMetadata>
  <valueMetadata count="91">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bk>
      <rc t="1" v="26"/>
    </bk>
    <bk>
      <rc t="1" v="27"/>
    </bk>
    <bk>
      <rc t="1" v="28"/>
    </bk>
    <bk>
      <rc t="1" v="29"/>
    </bk>
    <bk>
      <rc t="1" v="30"/>
    </bk>
    <bk>
      <rc t="1" v="31"/>
    </bk>
    <bk>
      <rc t="1" v="32"/>
    </bk>
    <bk>
      <rc t="1" v="33"/>
    </bk>
    <bk>
      <rc t="1" v="34"/>
    </bk>
    <bk>
      <rc t="1" v="35"/>
    </bk>
    <bk>
      <rc t="1" v="36"/>
    </bk>
    <bk>
      <rc t="1" v="37"/>
    </bk>
    <bk>
      <rc t="1" v="38"/>
    </bk>
    <bk>
      <rc t="1" v="39"/>
    </bk>
    <bk>
      <rc t="1" v="40"/>
    </bk>
    <bk>
      <rc t="1" v="41"/>
    </bk>
    <bk>
      <rc t="1" v="42"/>
    </bk>
    <bk>
      <rc t="1" v="43"/>
    </bk>
    <bk>
      <rc t="1" v="44"/>
    </bk>
    <bk>
      <rc t="1" v="45"/>
    </bk>
    <bk>
      <rc t="1" v="46"/>
    </bk>
    <bk>
      <rc t="1" v="47"/>
    </bk>
    <bk>
      <rc t="1" v="48"/>
    </bk>
    <bk>
      <rc t="1" v="49"/>
    </bk>
    <bk>
      <rc t="1" v="50"/>
    </bk>
    <bk>
      <rc t="1" v="51"/>
    </bk>
    <bk>
      <rc t="1" v="52"/>
    </bk>
    <bk>
      <rc t="1" v="53"/>
    </bk>
    <bk>
      <rc t="1" v="54"/>
    </bk>
    <bk>
      <rc t="1" v="55"/>
    </bk>
    <bk>
      <rc t="1" v="56"/>
    </bk>
    <bk>
      <rc t="1" v="57"/>
    </bk>
    <bk>
      <rc t="1" v="58"/>
    </bk>
    <bk>
      <rc t="1" v="59"/>
    </bk>
    <bk>
      <rc t="1" v="60"/>
    </bk>
    <bk>
      <rc t="1" v="61"/>
    </bk>
    <bk>
      <rc t="1" v="62"/>
    </bk>
    <bk>
      <rc t="1" v="63"/>
    </bk>
    <bk>
      <rc t="1" v="64"/>
    </bk>
    <bk>
      <rc t="1" v="65"/>
    </bk>
    <bk>
      <rc t="1" v="66"/>
    </bk>
    <bk>
      <rc t="1" v="67"/>
    </bk>
    <bk>
      <rc t="1" v="68"/>
    </bk>
    <bk>
      <rc t="1" v="69"/>
    </bk>
    <bk>
      <rc t="1" v="70"/>
    </bk>
    <bk>
      <rc t="1" v="71"/>
    </bk>
    <bk>
      <rc t="1" v="72"/>
    </bk>
    <bk>
      <rc t="1" v="73"/>
    </bk>
    <bk>
      <rc t="1" v="74"/>
    </bk>
    <bk>
      <rc t="1" v="75"/>
    </bk>
    <bk>
      <rc t="1" v="76"/>
    </bk>
    <bk>
      <rc t="1" v="77"/>
    </bk>
    <bk>
      <rc t="1" v="78"/>
    </bk>
    <bk>
      <rc t="1" v="79"/>
    </bk>
    <bk>
      <rc t="1" v="80"/>
    </bk>
    <bk>
      <rc t="1" v="81"/>
    </bk>
    <bk>
      <rc t="1" v="82"/>
    </bk>
    <bk>
      <rc t="1" v="83"/>
    </bk>
    <bk>
      <rc t="1" v="84"/>
    </bk>
    <bk>
      <rc t="1" v="85"/>
    </bk>
    <bk>
      <rc t="1" v="86"/>
    </bk>
    <bk>
      <rc t="1" v="87"/>
    </bk>
    <bk>
      <rc t="1" v="88"/>
    </bk>
    <bk>
      <rc t="1" v="89"/>
    </bk>
    <bk>
      <rc t="1" v="90"/>
    </bk>
  </valueMetadata>
</metadata>
</file>

<file path=xl/sharedStrings.xml><?xml version="1.0" encoding="utf-8"?>
<sst xmlns="http://schemas.openxmlformats.org/spreadsheetml/2006/main" count="41" uniqueCount="35">
  <si>
    <t>AC</t>
  </si>
  <si>
    <t>Zeilenbeschriftungen</t>
  </si>
  <si>
    <t>Spaltenbeschriftungen</t>
  </si>
  <si>
    <t>Jan</t>
  </si>
  <si>
    <t>Feb</t>
  </si>
  <si>
    <t>Mar</t>
  </si>
  <si>
    <t>Apr</t>
  </si>
  <si>
    <t>May</t>
  </si>
  <si>
    <t>Jun</t>
  </si>
  <si>
    <t>Jul</t>
  </si>
  <si>
    <t>Aug</t>
  </si>
  <si>
    <t>Sep</t>
  </si>
  <si>
    <t>Oct</t>
  </si>
  <si>
    <t>Nov</t>
  </si>
  <si>
    <t>Dec</t>
  </si>
  <si>
    <t>Andreas</t>
  </si>
  <si>
    <t>Dirk</t>
  </si>
  <si>
    <t>Frauke</t>
  </si>
  <si>
    <t>Heimo</t>
  </si>
  <si>
    <t>Josef</t>
  </si>
  <si>
    <t>Lisa</t>
  </si>
  <si>
    <t>Maria</t>
  </si>
  <si>
    <t>Mark</t>
  </si>
  <si>
    <t>Michael</t>
  </si>
  <si>
    <t>Stefan</t>
  </si>
  <si>
    <t>Willhelm</t>
  </si>
  <si>
    <t>Sparklines</t>
  </si>
  <si>
    <t>Total</t>
  </si>
  <si>
    <t>Cube Fromulas on Power BI Dataset</t>
  </si>
  <si>
    <t>PY</t>
  </si>
  <si>
    <t>BUD</t>
  </si>
  <si>
    <t>&lt;?xml version="1.0" encoding="utf-8"?&gt;&lt;book createdby="10.0.56.0" savedby="10.0.56.0" publishedby="6.0" designmode="0" publishedpath="" commentswebserver="" dimensionslicersoutputtyped="1"&gt;&lt;permissions&gt;&lt;permission name="ConvertShapesToImagesOnPublish" value="1" /&gt;&lt;permission name="UseRefreshOnDrivingCellChangeOnWeb" value="1" /&gt;&lt;permission name="SaveToPowerPoint" value="0" /&gt;&lt;permission name="DundasChartRendering" value="0" /&gt;&lt;permission name="DrillMemberFormulae" value="1" /&gt;&lt;permission name="EditMemberFormulae" value="1" /&gt;&lt;permission name="UsePrintObjectSettings" value="1" /&gt;&lt;/permissions&gt;&lt;connections&gt;&lt;connection id="3" name=""&gt;&lt;type&gt;AnalysisServicesPivotDefinition&lt;/type&gt;&lt;variable type="String" name="server"&gt;&lt;value&gt;4d8057c3-5088-4162-b7a5-d560276ba60a&lt;/value&gt;&lt;/variable&gt;&lt;variable type="String" name="database"&gt;&lt;value&gt;XLCubed&lt;/value&gt;&lt;/variable&gt;&lt;variable type="String" name="cube"&gt;&lt;value&gt;Pivot View&lt;/value&gt;&lt;/variable&gt;&lt;writebacktype&gt;AnalysisServices&lt;/writebacktype&gt;&lt;writebacksetting /&gt;&lt;nodummyrelationalwriteback&gt;0&lt;/nodummyrelationalwriteback&gt;&lt;trackwritebackbatches&gt;0&lt;/trackwritebackbatches&gt;&lt;writebacktimeout /&gt;&lt;variable type="Boolean" name="requirespassword"&gt;&lt;value&gt;0&lt;/value&gt;&lt;/variable&gt;&lt;lastconnected&gt;0001-01-01T00:00:00&lt;/lastconnected&gt;&lt;savepassword&gt;False&lt;/savepassword&gt;&lt;authtype&gt;0&lt;/authtype&gt;&lt;resolvertype&gt;0&lt;/resolvertype&gt;&lt;propvars&gt;&lt;prop name="XL3_DB_GUID"&gt;&lt;variable type="String" name="value"&gt;&lt;value&gt;4d8057c3-5088-4162-b7a5-d560276ba60a&lt;/value&gt;&lt;/variable&gt;&lt;/prop&gt;&lt;prop name="XL3_SERVER_CAPTION"&gt;&lt;variable type="String" name="value"&gt;&lt;value /&gt;&lt;/variable&gt;&lt;/prop&gt;&lt;prop name="MDX Missing Member Mode"&gt;&lt;variable type="String" name="value"&gt;&lt;value&gt;Error&lt;/value&gt;&lt;/variable&gt;&lt;/prop&gt;&lt;/propvars&gt;&lt;commandtimeout /&gt;&lt;/connection&gt;&lt;connection id="5" name=""&gt;&lt;type&gt;AnalysisServicesPivotDefinition&lt;/type&gt;&lt;variable type="String" name="server"&gt;&lt;value&gt;75d40688-b9d9-42c7-a648-db1ceac7a628&lt;/value&gt;&lt;/variable&gt;&lt;variable type="String" name="database"&gt;&lt;value&gt;XLCubed (2)&lt;/value&gt;&lt;/variable&gt;&lt;variable type="String" name="cube"&gt;&lt;value&gt;Pivot View&lt;/value&gt;&lt;/variable&gt;&lt;writebacktype&gt;AnalysisServices&lt;/writebacktype&gt;&lt;writebacksetting /&gt;&lt;nodummyrelationalwriteback&gt;0&lt;/nodummyrelationalwriteback&gt;&lt;trackwritebackbatches&gt;0&lt;/trackwritebackbatches&gt;&lt;writebacktimeout /&gt;&lt;variable type="Boolean" name="requirespassword"&gt;&lt;value&gt;0&lt;/value&gt;&lt;/variable&gt;&lt;lastconnected&gt;0001-01-01T00:00:00&lt;/lastconnected&gt;&lt;savepassword&gt;False&lt;/savepassword&gt;&lt;authtype&gt;0&lt;/authtype&gt;&lt;resolvertype&gt;0&lt;/resolvertype&gt;&lt;propvars&gt;&lt;prop name="XL3_DB_GUID"&gt;&lt;variable type="String" name="value"&gt;&lt;value&gt;75d40688-b9d9-42c7-a648-db1ceac7a628&lt;/value&gt;&lt;/variable&gt;&lt;/prop&gt;&lt;prop name="XL3_SERVER_CAPTION"&gt;&lt;variable type="String" name="value"&gt;&lt;value /&gt;&lt;/variable&gt;&lt;/prop&gt;&lt;prop name="MDX Missing Member Mode"&gt;&lt;variable type="String" name="value"&gt;&lt;value&gt;Error&lt;/value&gt;&lt;/variable&gt;&lt;/prop&gt;&lt;/propvars&gt;&lt;commandtimeout /&gt;&lt;/connection&gt;&lt;/connections&gt;&lt;sqlconnections&gt;&lt;sqlconnection id="2" connectiontype="10"&gt;&lt;lastconnected&gt;0001-01-01T00:00:00&lt;/lastconnected&gt;&lt;promptcredentials&gt;False&lt;/promptcredentials&gt;&lt;usecustomconnectionstring&gt;0&lt;/usecustomconnectionstring&gt;&lt;variable type="String" name="connectionstring"&gt;&lt;value /&gt;&lt;/variable&gt;&lt;authtype&gt;0&lt;/authtype&gt;&lt;resolvertype&gt;0&lt;/resolvertype&gt;&lt;props&gt;&lt;prop name="XL3_DATABASE_CAPTION" value="'CubeFormulas (2)'!$B$5:$N$12" /&gt;&lt;prop name="XL3_EXCELCONNECTIONRANGE" value="'CubeFormulas (2)'!$B$5:$N$12" /&gt;&lt;/props&gt;&lt;commandtimeout /&gt;&lt;/sqlconnection&gt;&lt;sqlconnection id="4" connectiontype="10"&gt;&lt;lastconnected&gt;0001-01-01T00:00:00&lt;/lastconnected&gt;&lt;promptcredentials&gt;False&lt;/promptcredentials&gt;&lt;usecustomconnectionstring&gt;0&lt;/usecustomconnectionstring&gt;&lt;variable type="String" name="connectionstring"&gt;&lt;value /&gt;&lt;/variable&gt;&lt;authtype&gt;0&lt;/authtype&gt;&lt;resolvertype&gt;0&lt;/resolvertype&gt;&lt;props&gt;&lt;prop name="XL3_DATABASE_CAPTION" value="'CubeFormulas (2)'!$B$7:$N$7" /&gt;&lt;prop name="XL3_EXCELCONNECTIONRANGE" value="'CubeFormulas (2)'!$B$7:$N$7" /&gt;&lt;/props&gt;&lt;commandtimeout /&gt;&lt;/sqlconnection&gt;&lt;/sqlconnections&gt;&lt;cubealiases /&gt;&lt;pivotdatabases&gt;&lt;pivotdatabase type="26" guid="4d8057c3-5088-4162-b7a5-d560276ba60a" name="XLCubed" rewritequery="0" refreshondrivingcellchange="1" cacheduration="0" directtods="0"&gt;&lt;datasource&gt;&lt;tablequery&gt;&lt;rangetable hasheaders="1" readhidden="1" colsvert="1"&gt;&lt;sqlconnection id="2" connectiontype="10"&gt;&lt;lastconnected&gt;0001-01-01T00:00:00&lt;/lastconnected&gt;&lt;promptcredentials&gt;False&lt;/promptcredentials&gt;&lt;usecustomconnectionstring&gt;0&lt;/usecustomconnectionstring&gt;&lt;variable type="String" name="connectionstring"&gt;&lt;value /&gt;&lt;/variable&gt;&lt;authtype&gt;0&lt;/authtype&gt;&lt;resolvertype&gt;0&lt;/resolvertype&gt;&lt;props&gt;&lt;prop name="XL3_DATABASE_CAPTION" value="'CubeFormulas (2)'!$B$5:$N$12" /&gt;&lt;prop name="XL3_EXCELCONNECTIONRANGE" value="'CubeFormulas (2)'!$B$5:$N$12" /&gt;&lt;/props&gt;&lt;commandtimeout /&gt;&lt;/sqlconnection&gt;&lt;range address="'TEST'!$B$5:$O$9" worksheet="TEST" /&gt;&lt;/rangetable&gt;&lt;/tablequery&gt;&lt;/datasource&gt;&lt;cubes&gt;&lt;cube name="Pivot View"&gt;&lt;dimensions&gt;&lt;dimension un="[]" cap=""&gt;&lt;hierarchies&gt;&lt;hierarchy un="[].[]" cap="" df=""&gt;&lt;levels&gt;&lt;level field="" calc="0" un="[].[].[]" cap="" anykey="0" /&gt;&lt;/levels&gt;&lt;/hierarchy&gt;&lt;/hi</t>
  </si>
  <si>
    <t>erarchies&gt;&lt;/dimension&gt;&lt;/dimensions&gt;&lt;measures&gt;&lt;measure field="" agg="5" un="[Measures].[Row count]" cap="Row count" fmt="" df="Count" vis="1" nullproc="0" /&gt;&lt;measure field="Jan" agg="1" un="[Measures].[Sum of Jan]" cap="Sum of Jan" fmt="" df="Jan" vis="1" nullproc="0" /&gt;&lt;measure field="Jan" agg="2" un="[Measures].[Average of Jan]" cap="Average of Jan" fmt="" df="Jan" vis="1" nullproc="0" /&gt;&lt;measure field="Feb" agg="1" un="[Measures].[Sum of Feb]" cap="Sum of Feb" fmt="" df="Feb" vis="1" nullproc="0" /&gt;&lt;measure field="Feb" agg="2" un="[Measures].[Average of Feb]" cap="Average of Feb" fmt="" df="Feb" vis="1" nullproc="0" /&gt;&lt;measure field="Mar" agg="1" un="[Measures].[Sum of Mar]" cap="Sum of Mar" fmt="" df="Mar" vis="1" nullproc="0" /&gt;&lt;measure field="Mar" agg="2" un="[Measures].[Average of Mar]" cap="Average of Mar" fmt="" df="Mar" vis="1" nullproc="0" /&gt;&lt;measure field="Apr" agg="1" un="[Measures].[Sum of Apr]" cap="Sum of Apr" fmt="" df="Apr" vis="1" nullproc="0" /&gt;&lt;measure field="Apr" agg="2" un="[Measures].[Average of Apr]" cap="Average of Apr" fmt="" df="Apr" vis="1" nullproc="0" /&gt;&lt;measure field="May" agg="1" un="[Measures].[Sum of May]" cap="Sum of May" fmt="" df="May" vis="1" nullproc="0" /&gt;&lt;measure field="May" agg="2" un="[Measures].[Average of May]" cap="Average of May" fmt="" df="May" vis="1" nullproc="0" /&gt;&lt;measure field="Jun" agg="1" un="[Measures].[Sum of Jun]" cap="Sum of Jun" fmt="" df="Jun" vis="1" nullproc="0" /&gt;&lt;measure field="Jun" agg="2" un="[Measures].[Average of Jun]" cap="Average of Jun" fmt="" df="Jun" vis="1" nullproc="0" /&gt;&lt;measure field="Jul" agg="1" un="[Measures].[Sum of Jul]" cap="Sum of Jul" fmt="" df="Jul" vis="1" nullproc="0" /&gt;&lt;measure field="Jul" agg="2" un="[Measures].[Average of Jul]" cap="Average of Jul" fmt="" df="Jul" vis="1" nullproc="0" /&gt;&lt;measure field="Aug" agg="1" un="[Measures].[Sum of Aug]" cap="Sum of Aug" fmt="" df="Aug" vis="1" nullproc="0" /&gt;&lt;measure field="Aug" agg="2" un="[Measures].[Average of Aug]" cap="Average of Aug" fmt="" df="Aug" vis="1" nullproc="0" /&gt;&lt;measure field="Sep" agg="1" un="[Measures].[Sum of Sep]" cap="Sum of Sep" fmt="" df="Sep" vis="1" nullproc="0" /&gt;&lt;measure field="Sep" agg="2" un="[Measures].[Average of Sep]" cap="Average of Sep" fmt="" df="Sep" vis="1" nullproc="0" /&gt;&lt;measure field="Oct" agg="1" un="[Measures].[Sum of Oct]" cap="Sum of Oct" fmt="" df="Oct" vis="1" nullproc="0" /&gt;&lt;measure field="Oct" agg="2" un="[Measures].[Average of Oct]" cap="Average of Oct" fmt="" df="Oct" vis="1" nullproc="0" /&gt;&lt;measure field="Nov" agg="1" un="[Measures].[Sum of Nov]" cap="Sum of Nov" fmt="" df="Nov" vis="1" nullproc="0" /&gt;&lt;measure field="Nov" agg="2" un="[Measures].[Average of Nov]" cap="Average of Nov" fmt="" df="Nov" vis="1" nullproc="0" /&gt;&lt;measure field="Dec" agg="1" un="[Measures].[Sum of Dec]" cap="Sum of Dec" fmt="" df="Dec" vis="1" nullproc="0" /&gt;&lt;measure field="Dec" agg="2" un="[Measures].[Average of Dec]" cap="Average of Dec" fmt="" df="Dec" vis="1" nullproc="0" /&gt;&lt;/measures&gt;&lt;/cube&gt;&lt;/cubes&gt;&lt;storagemode&gt;0&lt;/storagemode&gt;&lt;/pivotdatabase&gt;&lt;pivotdatabase type="26" guid="75d40688-b9d9-42c7-a648-db1ceac7a628" name="XLCubed (2)" rewritequery="0" refreshondrivingcellchange="1" cacheduration="0" directtods="0"&gt;&lt;datasource&gt;&lt;tablequery&gt;&lt;rangetable hasheaders="1" readhidden="1" colsvert="1"&gt;&lt;sqlconnection id="4" connectiontype="10"&gt;&lt;lastconnected&gt;0001-01-01T00:00:00&lt;/lastconnected&gt;&lt;promptcredentials&gt;False&lt;/promptcredentials&gt;&lt;usecustomconnectionstring&gt;0&lt;/usecustomconnectionstring&gt;&lt;variable type="String" name="connectionstring"&gt;&lt;value /&gt;&lt;/variable&gt;&lt;authtype&gt;0&lt;/authtype&gt;&lt;resolvertype&gt;0&lt;/resolvertype&gt;&lt;props&gt;&lt;prop name="XL3_DATABASE_CAPTION" value="'CubeFormulas (2)'!$B$7:$N$7" /&gt;&lt;prop name="XL3_EXCELCONNECTIONRANGE" value="'CubeFormulas (2)'!$B$7:$N$7" /&gt;&lt;/props&gt;&lt;commandtimeout /&gt;&lt;/sqlconnection&gt;&lt;range address="'TEST'!$B$7:$O$7" worksheet="TEST" /&gt;&lt;/rangetable&gt;&lt;/tablequery&gt;&lt;/datasource&gt;&lt;cubes&gt;&lt;cube name="Pivot View"&gt;&lt;dimensions&gt;&lt;dimension un="[ Bayern ]" cap=" Bayern "&gt;&lt;hierarchies&gt;&lt;hierarchy un="[ Bayern ].[ Bayern ]" cap=" Bayern " df=""&gt;&lt;levels&gt;&lt;level field=" Bayern " calc="0" un="[ Bayern ].[ Bayern ].[ Bayern ]" cap=" Bayern " anykey="0" /&gt;&lt;/levels&gt;&lt;/hierarchy&gt;&lt;/hierarchies&gt;&lt;/dimension&gt;&lt;dimension un="[          118.234.933 ]" cap="          118.234.933 "&gt;&lt;hierarchies&gt;&lt;hierarchy un="[          118.234.933 ].[          118.234.933 ]" cap="          118.234.933 " df=""&gt;&lt;levels&gt;&lt;level field="          118.234.933 " calc="0" un="[          118.234.933 ].[          118.234.933 ].[          118.234.933 ]" cap="          118.234.933 " anykey="0" /&gt;&lt;/levels&gt;&lt;/hierarchy&gt;&lt;/hierarchies&gt;&lt;/dimension&gt;&lt;dimension un="[          260.343.751 ]" cap="          260.343.751 "&gt;&lt;hierarchies&gt;&lt;hierarchy un="[          260.343.751 ].[          260.343.751 ]" cap="          260.343.751 " df=""&gt;&lt;levels&gt;&lt;level field="          260.343.751 " calc="0" un="[          260.343.751 ].[          260.343.751 ].[          260.343.751 ]" cap="          260.343.751 " anykey="0" /&gt;&lt;/levels&gt;&lt;/</t>
  </si>
  <si>
    <t>hierarchy&gt;&lt;/hierarchies&gt;&lt;/dimension&gt;&lt;dimension un="[          213.005.272 ]" cap="          213.005.272 "&gt;&lt;hierarchies&gt;&lt;hierarchy un="[          213.005.272 ].[          213.005.272 ]" cap="          213.005.272 " df=""&gt;&lt;levels&gt;&lt;level field="          213.005.272 " calc="0" un="[          213.005.272 ].[          213.005.272 ].[          213.005.272 ]" cap="          213.005.272 " anykey="0" /&gt;&lt;/levels&gt;&lt;/hierarchy&gt;&lt;/hierarchies&gt;&lt;/dimension&gt;&lt;dimension un="[          252.339.892 ]" cap="          252.339.892 "&gt;&lt;hierarchies&gt;&lt;hierarchy un="[          252.339.892 ].[          252.339.892 ]" cap="          252.339.892 " df=""&gt;&lt;levels&gt;&lt;level field="          252.339.892 " calc="0" un="[          252.339.892 ].[          252.339.892 ].[          252.339.892 ]" cap="          252.339.892 " anykey="0" /&gt;&lt;/levels&gt;&lt;/hierarchy&gt;&lt;/hierarchies&gt;&lt;/dimension&gt;&lt;dimension un="[          226.640.726 ]" cap="          226.640.726 "&gt;&lt;hierarchies&gt;&lt;hierarchy un="[          226.640.726 ].[          226.640.726 ]" cap="          226.640.726 " df=""&gt;&lt;levels&gt;&lt;level field="          226.640.726 " calc="0" un="[          226.640.726 ].[          226.640.726 ].[          226.640.726 ]" cap="          226.640.726 " anykey="0" /&gt;&lt;/levels&gt;&lt;/hierarchy&gt;&lt;/hierarchies&gt;&lt;/dimension&gt;&lt;dimension un="[          215.195.704 ]" cap="          215.195.704 "&gt;&lt;hierarchies&gt;&lt;hierarchy un="[          215.195.704 ].[          215.195.704 ]" cap="          215.195.704 " df=""&gt;&lt;levels&gt;&lt;level field="          215.195.704 " calc="0" un="[          215.195.704 ].[          215.195.704 ].[          215.195.704 ]" cap="          215.195.704 " anykey="0" /&gt;&lt;/levels&gt;&lt;/hierarchy&gt;&lt;/hierarchies&gt;&lt;/dimension&gt;&lt;dimension un="[          193.877.064 ]" cap="          193.877.064 "&gt;&lt;hierarchies&gt;&lt;hierarchy un="[          193.877.064 ].[          193.877.064 ]" cap="          193.877.064 " df=""&gt;&lt;levels&gt;&lt;level field="          193.877.064 " calc="0" un="[          193.877.064 ].[          193.877.064 ].[          193.877.064 ]" cap="          193.877.064 " anykey="0" /&gt;&lt;/levels&gt;&lt;/hierarchy&gt;&lt;/hierarchies&gt;&lt;/dimension&gt;&lt;dimension un="[          169.978.044 ]" cap="          169.978.044 "&gt;&lt;hierarchies&gt;&lt;hierarchy un="[          169.978.044 ].[          169.978.044 ]" cap="          169.978.044 " df=""&gt;&lt;levels&gt;&lt;level field="          169.978.044 " calc="0" un="[          169.978.044 ].[          169.978.044 ].[          169.978.044 ]" cap="          169.978.044 " anykey="0" /&gt;&lt;/levels&gt;&lt;/hierarchy&gt;&lt;/hierarchies&gt;&lt;/dimension&gt;&lt;dimension un="[          196.515.311 ]" cap="          196.515.311 "&gt;&lt;hierarchies&gt;&lt;hierarchy un="[          196.515.311 ].[          196.515.311 ]" cap="          196.515.311 " df=""&gt;&lt;levels&gt;&lt;level field="          196.515.311 " calc="0" un="[          196.515.311 ].[          196.515.311 ].[          196.515.311 ]" cap="          196.515.311 " anykey="0" /&gt;&lt;/levels&gt;&lt;/hierarchy&gt;&lt;/hierarchies&gt;&lt;/dimension&gt;&lt;dimension un="[          175.270.780 ]" cap="          175.270.780 "&gt;&lt;hierarchies&gt;&lt;hierarchy un="[          175.270.780 ].[          175.270.780 ]" cap="          175.270.780 " df=""&gt;&lt;levels&gt;&lt;level field="          175.270.780 " calc="0" un="[          175.270.780 ].[          175.270.780 ].[          175.270.780 ]" cap="          175.270.780 " anykey="0" /&gt;&lt;/levels&gt;&lt;/hierarchy&gt;&lt;/hierarchies&gt;&lt;/dimension&gt;&lt;dimension un="[          296.469.046 ]" cap="          296.469.046 "&gt;&lt;hierarchies&gt;&lt;hierarchy un="[          296.469.046 ].[          296.469.046 ]" cap="          296.469.046 " df=""&gt;&lt;levels&gt;&lt;level field="          296.469.046 " calc="0" un="[          296.469.046 ].[          296.469.046 ].[          296.469.046 ]" cap="          296.469.046 " anykey="0" /&gt;&lt;/levels&gt;&lt;/hierarchy&gt;&lt;/hierarchies&gt;&lt;/dimension&gt;&lt;dimension un="[          287.405.441 ]" cap="          287.405.441 "&gt;&lt;hierarchies&gt;&lt;hierarchy un="[          287.405.441 ].[          287.405.441 ]" cap="          287.405.441 " df=""&gt;&lt;levels&gt;&lt;level field="          287.405.441 " calc="0" un="[          287.405.441 ].[          287.405.441 ].[          287.405.441 ]" cap="          287.405.441 " anykey="0" /&gt;&lt;/levels&gt;&lt;/hierarchy&gt;&lt;/hierarchies&gt;&lt;/dimension&gt;&lt;/dimensions&gt;&lt;measures&gt;&lt;measure field="" agg="5" un="[Measures].[Row count]" cap="Row count" fmt="" df="Count" vis="1" nullproc="0" /&gt;&lt;/measures&gt;&lt;/cube&gt;&lt;/cubes&gt;&lt;storagemode&gt;0&lt;/storagemode&gt;&lt;/pivotdatabase&gt;&lt;/pivotdatabases&gt;&lt;parameters /&gt;&lt;sheets&gt;&lt;sheet name="Pivot Table " protectDownload="0"&gt;&lt;freestylemode&gt;0&lt;/freestylemode&gt;&lt;requires ismanual="0" allgrids="0" alltables="0" allquerygenerators="0" /&gt;&lt;newwidthforscale&gt;6420&lt;/newwidthforscale&gt;&lt;newheightforscale&gt;1686.75&lt;/newheightforscale&gt;&lt;/sheet&gt;&lt;sheet name="CubeFormulas" protectDownload="0"&gt;&lt;freestylemode&gt;0&lt;/freestylemode&gt;&lt;requires ismanual="0" allgrids="0" alltables="0" allquerygenerators="0" /&gt;&lt;newwidthforscale&gt;6420&lt;/newwidthforscale&gt;&lt;newheightforscale&gt;1646.25&lt;/newheightforscale&gt;&lt;/sheet&gt;&lt;sheet name="TEST" protectDownload="0"&gt;&lt;freestylemode&gt;0&lt;/freestylemode&gt;&lt;requires ismanual="0" allgrids="0" alltables="0" allquerygenerators="0"</t>
  </si>
  <si>
    <t xml:space="preserve"> /&gt;&lt;newwidthforscale&gt;6359.25&lt;/newwidthforscale&gt;&lt;newheightforscale&gt;1607.25&lt;/newheightforscale&gt;&lt;/sheet&gt;&lt;sheet name="@@XLCUBEDDEFS@@" protectDownload="0"&gt;&lt;freestylemode&gt;0&lt;/freestylemode&gt;&lt;requires ismanual="0" allgrids="0" alltables="0" allquerygenerators="0" /&gt;&lt;newwidthforscale&gt;6060&lt;/newwidthforscale&gt;&lt;newheightforscale&gt;1515&lt;/newheightforscale&gt;&lt;/sheet&gt;&lt;/sheets&gt;&lt;workbookcalculationdefinitions /&gt;&lt;formulaoptions replacenulls="1" replacenullswith="" hidenullondrill="1" hidezeroondrill="0" autofitondrill="0" enablewriteback="0" indentondrill="1" lightenbackgroundondrill="0" validatemembers="1" validatememberhiers="0" trimgridprefix="1" useXL3LookupLegacyByDefault="0" parseTM1DBRWUsingCubewiseRules="0" whereclauseuseexisting="0" /&gt;&lt;publicationoptions autorefreshfrequency="0" multisheetenableprint="0" multisheetenablesavetoexcel="0" multisheetnameoverride="" usepowerpointtemplate="0" powerpointdownloadtemplate="" preferaliasedimages="0" allowscheduleimage="0" usemultisheetslicertosheet="0"&gt;&lt;multisheetslicetosheet /&gt;&lt;/publicationoptions&gt;&lt;publishdetails /&gt;&lt;allowuseraspects&gt;0&lt;/allowuseraspects&gt;&lt;dependencies ismanual="0" hasAncestors="0" hasDescendants="0" maxarrowspercell="50" maxarrowsdepth="10" /&gt;&lt;customproperties /&gt;&lt;ignoremutlimembersactions&gt;0&lt;/ignoremutlimembersactions&gt;&lt;gridovertypingcreatesalias&gt;0&lt;/gridovertypingcreatesalias&gt;&lt;rangeselcheckformula&gt;0&lt;/rangeselcheckformula&gt;&lt;commentskey /&gt;&lt;usecommentskey&gt;0&lt;/usecommentskey&gt;&lt;fastpdf&gt;0&lt;/fastpdf&gt;&lt;queryengine&gt;&lt;asqueryopt&gt;&lt;queryoptimiser /&gt;&lt;/asqueryopt&gt;&lt;ptqueryopt&gt;&lt;queryoptimiser /&gt;&lt;/ptqueryopt&gt;&lt;/queryengine&gt;&lt;formulabreakoutdefinitions /&gt;&lt;writeback allowWriteback="0" entryMode="Online" atLevel="LowestOnly" highlightMembers="0" highlightData="0" highlightColour="0" changedColour="0" spreadMethod="" weightExpression="" writetodatamember="0" allowWritebackMemProps="0" /&gt;&lt;maxgridrefreshdepth&gt;5&lt;/maxgridrefreshdepth&gt;&lt;/book&gt;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</si>
</sst>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 #,##0.00_-;_-* &quot;-&quot;??_-;_-@_-"/>
    <numFmt numFmtId="164" formatCode="_-* #,##0_-;\-* #,##0_-;_-* &quot;-&quot;??_-;_-@_-"/>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4" tint="0.79998168889431442"/>
        <bgColor theme="4" tint="0.79998168889431442"/>
      </patternFill>
    </fill>
    <fill>
      <patternFill patternType="solid">
        <fgColor theme="0" tint="-0.34998626667073579"/>
        <bgColor indexed="64"/>
      </patternFill>
    </fill>
    <fill>
      <patternFill patternType="solid">
        <fgColor rgb="FFFF0000"/>
        <bgColor indexed="64"/>
      </patternFill>
    </fill>
    <fill>
      <patternFill patternType="solid">
        <fgColor theme="0" tint="-4.9989318521683403E-2"/>
        <bgColor indexed="64"/>
      </patternFill>
    </fill>
  </fills>
  <borders count="3">
    <border>
      <left/>
      <right/>
      <top/>
      <bottom/>
      <diagonal/>
    </border>
    <border>
      <left/>
      <right/>
      <top/>
      <bottom style="thin">
        <color theme="4" tint="0.39997558519241921"/>
      </bottom>
      <diagonal/>
    </border>
    <border>
      <left/>
      <right/>
      <top/>
      <bottom style="double">
        <color indexed="64"/>
      </bottom>
      <diagonal/>
    </border>
  </borders>
  <cellStyleXfs count="2">
    <xf numFmtId="0" fontId="0" fillId="0" borderId="0"/>
    <xf numFmtId="43" fontId="1" fillId="0" borderId="0" applyFont="0" applyFill="0" applyBorder="0" applyAlignment="0" applyProtection="0"/>
  </cellStyleXfs>
  <cellXfs count="18">
    <xf numFmtId="0" fontId="0" fillId="0" borderId="0" xfId="0"/>
    <xf numFmtId="3" fontId="0" fillId="0" borderId="0" xfId="0" applyNumberFormat="1"/>
    <xf numFmtId="0" fontId="2" fillId="2" borderId="1" xfId="0" applyFont="1" applyFill="1" applyBorder="1"/>
    <xf numFmtId="0" fontId="0" fillId="0" borderId="0" xfId="0" pivotButton="1"/>
    <xf numFmtId="0" fontId="0" fillId="0" borderId="0" xfId="0" applyAlignment="1">
      <alignment horizontal="left"/>
    </xf>
    <xf numFmtId="0" fontId="2" fillId="2" borderId="0" xfId="0" applyFont="1" applyFill="1"/>
    <xf numFmtId="0" fontId="0" fillId="3" borderId="0" xfId="0" applyFill="1"/>
    <xf numFmtId="0" fontId="0" fillId="0" borderId="0" xfId="0" applyAlignment="1">
      <alignment horizontal="center"/>
    </xf>
    <xf numFmtId="0" fontId="0" fillId="4" borderId="0" xfId="0" applyFill="1"/>
    <xf numFmtId="164" fontId="0" fillId="0" borderId="0" xfId="1" applyNumberFormat="1" applyFont="1" applyAlignment="1">
      <alignment horizontal="left"/>
    </xf>
    <xf numFmtId="164" fontId="0" fillId="0" borderId="0" xfId="1" applyNumberFormat="1" applyFont="1"/>
    <xf numFmtId="164" fontId="0" fillId="5" borderId="0" xfId="1" applyNumberFormat="1" applyFont="1" applyFill="1" applyAlignment="1">
      <alignment horizontal="left"/>
    </xf>
    <xf numFmtId="164" fontId="0" fillId="5" borderId="0" xfId="1" applyNumberFormat="1" applyFont="1" applyFill="1"/>
    <xf numFmtId="164" fontId="0" fillId="4" borderId="0" xfId="1" applyNumberFormat="1" applyFont="1" applyFill="1"/>
    <xf numFmtId="164" fontId="2" fillId="0" borderId="2" xfId="1" applyNumberFormat="1" applyFont="1" applyBorder="1"/>
    <xf numFmtId="164" fontId="0" fillId="0" borderId="2" xfId="1" applyNumberFormat="1" applyFont="1" applyBorder="1"/>
    <xf numFmtId="0" fontId="2" fillId="0" borderId="0" xfId="0" applyFont="1" applyAlignment="1">
      <alignment vertical="top" wrapText="1"/>
    </xf>
    <xf numFmtId="0" fontId="0" fillId="0" borderId="0" xfId="0" quotePrefix="1"/>
  </cellXfs>
  <cellStyles count="2">
    <cellStyle name="Komma" xfId="1" builtinId="3"/>
    <cellStyle name="Standard" xfId="0" builtinId="0"/>
  </cellStyles>
  <dxfs count="0"/>
  <tableStyles count="1" defaultTableStyle="TableStyleMedium2" defaultPivotStyle="PivotStyleLight16">
    <tableStyle name="Invisible" pivot="0" table="0" count="0" xr9:uid="{C708FB24-88F3-4AE0-AC08-FD497E9D21F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olapFunctions">
    <main first="Controlling_Select_KPI">
      <tp t="e">
        <v>#N/A</v>
        <stp>1</stp>
        <tr r="B12" s="4"/>
        <tr r="J5" s="4"/>
        <tr r="I5" s="4"/>
        <tr r="N5" s="4"/>
        <tr r="F5" s="4"/>
        <tr r="L5" s="4"/>
        <tr r="B4" s="4"/>
        <tr r="D5" s="4"/>
        <tr r="M5" s="4"/>
        <tr r="K5" s="4"/>
        <tr r="B7" s="4"/>
        <tr r="B10" s="4"/>
        <tr r="E5" s="4"/>
        <tr r="B8" s="4"/>
        <tr r="G5" s="4"/>
        <tr r="B11" s="4"/>
        <tr r="B9" s="4"/>
        <tr r="H5" s="4"/>
        <tr r="C5" s="4"/>
        <tr r="O5" s="5"/>
        <tr r="M5" s="5"/>
        <tr r="D5" s="5"/>
        <tr r="G5" s="5"/>
        <tr r="E5" s="5"/>
        <tr r="B9" s="5"/>
        <tr r="B7" s="5"/>
        <tr r="I5" s="5"/>
        <tr r="N5" s="5"/>
        <tr r="L5" s="5"/>
        <tr r="H5" s="5"/>
        <tr r="K5" s="5"/>
        <tr r="F5" s="5"/>
        <tr r="B4" s="5"/>
        <tr r="J5" s="5"/>
        <tr r="B8" s="5"/>
        <tr r="I12" s="4"/>
        <tr r="I12" s="4"/>
        <tr r="I12" s="4"/>
        <tr r="J12" s="4"/>
        <tr r="J12" s="4"/>
        <tr r="J12" s="4"/>
        <tr r="D12" s="4"/>
        <tr r="D12" s="4"/>
        <tr r="D12" s="4"/>
        <tr r="F12" s="4"/>
        <tr r="F12" s="4"/>
        <tr r="F12" s="4"/>
        <tr r="K12" s="4"/>
        <tr r="K12" s="4"/>
        <tr r="K12" s="4"/>
        <tr r="L12" s="4"/>
        <tr r="L12" s="4"/>
        <tr r="L12" s="4"/>
        <tr r="J7" s="4"/>
        <tr r="J7" s="4"/>
        <tr r="J7" s="4"/>
        <tr r="N12" s="4"/>
        <tr r="N12" s="4"/>
        <tr r="N12" s="4"/>
        <tr r="I7" s="4"/>
        <tr r="I7" s="4"/>
        <tr r="I7" s="4"/>
        <tr r="G12" s="4"/>
        <tr r="G12" s="4"/>
        <tr r="G12" s="4"/>
        <tr r="L7" s="4"/>
        <tr r="L7" s="4"/>
        <tr r="L7" s="4"/>
        <tr r="D8" s="4"/>
        <tr r="D8" s="4"/>
        <tr r="D8" s="4"/>
        <tr r="K7" s="4"/>
        <tr r="K7" s="4"/>
        <tr r="K7" s="4"/>
        <tr r="M10" s="4"/>
        <tr r="M10" s="4"/>
        <tr r="M10" s="4"/>
        <tr r="F8" s="4"/>
        <tr r="F8" s="4"/>
        <tr r="F8" s="4"/>
        <tr r="J8" s="4"/>
        <tr r="J8" s="4"/>
        <tr r="J8" s="4"/>
        <tr r="E12" s="4"/>
        <tr r="E12" s="4"/>
        <tr r="E12" s="4"/>
        <tr r="F10" s="4"/>
        <tr r="F10" s="4"/>
        <tr r="F10" s="4"/>
        <tr r="H7" s="4"/>
        <tr r="H7" s="4"/>
        <tr r="H7" s="4"/>
        <tr r="H12" s="4"/>
        <tr r="H12" s="4"/>
        <tr r="H12" s="4"/>
        <tr r="D7" s="4"/>
        <tr r="D7" s="4"/>
        <tr r="D7" s="4"/>
        <tr r="L8" s="4"/>
        <tr r="L8" s="4"/>
        <tr r="L8" s="4"/>
        <tr r="K11" s="4"/>
        <tr r="K11" s="4"/>
        <tr r="K11" s="4"/>
        <tr r="I11" s="4"/>
        <tr r="I11" s="4"/>
        <tr r="I11" s="4"/>
        <tr r="N8" s="4"/>
        <tr r="N8" s="4"/>
        <tr r="N8" s="4"/>
        <tr r="K8" s="4"/>
        <tr r="K8" s="4"/>
        <tr r="K8" s="4"/>
        <tr r="N9" s="4"/>
        <tr r="N9" s="4"/>
        <tr r="N9" s="4"/>
        <tr r="C8" s="4"/>
        <tr r="C8" s="4"/>
        <tr r="C8" s="4"/>
        <tr r="D11" s="4"/>
        <tr r="D11" s="4"/>
        <tr r="D11" s="4"/>
        <tr r="M12" s="4"/>
        <tr r="M12" s="4"/>
        <tr r="M12" s="4"/>
        <tr r="O7" s="5"/>
        <tr r="O7" s="5"/>
        <tr r="O7" s="5"/>
        <tr r="N9" s="5"/>
        <tr r="N9" s="5"/>
        <tr r="N9" s="5"/>
        <tr r="N7" s="5"/>
        <tr r="N7" s="5"/>
        <tr r="N7" s="5"/>
        <tr r="K7" s="5"/>
        <tr r="K7" s="5"/>
        <tr r="K7" s="5"/>
        <tr r="G7" s="5"/>
        <tr r="G7" s="5"/>
        <tr r="G7" s="5"/>
        <tr r="J7" s="5"/>
        <tr r="J7" s="5"/>
        <tr r="J7" s="5"/>
        <tr r="N8" s="5"/>
        <tr r="N8" s="5"/>
        <tr r="N8" s="5"/>
        <tr r="L9" s="5"/>
        <tr r="L9" s="5"/>
        <tr r="L9" s="5"/>
        <tr r="O9" s="5"/>
        <tr r="O9" s="5"/>
        <tr r="O9" s="5"/>
        <tr r="E9" s="5"/>
        <tr r="E9" s="5"/>
        <tr r="E9" s="5"/>
        <tr r="J9" s="5"/>
        <tr r="J9" s="5"/>
        <tr r="J9" s="5"/>
        <tr r="E7" s="5"/>
        <tr r="E7" s="5"/>
        <tr r="E7" s="5"/>
        <tr r="D8" s="5"/>
        <tr r="D8" s="5"/>
        <tr r="D8" s="5"/>
        <tr r="F9" s="5"/>
        <tr r="F9" s="5"/>
        <tr r="F9" s="5"/>
        <tr r="M9" s="5"/>
        <tr r="M9" s="5"/>
        <tr r="M9" s="5"/>
        <tr r="M7" s="5"/>
        <tr r="M7" s="5"/>
        <tr r="M7" s="5"/>
        <tr r="G9" s="5"/>
        <tr r="G9" s="5"/>
        <tr r="G9" s="5"/>
        <tr r="I7" s="5"/>
        <tr r="I7" s="5"/>
        <tr r="I7" s="5"/>
        <tr r="K9" s="5"/>
        <tr r="K9" s="5"/>
        <tr r="K9" s="5"/>
        <tr r="K8" s="5"/>
        <tr r="K8" s="5"/>
        <tr r="K8" s="5"/>
        <tr r="D9" s="5"/>
        <tr r="D9" s="5"/>
        <tr r="D9" s="5"/>
        <tr r="J8" s="5"/>
        <tr r="J8" s="5"/>
        <tr r="J8" s="5"/>
        <tr r="I8" s="5"/>
        <tr r="I8" s="5"/>
        <tr r="I8" s="5"/>
        <tr r="O8" s="5"/>
        <tr r="O8" s="5"/>
        <tr r="O8" s="5"/>
        <tr r="G8" s="5"/>
        <tr r="G8" s="5"/>
        <tr r="G8" s="5"/>
        <tr r="F7" s="5"/>
        <tr r="F7" s="5"/>
        <tr r="F7" s="5"/>
        <tr r="H9" s="5"/>
        <tr r="H9" s="5"/>
        <tr r="H9" s="5"/>
        <tr r="H7" s="5"/>
        <tr r="H7" s="5"/>
        <tr r="H7" s="5"/>
        <tr r="D7" s="5"/>
        <tr r="D7" s="5"/>
        <tr r="D7" s="5"/>
        <tr r="H8" s="5"/>
        <tr r="H8" s="5"/>
        <tr r="H8" s="5"/>
        <tr r="L7" s="5"/>
        <tr r="L7" s="5"/>
        <tr r="L7" s="5"/>
        <tr r="I9" s="5"/>
        <tr r="I9" s="5"/>
        <tr r="I9" s="5"/>
        <tr r="E8" s="5"/>
        <tr r="E8" s="5"/>
        <tr r="E8" s="5"/>
        <tr r="F8" s="5"/>
        <tr r="F8" s="5"/>
        <tr r="F8" s="5"/>
        <tr r="M8" s="5"/>
        <tr r="M8" s="5"/>
        <tr r="M8" s="5"/>
        <tr r="L8" s="5"/>
        <tr r="L8" s="5"/>
        <tr r="L8" s="5"/>
        <tr r="F9" s="4"/>
        <tr r="F9" s="4"/>
        <tr r="F9" s="4"/>
        <tr r="E7" s="4"/>
        <tr r="E7" s="4"/>
        <tr r="E7" s="4"/>
        <tr r="M9" s="4"/>
        <tr r="M9" s="4"/>
        <tr r="M9" s="4"/>
        <tr r="F11" s="4"/>
        <tr r="F11" s="4"/>
        <tr r="F11" s="4"/>
        <tr r="F7" s="4"/>
        <tr r="F7" s="4"/>
        <tr r="F7" s="4"/>
        <tr r="N10" s="4"/>
        <tr r="N10" s="4"/>
        <tr r="N10" s="4"/>
        <tr r="G8" s="4"/>
        <tr r="G8" s="4"/>
        <tr r="G8" s="4"/>
        <tr r="E8" s="4"/>
        <tr r="E8" s="4"/>
        <tr r="E8" s="4"/>
        <tr r="L10" s="4"/>
        <tr r="L10" s="4"/>
        <tr r="L10" s="4"/>
        <tr r="K9" s="4"/>
        <tr r="K9" s="4"/>
        <tr r="K9" s="4"/>
        <tr r="H10" s="4"/>
        <tr r="H10" s="4"/>
        <tr r="H10" s="4"/>
        <tr r="I10" s="4"/>
        <tr r="I10" s="4"/>
        <tr r="I10" s="4"/>
        <tr r="M7" s="4"/>
        <tr r="M7" s="4"/>
        <tr r="M7" s="4"/>
        <tr r="G7" s="4"/>
        <tr r="G7" s="4"/>
        <tr r="G7" s="4"/>
        <tr r="N7" s="4"/>
        <tr r="N7" s="4"/>
        <tr r="N7" s="4"/>
        <tr r="C7" s="4"/>
        <tr r="C7" s="4"/>
        <tr r="C7" s="4"/>
        <tr r="E10" s="4"/>
        <tr r="E10" s="4"/>
        <tr r="E10" s="4"/>
        <tr r="J10" s="4"/>
        <tr r="J10" s="4"/>
        <tr r="J10" s="4"/>
        <tr r="K10" s="4"/>
        <tr r="K10" s="4"/>
        <tr r="K10" s="4"/>
        <tr r="G10" s="4"/>
        <tr r="G10" s="4"/>
        <tr r="G10" s="4"/>
        <tr r="D10" s="4"/>
        <tr r="D10" s="4"/>
        <tr r="D10" s="4"/>
        <tr r="H8" s="4"/>
        <tr r="H8" s="4"/>
        <tr r="H8" s="4"/>
        <tr r="I8" s="4"/>
        <tr r="I8" s="4"/>
        <tr r="I8" s="4"/>
        <tr r="M8" s="4"/>
        <tr r="M8" s="4"/>
        <tr r="M8" s="4"/>
        <tr r="E11" s="4"/>
        <tr r="E11" s="4"/>
        <tr r="E11" s="4"/>
        <tr r="C11" s="4"/>
        <tr r="C11" s="4"/>
        <tr r="C11" s="4"/>
        <tr r="G11" s="4"/>
        <tr r="G11" s="4"/>
        <tr r="G11" s="4"/>
        <tr r="L11" s="4"/>
        <tr r="L11" s="4"/>
        <tr r="L11" s="4"/>
        <tr r="M11" s="4"/>
        <tr r="M11" s="4"/>
        <tr r="M11" s="4"/>
        <tr r="N11" s="4"/>
        <tr r="N11" s="4"/>
        <tr r="N11" s="4"/>
        <tr r="J11" s="4"/>
        <tr r="J11" s="4"/>
        <tr r="J11" s="4"/>
        <tr r="H11" s="4"/>
        <tr r="H11" s="4"/>
        <tr r="H11" s="4"/>
        <tr r="G9" s="4"/>
        <tr r="G9" s="4"/>
        <tr r="G9" s="4"/>
        <tr r="J9" s="4"/>
        <tr r="J9" s="4"/>
        <tr r="J9" s="4"/>
        <tr r="H9" s="4"/>
        <tr r="H9" s="4"/>
        <tr r="H9" s="4"/>
        <tr r="I9" s="4"/>
        <tr r="I9" s="4"/>
        <tr r="I9" s="4"/>
        <tr r="D9" s="4"/>
        <tr r="D9" s="4"/>
        <tr r="D9" s="4"/>
        <tr r="L9" s="4"/>
        <tr r="L9" s="4"/>
        <tr r="L9" s="4"/>
        <tr r="E9" s="4"/>
        <tr r="E9" s="4"/>
        <tr r="E9" s="4"/>
        <tr r="C9" s="4"/>
        <tr r="C9" s="4"/>
        <tr r="C9" s="4"/>
        <tr r="C10" s="4"/>
        <tr r="C10" s="4"/>
        <tr r="C10" s="4"/>
        <tr r="C12" s="4"/>
        <tr r="C12" s="4"/>
        <tr r="C12" s="4"/>
      </tp>
    </main>
  </volType>
</volTypes>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microsoft.com/office/2007/relationships/slicerCache" Target="slicerCaches/slicerCache6.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3.xml"/><Relationship Id="rId12" Type="http://schemas.microsoft.com/office/2007/relationships/slicerCache" Target="slicerCaches/slicerCache5.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volatileDependencies" Target="volatileDependencies.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4.xml"/><Relationship Id="rId5" Type="http://schemas.openxmlformats.org/officeDocument/2006/relationships/pivotCacheDefinition" Target="pivotCache/pivotCacheDefinition1.xml"/><Relationship Id="rId15" Type="http://schemas.openxmlformats.org/officeDocument/2006/relationships/connections" Target="connections.xml"/><Relationship Id="rId10" Type="http://schemas.microsoft.com/office/2007/relationships/slicerCache" Target="slicerCaches/slicerCache3.xml"/><Relationship Id="rId19" Type="http://schemas.openxmlformats.org/officeDocument/2006/relationships/calcChain" Target="calcChain.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1</xdr:col>
      <xdr:colOff>123825</xdr:colOff>
      <xdr:row>0</xdr:row>
      <xdr:rowOff>57149</xdr:rowOff>
    </xdr:from>
    <xdr:to>
      <xdr:col>3</xdr:col>
      <xdr:colOff>609600</xdr:colOff>
      <xdr:row>1</xdr:row>
      <xdr:rowOff>485775</xdr:rowOff>
    </xdr:to>
    <mc:AlternateContent xmlns:mc="http://schemas.openxmlformats.org/markup-compatibility/2006" xmlns:a14="http://schemas.microsoft.com/office/drawing/2010/main">
      <mc:Choice Requires="a14">
        <xdr:graphicFrame macro="">
          <xdr:nvGraphicFramePr>
            <xdr:cNvPr id="2" name="Year">
              <a:extLst>
                <a:ext uri="{FF2B5EF4-FFF2-40B4-BE49-F238E27FC236}">
                  <a16:creationId xmlns:a16="http://schemas.microsoft.com/office/drawing/2014/main" id="{46F80BE8-BD74-4673-B9B6-1B970814198D}"/>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257175" y="57149"/>
              <a:ext cx="3028950" cy="619126"/>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editAs="oneCell">
    <xdr:from>
      <xdr:col>3</xdr:col>
      <xdr:colOff>657224</xdr:colOff>
      <xdr:row>0</xdr:row>
      <xdr:rowOff>28575</xdr:rowOff>
    </xdr:from>
    <xdr:to>
      <xdr:col>14</xdr:col>
      <xdr:colOff>9525</xdr:colOff>
      <xdr:row>1</xdr:row>
      <xdr:rowOff>495300</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B948F35D-7049-4DDC-9CD5-824DB7C0EEC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3333749" y="28575"/>
              <a:ext cx="10877551" cy="657225"/>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editAs="oneCell">
    <xdr:from>
      <xdr:col>1</xdr:col>
      <xdr:colOff>152400</xdr:colOff>
      <xdr:row>1</xdr:row>
      <xdr:rowOff>485775</xdr:rowOff>
    </xdr:from>
    <xdr:to>
      <xdr:col>13</xdr:col>
      <xdr:colOff>1038224</xdr:colOff>
      <xdr:row>2</xdr:row>
      <xdr:rowOff>161924</xdr:rowOff>
    </xdr:to>
    <mc:AlternateContent xmlns:mc="http://schemas.openxmlformats.org/markup-compatibility/2006" xmlns:a14="http://schemas.microsoft.com/office/drawing/2010/main">
      <mc:Choice Requires="a14">
        <xdr:graphicFrame macro="">
          <xdr:nvGraphicFramePr>
            <xdr:cNvPr id="4" name="Product Category">
              <a:extLst>
                <a:ext uri="{FF2B5EF4-FFF2-40B4-BE49-F238E27FC236}">
                  <a16:creationId xmlns:a16="http://schemas.microsoft.com/office/drawing/2014/main" id="{41C0259A-7413-472F-98D1-8865192953CC}"/>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285750" y="676275"/>
              <a:ext cx="13906499" cy="647699"/>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9525</xdr:colOff>
      <xdr:row>0</xdr:row>
      <xdr:rowOff>38099</xdr:rowOff>
    </xdr:from>
    <xdr:to>
      <xdr:col>5</xdr:col>
      <xdr:colOff>942975</xdr:colOff>
      <xdr:row>1</xdr:row>
      <xdr:rowOff>466725</xdr:rowOff>
    </xdr:to>
    <mc:AlternateContent xmlns:mc="http://schemas.openxmlformats.org/markup-compatibility/2006" xmlns:a14="http://schemas.microsoft.com/office/drawing/2010/main">
      <mc:Choice Requires="a14">
        <xdr:graphicFrame macro="">
          <xdr:nvGraphicFramePr>
            <xdr:cNvPr id="2" name="Year 1">
              <a:extLst>
                <a:ext uri="{FF2B5EF4-FFF2-40B4-BE49-F238E27FC236}">
                  <a16:creationId xmlns:a16="http://schemas.microsoft.com/office/drawing/2014/main" id="{24BC3A54-E336-40AD-A467-45BCEC2EF9EA}"/>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mlns="">
        <xdr:sp macro="" textlink="">
          <xdr:nvSpPr>
            <xdr:cNvPr id="0" name=""/>
            <xdr:cNvSpPr>
              <a:spLocks noTextEdit="1"/>
            </xdr:cNvSpPr>
          </xdr:nvSpPr>
          <xdr:spPr>
            <a:xfrm>
              <a:off x="2686050" y="38099"/>
              <a:ext cx="3028950" cy="619126"/>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editAs="oneCell">
    <xdr:from>
      <xdr:col>5</xdr:col>
      <xdr:colOff>981075</xdr:colOff>
      <xdr:row>0</xdr:row>
      <xdr:rowOff>19050</xdr:rowOff>
    </xdr:from>
    <xdr:to>
      <xdr:col>14</xdr:col>
      <xdr:colOff>1790701</xdr:colOff>
      <xdr:row>1</xdr:row>
      <xdr:rowOff>485775</xdr:rowOff>
    </xdr:to>
    <mc:AlternateContent xmlns:mc="http://schemas.openxmlformats.org/markup-compatibility/2006" xmlns:a14="http://schemas.microsoft.com/office/drawing/2010/main">
      <mc:Choice Requires="a14">
        <xdr:graphicFrame macro="">
          <xdr:nvGraphicFramePr>
            <xdr:cNvPr id="3" name="Region 1">
              <a:extLst>
                <a:ext uri="{FF2B5EF4-FFF2-40B4-BE49-F238E27FC236}">
                  <a16:creationId xmlns:a16="http://schemas.microsoft.com/office/drawing/2014/main" id="{6C4D191F-2A27-49C2-88A7-A49AD12300FA}"/>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mlns="">
        <xdr:sp macro="" textlink="">
          <xdr:nvSpPr>
            <xdr:cNvPr id="0" name=""/>
            <xdr:cNvSpPr>
              <a:spLocks noTextEdit="1"/>
            </xdr:cNvSpPr>
          </xdr:nvSpPr>
          <xdr:spPr>
            <a:xfrm>
              <a:off x="5753100" y="19050"/>
              <a:ext cx="10239376" cy="657225"/>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editAs="oneCell">
    <xdr:from>
      <xdr:col>3</xdr:col>
      <xdr:colOff>38100</xdr:colOff>
      <xdr:row>1</xdr:row>
      <xdr:rowOff>466725</xdr:rowOff>
    </xdr:from>
    <xdr:to>
      <xdr:col>14</xdr:col>
      <xdr:colOff>1781175</xdr:colOff>
      <xdr:row>2</xdr:row>
      <xdr:rowOff>142874</xdr:rowOff>
    </xdr:to>
    <mc:AlternateContent xmlns:mc="http://schemas.openxmlformats.org/markup-compatibility/2006" xmlns:a14="http://schemas.microsoft.com/office/drawing/2010/main">
      <mc:Choice Requires="a14">
        <xdr:graphicFrame macro="">
          <xdr:nvGraphicFramePr>
            <xdr:cNvPr id="4" name="Product Category 1">
              <a:extLst>
                <a:ext uri="{FF2B5EF4-FFF2-40B4-BE49-F238E27FC236}">
                  <a16:creationId xmlns:a16="http://schemas.microsoft.com/office/drawing/2014/main" id="{3C27CF80-50E9-458E-AA59-EBC9C0DA877D}"/>
                </a:ext>
              </a:extLst>
            </xdr:cNvPr>
            <xdr:cNvGraphicFramePr/>
          </xdr:nvGraphicFramePr>
          <xdr:xfrm>
            <a:off x="0" y="0"/>
            <a:ext cx="0" cy="0"/>
          </xdr:xfrm>
          <a:graphic>
            <a:graphicData uri="http://schemas.microsoft.com/office/drawing/2010/slicer">
              <sle:slicer xmlns:sle="http://schemas.microsoft.com/office/drawing/2010/slicer" name="Product Category 1"/>
            </a:graphicData>
          </a:graphic>
        </xdr:graphicFrame>
      </mc:Choice>
      <mc:Fallback xmlns="">
        <xdr:sp macro="" textlink="">
          <xdr:nvSpPr>
            <xdr:cNvPr id="0" name=""/>
            <xdr:cNvSpPr>
              <a:spLocks noTextEdit="1"/>
            </xdr:cNvSpPr>
          </xdr:nvSpPr>
          <xdr:spPr>
            <a:xfrm>
              <a:off x="2714625" y="657225"/>
              <a:ext cx="13268325" cy="647699"/>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9525</xdr:colOff>
      <xdr:row>0</xdr:row>
      <xdr:rowOff>38099</xdr:rowOff>
    </xdr:from>
    <xdr:to>
      <xdr:col>6</xdr:col>
      <xdr:colOff>942975</xdr:colOff>
      <xdr:row>1</xdr:row>
      <xdr:rowOff>466725</xdr:rowOff>
    </xdr:to>
    <mc:AlternateContent xmlns:mc="http://schemas.openxmlformats.org/markup-compatibility/2006" xmlns:a14="http://schemas.microsoft.com/office/drawing/2010/main">
      <mc:Choice Requires="a14">
        <xdr:graphicFrame macro="">
          <xdr:nvGraphicFramePr>
            <xdr:cNvPr id="2" name="Year 2">
              <a:extLst>
                <a:ext uri="{FF2B5EF4-FFF2-40B4-BE49-F238E27FC236}">
                  <a16:creationId xmlns:a16="http://schemas.microsoft.com/office/drawing/2014/main" id="{86F29DE9-5D67-4C8A-A14A-5DD86D8203EF}"/>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mlns="">
        <xdr:sp macro="" textlink="">
          <xdr:nvSpPr>
            <xdr:cNvPr id="0" name=""/>
            <xdr:cNvSpPr>
              <a:spLocks noTextEdit="1"/>
            </xdr:cNvSpPr>
          </xdr:nvSpPr>
          <xdr:spPr>
            <a:xfrm>
              <a:off x="2686050" y="38099"/>
              <a:ext cx="3028950" cy="619126"/>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editAs="oneCell">
    <xdr:from>
      <xdr:col>6</xdr:col>
      <xdr:colOff>981075</xdr:colOff>
      <xdr:row>0</xdr:row>
      <xdr:rowOff>19050</xdr:rowOff>
    </xdr:from>
    <xdr:to>
      <xdr:col>15</xdr:col>
      <xdr:colOff>1790701</xdr:colOff>
      <xdr:row>1</xdr:row>
      <xdr:rowOff>485775</xdr:rowOff>
    </xdr:to>
    <mc:AlternateContent xmlns:mc="http://schemas.openxmlformats.org/markup-compatibility/2006" xmlns:a14="http://schemas.microsoft.com/office/drawing/2010/main">
      <mc:Choice Requires="a14">
        <xdr:graphicFrame macro="">
          <xdr:nvGraphicFramePr>
            <xdr:cNvPr id="3" name="Region 2">
              <a:extLst>
                <a:ext uri="{FF2B5EF4-FFF2-40B4-BE49-F238E27FC236}">
                  <a16:creationId xmlns:a16="http://schemas.microsoft.com/office/drawing/2014/main" id="{D609B980-ED70-4176-8FCB-C684BF4D68CB}"/>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mlns="">
        <xdr:sp macro="" textlink="">
          <xdr:nvSpPr>
            <xdr:cNvPr id="0" name=""/>
            <xdr:cNvSpPr>
              <a:spLocks noTextEdit="1"/>
            </xdr:cNvSpPr>
          </xdr:nvSpPr>
          <xdr:spPr>
            <a:xfrm>
              <a:off x="5753100" y="19050"/>
              <a:ext cx="10239376" cy="657225"/>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twoCellAnchor editAs="oneCell">
    <xdr:from>
      <xdr:col>4</xdr:col>
      <xdr:colOff>38100</xdr:colOff>
      <xdr:row>1</xdr:row>
      <xdr:rowOff>466725</xdr:rowOff>
    </xdr:from>
    <xdr:to>
      <xdr:col>15</xdr:col>
      <xdr:colOff>1781175</xdr:colOff>
      <xdr:row>2</xdr:row>
      <xdr:rowOff>142874</xdr:rowOff>
    </xdr:to>
    <mc:AlternateContent xmlns:mc="http://schemas.openxmlformats.org/markup-compatibility/2006" xmlns:a14="http://schemas.microsoft.com/office/drawing/2010/main">
      <mc:Choice Requires="a14">
        <xdr:graphicFrame macro="">
          <xdr:nvGraphicFramePr>
            <xdr:cNvPr id="4" name="Product Category 2">
              <a:extLst>
                <a:ext uri="{FF2B5EF4-FFF2-40B4-BE49-F238E27FC236}">
                  <a16:creationId xmlns:a16="http://schemas.microsoft.com/office/drawing/2014/main" id="{2423EA8D-B1EF-4731-81A9-0874E6B74957}"/>
                </a:ext>
              </a:extLst>
            </xdr:cNvPr>
            <xdr:cNvGraphicFramePr/>
          </xdr:nvGraphicFramePr>
          <xdr:xfrm>
            <a:off x="0" y="0"/>
            <a:ext cx="0" cy="0"/>
          </xdr:xfrm>
          <a:graphic>
            <a:graphicData uri="http://schemas.microsoft.com/office/drawing/2010/slicer">
              <sle:slicer xmlns:sle="http://schemas.microsoft.com/office/drawing/2010/slicer" name="Product Category 2"/>
            </a:graphicData>
          </a:graphic>
        </xdr:graphicFrame>
      </mc:Choice>
      <mc:Fallback xmlns="">
        <xdr:sp macro="" textlink="">
          <xdr:nvSpPr>
            <xdr:cNvPr id="0" name=""/>
            <xdr:cNvSpPr>
              <a:spLocks noTextEdit="1"/>
            </xdr:cNvSpPr>
          </xdr:nvSpPr>
          <xdr:spPr>
            <a:xfrm>
              <a:off x="2714625" y="657225"/>
              <a:ext cx="13268325" cy="647699"/>
            </a:xfrm>
            <a:prstGeom prst="rect">
              <a:avLst/>
            </a:prstGeom>
            <a:solidFill>
              <a:prstClr val="white"/>
            </a:solidFill>
            <a:ln w="1">
              <a:solidFill>
                <a:prstClr val="green"/>
              </a:solidFill>
            </a:ln>
          </xdr:spPr>
          <xdr:txBody>
            <a:bodyPr vertOverflow="clip" horzOverflow="clip"/>
            <a:lstStyle/>
            <a:p>
              <a:r>
                <a:rPr lang="de-DE" sz="1100"/>
                <a:t>Diese Form stellt einen Datenschnitt dar. Datenschnitte werden in Excel 2010 und höher unterstützt.
Wenn die Form in einer früheren Version von Excel geändert oder die Arbeitsmappe in Excel 2003 oder früher gespeichert wurde, kann der Datenschnitt nicht verwendet werden.</a:t>
              </a:r>
            </a:p>
          </xdr:txBody>
        </xdr:sp>
      </mc:Fallback>
    </mc:AlternateContent>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ichael Tenner" refreshedDate="44433.834238425923" backgroundQuery="1" createdVersion="7" refreshedVersion="7" minRefreshableVersion="3" recordCount="0" supportSubquery="1" supportAdvancedDrill="1" xr:uid="{83882B8C-997A-4A65-B323-FE2B7D5C626B}">
  <cacheSource type="external" connectionId="1"/>
  <cacheFields count="6">
    <cacheField name="[Measures].[AC]" caption="AC" numFmtId="0" hierarchy="68" level="32767"/>
    <cacheField name="[Kalender].[Month].[Month]" caption="Month" numFmtId="0" hierarchy="10" level="1">
      <sharedItems count="12">
        <s v="[Kalender].[Month].&amp;[Jan]" c="Jan"/>
        <s v="[Kalender].[Month].&amp;[Feb]" c="Feb"/>
        <s v="[Kalender].[Month].&amp;[Mar]" c="Mar"/>
        <s v="[Kalender].[Month].&amp;[Apr]" c="Apr"/>
        <s v="[Kalender].[Month].&amp;[May]" c="May"/>
        <s v="[Kalender].[Month].&amp;[Jun]" c="Jun"/>
        <s v="[Kalender].[Month].&amp;[Jul]" c="Jul"/>
        <s v="[Kalender].[Month].&amp;[Aug]" c="Aug"/>
        <s v="[Kalender].[Month].&amp;[Sep]" c="Sep"/>
        <s v="[Kalender].[Month].&amp;[Oct]" c="Oct"/>
        <s v="[Kalender].[Month].&amp;[Nov]" c="Nov"/>
        <s v="[Kalender].[Month].&amp;[Dec]" c="Dec"/>
      </sharedItems>
    </cacheField>
    <cacheField name="[Verkäufer].[Salesperson].[Salesperson]" caption="Salesperson" numFmtId="0" hierarchy="46" level="1">
      <sharedItems count="11">
        <s v="[Verkäufer].[Salesperson].&amp;[Andreas]" c="Andreas"/>
        <s v="[Verkäufer].[Salesperson].&amp;[Dirk]" c="Dirk"/>
        <s v="[Verkäufer].[Salesperson].&amp;[Frauke]" c="Frauke"/>
        <s v="[Verkäufer].[Salesperson].&amp;[Heimo]" c="Heimo"/>
        <s v="[Verkäufer].[Salesperson].&amp;[Josef]" c="Josef"/>
        <s v="[Verkäufer].[Salesperson].&amp;[Lisa]" c="Lisa"/>
        <s v="[Verkäufer].[Salesperson].&amp;[Maria]" c="Maria"/>
        <s v="[Verkäufer].[Salesperson].&amp;[Mark]" c="Mark"/>
        <s v="[Verkäufer].[Salesperson].&amp;[Michael]" c="Michael"/>
        <s v="[Verkäufer].[Salesperson].&amp;[Stefan]" c="Stefan"/>
        <s v="[Verkäufer].[Salesperson].&amp;[Willhelm]" c="Willhelm"/>
      </sharedItems>
    </cacheField>
    <cacheField name="[Kalender].[YQM Hierarchy].[Year]" caption="Year" numFmtId="0" hierarchy="17" level="1">
      <sharedItems containsSemiMixedTypes="0" containsString="0"/>
    </cacheField>
    <cacheField name="[Kalender].[YQM Hierarchy].[Quarter]" caption="Quarter" numFmtId="0" hierarchy="17" level="2">
      <sharedItems containsSemiMixedTypes="0" containsString="0"/>
    </cacheField>
    <cacheField name="[Kalender].[YQM Hierarchy].[Month]" caption="Month" numFmtId="0" hierarchy="17" level="3">
      <sharedItems containsSemiMixedTypes="0" containsString="0"/>
    </cacheField>
  </cacheFields>
  <cacheHierarchies count="80">
    <cacheHierarchy uniqueName="[Abteilungen].[BusinessUnit]" caption="BusinessUnit" attribute="1" defaultMemberUniqueName="[Abteilungen].[BusinessUnit].[All]" allUniqueName="[Abteilungen].[BusinessUnit].[All]" dimensionUniqueName="[Abteilungen]" displayFolder="" count="2" unbalanced="0"/>
    <cacheHierarchy uniqueName="[Abteilungen].[BusinessUnitID]" caption="BusinessUnitID" attribute="1" defaultMemberUniqueName="[Abteilungen].[BusinessUnitID].[All]" allUniqueName="[Abteilungen].[BusinessUnitID].[All]" dimensionUniqueName="[Abteilungen]" displayFolder="" count="2" unbalanced="0"/>
    <cacheHierarchy uniqueName="[Abteilungen].[Division]" caption="Division" attribute="1" defaultMemberUniqueName="[Abteilungen].[Division].[All]" allUniqueName="[Abteilungen].[Division].[All]" dimensionUniqueName="[Abteilungen]" displayFolder="" count="2" unbalanced="0"/>
    <cacheHierarchy uniqueName="[Abteilungen].[Division Hierarchy]" caption="Division Hierarchy" defaultMemberUniqueName="[Abteilungen].[Division Hierarchy].[All]" allUniqueName="[Abteilungen].[Division Hierarchy].[All]" dimensionUniqueName="[Abteilungen]" displayFolder="" count="4" unbalanced="0"/>
    <cacheHierarchy uniqueName="[Abteilungen].[Group]" caption="Group" attribute="1" defaultMemberUniqueName="[Abteilungen].[Group].[All]" allUniqueName="[Abteilungen].[Group].[All]" dimensionUniqueName="[Abteilungen]" displayFolder="" count="2" unbalanced="0"/>
    <cacheHierarchy uniqueName="[Forecast_V1].[Forecast Value]" caption="Forecast Value" attribute="1" defaultMemberUniqueName="[Forecast_V1].[Forecast Value].[All]" allUniqueName="[Forecast_V1].[Forecast Value].[All]" dimensionUniqueName="[Forecast_V1]" displayFolder="" count="2" unbalanced="0"/>
    <cacheHierarchy uniqueName="[Forecast_V1].[Monat]" caption="Monat" attribute="1" defaultMemberUniqueName="[Forecast_V1].[Monat].[All]" allUniqueName="[Forecast_V1].[Monat].[All]" dimensionUniqueName="[Forecast_V1]" displayFolder="" count="2" unbalanced="0"/>
    <cacheHierarchy uniqueName="[Forecast_V1].[SalespersonID]" caption="SalespersonID" attribute="1" defaultMemberUniqueName="[Forecast_V1].[SalespersonID].[All]" allUniqueName="[Forecast_V1].[SalespersonID].[All]" dimensionUniqueName="[Forecast_V1]" displayFolder="" count="2" unbalanced="0"/>
    <cacheHierarchy uniqueName="[Forecast_V1].[Variante]" caption="Variante" attribute="1" defaultMemberUniqueName="[Forecast_V1].[Variante].[All]" allUniqueName="[Forecast_V1].[Variante].[All]" dimensionUniqueName="[Forecast_V1]" displayFolder="" count="2" unbalanced="0"/>
    <cacheHierarchy uniqueName="[Kalender].[Date]" caption="Date" attribute="1" time="1" keyAttribute="1" defaultMemberUniqueName="[Kalender].[Date].[All]" allUniqueName="[Kalender].[Date].[All]" dimensionUniqueName="[Kalender]" displayFolder="" count="2" memberValueDatatype="7" unbalanced="0"/>
    <cacheHierarchy uniqueName="[Kalender].[Month]" caption="Month" attribute="1" time="1" defaultMemberUniqueName="[Kalender].[Month].[All]" allUniqueName="[Kalender].[Month].[All]" dimensionUniqueName="[Kalender]" displayFolder="" count="2" unbalanced="0">
      <fieldsUsage count="2">
        <fieldUsage x="-1"/>
        <fieldUsage x="1"/>
      </fieldsUsage>
    </cacheHierarchy>
    <cacheHierarchy uniqueName="[Kalender].[MonthNo]" caption="MonthNo" attribute="1" time="1" defaultMemberUniqueName="[Kalender].[MonthNo].[All]" allUniqueName="[Kalender].[MonthNo].[All]" dimensionUniqueName="[Kalender]" displayFolder="" count="2" unbalanced="0"/>
    <cacheHierarchy uniqueName="[Kalender].[Quarter]" caption="Quarter" attribute="1" time="1" defaultMemberUniqueName="[Kalender].[Quarter].[All]" allUniqueName="[Kalender].[Quarter].[All]" dimensionUniqueName="[Kalender]" displayFolder="" count="2" unbalanced="0"/>
    <cacheHierarchy uniqueName="[Kalender].[Weekday]" caption="Weekday" attribute="1" time="1" defaultMemberUniqueName="[Kalender].[Weekday].[All]" allUniqueName="[Kalender].[Weekday].[All]" dimensionUniqueName="[Kalender]" displayFolder="" count="2" unbalanced="0"/>
    <cacheHierarchy uniqueName="[Kalender].[WeekdayNo]" caption="WeekdayNo" attribute="1" time="1" defaultMemberUniqueName="[Kalender].[WeekdayNo].[All]" allUniqueName="[Kalender].[WeekdayNo].[All]" dimensionUniqueName="[Kalender]" displayFolder="" count="2" unbalanced="0"/>
    <cacheHierarchy uniqueName="[Kalender].[Year]" caption="Year" attribute="1" time="1" defaultMemberUniqueName="[Kalender].[Year].[All]" allUniqueName="[Kalender].[Year].[All]" dimensionUniqueName="[Kalender]" displayFolder="" count="2" unbalanced="0"/>
    <cacheHierarchy uniqueName="[Kalender].[YearMonth]" caption="YearMonth" attribute="1" time="1" defaultMemberUniqueName="[Kalender].[YearMonth].[All]" allUniqueName="[Kalender].[YearMonth].[All]" dimensionUniqueName="[Kalender]" displayFolder="" count="2" unbalanced="0"/>
    <cacheHierarchy uniqueName="[Kalender].[YQM Hierarchy]" caption="YQM Hierarchy" time="1" defaultMemberUniqueName="[Kalender].[YQM Hierarchy].[All]" allUniqueName="[Kalender].[YQM Hierarchy].[All]" dimensionUniqueName="[Kalender]" displayFolder="" count="4" unbalanced="0">
      <fieldsUsage count="4">
        <fieldUsage x="-1"/>
        <fieldUsage x="3"/>
        <fieldUsage x="4"/>
        <fieldUsage x="5"/>
      </fieldsUsage>
    </cacheHierarchy>
    <cacheHierarchy uniqueName="[KPIs].[KPI]" caption="KPI" attribute="1" defaultMemberUniqueName="[KPIs].[KPI].[All]" allUniqueName="[KPIs].[KPI].[All]" dimensionUniqueName="[KPIs]" displayFolder="" count="2" unbalanced="0"/>
    <cacheHierarchy uniqueName="[KPIs].[KPI_ID]" caption="KPI_ID" attribute="1" defaultMemberUniqueName="[KPIs].[KPI_ID].[All]" allUniqueName="[KPIs].[KPI_ID].[All]" dimensionUniqueName="[KPIs]" displayFolder="" count="2" unbalanced="0"/>
    <cacheHierarchy uniqueName="[Kunden].[CountryID]" caption="CountryID" attribute="1" defaultMemberUniqueName="[Kunden].[CountryID].[All]" allUniqueName="[Kunden].[CountryID].[All]" dimensionUniqueName="[Kunden]" displayFolder="" count="2" unbalanced="0"/>
    <cacheHierarchy uniqueName="[Kunden].[Customer]" caption="Customer" attribute="1" defaultMemberUniqueName="[Kunden].[Customer].[All]" allUniqueName="[Kunden].[Customer].[All]" dimensionUniqueName="[Kunden]" displayFolder="" count="2" unbalanced="0"/>
    <cacheHierarchy uniqueName="[Kunden].[CustomerID]" caption="CustomerID" attribute="1" defaultMemberUniqueName="[Kunden].[CustomerID].[All]" allUniqueName="[Kunden].[CustomerID].[All]" dimensionUniqueName="[Kunden]" displayFolder="" count="2" unbalanced="0"/>
    <cacheHierarchy uniqueName="[Kunden].[Region]" caption="Region" attribute="1" defaultMemberUniqueName="[Kunden].[Region].[All]" allUniqueName="[Kunden].[Region].[All]" dimensionUniqueName="[Kunden]" displayFolder="" count="2" unbalanced="0"/>
    <cacheHierarchy uniqueName="[Kunden].[Region Hierarchy]" caption="Region Hierarchy" defaultMemberUniqueName="[Kunden].[Region Hierarchy].[All]" allUniqueName="[Kunden].[Region Hierarchy].[All]" dimensionUniqueName="[Kunden]" displayFolder="" count="3" unbalanced="0"/>
    <cacheHierarchy uniqueName="[Kunden].[RegionID]" caption="RegionID" attribute="1" defaultMemberUniqueName="[Kunden].[RegionID].[All]" allUniqueName="[Kunden].[RegionID].[All]" dimensionUniqueName="[Kunden]" displayFolder="" count="2" unbalanced="0"/>
    <cacheHierarchy uniqueName="[Produkte].[Product]" caption="Product" attribute="1" defaultMemberUniqueName="[Produkte].[Product].[All]" allUniqueName="[Produkte].[Product].[All]" dimensionUniqueName="[Produkte]" displayFolder="" count="2" unbalanced="0"/>
    <cacheHierarchy uniqueName="[Produkte].[Product Category]" caption="Product Category" attribute="1" defaultMemberUniqueName="[Produkte].[Product Category].[All]" allUniqueName="[Produkte].[Product Category].[All]" dimensionUniqueName="[Produkte]" displayFolder="" count="2" unbalanced="0"/>
    <cacheHierarchy uniqueName="[Produkte].[Product Group]" caption="Product Group" attribute="1" defaultMemberUniqueName="[Produkte].[Product Group].[All]" allUniqueName="[Produkte].[Product Group].[All]" dimensionUniqueName="[Produkte]" displayFolder="" count="2" unbalanced="0"/>
    <cacheHierarchy uniqueName="[Produkte].[ProductID]" caption="ProductID" attribute="1" defaultMemberUniqueName="[Produkte].[ProductID].[All]" allUniqueName="[Produkte].[ProductID].[All]" dimensionUniqueName="[Produkte]" displayFolder="" count="2" unbalanced="0"/>
    <cacheHierarchy uniqueName="[Simulation AC].[Parameter]" caption="Parameter" attribute="1" defaultMemberUniqueName="[Simulation AC].[Parameter].[All]" allUniqueName="[Simulation AC].[Parameter].[All]" dimensionUniqueName="[Simulation AC]" displayFolder="" count="2" unbalanced="0"/>
    <cacheHierarchy uniqueName="[Umsätze].[BusinessUnitID]" caption="BusinessUnitID" attribute="1" defaultMemberUniqueName="[Umsätze].[BusinessUnitID].[All]" allUniqueName="[Umsätze].[BusinessUnitID].[All]" dimensionUniqueName="[Umsätze]" displayFolder="" count="2" unbalanced="0"/>
    <cacheHierarchy uniqueName="[Umsätze].[Cost]" caption="Cost" attribute="1" defaultMemberUniqueName="[Umsätze].[Cost].[All]" allUniqueName="[Umsätze].[Cost].[All]" dimensionUniqueName="[Umsätze]" displayFolder="" count="2" unbalanced="0"/>
    <cacheHierarchy uniqueName="[Umsätze].[CustomerID]" caption="CustomerID" attribute="1" defaultMemberUniqueName="[Umsätze].[CustomerID].[All]" allUniqueName="[Umsätze].[CustomerID].[All]" dimensionUniqueName="[Umsätze]" displayFolder="" count="2" unbalanced="0"/>
    <cacheHierarchy uniqueName="[Umsätze].[Date]" caption="Date" attribute="1" defaultMemberUniqueName="[Umsätze].[Date].[All]" allUniqueName="[Umsätze].[Date].[All]" dimensionUniqueName="[Umsätze]" displayFolder="" count="2" unbalanced="0"/>
    <cacheHierarchy uniqueName="[Umsätze].[Gross Profit]" caption="Gross Profit" attribute="1" defaultMemberUniqueName="[Umsätze].[Gross Profit].[All]" allUniqueName="[Umsätze].[Gross Profit].[All]" dimensionUniqueName="[Umsätze]" displayFolder="" count="2" unbalanced="0"/>
    <cacheHierarchy uniqueName="[Umsätze].[Labourcost]" caption="Labourcost" attribute="1" defaultMemberUniqueName="[Umsätze].[Labourcost].[All]" allUniqueName="[Umsätze].[Labourcost].[All]" dimensionUniqueName="[Umsätze]" displayFolder="" count="2" unbalanced="0"/>
    <cacheHierarchy uniqueName="[Umsätze].[Material cost]" caption="Material cost" attribute="1" defaultMemberUniqueName="[Umsätze].[Material cost].[All]" allUniqueName="[Umsätze].[Material cost].[All]" dimensionUniqueName="[Umsätze]" displayFolder="" count="2" unbalanced="0"/>
    <cacheHierarchy uniqueName="[Umsätze].[Net Profit]" caption="Net Profit" attribute="1" defaultMemberUniqueName="[Umsätze].[Net Profit].[All]" allUniqueName="[Umsätze].[Net Profit].[All]" dimensionUniqueName="[Umsätze]" displayFolder="" count="2" unbalanced="0"/>
    <cacheHierarchy uniqueName="[Umsätze].[ProductID]" caption="ProductID" attribute="1" defaultMemberUniqueName="[Umsätze].[ProductID].[All]" allUniqueName="[Umsätze].[ProductID].[All]" dimensionUniqueName="[Umsätze]" displayFolder="" count="2" unbalanced="0"/>
    <cacheHierarchy uniqueName="[Umsätze].[R&amp;D Cost]" caption="R&amp;D Cost" attribute="1" defaultMemberUniqueName="[Umsätze].[R&amp;D Cost].[All]" allUniqueName="[Umsätze].[R&amp;D Cost].[All]" dimensionUniqueName="[Umsätze]" displayFolder="" count="2" unbalanced="0"/>
    <cacheHierarchy uniqueName="[Umsätze].[Revenue]" caption="Revenue" attribute="1" defaultMemberUniqueName="[Umsätze].[Revenue].[All]" allUniqueName="[Umsätze].[Revenue].[All]" dimensionUniqueName="[Umsätze]" displayFolder="" count="2" unbalanced="0"/>
    <cacheHierarchy uniqueName="[Umsätze].[SalespersonID]" caption="SalespersonID" attribute="1" defaultMemberUniqueName="[Umsätze].[SalespersonID].[All]" allUniqueName="[Umsätze].[SalespersonID].[All]" dimensionUniqueName="[Umsätze]" displayFolder="" count="2" unbalanced="0"/>
    <cacheHierarchy uniqueName="[Umsätze].[Scenario]" caption="Scenario" attribute="1" defaultMemberUniqueName="[Umsätze].[Scenario].[All]" allUniqueName="[Umsätze].[Scenario].[All]" dimensionUniqueName="[Umsätze]" displayFolder="" count="2" unbalanced="0"/>
    <cacheHierarchy uniqueName="[Umsätze].[Tax]" caption="Tax" attribute="1" defaultMemberUniqueName="[Umsätze].[Tax].[All]" allUniqueName="[Umsätze].[Tax].[All]" dimensionUniqueName="[Umsätze]" displayFolder="" count="2" unbalanced="0"/>
    <cacheHierarchy uniqueName="[Verkäufer].[Email]" caption="Email" attribute="1" defaultMemberUniqueName="[Verkäufer].[Email].[All]" allUniqueName="[Verkäufer].[Email].[All]" dimensionUniqueName="[Verkäufer]" displayFolder="" count="2" unbalanced="0"/>
    <cacheHierarchy uniqueName="[Verkäufer].[Salesperson]" caption="Salesperson" attribute="1" defaultMemberUniqueName="[Verkäufer].[Salesperson].[All]" allUniqueName="[Verkäufer].[Salesperson].[All]" dimensionUniqueName="[Verkäufer]" displayFolder="" count="2" unbalanced="0">
      <fieldsUsage count="2">
        <fieldUsage x="-1"/>
        <fieldUsage x="2"/>
      </fieldsUsage>
    </cacheHierarchy>
    <cacheHierarchy uniqueName="[Verkäufer].[SalespersonID]" caption="SalespersonID" attribute="1" defaultMemberUniqueName="[Verkäufer].[SalespersonID].[All]" allUniqueName="[Verkäufer].[SalespersonID].[All]" dimensionUniqueName="[Verkäufer]" displayFolder="" count="2" unbalanced="0"/>
    <cacheHierarchy uniqueName="[Zeitrahmen].[CalcID]" caption="CalcID" attribute="1" defaultMemberUniqueName="[Zeitrahmen].[CalcID].[All]" allUniqueName="[Zeitrahmen].[CalcID].[All]" dimensionUniqueName="[Zeitrahmen]" displayFolder="" count="2" unbalanced="0"/>
    <cacheHierarchy uniqueName="[Zeitrahmen].[Period Calculation]" caption="Period Calculation" attribute="1" defaultMemberUniqueName="[Zeitrahmen].[Period Calculation].[All]" allUniqueName="[Zeitrahmen].[Period Calculation].[All]" dimensionUniqueName="[Zeitrahmen]" displayFolder="" count="2" unbalanced="0"/>
    <cacheHierarchy uniqueName="[DateTableTemplate_0d27e68f-491f-470b-b830-37bf68015cc8].[Date]" caption="Date" attribute="1" defaultMemberUniqueName="[DateTableTemplate_0d27e68f-491f-470b-b830-37bf68015cc8].[Date].[All]" allUniqueName="[DateTableTemplate_0d27e68f-491f-470b-b830-37bf68015cc8].[Date].[All]" dimensionUniqueName="[DateTableTemplate_0d27e68f-491f-470b-b830-37bf68015cc8]" displayFolder="" count="2" unbalanced="0" hidden="1"/>
    <cacheHierarchy uniqueName="[DateTableTemplate_0d27e68f-491f-470b-b830-37bf68015cc8].[Date Hierarchy]" caption="Date Hierarchy" defaultMemberUniqueName="[DateTableTemplate_0d27e68f-491f-470b-b830-37bf68015cc8].[Date Hierarchy].[All]" allUniqueName="[DateTableTemplate_0d27e68f-491f-470b-b830-37bf68015cc8].[Date Hierarchy].[All]" dimensionUniqueName="[DateTableTemplate_0d27e68f-491f-470b-b830-37bf68015cc8]" displayFolder="" count="5" unbalanced="0" hidden="1"/>
    <cacheHierarchy uniqueName="[DateTableTemplate_0d27e68f-491f-470b-b830-37bf68015cc8].[Day]" caption="Day" attribute="1" defaultMemberUniqueName="[DateTableTemplate_0d27e68f-491f-470b-b830-37bf68015cc8].[Day].[All]" allUniqueName="[DateTableTemplate_0d27e68f-491f-470b-b830-37bf68015cc8].[Day].[All]" dimensionUniqueName="[DateTableTemplate_0d27e68f-491f-470b-b830-37bf68015cc8]" displayFolder="" count="2" unbalanced="0" hidden="1"/>
    <cacheHierarchy uniqueName="[DateTableTemplate_0d27e68f-491f-470b-b830-37bf68015cc8].[Month]" caption="Month" attribute="1" defaultMemberUniqueName="[DateTableTemplate_0d27e68f-491f-470b-b830-37bf68015cc8].[Month].[All]" allUniqueName="[DateTableTemplate_0d27e68f-491f-470b-b830-37bf68015cc8].[Month].[All]" dimensionUniqueName="[DateTableTemplate_0d27e68f-491f-470b-b830-37bf68015cc8]" displayFolder="" count="2" unbalanced="0" hidden="1"/>
    <cacheHierarchy uniqueName="[DateTableTemplate_0d27e68f-491f-470b-b830-37bf68015cc8].[MonthNo]" caption="MonthNo" attribute="1" defaultMemberUniqueName="[DateTableTemplate_0d27e68f-491f-470b-b830-37bf68015cc8].[MonthNo].[All]" allUniqueName="[DateTableTemplate_0d27e68f-491f-470b-b830-37bf68015cc8].[MonthNo].[All]" dimensionUniqueName="[DateTableTemplate_0d27e68f-491f-470b-b830-37bf68015cc8]" displayFolder="" count="2" unbalanced="0" hidden="1"/>
    <cacheHierarchy uniqueName="[DateTableTemplate_0d27e68f-491f-470b-b830-37bf68015cc8].[Quarter]" caption="Quarter" attribute="1" defaultMemberUniqueName="[DateTableTemplate_0d27e68f-491f-470b-b830-37bf68015cc8].[Quarter].[All]" allUniqueName="[DateTableTemplate_0d27e68f-491f-470b-b830-37bf68015cc8].[Quarter].[All]" dimensionUniqueName="[DateTableTemplate_0d27e68f-491f-470b-b830-37bf68015cc8]" displayFolder="" count="2" unbalanced="0" hidden="1"/>
    <cacheHierarchy uniqueName="[DateTableTemplate_0d27e68f-491f-470b-b830-37bf68015cc8].[QuarterNo]" caption="QuarterNo" attribute="1" defaultMemberUniqueName="[DateTableTemplate_0d27e68f-491f-470b-b830-37bf68015cc8].[QuarterNo].[All]" allUniqueName="[DateTableTemplate_0d27e68f-491f-470b-b830-37bf68015cc8].[QuarterNo].[All]" dimensionUniqueName="[DateTableTemplate_0d27e68f-491f-470b-b830-37bf68015cc8]" displayFolder="" count="2" unbalanced="0" hidden="1"/>
    <cacheHierarchy uniqueName="[DateTableTemplate_0d27e68f-491f-470b-b830-37bf68015cc8].[Year]" caption="Year" attribute="1" defaultMemberUniqueName="[DateTableTemplate_0d27e68f-491f-470b-b830-37bf68015cc8].[Year].[All]" allUniqueName="[DateTableTemplate_0d27e68f-491f-470b-b830-37bf68015cc8].[Year].[All]" dimensionUniqueName="[DateTableTemplate_0d27e68f-491f-470b-b830-37bf68015cc8]" displayFolder="" count="2" unbalanced="0" hidden="1"/>
    <cacheHierarchy uniqueName="[Measures].[Selected BU]" caption="Selected BU" measure="1" displayFolder="" measureGroup="Abteilungen" count="0"/>
    <cacheHierarchy uniqueName="[Measures].[Selected BU by Country]" caption="Selected BU by Country" measure="1" displayFolder="" measureGroup="Abteilungen" count="0"/>
    <cacheHierarchy uniqueName="[Measures].[Varianten Vergleich]" caption="Varianten Vergleich" measure="1" displayFolder="" measureGroup="Abteilungen" count="0"/>
    <cacheHierarchy uniqueName="[Measures].[Test1]" caption="Test1" measure="1" displayFolder="" measureGroup="Abteilungen" count="0"/>
    <cacheHierarchy uniqueName="[Measures].[Is Revenue]" caption="Is Revenue" measure="1" displayFolder="" measureGroup="Abteilungen" count="0"/>
    <cacheHierarchy uniqueName="[Measures].[Is Cost]" caption="Is Cost" measure="1" displayFolder="" measureGroup="Abteilungen" count="0"/>
    <cacheHierarchy uniqueName="[Measures].[Is Gross Profit]" caption="Is Gross Profit" measure="1" displayFolder="" measureGroup="Abteilungen" count="0"/>
    <cacheHierarchy uniqueName="[Measures].[Now]" caption="Now" measure="1" displayFolder="" measureGroup="Abteilungen" count="0"/>
    <cacheHierarchy uniqueName="[Measures].[User]" caption="User" measure="1" displayFolder="" measureGroup="Abteilungen" count="0"/>
    <cacheHierarchy uniqueName="[Measures].[Current user]" caption="Current user" measure="1" displayFolder="" measureGroup="Verkäufer" count="0"/>
    <cacheHierarchy uniqueName="[Measures].[AC]" caption="AC" measure="1" displayFolder="" measureGroup="Umsätze" count="0" oneField="1">
      <fieldsUsage count="1">
        <fieldUsage x="0"/>
      </fieldsUsage>
    </cacheHierarchy>
    <cacheHierarchy uniqueName="[Measures].[PY]" caption="PY" measure="1" displayFolder="" measureGroup="Umsätze" count="0"/>
    <cacheHierarchy uniqueName="[Measures].[PL filtered]" caption="PL filtered" measure="1" displayFolder="" measureGroup="Umsätze" count="0"/>
    <cacheHierarchy uniqueName="[Measures].[PL]" caption="PL" measure="1" displayFolder="" measureGroup="Umsätze" count="0"/>
    <cacheHierarchy uniqueName="[Measures].[AC filtered]" caption="AC filtered" measure="1" displayFolder="" measureGroup="Umsätze" count="0"/>
    <cacheHierarchy uniqueName="[Measures].[Selected value]" caption="Selected value" measure="1" displayFolder="" measureGroup="Umsätze" count="0"/>
    <cacheHierarchy uniqueName="[Measures].[Simulated AC]" caption="Simulated AC" measure="1" displayFolder="" measureGroup="Umsätze" count="0"/>
    <cacheHierarchy uniqueName="[Measures].[SelectedCalc]" caption="SelectedCalc" measure="1" displayFolder="" measureGroup="Zeitrahmen" count="0"/>
    <cacheHierarchy uniqueName="[Measures].[SelectedKPI]" caption="SelectedKPI" measure="1" displayFolder="" measureGroup="KPIs" count="0"/>
    <cacheHierarchy uniqueName="[Measures].[Parameter Value]" caption="Parameter Value" measure="1" displayFolder="" measureGroup="Simulation AC" count="0"/>
    <cacheHierarchy uniqueName="[Measures].[FC_V1]" caption="FC_V1" measure="1" displayFolder="" measureGroup="Forecast_V1" count="0"/>
    <cacheHierarchy uniqueName="[Measures].[__Default measure]" caption="__Default measure" measure="1" displayFolder="" count="0" hidden="1"/>
  </cacheHierarchies>
  <kpis count="0"/>
  <dimensions count="11">
    <dimension name="Abteilungen" uniqueName="[Abteilungen]" caption="Abteilungen"/>
    <dimension name="Forecast_V1" uniqueName="[Forecast_V1]" caption="Forecast_V1"/>
    <dimension name="Kalender" uniqueName="[Kalender]" caption="Kalender"/>
    <dimension name="KPIs" uniqueName="[KPIs]" caption="KPIs"/>
    <dimension name="Kunden" uniqueName="[Kunden]" caption="Kunden"/>
    <dimension measure="1" name="Measures" uniqueName="[Measures]" caption="Measures"/>
    <dimension name="Produkte" uniqueName="[Produkte]" caption="Produkte"/>
    <dimension name="Simulation AC" uniqueName="[Simulation AC]" caption="Simulation AC"/>
    <dimension name="Umsätze" uniqueName="[Umsätze]" caption="Umsätze"/>
    <dimension name="Verkäufer" uniqueName="[Verkäufer]" caption="Verkäufer"/>
    <dimension name="Zeitrahmen" uniqueName="[Zeitrahmen]" caption="Zeitrahmen"/>
  </dimensions>
  <measureGroups count="11">
    <measureGroup name="Abteilungen" caption="Abteilungen"/>
    <measureGroup name="DateTableTemplate_0d27e68f-491f-470b-b830-37bf68015cc8" caption="DateTableTemplate_0d27e68f-491f-470b-b830-37bf68015cc8"/>
    <measureGroup name="Forecast_V1" caption="Forecast_V1"/>
    <measureGroup name="Kalender" caption="Kalender"/>
    <measureGroup name="KPIs" caption="KPIs"/>
    <measureGroup name="Kunden" caption="Kunden"/>
    <measureGroup name="Produkte" caption="Produkte"/>
    <measureGroup name="Simulation AC" caption="Simulation AC"/>
    <measureGroup name="Umsätze" caption="Umsätze"/>
    <measureGroup name="Verkäufer" caption="Verkäufer"/>
    <measureGroup name="Zeitrahmen" caption="Zeitrahmen"/>
  </measureGroups>
  <maps count="17">
    <map measureGroup="0" dimension="0"/>
    <map measureGroup="2" dimension="1"/>
    <map measureGroup="2" dimension="2"/>
    <map measureGroup="2" dimension="9"/>
    <map measureGroup="3" dimension="2"/>
    <map measureGroup="4" dimension="3"/>
    <map measureGroup="5" dimension="4"/>
    <map measureGroup="6" dimension="6"/>
    <map measureGroup="7" dimension="7"/>
    <map measureGroup="8" dimension="0"/>
    <map measureGroup="8" dimension="2"/>
    <map measureGroup="8" dimension="4"/>
    <map measureGroup="8" dimension="6"/>
    <map measureGroup="8" dimension="8"/>
    <map measureGroup="8" dimension="9"/>
    <map measureGroup="9" dimension="9"/>
    <map measureGroup="10" dimension="1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saveData="0" refreshedBy="Michael Tenner" refreshedDate="44433.836864351855" backgroundQuery="1" createdVersion="3" refreshedVersion="7" minRefreshableVersion="3" recordCount="0" tupleCache="1" supportSubquery="1" supportAdvancedDrill="1" xr:uid="{A99E6870-F4B9-4804-8F62-B6BD00080DB7}">
  <cacheSource type="external" connectionId="1"/>
  <cacheFields count="5">
    <cacheField name="[Measures].[MeasuresLevel]" caption="MeasuresLevel" numFmtId="0" hierarchy="26">
      <sharedItems count="1">
        <s v="[Measures].[AC]" c="AC"/>
      </sharedItems>
    </cacheField>
    <cacheField name="[Kalender].[Month].[Month]" caption="Month" numFmtId="0" hierarchy="10" level="1">
      <sharedItems count="12">
        <s v="[Kalender].[Month].&amp;[Jan]" c="Jan"/>
        <s v="[Kalender].[Month].&amp;[Feb]" c="Feb"/>
        <s v="[Kalender].[Month].&amp;[Mar]" c="Mar"/>
        <s v="[Kalender].[Month].&amp;[Apr]" c="Apr"/>
        <s v="[Kalender].[Month].&amp;[May]" c="May"/>
        <s v="[Kalender].[Month].&amp;[Jun]" c="Jun"/>
        <s v="[Kalender].[Month].&amp;[Jul]" c="Jul"/>
        <s v="[Kalender].[Month].&amp;[Aug]" c="Aug"/>
        <s v="[Kalender].[Month].&amp;[Sep]" c="Sep"/>
        <s v="[Kalender].[Month].&amp;[Oct]" c="Oct"/>
        <s v="[Kalender].[Month].&amp;[Nov]" c="Nov"/>
        <s v="[Kalender].[Month].&amp;[Dec]" c="Dec"/>
      </sharedItems>
    </cacheField>
    <cacheField name="[Kunden].[Region Hierarchy].[Region]" caption="Region" numFmtId="0" hierarchy="24" level="1">
      <sharedItems count="6">
        <s v="[Kunden].[Region Hierarchy].[Region].&amp;[Bayern]" c="Bayern"/>
        <s v="[Kunden].[Region Hierarchy].[Region].&amp;[Berlin]" c="Berlin"/>
        <s v="[Kunden].[Region Hierarchy].[Region].&amp;[Hamburg]" c="Hamburg"/>
        <s v="[Kunden].[Region Hierarchy].[Region].&amp;[Nordrhein-Westfalen]" c="Nordrhein-Westfalen"/>
        <s v="[Kunden].[Region Hierarchy].[Region].&amp;[Österreich]" c="Österreich"/>
        <s v="[Kunden].[Region Hierarchy].[Region].&amp;[Schweiz]" c="Schweiz"/>
      </sharedItems>
    </cacheField>
    <cacheField name="[Kalender].[YQM Hierarchy].[Year]" caption="Year" numFmtId="0" hierarchy="17" level="1">
      <sharedItems count="2">
        <s v="[Kalender].[YQM Hierarchy].[Year].&amp;[2017]" c="2017"/>
        <s v="[Kalender].[YQM Hierarchy].[Year].&amp;[2018]" c="2018"/>
      </sharedItems>
    </cacheField>
    <cacheField name="[Verkäufer].[Salesperson].[Salesperson]" caption="Salesperson" numFmtId="0" hierarchy="47" level="1">
      <sharedItems count="11">
        <s v="[Verkäufer].[Salesperson].&amp;[Andreas]" c="Andreas"/>
        <s v="[Verkäufer].[Salesperson].&amp;[Dirk]" c="Dirk"/>
        <s v="[Verkäufer].[Salesperson].&amp;[Frauke]" c="Frauke"/>
        <s v="[Verkäufer].[Salesperson].&amp;[Heimo]" c="Heimo"/>
        <s v="[Verkäufer].[Salesperson].&amp;[Josef]" c="Josef"/>
        <s v="[Verkäufer].[Salesperson].&amp;[Lisa]" c="Lisa"/>
        <s v="[Verkäufer].[Salesperson].&amp;[Maria]" c="Maria"/>
        <s v="[Verkäufer].[Salesperson].&amp;[Mark]" c="Mark"/>
        <s v="[Verkäufer].[Salesperson].&amp;[Michael]" c="Michael"/>
        <s v="[Verkäufer].[Salesperson].&amp;[Stefan]" c="Stefan"/>
        <s v="[Verkäufer].[Salesperson].&amp;[Willhelm]" c="Willhelm"/>
      </sharedItems>
    </cacheField>
  </cacheFields>
  <cacheHierarchies count="81">
    <cacheHierarchy uniqueName="[Abteilungen].[BusinessUnit]" caption="BusinessUnit" attribute="1" defaultMemberUniqueName="[Abteilungen].[BusinessUnit].[All]" allUniqueName="[Abteilungen].[BusinessUnit].[All]" dimensionUniqueName="[Abteilungen]" displayFolder="" count="2" unbalanced="0"/>
    <cacheHierarchy uniqueName="[Abteilungen].[BusinessUnitID]" caption="BusinessUnitID" attribute="1" defaultMemberUniqueName="[Abteilungen].[BusinessUnitID].[All]" allUniqueName="[Abteilungen].[BusinessUnitID].[All]" dimensionUniqueName="[Abteilungen]" displayFolder="" count="2" unbalanced="0"/>
    <cacheHierarchy uniqueName="[Abteilungen].[Division]" caption="Division" attribute="1" defaultMemberUniqueName="[Abteilungen].[Division].[All]" allUniqueName="[Abteilungen].[Division].[All]" dimensionUniqueName="[Abteilungen]" displayFolder="" count="2" unbalanced="0"/>
    <cacheHierarchy uniqueName="[Abteilungen].[Division Hierarchy]" caption="Division Hierarchy" defaultMemberUniqueName="[Abteilungen].[Division Hierarchy].[All]" allUniqueName="[Abteilungen].[Division Hierarchy].[All]" dimensionUniqueName="[Abteilungen]" displayFolder="" count="4" unbalanced="0"/>
    <cacheHierarchy uniqueName="[Abteilungen].[Group]" caption="Group" attribute="1" defaultMemberUniqueName="[Abteilungen].[Group].[All]" allUniqueName="[Abteilungen].[Group].[All]" dimensionUniqueName="[Abteilungen]" displayFolder="" count="2" unbalanced="0"/>
    <cacheHierarchy uniqueName="[Forecast_V1].[Forecast Value]" caption="Forecast Value" attribute="1" defaultMemberUniqueName="[Forecast_V1].[Forecast Value].[All]" allUniqueName="[Forecast_V1].[Forecast Value].[All]" dimensionUniqueName="[Forecast_V1]" displayFolder="" count="2" unbalanced="0"/>
    <cacheHierarchy uniqueName="[Forecast_V1].[Monat]" caption="Monat" attribute="1" defaultMemberUniqueName="[Forecast_V1].[Monat].[All]" allUniqueName="[Forecast_V1].[Monat].[All]" dimensionUniqueName="[Forecast_V1]" displayFolder="" count="2" unbalanced="0"/>
    <cacheHierarchy uniqueName="[Forecast_V1].[SalespersonID]" caption="SalespersonID" attribute="1" defaultMemberUniqueName="[Forecast_V1].[SalespersonID].[All]" allUniqueName="[Forecast_V1].[SalespersonID].[All]" dimensionUniqueName="[Forecast_V1]" displayFolder="" count="2" unbalanced="0"/>
    <cacheHierarchy uniqueName="[Forecast_V1].[Variante]" caption="Variante" attribute="1" defaultMemberUniqueName="[Forecast_V1].[Variante].[All]" allUniqueName="[Forecast_V1].[Variante].[All]" dimensionUniqueName="[Forecast_V1]" displayFolder="" count="2" unbalanced="0"/>
    <cacheHierarchy uniqueName="[Kalender].[Date]" caption="Date" attribute="1" time="1" keyAttribute="1" defaultMemberUniqueName="[Kalender].[Date].[All]" allUniqueName="[Kalender].[Date].[All]" dimensionUniqueName="[Kalender]" displayFolder="" count="2" memberValueDatatype="7" unbalanced="0"/>
    <cacheHierarchy uniqueName="[Kalender].[Month]" caption="Month" attribute="1" time="1" defaultMemberUniqueName="[Kalender].[Month].[All]" allUniqueName="[Kalender].[Month].[All]" dimensionUniqueName="[Kalender]" displayFolder="" count="2" unbalanced="0">
      <fieldsUsage count="2">
        <fieldUsage x="-1"/>
        <fieldUsage x="1"/>
      </fieldsUsage>
    </cacheHierarchy>
    <cacheHierarchy uniqueName="[Kalender].[MonthNo]" caption="MonthNo" attribute="1" time="1" defaultMemberUniqueName="[Kalender].[MonthNo].[All]" allUniqueName="[Kalender].[MonthNo].[All]" dimensionUniqueName="[Kalender]" displayFolder="" count="2" unbalanced="0"/>
    <cacheHierarchy uniqueName="[Kalender].[Quarter]" caption="Quarter" attribute="1" time="1" defaultMemberUniqueName="[Kalender].[Quarter].[All]" allUniqueName="[Kalender].[Quarter].[All]" dimensionUniqueName="[Kalender]" displayFolder="" count="2" unbalanced="0"/>
    <cacheHierarchy uniqueName="[Kalender].[Weekday]" caption="Weekday" attribute="1" time="1" defaultMemberUniqueName="[Kalender].[Weekday].[All]" allUniqueName="[Kalender].[Weekday].[All]" dimensionUniqueName="[Kalender]" displayFolder="" count="2" unbalanced="0"/>
    <cacheHierarchy uniqueName="[Kalender].[WeekdayNo]" caption="WeekdayNo" attribute="1" time="1" defaultMemberUniqueName="[Kalender].[WeekdayNo].[All]" allUniqueName="[Kalender].[WeekdayNo].[All]" dimensionUniqueName="[Kalender]" displayFolder="" count="2" unbalanced="0"/>
    <cacheHierarchy uniqueName="[Kalender].[Year]" caption="Year" attribute="1" time="1" defaultMemberUniqueName="[Kalender].[Year].[All]" allUniqueName="[Kalender].[Year].[All]" dimensionUniqueName="[Kalender]" displayFolder="" count="2" unbalanced="0"/>
    <cacheHierarchy uniqueName="[Kalender].[YearMonth]" caption="YearMonth" attribute="1" time="1" defaultMemberUniqueName="[Kalender].[YearMonth].[All]" allUniqueName="[Kalender].[YearMonth].[All]" dimensionUniqueName="[Kalender]" displayFolder="" count="2" unbalanced="0"/>
    <cacheHierarchy uniqueName="[Kalender].[YQM Hierarchy]" caption="YQM Hierarchy" time="1" defaultMemberUniqueName="[Kalender].[YQM Hierarchy].[All]" allUniqueName="[Kalender].[YQM Hierarchy].[All]" allCaption="All" dimensionUniqueName="[Kalender]" displayFolder="" count="4" unbalanced="0">
      <fieldsUsage count="2">
        <fieldUsage x="-1"/>
        <fieldUsage x="3"/>
      </fieldsUsage>
    </cacheHierarchy>
    <cacheHierarchy uniqueName="[KPIs].[KPI]" caption="KPI" attribute="1" defaultMemberUniqueName="[KPIs].[KPI].[All]" allUniqueName="[KPIs].[KPI].[All]" dimensionUniqueName="[KPIs]" displayFolder="" count="2" unbalanced="0"/>
    <cacheHierarchy uniqueName="[KPIs].[KPI_ID]" caption="KPI_ID" attribute="1" defaultMemberUniqueName="[KPIs].[KPI_ID].[All]" allUniqueName="[KPIs].[KPI_ID].[All]" dimensionUniqueName="[KPIs]" displayFolder="" count="2" unbalanced="0"/>
    <cacheHierarchy uniqueName="[Kunden].[CountryID]" caption="CountryID" attribute="1" defaultMemberUniqueName="[Kunden].[CountryID].[All]" allUniqueName="[Kunden].[CountryID].[All]" dimensionUniqueName="[Kunden]" displayFolder="" count="2" unbalanced="0"/>
    <cacheHierarchy uniqueName="[Kunden].[Customer]" caption="Customer" attribute="1" defaultMemberUniqueName="[Kunden].[Customer].[All]" allUniqueName="[Kunden].[Customer].[All]" dimensionUniqueName="[Kunden]" displayFolder="" count="2" unbalanced="0"/>
    <cacheHierarchy uniqueName="[Kunden].[CustomerID]" caption="CustomerID" attribute="1" defaultMemberUniqueName="[Kunden].[CustomerID].[All]" allUniqueName="[Kunden].[CustomerID].[All]" dimensionUniqueName="[Kunden]" displayFolder="" count="2" unbalanced="0"/>
    <cacheHierarchy uniqueName="[Kunden].[Region]" caption="Region" attribute="1" defaultMemberUniqueName="[Kunden].[Region].[All]" allUniqueName="[Kunden].[Region].[All]" dimensionUniqueName="[Kunden]" displayFolder="" count="2" unbalanced="0"/>
    <cacheHierarchy uniqueName="[Kunden].[Region Hierarchy]" caption="Region Hierarchy" defaultMemberUniqueName="[Kunden].[Region Hierarchy].[All]" allUniqueName="[Kunden].[Region Hierarchy].[All]" allCaption="All" dimensionUniqueName="[Kunden]" displayFolder="" count="3" unbalanced="0">
      <fieldsUsage count="2">
        <fieldUsage x="-1"/>
        <fieldUsage x="2"/>
      </fieldsUsage>
    </cacheHierarchy>
    <cacheHierarchy uniqueName="[Kunden].[RegionID]" caption="RegionID" attribute="1" defaultMemberUniqueName="[Kunden].[RegionID].[All]" allUniqueName="[Kunden].[RegionID].[All]" dimensionUniqueName="[Kunden]" displayFolder="" count="2" unbalanced="0"/>
    <cacheHierarchy uniqueName="[Measures]" caption="Measures" attribute="1" keyAttribute="1" defaultMemberUniqueName="[Measures].[__Default measure]" dimensionUniqueName="[Measures]" displayFolder="" measures="1" count="1" unbalanced="0">
      <fieldsUsage count="1">
        <fieldUsage x="0"/>
      </fieldsUsage>
    </cacheHierarchy>
    <cacheHierarchy uniqueName="[Produkte].[Product]" caption="Product" attribute="1" defaultMemberUniqueName="[Produkte].[Product].[All]" allUniqueName="[Produkte].[Product].[All]" dimensionUniqueName="[Produkte]" displayFolder="" count="2" unbalanced="0"/>
    <cacheHierarchy uniqueName="[Produkte].[Product Category]" caption="Product Category" attribute="1" defaultMemberUniqueName="[Produkte].[Product Category].[All]" allUniqueName="[Produkte].[Product Category].[All]" allCaption="All" dimensionUniqueName="[Produkte]" displayFolder="" count="2" unbalanced="0"/>
    <cacheHierarchy uniqueName="[Produkte].[Product Group]" caption="Product Group" attribute="1" defaultMemberUniqueName="[Produkte].[Product Group].[All]" allUniqueName="[Produkte].[Product Group].[All]" dimensionUniqueName="[Produkte]" displayFolder="" count="2" unbalanced="0"/>
    <cacheHierarchy uniqueName="[Produkte].[ProductID]" caption="ProductID" attribute="1" defaultMemberUniqueName="[Produkte].[ProductID].[All]" allUniqueName="[Produkte].[ProductID].[All]" dimensionUniqueName="[Produkte]" displayFolder="" count="2" unbalanced="0"/>
    <cacheHierarchy uniqueName="[Simulation AC].[Parameter]" caption="Parameter" attribute="1" defaultMemberUniqueName="[Simulation AC].[Parameter].[All]" allUniqueName="[Simulation AC].[Parameter].[All]" dimensionUniqueName="[Simulation AC]" displayFolder="" count="2" unbalanced="0"/>
    <cacheHierarchy uniqueName="[Umsätze].[BusinessUnitID]" caption="BusinessUnitID" attribute="1" defaultMemberUniqueName="[Umsätze].[BusinessUnitID].[All]" allUniqueName="[Umsätze].[BusinessUnitID].[All]" dimensionUniqueName="[Umsätze]" displayFolder="" count="2" unbalanced="0"/>
    <cacheHierarchy uniqueName="[Umsätze].[Cost]" caption="Cost" attribute="1" defaultMemberUniqueName="[Umsätze].[Cost].[All]" allUniqueName="[Umsätze].[Cost].[All]" dimensionUniqueName="[Umsätze]" displayFolder="" count="2" unbalanced="0"/>
    <cacheHierarchy uniqueName="[Umsätze].[CustomerID]" caption="CustomerID" attribute="1" defaultMemberUniqueName="[Umsätze].[CustomerID].[All]" allUniqueName="[Umsätze].[CustomerID].[All]" dimensionUniqueName="[Umsätze]" displayFolder="" count="2" unbalanced="0"/>
    <cacheHierarchy uniqueName="[Umsätze].[Date]" caption="Date" attribute="1" defaultMemberUniqueName="[Umsätze].[Date].[All]" allUniqueName="[Umsätze].[Date].[All]" dimensionUniqueName="[Umsätze]" displayFolder="" count="2" unbalanced="0"/>
    <cacheHierarchy uniqueName="[Umsätze].[Gross Profit]" caption="Gross Profit" attribute="1" defaultMemberUniqueName="[Umsätze].[Gross Profit].[All]" allUniqueName="[Umsätze].[Gross Profit].[All]" dimensionUniqueName="[Umsätze]" displayFolder="" count="2" unbalanced="0"/>
    <cacheHierarchy uniqueName="[Umsätze].[Labourcost]" caption="Labourcost" attribute="1" defaultMemberUniqueName="[Umsätze].[Labourcost].[All]" allUniqueName="[Umsätze].[Labourcost].[All]" dimensionUniqueName="[Umsätze]" displayFolder="" count="2" unbalanced="0"/>
    <cacheHierarchy uniqueName="[Umsätze].[Material cost]" caption="Material cost" attribute="1" defaultMemberUniqueName="[Umsätze].[Material cost].[All]" allUniqueName="[Umsätze].[Material cost].[All]" dimensionUniqueName="[Umsätze]" displayFolder="" count="2" unbalanced="0"/>
    <cacheHierarchy uniqueName="[Umsätze].[Net Profit]" caption="Net Profit" attribute="1" defaultMemberUniqueName="[Umsätze].[Net Profit].[All]" allUniqueName="[Umsätze].[Net Profit].[All]" dimensionUniqueName="[Umsätze]" displayFolder="" count="2" unbalanced="0"/>
    <cacheHierarchy uniqueName="[Umsätze].[ProductID]" caption="ProductID" attribute="1" defaultMemberUniqueName="[Umsätze].[ProductID].[All]" allUniqueName="[Umsätze].[ProductID].[All]" dimensionUniqueName="[Umsätze]" displayFolder="" count="2" unbalanced="0"/>
    <cacheHierarchy uniqueName="[Umsätze].[R&amp;D Cost]" caption="R&amp;D Cost" attribute="1" defaultMemberUniqueName="[Umsätze].[R&amp;D Cost].[All]" allUniqueName="[Umsätze].[R&amp;D Cost].[All]" dimensionUniqueName="[Umsätze]" displayFolder="" count="2" unbalanced="0"/>
    <cacheHierarchy uniqueName="[Umsätze].[Revenue]" caption="Revenue" attribute="1" defaultMemberUniqueName="[Umsätze].[Revenue].[All]" allUniqueName="[Umsätze].[Revenue].[All]" dimensionUniqueName="[Umsätze]" displayFolder="" count="2" unbalanced="0"/>
    <cacheHierarchy uniqueName="[Umsätze].[SalespersonID]" caption="SalespersonID" attribute="1" defaultMemberUniqueName="[Umsätze].[SalespersonID].[All]" allUniqueName="[Umsätze].[SalespersonID].[All]" dimensionUniqueName="[Umsätze]" displayFolder="" count="2" unbalanced="0"/>
    <cacheHierarchy uniqueName="[Umsätze].[Scenario]" caption="Scenario" attribute="1" defaultMemberUniqueName="[Umsätze].[Scenario].[All]" allUniqueName="[Umsätze].[Scenario].[All]" dimensionUniqueName="[Umsätze]" displayFolder="" count="2" unbalanced="0"/>
    <cacheHierarchy uniqueName="[Umsätze].[Tax]" caption="Tax" attribute="1" defaultMemberUniqueName="[Umsätze].[Tax].[All]" allUniqueName="[Umsätze].[Tax].[All]" dimensionUniqueName="[Umsätze]" displayFolder="" count="2" unbalanced="0"/>
    <cacheHierarchy uniqueName="[Verkäufer].[Email]" caption="Email" attribute="1" defaultMemberUniqueName="[Verkäufer].[Email].[All]" allUniqueName="[Verkäufer].[Email].[All]" dimensionUniqueName="[Verkäufer]" displayFolder="" count="2" unbalanced="0"/>
    <cacheHierarchy uniqueName="[Verkäufer].[Salesperson]" caption="Salesperson" attribute="1" defaultMemberUniqueName="[Verkäufer].[Salesperson].[All]" allUniqueName="[Verkäufer].[Salesperson].[All]" dimensionUniqueName="[Verkäufer]" displayFolder="" count="2" unbalanced="0">
      <fieldsUsage count="2">
        <fieldUsage x="-1"/>
        <fieldUsage x="4"/>
      </fieldsUsage>
    </cacheHierarchy>
    <cacheHierarchy uniqueName="[Verkäufer].[SalespersonID]" caption="SalespersonID" attribute="1" defaultMemberUniqueName="[Verkäufer].[SalespersonID].[All]" allUniqueName="[Verkäufer].[SalespersonID].[All]" dimensionUniqueName="[Verkäufer]" displayFolder="" count="2" unbalanced="0"/>
    <cacheHierarchy uniqueName="[Zeitrahmen].[CalcID]" caption="CalcID" attribute="1" defaultMemberUniqueName="[Zeitrahmen].[CalcID].[All]" allUniqueName="[Zeitrahmen].[CalcID].[All]" dimensionUniqueName="[Zeitrahmen]" displayFolder="" count="2" unbalanced="0"/>
    <cacheHierarchy uniqueName="[Zeitrahmen].[Period Calculation]" caption="Period Calculation" attribute="1" defaultMemberUniqueName="[Zeitrahmen].[Period Calculation].[All]" allUniqueName="[Zeitrahmen].[Period Calculation].[All]" dimensionUniqueName="[Zeitrahmen]" displayFolder="" count="2" unbalanced="0"/>
    <cacheHierarchy uniqueName="[DateTableTemplate_0d27e68f-491f-470b-b830-37bf68015cc8].[Date]" caption="Date" attribute="1" defaultMemberUniqueName="[DateTableTemplate_0d27e68f-491f-470b-b830-37bf68015cc8].[Date].[All]" allUniqueName="[DateTableTemplate_0d27e68f-491f-470b-b830-37bf68015cc8].[Date].[All]" dimensionUniqueName="[DateTableTemplate_0d27e68f-491f-470b-b830-37bf68015cc8]" displayFolder="" count="2" unbalanced="0" hidden="1"/>
    <cacheHierarchy uniqueName="[DateTableTemplate_0d27e68f-491f-470b-b830-37bf68015cc8].[Date Hierarchy]" caption="Date Hierarchy" defaultMemberUniqueName="[DateTableTemplate_0d27e68f-491f-470b-b830-37bf68015cc8].[Date Hierarchy].[All]" allUniqueName="[DateTableTemplate_0d27e68f-491f-470b-b830-37bf68015cc8].[Date Hierarchy].[All]" dimensionUniqueName="[DateTableTemplate_0d27e68f-491f-470b-b830-37bf68015cc8]" displayFolder="" count="5" unbalanced="0" hidden="1"/>
    <cacheHierarchy uniqueName="[DateTableTemplate_0d27e68f-491f-470b-b830-37bf68015cc8].[Day]" caption="Day" attribute="1" defaultMemberUniqueName="[DateTableTemplate_0d27e68f-491f-470b-b830-37bf68015cc8].[Day].[All]" allUniqueName="[DateTableTemplate_0d27e68f-491f-470b-b830-37bf68015cc8].[Day].[All]" dimensionUniqueName="[DateTableTemplate_0d27e68f-491f-470b-b830-37bf68015cc8]" displayFolder="" count="2" unbalanced="0" hidden="1"/>
    <cacheHierarchy uniqueName="[DateTableTemplate_0d27e68f-491f-470b-b830-37bf68015cc8].[Month]" caption="Month" attribute="1" defaultMemberUniqueName="[DateTableTemplate_0d27e68f-491f-470b-b830-37bf68015cc8].[Month].[All]" allUniqueName="[DateTableTemplate_0d27e68f-491f-470b-b830-37bf68015cc8].[Month].[All]" dimensionUniqueName="[DateTableTemplate_0d27e68f-491f-470b-b830-37bf68015cc8]" displayFolder="" count="2" unbalanced="0" hidden="1"/>
    <cacheHierarchy uniqueName="[DateTableTemplate_0d27e68f-491f-470b-b830-37bf68015cc8].[MonthNo]" caption="MonthNo" attribute="1" defaultMemberUniqueName="[DateTableTemplate_0d27e68f-491f-470b-b830-37bf68015cc8].[MonthNo].[All]" allUniqueName="[DateTableTemplate_0d27e68f-491f-470b-b830-37bf68015cc8].[MonthNo].[All]" dimensionUniqueName="[DateTableTemplate_0d27e68f-491f-470b-b830-37bf68015cc8]" displayFolder="" count="2" unbalanced="0" hidden="1"/>
    <cacheHierarchy uniqueName="[DateTableTemplate_0d27e68f-491f-470b-b830-37bf68015cc8].[Quarter]" caption="Quarter" attribute="1" defaultMemberUniqueName="[DateTableTemplate_0d27e68f-491f-470b-b830-37bf68015cc8].[Quarter].[All]" allUniqueName="[DateTableTemplate_0d27e68f-491f-470b-b830-37bf68015cc8].[Quarter].[All]" dimensionUniqueName="[DateTableTemplate_0d27e68f-491f-470b-b830-37bf68015cc8]" displayFolder="" count="2" unbalanced="0" hidden="1"/>
    <cacheHierarchy uniqueName="[DateTableTemplate_0d27e68f-491f-470b-b830-37bf68015cc8].[QuarterNo]" caption="QuarterNo" attribute="1" defaultMemberUniqueName="[DateTableTemplate_0d27e68f-491f-470b-b830-37bf68015cc8].[QuarterNo].[All]" allUniqueName="[DateTableTemplate_0d27e68f-491f-470b-b830-37bf68015cc8].[QuarterNo].[All]" dimensionUniqueName="[DateTableTemplate_0d27e68f-491f-470b-b830-37bf68015cc8]" displayFolder="" count="2" unbalanced="0" hidden="1"/>
    <cacheHierarchy uniqueName="[DateTableTemplate_0d27e68f-491f-470b-b830-37bf68015cc8].[Year]" caption="Year" attribute="1" defaultMemberUniqueName="[DateTableTemplate_0d27e68f-491f-470b-b830-37bf68015cc8].[Year].[All]" allUniqueName="[DateTableTemplate_0d27e68f-491f-470b-b830-37bf68015cc8].[Year].[All]" dimensionUniqueName="[DateTableTemplate_0d27e68f-491f-470b-b830-37bf68015cc8]" displayFolder="" count="2" unbalanced="0" hidden="1"/>
    <cacheHierarchy uniqueName="[Measures].[Selected BU]" caption="Selected BU" measure="1" displayFolder="" measureGroup="Abteilungen" count="0"/>
    <cacheHierarchy uniqueName="[Measures].[Selected BU by Country]" caption="Selected BU by Country" measure="1" displayFolder="" measureGroup="Abteilungen" count="0"/>
    <cacheHierarchy uniqueName="[Measures].[Varianten Vergleich]" caption="Varianten Vergleich" measure="1" displayFolder="" measureGroup="Abteilungen" count="0"/>
    <cacheHierarchy uniqueName="[Measures].[Test1]" caption="Test1" measure="1" displayFolder="" measureGroup="Abteilungen" count="0"/>
    <cacheHierarchy uniqueName="[Measures].[Is Revenue]" caption="Is Revenue" measure="1" displayFolder="" measureGroup="Abteilungen" count="0"/>
    <cacheHierarchy uniqueName="[Measures].[Is Cost]" caption="Is Cost" measure="1" displayFolder="" measureGroup="Abteilungen" count="0"/>
    <cacheHierarchy uniqueName="[Measures].[Is Gross Profit]" caption="Is Gross Profit" measure="1" displayFolder="" measureGroup="Abteilungen" count="0"/>
    <cacheHierarchy uniqueName="[Measures].[Now]" caption="Now" measure="1" displayFolder="" measureGroup="Abteilungen" count="0"/>
    <cacheHierarchy uniqueName="[Measures].[User]" caption="User" measure="1" displayFolder="" measureGroup="Abteilungen" count="0"/>
    <cacheHierarchy uniqueName="[Measures].[Current user]" caption="Current user" measure="1" displayFolder="" measureGroup="Verkäufer" count="0"/>
    <cacheHierarchy uniqueName="[Measures].[AC]" caption="AC" measure="1" displayFolder="" measureGroup="Umsätze" count="0"/>
    <cacheHierarchy uniqueName="[Measures].[PY]" caption="PY" measure="1" displayFolder="" measureGroup="Umsätze" count="0"/>
    <cacheHierarchy uniqueName="[Measures].[PL filtered]" caption="PL filtered" measure="1" displayFolder="" measureGroup="Umsätze" count="0"/>
    <cacheHierarchy uniqueName="[Measures].[PL]" caption="PL" measure="1" displayFolder="" measureGroup="Umsätze" count="0"/>
    <cacheHierarchy uniqueName="[Measures].[AC filtered]" caption="AC filtered" measure="1" displayFolder="" measureGroup="Umsätze" count="0"/>
    <cacheHierarchy uniqueName="[Measures].[Selected value]" caption="Selected value" measure="1" displayFolder="" measureGroup="Umsätze" count="0"/>
    <cacheHierarchy uniqueName="[Measures].[Simulated AC]" caption="Simulated AC" measure="1" displayFolder="" measureGroup="Umsätze" count="0"/>
    <cacheHierarchy uniqueName="[Measures].[SelectedCalc]" caption="SelectedCalc" measure="1" displayFolder="" measureGroup="Zeitrahmen" count="0"/>
    <cacheHierarchy uniqueName="[Measures].[SelectedKPI]" caption="SelectedKPI" measure="1" displayFolder="" measureGroup="KPIs" count="0"/>
    <cacheHierarchy uniqueName="[Measures].[Parameter Value]" caption="Parameter Value" measure="1" displayFolder="" measureGroup="Simulation AC" count="0"/>
    <cacheHierarchy uniqueName="[Measures].[FC_V1]" caption="FC_V1" measure="1" displayFolder="" measureGroup="Forecast_V1" count="0"/>
    <cacheHierarchy uniqueName="[Measures].[__Default measure]" caption="__Default measure" measure="1" displayFolder="" count="0" hidden="1"/>
  </cacheHierarchies>
  <kpis count="0"/>
  <tupleCache>
    <entries count="348">
      <n v="40943983.982609965" in="0">
        <tpls c="5">
          <tpl fld="1" item="8"/>
          <tpl hier="17" item="0"/>
          <tpl fld="2" item="5"/>
          <tpl fld="0" item="0"/>
          <tpl hier="28" item="1"/>
        </tpls>
      </n>
      <n v="228605487.48331797" in="0">
        <tpls c="5">
          <tpl fld="1" item="8"/>
          <tpl hier="17" item="0"/>
          <tpl fld="2" item="3"/>
          <tpl fld="0" item="0"/>
          <tpl hier="28" item="1"/>
        </tpls>
      </n>
      <n v="136166815.93051001" in="0">
        <tpls c="5">
          <tpl fld="1" item="0"/>
          <tpl hier="17" item="0"/>
          <tpl fld="2" item="3"/>
          <tpl fld="0" item="0"/>
          <tpl hier="28" item="1"/>
        </tpls>
      </n>
      <n v="134559430.97180992" in="0">
        <tpls c="5">
          <tpl fld="1" item="0"/>
          <tpl hier="17" item="0"/>
          <tpl fld="2" item="4"/>
          <tpl fld="0" item="0"/>
          <tpl hier="28" item="1"/>
        </tpls>
      </n>
      <n v="67938471.09743394" in="0">
        <tpls c="5">
          <tpl fld="1" item="0"/>
          <tpl hier="17" item="0"/>
          <tpl fld="2" item="5"/>
          <tpl fld="0" item="0"/>
          <tpl hier="28" item="1"/>
        </tpls>
      </n>
      <n v="139600681.38767007" in="0">
        <tpls c="5">
          <tpl fld="1" item="0"/>
          <tpl hier="17" item="0"/>
          <tpl fld="2" item="2"/>
          <tpl fld="0" item="0"/>
          <tpl hier="28" item="1"/>
        </tpls>
      </n>
      <n v="38764438.208475009" in="0">
        <tpls c="5">
          <tpl fld="1" item="7"/>
          <tpl hier="17" item="0"/>
          <tpl fld="2" item="5"/>
          <tpl fld="0" item="0"/>
          <tpl hier="28" item="1"/>
        </tpls>
      </n>
      <n v="167548588.83256403" in="0">
        <tpls c="5">
          <tpl fld="1" item="7"/>
          <tpl hier="17" item="0"/>
          <tpl fld="2" item="3"/>
          <tpl fld="0" item="0"/>
          <tpl hier="28" item="1"/>
        </tpls>
      </n>
      <n v="57216156.298306011" in="0">
        <tpls c="5">
          <tpl fld="1" item="6"/>
          <tpl hier="17" item="0"/>
          <tpl fld="2" item="5"/>
          <tpl fld="0" item="0"/>
          <tpl hier="28" item="1"/>
        </tpls>
      </n>
      <n v="116893492.971999" in="0">
        <tpls c="5">
          <tpl fld="1" item="2"/>
          <tpl hier="17" item="0"/>
          <tpl fld="2" item="4"/>
          <tpl fld="0" item="0"/>
          <tpl hier="28" item="1"/>
        </tpls>
      </n>
      <n v="188998525.61015549" in="0">
        <tpls c="5">
          <tpl fld="1" item="6"/>
          <tpl hier="17" item="0"/>
          <tpl fld="2" item="3"/>
          <tpl fld="0" item="0"/>
          <tpl hier="28" item="1"/>
        </tpls>
      </n>
      <n v="155419073.61567995" in="0">
        <tpls c="5">
          <tpl fld="1" item="2"/>
          <tpl hier="17" item="0"/>
          <tpl fld="2" item="2"/>
          <tpl fld="0" item="0"/>
          <tpl hier="28" item="1"/>
        </tpls>
      </n>
      <n v="161717021.80451193" in="0">
        <tpls c="5">
          <tpl fld="1" item="6"/>
          <tpl hier="17" item="0"/>
          <tpl fld="2" item="1"/>
          <tpl fld="0" item="0"/>
          <tpl hier="28" item="1"/>
        </tpls>
      </n>
      <n v="52913169.762183517" in="0">
        <tpls c="5">
          <tpl fld="1" item="5"/>
          <tpl hier="17" item="0"/>
          <tpl fld="2" item="5"/>
          <tpl fld="0" item="0"/>
          <tpl hier="28" item="1"/>
        </tpls>
      </n>
      <n v="172534134.34773308" in="0">
        <tpls c="5">
          <tpl fld="1" item="9"/>
          <tpl hier="17" item="0"/>
          <tpl fld="2" item="4"/>
          <tpl fld="0" item="0"/>
          <tpl hier="28" item="1"/>
        </tpls>
      </n>
      <n v="130380492.88343947" in="0">
        <tpls c="5">
          <tpl fld="1" item="1"/>
          <tpl hier="17" item="0"/>
          <tpl fld="2" item="4"/>
          <tpl fld="0" item="0"/>
          <tpl hier="28" item="1"/>
        </tpls>
      </n>
      <n v="192968476.27028909" in="0">
        <tpls c="5">
          <tpl fld="1" item="5"/>
          <tpl hier="17" item="0"/>
          <tpl fld="2" item="3"/>
          <tpl fld="0" item="0"/>
          <tpl hier="28" item="1"/>
        </tpls>
      </n>
      <n v="219170235.67900947" in="0">
        <tpls c="5">
          <tpl fld="1" item="9"/>
          <tpl hier="17" item="0"/>
          <tpl fld="2" item="2"/>
          <tpl fld="0" item="0"/>
          <tpl hier="28" item="1"/>
        </tpls>
      </n>
      <n v="96299415.394534945" in="0">
        <tpls c="5">
          <tpl fld="1" item="1"/>
          <tpl hier="17" item="0"/>
          <tpl fld="2" item="2"/>
          <tpl fld="0" item="0"/>
          <tpl hier="28" item="1"/>
        </tpls>
      </n>
      <n v="144566557.84797508" in="0">
        <tpls c="5">
          <tpl fld="1" item="5"/>
          <tpl hier="17" item="0"/>
          <tpl fld="2" item="1"/>
          <tpl fld="0" item="0"/>
          <tpl hier="28" item="1"/>
        </tpls>
      </n>
      <n v="175270780.46122307" in="0">
        <tpls c="5">
          <tpl fld="1" item="9"/>
          <tpl hier="17" item="0"/>
          <tpl fld="2" item="0"/>
          <tpl fld="0" item="0"/>
          <tpl hier="28" item="1"/>
        </tpls>
      </n>
      <n v="260343751.46372646" in="0">
        <tpls c="5">
          <tpl fld="1" item="1"/>
          <tpl hier="17" item="0"/>
          <tpl fld="2" item="0"/>
          <tpl fld="0" item="0"/>
          <tpl hier="28" item="1"/>
        </tpls>
      </n>
      <n v="129135948.40971495" in="0">
        <tpls c="5">
          <tpl fld="1" item="8"/>
          <tpl hier="17" item="0"/>
          <tpl fld="2" item="2"/>
          <tpl fld="0" item="0"/>
          <tpl hier="28" item="1"/>
        </tpls>
      </n>
      <n v="118234933.46179253" in="0">
        <tpls c="5">
          <tpl fld="1" item="0"/>
          <tpl hier="17" item="0"/>
          <tpl fld="2" item="0"/>
          <tpl fld="0" item="0"/>
          <tpl hier="28" item="1"/>
        </tpls>
      </n>
      <n v="215195703.64803797" in="0">
        <tpls c="5">
          <tpl fld="1" item="5"/>
          <tpl hier="17" item="0"/>
          <tpl fld="2" item="0"/>
          <tpl fld="0" item="0"/>
          <tpl hier="28" item="1"/>
        </tpls>
      </n>
      <n v="127039997.10301003" in="0">
        <tpls c="5">
          <tpl fld="1" item="1"/>
          <tpl hier="17" item="0"/>
          <tpl fld="2" item="1"/>
          <tpl fld="0" item="0"/>
          <tpl hier="28" item="1"/>
        </tpls>
      </n>
      <n v="193003081.05637655" in="0">
        <tpls c="5">
          <tpl fld="1" item="9"/>
          <tpl hier="17" item="0"/>
          <tpl fld="2" item="1"/>
          <tpl fld="0" item="0"/>
          <tpl hier="28" item="1"/>
        </tpls>
      </n>
      <n v="170635244.40004998" in="0">
        <tpls c="5">
          <tpl fld="1" item="5"/>
          <tpl hier="17" item="0"/>
          <tpl fld="2" item="2"/>
          <tpl fld="0" item="0"/>
          <tpl hier="28" item="1"/>
        </tpls>
      </n>
      <n v="133139359.55607653" in="0">
        <tpls c="5">
          <tpl fld="1" item="1"/>
          <tpl hier="17" item="0"/>
          <tpl fld="2" item="3"/>
          <tpl fld="0" item="0"/>
          <tpl hier="28" item="1"/>
        </tpls>
      </n>
      <n v="197997520.16590765" in="0">
        <tpls c="5">
          <tpl fld="1" item="9"/>
          <tpl hier="17" item="0"/>
          <tpl fld="2" item="3"/>
          <tpl fld="0" item="0"/>
          <tpl hier="28" item="1"/>
        </tpls>
      </n>
      <n v="150290685.23603737" in="0">
        <tpls c="5">
          <tpl fld="1" item="5"/>
          <tpl hier="17" item="0"/>
          <tpl fld="2" item="4"/>
          <tpl fld="0" item="0"/>
          <tpl hier="28" item="1"/>
        </tpls>
      </n>
      <n v="40652085.436235987" in="0">
        <tpls c="5">
          <tpl fld="1" item="1"/>
          <tpl hier="17" item="0"/>
          <tpl fld="2" item="5"/>
          <tpl fld="0" item="0"/>
          <tpl hier="28" item="1"/>
        </tpls>
      </n>
      <n v="68391811.007999986" in="0">
        <tpls c="5">
          <tpl fld="1" item="9"/>
          <tpl hier="17" item="0"/>
          <tpl fld="2" item="5"/>
          <tpl fld="0" item="0"/>
          <tpl hier="28" item="1"/>
        </tpls>
      </n>
      <n v="196515310.85387433" in="0">
        <tpls c="5">
          <tpl fld="1" item="8"/>
          <tpl hier="17" item="0"/>
          <tpl fld="2" item="0"/>
          <tpl fld="0" item="0"/>
          <tpl hier="28" item="1"/>
        </tpls>
      </n>
      <n v="147916661.01793197" in="0">
        <tpls c="5">
          <tpl fld="1" item="8"/>
          <tpl hier="17" item="0"/>
          <tpl fld="2" item="4"/>
          <tpl fld="0" item="0"/>
          <tpl hier="28" item="1"/>
        </tpls>
      </n>
      <n v="149170419.37551445" in="0">
        <tpls c="5">
          <tpl fld="1" item="0"/>
          <tpl hier="17" item="0"/>
          <tpl fld="2" item="1"/>
          <tpl fld="0" item="0"/>
          <tpl hier="28" item="1"/>
        </tpls>
      </n>
      <n v="193877064.41318297" in="0">
        <tpls c="5">
          <tpl fld="1" item="6"/>
          <tpl hier="17" item="0"/>
          <tpl fld="2" item="0"/>
          <tpl fld="0" item="0"/>
          <tpl hier="28" item="1"/>
        </tpls>
      </n>
      <n v="177683075.66304997" in="0">
        <tpls c="5">
          <tpl fld="1" item="2"/>
          <tpl hier="17" item="0"/>
          <tpl fld="2" item="1"/>
          <tpl fld="0" item="0"/>
          <tpl hier="28" item="1"/>
        </tpls>
      </n>
      <n v="213227548.97591764" in="0">
        <tpls c="5">
          <tpl fld="1" item="10"/>
          <tpl hier="17" item="0"/>
          <tpl fld="2" item="1"/>
          <tpl fld="0" item="0"/>
          <tpl hier="28" item="1"/>
        </tpls>
      </n>
      <n v="171864716.45605484" in="0">
        <tpls c="5">
          <tpl fld="1" item="6"/>
          <tpl hier="17" item="0"/>
          <tpl fld="2" item="2"/>
          <tpl fld="0" item="0"/>
          <tpl hier="28" item="1"/>
        </tpls>
      </n>
      <n v="204846268.73998842" in="0">
        <tpls c="5">
          <tpl fld="1" item="2"/>
          <tpl hier="17" item="0"/>
          <tpl fld="2" item="3"/>
          <tpl fld="0" item="0"/>
          <tpl hier="28" item="1"/>
        </tpls>
      </n>
      <n v="214382629.37393206" in="0">
        <tpls c="5">
          <tpl fld="1" item="10"/>
          <tpl hier="17" item="0"/>
          <tpl fld="2" item="3"/>
          <tpl fld="0" item="0"/>
          <tpl hier="28" item="1"/>
        </tpls>
      </n>
      <n v="122342507.81630193" in="0">
        <tpls c="5">
          <tpl fld="1" item="6"/>
          <tpl hier="17" item="0"/>
          <tpl fld="2" item="4"/>
          <tpl fld="0" item="0"/>
          <tpl hier="28" item="1"/>
        </tpls>
      </n>
      <n v="52557019.798062511" in="0">
        <tpls c="5">
          <tpl fld="1" item="2"/>
          <tpl hier="17" item="0"/>
          <tpl fld="2" item="5"/>
          <tpl fld="0" item="0"/>
          <tpl hier="28" item="1"/>
        </tpls>
      </n>
      <n v="70198386.058919057" in="0">
        <tpls c="5">
          <tpl fld="1" item="10"/>
          <tpl hier="17" item="0"/>
          <tpl fld="2" item="5"/>
          <tpl fld="0" item="0"/>
          <tpl hier="28" item="1"/>
        </tpls>
      </n>
      <n v="235746493.17086491" in="0">
        <tpls c="5">
          <tpl fld="1" item="4"/>
          <tpl hier="17" item="0"/>
          <tpl fld="2" item="1"/>
          <tpl fld="0" item="0"/>
          <tpl hier="28" item="1"/>
        </tpls>
      </n>
      <n v="57287773.338855021" in="0">
        <tpls c="5">
          <tpl fld="1" item="4"/>
          <tpl hier="17" item="0"/>
          <tpl fld="2" item="5"/>
          <tpl fld="0" item="0"/>
          <tpl hier="28" item="1"/>
        </tpls>
      </n>
      <n v="226640725.87998104" in="0">
        <tpls c="5">
          <tpl fld="1" item="4"/>
          <tpl hier="17" item="0"/>
          <tpl fld="2" item="0"/>
          <tpl fld="0" item="0"/>
          <tpl hier="28" item="1"/>
        </tpls>
      </n>
      <n v="169978044.28751493" in="0">
        <tpls c="5">
          <tpl fld="1" item="7"/>
          <tpl hier="17" item="0"/>
          <tpl fld="2" item="0"/>
          <tpl fld="0" item="0"/>
          <tpl hier="28" item="1"/>
        </tpls>
      </n>
      <n v="187552415.32150996" in="0">
        <tpls c="5">
          <tpl fld="1" item="3"/>
          <tpl hier="17" item="0"/>
          <tpl fld="2" item="1"/>
          <tpl fld="0" item="0"/>
          <tpl hier="28" item="1"/>
        </tpls>
      </n>
      <n v="184933602.9096351" in="0">
        <tpls c="5">
          <tpl fld="1" item="11"/>
          <tpl hier="17" item="0"/>
          <tpl fld="2" item="1"/>
          <tpl fld="0" item="0"/>
          <tpl hier="28" item="1"/>
        </tpls>
      </n>
      <n v="179065239.3106401" in="0">
        <tpls c="5">
          <tpl fld="1" item="7"/>
          <tpl hier="17" item="0"/>
          <tpl fld="2" item="2"/>
          <tpl fld="0" item="0"/>
          <tpl hier="28" item="1"/>
        </tpls>
      </n>
      <n v="163854401.00439399" in="0">
        <tpls c="5">
          <tpl fld="1" item="3"/>
          <tpl hier="17" item="0"/>
          <tpl fld="2" item="3"/>
          <tpl fld="0" item="0"/>
          <tpl hier="28" item="1"/>
        </tpls>
      </n>
      <n v="213963436.30545107" in="0">
        <tpls c="5">
          <tpl fld="1" item="11"/>
          <tpl hier="17" item="0"/>
          <tpl fld="2" item="3"/>
          <tpl fld="0" item="0"/>
          <tpl hier="28" item="1"/>
        </tpls>
      </n>
      <n v="150811649.2088401" in="0">
        <tpls c="5">
          <tpl fld="1" item="7"/>
          <tpl hier="17" item="0"/>
          <tpl fld="2" item="4"/>
          <tpl fld="0" item="0"/>
          <tpl hier="28" item="1"/>
        </tpls>
      </n>
      <n v="61873654.557071008" in="0">
        <tpls c="5">
          <tpl fld="1" item="3"/>
          <tpl hier="17" item="0"/>
          <tpl fld="2" item="5"/>
          <tpl fld="0" item="0"/>
          <tpl hier="28" item="1"/>
        </tpls>
      </n>
      <n v="88324443.783231065" in="0">
        <tpls c="5">
          <tpl fld="1" item="11"/>
          <tpl hier="17" item="0"/>
          <tpl fld="2" item="5"/>
          <tpl fld="0" item="0"/>
          <tpl hier="28" item="1"/>
        </tpls>
      </n>
      <n v="148219162.7891131" in="0">
        <tpls c="5">
          <tpl fld="1" item="7"/>
          <tpl hier="17" item="0"/>
          <tpl fld="2" item="1"/>
          <tpl fld="0" item="0"/>
          <tpl hier="28" item="1"/>
        </tpls>
      </n>
      <n v="152385310.94570902" in="0">
        <tpls c="5">
          <tpl fld="1" item="8"/>
          <tpl hier="17" item="0"/>
          <tpl fld="2" item="1"/>
          <tpl fld="0" item="0"/>
          <tpl hier="28" item="1"/>
        </tpls>
      </n>
      <n v="213005272.08054006" in="0">
        <tpls c="5">
          <tpl fld="1" item="2"/>
          <tpl hier="17" item="0"/>
          <tpl fld="2" item="0"/>
          <tpl fld="0" item="0"/>
          <tpl hier="28" item="1"/>
        </tpls>
      </n>
      <n v="296469046.01482093" in="0">
        <tpls c="5">
          <tpl fld="1" item="10"/>
          <tpl hier="17" item="0"/>
          <tpl fld="2" item="0"/>
          <tpl fld="0" item="0"/>
          <tpl hier="28" item="1"/>
        </tpls>
      </n>
      <n v="252339891.89952764" in="0">
        <tpls c="5">
          <tpl fld="1" item="3"/>
          <tpl hier="17" item="0"/>
          <tpl fld="2" item="0"/>
          <tpl fld="0" item="0"/>
          <tpl hier="28" item="1"/>
        </tpls>
      </n>
      <n v="287405440.76679182" in="0">
        <tpls c="5">
          <tpl fld="1" item="11"/>
          <tpl hier="17" item="0"/>
          <tpl fld="2" item="0"/>
          <tpl fld="0" item="0"/>
          <tpl hier="28" item="1"/>
        </tpls>
      </n>
      <n v="174029504.2608549" in="0">
        <tpls c="5">
          <tpl fld="1" item="4"/>
          <tpl hier="17" item="0"/>
          <tpl fld="2" item="3"/>
          <tpl fld="0" item="0"/>
          <tpl hier="28" item="1"/>
        </tpls>
      </n>
      <n v="132977614.66549803" in="0">
        <tpls c="5">
          <tpl fld="1" item="4"/>
          <tpl hier="17" item="0"/>
          <tpl fld="2" item="2"/>
          <tpl fld="0" item="0"/>
          <tpl hier="28" item="1"/>
        </tpls>
      </n>
      <n v="123687206.77764238" in="0">
        <tpls c="5">
          <tpl fld="1" item="4"/>
          <tpl hier="17" item="0"/>
          <tpl fld="2" item="4"/>
          <tpl fld="0" item="0"/>
          <tpl hier="28" item="1"/>
        </tpls>
      </n>
      <n v="503793494.75104672" in="0">
        <tpls c="5">
          <tpl fld="1" item="11"/>
          <tpl hier="17" item="0"/>
          <tpl fld="2" item="2"/>
          <tpl fld="0" item="0"/>
          <tpl hier="28" item="1"/>
        </tpls>
      </n>
      <n v="240357576.84033486" in="0">
        <tpls c="5">
          <tpl fld="1" item="11"/>
          <tpl hier="17" item="0"/>
          <tpl fld="2" item="4"/>
          <tpl fld="0" item="0"/>
          <tpl hier="28" item="1"/>
        </tpls>
      </n>
      <n v="176364632.72784889" in="0">
        <tpls c="5">
          <tpl fld="1" item="3"/>
          <tpl hier="17" item="0"/>
          <tpl fld="2" item="2"/>
          <tpl fld="0" item="0"/>
          <tpl hier="28" item="1"/>
        </tpls>
      </n>
      <n v="140802989.32079011" in="0">
        <tpls c="5">
          <tpl fld="1" item="3"/>
          <tpl hier="17" item="0"/>
          <tpl fld="2" item="4"/>
          <tpl fld="0" item="0"/>
          <tpl hier="28" item="1"/>
        </tpls>
      </n>
      <n v="159376143.77455539" in="0">
        <tpls c="5">
          <tpl fld="1" item="10"/>
          <tpl hier="17" item="0"/>
          <tpl fld="2" item="2"/>
          <tpl fld="0" item="0"/>
          <tpl hier="28" item="1"/>
        </tpls>
      </n>
      <n v="255522085.08160135" in="0">
        <tpls c="5">
          <tpl fld="1" item="10"/>
          <tpl hier="17" item="0"/>
          <tpl fld="2" item="4"/>
          <tpl fld="0" item="0"/>
          <tpl hier="28" item="1"/>
        </tpls>
      </n>
      <m in="0">
        <tpls c="5">
          <tpl fld="1" item="6"/>
          <tpl hier="17" item="2"/>
          <tpl fld="2" item="5"/>
          <tpl fld="0" item="0"/>
          <tpl hier="28" item="1"/>
        </tpls>
      </m>
      <m in="0">
        <tpls c="5">
          <tpl fld="1" item="7"/>
          <tpl hier="17" item="2"/>
          <tpl fld="2" item="5"/>
          <tpl fld="0" item="0"/>
          <tpl hier="28" item="1"/>
        </tpls>
      </m>
      <m in="0">
        <tpls c="5">
          <tpl fld="1" item="1"/>
          <tpl hier="17" item="2"/>
          <tpl fld="2" item="5"/>
          <tpl fld="0" item="0"/>
          <tpl hier="28" item="1"/>
        </tpls>
      </m>
      <m in="0">
        <tpls c="5">
          <tpl fld="1" item="3"/>
          <tpl hier="17" item="2"/>
          <tpl fld="2" item="5"/>
          <tpl fld="0" item="0"/>
          <tpl hier="28" item="1"/>
        </tpls>
      </m>
      <m in="0">
        <tpls c="5">
          <tpl fld="1" item="8"/>
          <tpl hier="17" item="2"/>
          <tpl fld="2" item="5"/>
          <tpl fld="0" item="0"/>
          <tpl hier="28" item="1"/>
        </tpls>
      </m>
      <m in="0">
        <tpls c="5">
          <tpl fld="1" item="9"/>
          <tpl hier="17" item="2"/>
          <tpl fld="2" item="5"/>
          <tpl fld="0" item="0"/>
          <tpl hier="28" item="1"/>
        </tpls>
      </m>
      <m in="0">
        <tpls c="5">
          <tpl fld="1" item="7"/>
          <tpl hier="17" item="2"/>
          <tpl fld="2" item="0"/>
          <tpl fld="0" item="0"/>
          <tpl hier="28" item="1"/>
        </tpls>
      </m>
      <n v="5808169.5499999998" in="0">
        <tpls c="5">
          <tpl fld="1" item="11"/>
          <tpl hier="17" item="2"/>
          <tpl fld="2" item="5"/>
          <tpl fld="0" item="0"/>
          <tpl hier="28" item="1"/>
        </tpls>
      </n>
      <m in="0">
        <tpls c="5">
          <tpl fld="1" item="6"/>
          <tpl hier="17" item="2"/>
          <tpl fld="2" item="0"/>
          <tpl fld="0" item="0"/>
          <tpl hier="28" item="1"/>
        </tpls>
      </m>
      <m in="0">
        <tpls c="5">
          <tpl fld="1" item="4"/>
          <tpl hier="17" item="2"/>
          <tpl fld="2" item="5"/>
          <tpl fld="0" item="0"/>
          <tpl hier="28" item="1"/>
        </tpls>
      </m>
      <m in="0">
        <tpls c="5">
          <tpl fld="1" item="9"/>
          <tpl hier="17" item="2"/>
          <tpl fld="2" item="0"/>
          <tpl fld="0" item="0"/>
          <tpl hier="28" item="1"/>
        </tpls>
      </m>
      <m in="0">
        <tpls c="5">
          <tpl fld="1" item="1"/>
          <tpl hier="17" item="2"/>
          <tpl fld="2" item="1"/>
          <tpl fld="0" item="0"/>
          <tpl hier="28" item="1"/>
        </tpls>
      </m>
      <m in="0">
        <tpls c="5">
          <tpl fld="1" item="8"/>
          <tpl hier="17" item="2"/>
          <tpl fld="2" item="0"/>
          <tpl fld="0" item="0"/>
          <tpl hier="28" item="1"/>
        </tpls>
      </m>
      <m in="0">
        <tpls c="5">
          <tpl fld="1" item="10"/>
          <tpl hier="17" item="2"/>
          <tpl fld="2" item="3"/>
          <tpl fld="0" item="0"/>
          <tpl hier="28" item="1"/>
        </tpls>
      </m>
      <m in="0">
        <tpls c="5">
          <tpl fld="1" item="3"/>
          <tpl hier="17" item="2"/>
          <tpl fld="2" item="1"/>
          <tpl fld="0" item="0"/>
          <tpl hier="28" item="1"/>
        </tpls>
      </m>
      <m in="0">
        <tpls c="5">
          <tpl fld="1" item="7"/>
          <tpl hier="17" item="2"/>
          <tpl fld="2" item="1"/>
          <tpl fld="0" item="0"/>
          <tpl hier="28" item="1"/>
        </tpls>
      </m>
      <m in="0">
        <tpls c="5">
          <tpl fld="1" item="2"/>
          <tpl hier="17" item="2"/>
          <tpl fld="2" item="5"/>
          <tpl fld="0" item="0"/>
          <tpl hier="28" item="1"/>
        </tpls>
      </m>
      <m in="0">
        <tpls c="5">
          <tpl fld="1" item="3"/>
          <tpl hier="17" item="2"/>
          <tpl fld="2" item="3"/>
          <tpl fld="0" item="0"/>
          <tpl hier="28" item="1"/>
        </tpls>
      </m>
      <m in="0">
        <tpls c="5">
          <tpl fld="1" item="5"/>
          <tpl hier="17" item="2"/>
          <tpl fld="2" item="0"/>
          <tpl fld="0" item="0"/>
          <tpl hier="28" item="1"/>
        </tpls>
      </m>
      <m in="0">
        <tpls c="5">
          <tpl fld="1" item="5"/>
          <tpl hier="17" item="2"/>
          <tpl fld="2" item="5"/>
          <tpl fld="0" item="0"/>
          <tpl hier="28" item="1"/>
        </tpls>
      </m>
      <m in="0">
        <tpls c="5">
          <tpl fld="1" item="1"/>
          <tpl hier="17" item="2"/>
          <tpl fld="2" item="0"/>
          <tpl fld="0" item="0"/>
          <tpl hier="28" item="1"/>
        </tpls>
      </m>
      <m in="0">
        <tpls c="5">
          <tpl fld="1" item="9"/>
          <tpl hier="17" item="2"/>
          <tpl fld="2" item="1"/>
          <tpl fld="0" item="0"/>
          <tpl hier="28" item="1"/>
        </tpls>
      </m>
      <m in="0">
        <tpls c="5">
          <tpl fld="1" item="8"/>
          <tpl hier="17" item="2"/>
          <tpl fld="2" item="4"/>
          <tpl fld="0" item="0"/>
          <tpl hier="28" item="1"/>
        </tpls>
      </m>
      <m in="0">
        <tpls c="5">
          <tpl fld="1" item="6"/>
          <tpl hier="17" item="2"/>
          <tpl fld="2" item="4"/>
          <tpl fld="0" item="0"/>
          <tpl hier="28" item="1"/>
        </tpls>
      </m>
      <n v="4139470.8" in="0">
        <tpls c="5">
          <tpl fld="1" item="11"/>
          <tpl hier="17" item="2"/>
          <tpl fld="2" item="1"/>
          <tpl fld="0" item="0"/>
          <tpl hier="28" item="1"/>
        </tpls>
      </n>
      <m in="0">
        <tpls c="5">
          <tpl fld="1" item="8"/>
          <tpl hier="17" item="2"/>
          <tpl fld="2" item="1"/>
          <tpl fld="0" item="0"/>
          <tpl hier="28" item="1"/>
        </tpls>
      </m>
      <n v="6577033.6500000004" in="0">
        <tpls c="5">
          <tpl fld="1" item="11"/>
          <tpl hier="17" item="2"/>
          <tpl fld="2" item="2"/>
          <tpl fld="0" item="0"/>
          <tpl hier="28" item="1"/>
        </tpls>
      </n>
      <m in="0">
        <tpls c="5">
          <tpl fld="1" item="0"/>
          <tpl hier="17" item="2"/>
          <tpl fld="2" item="1"/>
          <tpl fld="0" item="0"/>
          <tpl hier="28" item="1"/>
        </tpls>
      </m>
      <m in="0">
        <tpls c="5">
          <tpl fld="1" item="1"/>
          <tpl hier="17" item="2"/>
          <tpl fld="2" item="4"/>
          <tpl fld="0" item="0"/>
          <tpl hier="28" item="1"/>
        </tpls>
      </m>
      <m in="0">
        <tpls c="5">
          <tpl fld="1" item="10"/>
          <tpl hier="17" item="2"/>
          <tpl fld="2" item="5"/>
          <tpl fld="0" item="0"/>
          <tpl hier="28" item="1"/>
        </tpls>
      </m>
      <n v="3178252.2550399997" in="0">
        <tpls c="5">
          <tpl fld="1" item="11"/>
          <tpl hier="17" item="2"/>
          <tpl fld="2" item="0"/>
          <tpl fld="0" item="0"/>
          <tpl hier="28" item="1"/>
        </tpls>
      </n>
      <m in="0">
        <tpls c="5">
          <tpl fld="1" item="10"/>
          <tpl hier="17" item="2"/>
          <tpl fld="2" item="2"/>
          <tpl fld="0" item="0"/>
          <tpl hier="28" item="1"/>
        </tpls>
      </m>
      <m in="0">
        <tpls c="5">
          <tpl fld="1" item="10"/>
          <tpl hier="17" item="2"/>
          <tpl fld="2" item="0"/>
          <tpl fld="0" item="0"/>
          <tpl hier="28" item="1"/>
        </tpls>
      </m>
      <m in="0">
        <tpls c="5">
          <tpl fld="1" item="3"/>
          <tpl hier="17" item="2"/>
          <tpl fld="2" item="0"/>
          <tpl fld="0" item="0"/>
          <tpl hier="28" item="1"/>
        </tpls>
      </m>
      <m in="0">
        <tpls c="5">
          <tpl fld="1" item="10"/>
          <tpl hier="17" item="2"/>
          <tpl fld="2" item="1"/>
          <tpl fld="0" item="0"/>
          <tpl hier="28" item="1"/>
        </tpls>
      </m>
      <m in="0">
        <tpls c="5">
          <tpl fld="1" item="8"/>
          <tpl hier="17" item="2"/>
          <tpl fld="2" item="2"/>
          <tpl fld="0" item="0"/>
          <tpl hier="28" item="1"/>
        </tpls>
      </m>
      <m in="0">
        <tpls c="5">
          <tpl fld="1" item="1"/>
          <tpl hier="17" item="2"/>
          <tpl fld="2" item="2"/>
          <tpl fld="0" item="0"/>
          <tpl hier="28" item="1"/>
        </tpls>
      </m>
      <m in="0">
        <tpls c="5">
          <tpl fld="1" item="6"/>
          <tpl hier="17" item="2"/>
          <tpl fld="2" item="2"/>
          <tpl fld="0" item="0"/>
          <tpl hier="28" item="1"/>
        </tpls>
      </m>
      <m in="0">
        <tpls c="5">
          <tpl fld="1" item="2"/>
          <tpl hier="17" item="2"/>
          <tpl fld="2" item="2"/>
          <tpl fld="0" item="0"/>
          <tpl hier="28" item="1"/>
        </tpls>
      </m>
      <m in="0">
        <tpls c="5">
          <tpl fld="1" item="9"/>
          <tpl hier="17" item="2"/>
          <tpl fld="2" item="2"/>
          <tpl fld="0" item="0"/>
          <tpl hier="28" item="1"/>
        </tpls>
      </m>
      <m in="0">
        <tpls c="5">
          <tpl fld="1" item="3"/>
          <tpl hier="17" item="2"/>
          <tpl fld="2" item="2"/>
          <tpl fld="0" item="0"/>
          <tpl hier="28" item="1"/>
        </tpls>
      </m>
      <m in="0">
        <tpls c="5">
          <tpl fld="1" item="7"/>
          <tpl hier="17" item="2"/>
          <tpl fld="2" item="2"/>
          <tpl fld="0" item="0"/>
          <tpl hier="28" item="1"/>
        </tpls>
      </m>
      <m in="0">
        <tpls c="5">
          <tpl fld="1" item="0"/>
          <tpl hier="17" item="2"/>
          <tpl fld="2" item="2"/>
          <tpl fld="0" item="0"/>
          <tpl hier="28" item="1"/>
        </tpls>
      </m>
      <m in="0">
        <tpls c="5">
          <tpl fld="1" item="6"/>
          <tpl hier="17" item="2"/>
          <tpl fld="2" item="1"/>
          <tpl fld="0" item="0"/>
          <tpl hier="28" item="1"/>
        </tpls>
      </m>
      <m in="0">
        <tpls c="5">
          <tpl fld="1" item="5"/>
          <tpl hier="17" item="2"/>
          <tpl fld="2" item="1"/>
          <tpl fld="0" item="0"/>
          <tpl hier="28" item="1"/>
        </tpls>
      </m>
      <m in="0">
        <tpls c="5">
          <tpl fld="1" item="2"/>
          <tpl hier="17" item="2"/>
          <tpl fld="2" item="0"/>
          <tpl fld="0" item="0"/>
          <tpl hier="28" item="1"/>
        </tpls>
      </m>
      <m in="0">
        <tpls c="5">
          <tpl fld="1" item="4"/>
          <tpl hier="17" item="2"/>
          <tpl fld="2" item="2"/>
          <tpl fld="0" item="0"/>
          <tpl hier="28" item="1"/>
        </tpls>
      </m>
      <m in="0">
        <tpls c="5">
          <tpl fld="1" item="4"/>
          <tpl hier="17" item="2"/>
          <tpl fld="2" item="0"/>
          <tpl fld="0" item="0"/>
          <tpl hier="28" item="1"/>
        </tpls>
      </m>
      <m in="0">
        <tpls c="5">
          <tpl fld="1" item="0"/>
          <tpl hier="17" item="2"/>
          <tpl fld="2" item="0"/>
          <tpl fld="0" item="0"/>
          <tpl hier="28" item="1"/>
        </tpls>
      </m>
      <m in="0">
        <tpls c="5">
          <tpl fld="1" item="4"/>
          <tpl hier="17" item="2"/>
          <tpl fld="2" item="1"/>
          <tpl fld="0" item="0"/>
          <tpl hier="28" item="1"/>
        </tpls>
      </m>
      <m in="0">
        <tpls c="5">
          <tpl fld="1" item="5"/>
          <tpl hier="17" item="2"/>
          <tpl fld="2" item="2"/>
          <tpl fld="0" item="0"/>
          <tpl hier="28" item="1"/>
        </tpls>
      </m>
      <m in="0">
        <tpls c="5">
          <tpl fld="1" item="2"/>
          <tpl hier="17" item="2"/>
          <tpl fld="2" item="1"/>
          <tpl fld="0" item="0"/>
          <tpl hier="28" item="1"/>
        </tpls>
      </m>
      <m in="0">
        <tpls c="5">
          <tpl fld="1" item="3"/>
          <tpl hier="17" item="2"/>
          <tpl fld="2" item="4"/>
          <tpl fld="0" item="0"/>
          <tpl hier="28" item="1"/>
        </tpls>
      </m>
      <n v="6248582.7599999988" in="0">
        <tpls c="5">
          <tpl fld="1" item="11"/>
          <tpl hier="17" item="2"/>
          <tpl fld="2" item="3"/>
          <tpl fld="0" item="0"/>
          <tpl hier="28" item="1"/>
        </tpls>
      </n>
      <m in="0">
        <tpls c="5">
          <tpl fld="1" item="9"/>
          <tpl hier="17" item="2"/>
          <tpl fld="2" item="3"/>
          <tpl fld="0" item="0"/>
          <tpl hier="28" item="1"/>
        </tpls>
      </m>
      <m in="0">
        <tpls c="5">
          <tpl fld="1" item="5"/>
          <tpl hier="17" item="2"/>
          <tpl fld="2" item="3"/>
          <tpl fld="0" item="0"/>
          <tpl hier="28" item="1"/>
        </tpls>
      </m>
      <m in="0">
        <tpls c="5">
          <tpl fld="1" item="6"/>
          <tpl hier="17" item="2"/>
          <tpl fld="2" item="3"/>
          <tpl fld="0" item="0"/>
          <tpl hier="28" item="1"/>
        </tpls>
      </m>
      <m in="0">
        <tpls c="5">
          <tpl fld="1" item="2"/>
          <tpl hier="17" item="2"/>
          <tpl fld="2" item="3"/>
          <tpl fld="0" item="0"/>
          <tpl hier="28" item="1"/>
        </tpls>
      </m>
      <m in="0">
        <tpls c="5">
          <tpl fld="1" item="7"/>
          <tpl hier="17" item="2"/>
          <tpl fld="2" item="3"/>
          <tpl fld="0" item="0"/>
          <tpl hier="28" item="1"/>
        </tpls>
      </m>
      <m in="0">
        <tpls c="5">
          <tpl fld="1" item="8"/>
          <tpl hier="17" item="2"/>
          <tpl fld="2" item="3"/>
          <tpl fld="0" item="0"/>
          <tpl hier="28" item="1"/>
        </tpls>
      </m>
      <m in="0">
        <tpls c="5">
          <tpl fld="1" item="4"/>
          <tpl hier="17" item="2"/>
          <tpl fld="2" item="3"/>
          <tpl fld="0" item="0"/>
          <tpl hier="28" item="1"/>
        </tpls>
      </m>
      <m in="0">
        <tpls c="5">
          <tpl fld="1" item="1"/>
          <tpl hier="17" item="2"/>
          <tpl fld="2" item="3"/>
          <tpl fld="0" item="0"/>
          <tpl hier="28" item="1"/>
        </tpls>
      </m>
      <m in="0">
        <tpls c="5">
          <tpl fld="1" item="2"/>
          <tpl hier="17" item="2"/>
          <tpl fld="2" item="4"/>
          <tpl fld="0" item="0"/>
          <tpl hier="28" item="1"/>
        </tpls>
      </m>
      <m in="0">
        <tpls c="5">
          <tpl fld="1" item="0"/>
          <tpl hier="17" item="2"/>
          <tpl fld="2" item="4"/>
          <tpl fld="0" item="0"/>
          <tpl hier="28" item="1"/>
        </tpls>
      </m>
      <m in="0">
        <tpls c="5">
          <tpl fld="1" item="4"/>
          <tpl hier="17" item="2"/>
          <tpl fld="2" item="4"/>
          <tpl fld="0" item="0"/>
          <tpl hier="28" item="1"/>
        </tpls>
      </m>
      <m in="0">
        <tpls c="5">
          <tpl fld="1" item="9"/>
          <tpl hier="17" item="2"/>
          <tpl fld="2" item="4"/>
          <tpl fld="0" item="0"/>
          <tpl hier="28" item="1"/>
        </tpls>
      </m>
      <m in="0">
        <tpls c="5">
          <tpl fld="1" item="10"/>
          <tpl hier="17" item="2"/>
          <tpl fld="2" item="4"/>
          <tpl fld="0" item="0"/>
          <tpl hier="28" item="1"/>
        </tpls>
      </m>
      <n v="5681403.1499999994" in="0">
        <tpls c="5">
          <tpl fld="1" item="11"/>
          <tpl hier="17" item="2"/>
          <tpl fld="2" item="4"/>
          <tpl fld="0" item="0"/>
          <tpl hier="28" item="1"/>
        </tpls>
      </n>
      <m in="0">
        <tpls c="5">
          <tpl fld="1" item="7"/>
          <tpl hier="17" item="2"/>
          <tpl fld="2" item="4"/>
          <tpl fld="0" item="0"/>
          <tpl hier="28" item="1"/>
        </tpls>
      </m>
      <m in="0">
        <tpls c="5">
          <tpl fld="1" item="5"/>
          <tpl hier="17" item="2"/>
          <tpl fld="2" item="4"/>
          <tpl fld="0" item="0"/>
          <tpl hier="28" item="1"/>
        </tpls>
      </m>
      <m in="0">
        <tpls c="5">
          <tpl fld="1" item="0"/>
          <tpl hier="17" item="2"/>
          <tpl fld="2" item="3"/>
          <tpl fld="0" item="0"/>
          <tpl hier="28" item="1"/>
        </tpls>
      </m>
      <m in="0">
        <tpls c="5">
          <tpl fld="1" item="0"/>
          <tpl hier="17" item="2"/>
          <tpl fld="2" item="5"/>
          <tpl fld="0" item="0"/>
          <tpl hier="28" item="1"/>
        </tpls>
      </m>
      <n v="8385929.7599999988" in="0">
        <tpls c="5">
          <tpl fld="1" item="6"/>
          <tpl hier="17" item="3"/>
          <tpl fld="2" item="5"/>
          <tpl fld="0" item="0"/>
          <tpl hier="28" item="1"/>
        </tpls>
      </n>
      <n v="12308243.874999998" in="0">
        <tpls c="5">
          <tpl fld="1" item="7"/>
          <tpl hier="17" item="3"/>
          <tpl fld="2" item="5"/>
          <tpl fld="0" item="0"/>
          <tpl hier="28" item="1"/>
        </tpls>
      </n>
      <n v="11395987.460000001" in="0">
        <tpls c="5">
          <tpl fld="1" item="1"/>
          <tpl hier="17" item="3"/>
          <tpl fld="2" item="5"/>
          <tpl fld="0" item="0"/>
          <tpl hier="28" item="1"/>
        </tpls>
      </n>
      <n v="21736491.860000007" in="0">
        <tpls c="5">
          <tpl fld="1" item="3"/>
          <tpl hier="17" item="3"/>
          <tpl fld="2" item="5"/>
          <tpl fld="0" item="0"/>
          <tpl hier="28" item="1"/>
        </tpls>
      </n>
      <n v="10934261.310000002" in="0">
        <tpls c="5">
          <tpl fld="1" item="8"/>
          <tpl hier="17" item="3"/>
          <tpl fld="2" item="5"/>
          <tpl fld="0" item="0"/>
          <tpl hier="28" item="1"/>
        </tpls>
      </n>
      <n v="10272629.800000003" in="0">
        <tpls c="5">
          <tpl fld="1" item="9"/>
          <tpl hier="17" item="3"/>
          <tpl fld="2" item="5"/>
          <tpl fld="0" item="0"/>
          <tpl hier="28" item="1"/>
        </tpls>
      </n>
      <n v="45154382.619999997" in="0">
        <tpls c="5">
          <tpl fld="1" item="7"/>
          <tpl hier="17" item="3"/>
          <tpl fld="2" item="0"/>
          <tpl fld="0" item="0"/>
          <tpl hier="28" item="1"/>
        </tpls>
      </n>
      <n v="27394145.895" in="0">
        <tpls c="5">
          <tpl fld="1" item="11"/>
          <tpl hier="17" item="3"/>
          <tpl fld="2" item="5"/>
          <tpl fld="0" item="0"/>
          <tpl hier="28" item="1"/>
        </tpls>
      </n>
      <n v="51756440.405000016" in="0">
        <tpls c="5">
          <tpl fld="1" item="6"/>
          <tpl hier="17" item="3"/>
          <tpl fld="2" item="0"/>
          <tpl fld="0" item="0"/>
          <tpl hier="28" item="1"/>
        </tpls>
      </n>
      <n v="10485960.314999998" in="0">
        <tpls c="5">
          <tpl fld="1" item="4"/>
          <tpl hier="17" item="3"/>
          <tpl fld="2" item="5"/>
          <tpl fld="0" item="0"/>
          <tpl hier="28" item="1"/>
        </tpls>
      </n>
      <n v="63775977.024999999" in="0">
        <tpls c="5">
          <tpl fld="1" item="9"/>
          <tpl hier="17" item="3"/>
          <tpl fld="2" item="0"/>
          <tpl fld="0" item="0"/>
          <tpl hier="28" item="1"/>
        </tpls>
      </n>
      <n v="25360818.150000002" in="0">
        <tpls c="5">
          <tpl fld="1" item="1"/>
          <tpl hier="17" item="3"/>
          <tpl fld="2" item="1"/>
          <tpl fld="0" item="0"/>
          <tpl hier="28" item="1"/>
        </tpls>
      </n>
      <n v="54544404.57500001" in="0">
        <tpls c="5">
          <tpl fld="1" item="8"/>
          <tpl hier="17" item="3"/>
          <tpl fld="2" item="0"/>
          <tpl fld="0" item="0"/>
          <tpl hier="28" item="1"/>
        </tpls>
      </n>
      <n v="44973037.829999991" in="0">
        <tpls c="5">
          <tpl fld="1" item="10"/>
          <tpl hier="17" item="3"/>
          <tpl fld="2" item="3"/>
          <tpl fld="0" item="0"/>
          <tpl hier="28" item="1"/>
        </tpls>
      </n>
      <n v="64993676.425000012" in="0">
        <tpls c="5">
          <tpl fld="1" item="3"/>
          <tpl hier="17" item="3"/>
          <tpl fld="2" item="1"/>
          <tpl fld="0" item="0"/>
          <tpl hier="28" item="1"/>
        </tpls>
      </n>
      <n v="78792441.094999999" in="0">
        <tpls c="5">
          <tpl fld="1" item="7"/>
          <tpl hier="17" item="3"/>
          <tpl fld="2" item="1"/>
          <tpl fld="0" item="0"/>
          <tpl hier="28" item="1"/>
        </tpls>
      </n>
      <n v="17447435.050000001" in="0">
        <tpls c="5">
          <tpl fld="1" item="2"/>
          <tpl hier="17" item="3"/>
          <tpl fld="2" item="5"/>
          <tpl fld="0" item="0"/>
          <tpl hier="28" item="1"/>
        </tpls>
      </n>
      <n v="35873469.695" in="0">
        <tpls c="5">
          <tpl fld="1" item="3"/>
          <tpl hier="17" item="3"/>
          <tpl fld="2" item="3"/>
          <tpl fld="0" item="0"/>
          <tpl hier="28" item="1"/>
        </tpls>
      </n>
      <n v="49825858.280000009" in="0">
        <tpls c="5">
          <tpl fld="1" item="5"/>
          <tpl hier="17" item="3"/>
          <tpl fld="2" item="0"/>
          <tpl fld="0" item="0"/>
          <tpl hier="28" item="1"/>
        </tpls>
      </n>
      <n v="14752969.740000002" in="0">
        <tpls c="5">
          <tpl fld="1" item="5"/>
          <tpl hier="17" item="3"/>
          <tpl fld="2" item="5"/>
          <tpl fld="0" item="0"/>
          <tpl hier="28" item="1"/>
        </tpls>
      </n>
      <n v="54637334.824999996" in="0">
        <tpls c="5">
          <tpl fld="1" item="1"/>
          <tpl hier="17" item="3"/>
          <tpl fld="2" item="0"/>
          <tpl fld="0" item="0"/>
          <tpl hier="28" item="1"/>
        </tpls>
      </n>
      <n v="67456694.225000009" in="0">
        <tpls c="5">
          <tpl fld="1" item="9"/>
          <tpl hier="17" item="3"/>
          <tpl fld="2" item="1"/>
          <tpl fld="0" item="0"/>
          <tpl hier="28" item="1"/>
        </tpls>
      </n>
      <n v="28821464.250000004" in="0">
        <tpls c="5">
          <tpl fld="1" item="8"/>
          <tpl hier="17" item="3"/>
          <tpl fld="2" item="4"/>
          <tpl fld="0" item="0"/>
          <tpl hier="28" item="1"/>
        </tpls>
      </n>
      <n v="39626439.909999996" in="0">
        <tpls c="5">
          <tpl fld="1" item="6"/>
          <tpl hier="17" item="3"/>
          <tpl fld="2" item="4"/>
          <tpl fld="0" item="0"/>
          <tpl hier="28" item="1"/>
        </tpls>
      </n>
      <n v="61684555.110000007" in="0">
        <tpls c="5">
          <tpl fld="1" item="11"/>
          <tpl hier="17" item="3"/>
          <tpl fld="2" item="1"/>
          <tpl fld="0" item="0"/>
          <tpl hier="28" item="1"/>
        </tpls>
      </n>
      <n v="76384638.719999999" in="0">
        <tpls c="5">
          <tpl fld="1" item="8"/>
          <tpl hier="17" item="3"/>
          <tpl fld="2" item="1"/>
          <tpl fld="0" item="0"/>
          <tpl hier="28" item="1"/>
        </tpls>
      </n>
      <n v="121508529.29500002" in="0">
        <tpls c="5">
          <tpl fld="1" item="11"/>
          <tpl hier="17" item="3"/>
          <tpl fld="2" item="2"/>
          <tpl fld="0" item="0"/>
          <tpl hier="28" item="1"/>
        </tpls>
      </n>
      <n v="50593166.550000004" in="0">
        <tpls c="5">
          <tpl fld="1" item="0"/>
          <tpl hier="17" item="3"/>
          <tpl fld="2" item="1"/>
          <tpl fld="0" item="0"/>
          <tpl hier="28" item="1"/>
        </tpls>
      </n>
      <n v="24900627.350000001" in="0">
        <tpls c="5">
          <tpl fld="1" item="1"/>
          <tpl hier="17" item="3"/>
          <tpl fld="2" item="4"/>
          <tpl fld="0" item="0"/>
          <tpl hier="28" item="1"/>
        </tpls>
      </n>
      <n v="16620473.789999997" in="0">
        <tpls c="5">
          <tpl fld="1" item="10"/>
          <tpl hier="17" item="3"/>
          <tpl fld="2" item="5"/>
          <tpl fld="0" item="0"/>
          <tpl hier="28" item="1"/>
        </tpls>
      </n>
      <n v="79930862.080000013" in="0">
        <tpls c="5">
          <tpl fld="1" item="11"/>
          <tpl hier="17" item="3"/>
          <tpl fld="2" item="0"/>
          <tpl fld="0" item="0"/>
          <tpl hier="28" item="1"/>
        </tpls>
      </n>
      <n v="66719405.209999979" in="0">
        <tpls c="5">
          <tpl fld="1" item="10"/>
          <tpl hier="17" item="3"/>
          <tpl fld="2" item="2"/>
          <tpl fld="0" item="0"/>
          <tpl hier="28" item="1"/>
        </tpls>
      </n>
      <n v="60977154.540000007" in="0">
        <tpls c="5">
          <tpl fld="1" item="10"/>
          <tpl hier="17" item="3"/>
          <tpl fld="2" item="0"/>
          <tpl fld="0" item="0"/>
          <tpl hier="28" item="1"/>
        </tpls>
      </n>
      <n v="42083964.756099999" in="0">
        <tpls c="5">
          <tpl fld="1" item="3"/>
          <tpl hier="17" item="3"/>
          <tpl fld="2" item="0"/>
          <tpl fld="0" item="0"/>
          <tpl hier="28" item="1"/>
        </tpls>
      </n>
      <n v="66460473.339999981" in="0">
        <tpls c="5">
          <tpl fld="1" item="10"/>
          <tpl hier="17" item="3"/>
          <tpl fld="2" item="1"/>
          <tpl fld="0" item="0"/>
          <tpl hier="28" item="1"/>
        </tpls>
      </n>
      <n v="39031494.910000004" in="0">
        <tpls c="5">
          <tpl fld="1" item="8"/>
          <tpl hier="17" item="3"/>
          <tpl fld="2" item="2"/>
          <tpl fld="0" item="0"/>
          <tpl hier="28" item="1"/>
        </tpls>
      </n>
      <n v="21345335.434999999" in="0">
        <tpls c="5">
          <tpl fld="1" item="1"/>
          <tpl hier="17" item="3"/>
          <tpl fld="2" item="2"/>
          <tpl fld="0" item="0"/>
          <tpl hier="28" item="1"/>
        </tpls>
      </n>
      <n v="67875611.715000018" in="0">
        <tpls c="5">
          <tpl fld="1" item="6"/>
          <tpl hier="17" item="3"/>
          <tpl fld="2" item="2"/>
          <tpl fld="0" item="0"/>
          <tpl hier="28" item="1"/>
        </tpls>
      </n>
      <n v="59608537.860000007" in="0">
        <tpls c="5">
          <tpl fld="1" item="2"/>
          <tpl hier="17" item="3"/>
          <tpl fld="2" item="2"/>
          <tpl fld="0" item="0"/>
          <tpl hier="28" item="1"/>
        </tpls>
      </n>
      <n v="48317191.280000009" in="0">
        <tpls c="5">
          <tpl fld="1" item="9"/>
          <tpl hier="17" item="3"/>
          <tpl fld="2" item="2"/>
          <tpl fld="0" item="0"/>
          <tpl hier="28" item="1"/>
        </tpls>
      </n>
      <n v="50809011.699999996" in="0">
        <tpls c="5">
          <tpl fld="1" item="3"/>
          <tpl hier="17" item="3"/>
          <tpl fld="2" item="2"/>
          <tpl fld="0" item="0"/>
          <tpl hier="28" item="1"/>
        </tpls>
      </n>
      <n v="33593260.75" in="0">
        <tpls c="5">
          <tpl fld="1" item="7"/>
          <tpl hier="17" item="3"/>
          <tpl fld="2" item="2"/>
          <tpl fld="0" item="0"/>
          <tpl hier="28" item="1"/>
        </tpls>
      </n>
      <n v="31423900.349999994" in="0">
        <tpls c="5">
          <tpl fld="1" item="0"/>
          <tpl hier="17" item="3"/>
          <tpl fld="2" item="2"/>
          <tpl fld="0" item="0"/>
          <tpl hier="28" item="1"/>
        </tpls>
      </n>
      <n v="36903000.690000013" in="0">
        <tpls c="5">
          <tpl fld="1" item="6"/>
          <tpl hier="17" item="3"/>
          <tpl fld="2" item="1"/>
          <tpl fld="0" item="0"/>
          <tpl hier="28" item="1"/>
        </tpls>
      </n>
      <n v="37445619.204999998" in="0">
        <tpls c="5">
          <tpl fld="1" item="5"/>
          <tpl hier="17" item="3"/>
          <tpl fld="2" item="1"/>
          <tpl fld="0" item="0"/>
          <tpl hier="28" item="1"/>
        </tpls>
      </n>
      <n v="53471883.229999997" in="0">
        <tpls c="5">
          <tpl fld="1" item="2"/>
          <tpl hier="17" item="3"/>
          <tpl fld="2" item="0"/>
          <tpl fld="0" item="0"/>
          <tpl hier="28" item="1"/>
        </tpls>
      </n>
      <n v="44871346.374999985" in="0">
        <tpls c="5">
          <tpl fld="1" item="4"/>
          <tpl hier="17" item="3"/>
          <tpl fld="2" item="2"/>
          <tpl fld="0" item="0"/>
          <tpl hier="28" item="1"/>
        </tpls>
      </n>
      <n v="62238405.68" in="0">
        <tpls c="5">
          <tpl fld="1" item="4"/>
          <tpl hier="17" item="3"/>
          <tpl fld="2" item="0"/>
          <tpl fld="0" item="0"/>
          <tpl hier="28" item="1"/>
        </tpls>
      </n>
      <n v="31187289.81499999" in="0">
        <tpls c="5">
          <tpl fld="1" item="0"/>
          <tpl hier="17" item="3"/>
          <tpl fld="2" item="0"/>
          <tpl fld="0" item="0"/>
          <tpl hier="28" item="1"/>
        </tpls>
      </n>
      <n v="79170563.579999968" in="0">
        <tpls c="5">
          <tpl fld="1" item="4"/>
          <tpl hier="17" item="3"/>
          <tpl fld="2" item="1"/>
          <tpl fld="0" item="0"/>
          <tpl hier="28" item="1"/>
        </tpls>
      </n>
      <n v="51546967.800000012" in="0">
        <tpls c="5">
          <tpl fld="1" item="5"/>
          <tpl hier="17" item="3"/>
          <tpl fld="2" item="2"/>
          <tpl fld="0" item="0"/>
          <tpl hier="28" item="1"/>
        </tpls>
      </n>
      <n v="28095609.649999999" in="0">
        <tpls c="5">
          <tpl fld="1" item="2"/>
          <tpl hier="17" item="3"/>
          <tpl fld="2" item="1"/>
          <tpl fld="0" item="0"/>
          <tpl hier="28" item="1"/>
        </tpls>
      </n>
      <n v="31508493.09999999" in="0">
        <tpls c="5">
          <tpl fld="1" item="3"/>
          <tpl hier="17" item="3"/>
          <tpl fld="2" item="4"/>
          <tpl fld="0" item="0"/>
          <tpl hier="28" item="1"/>
        </tpls>
      </n>
      <n v="54385348.659999989" in="0">
        <tpls c="5">
          <tpl fld="1" item="11"/>
          <tpl hier="17" item="3"/>
          <tpl fld="2" item="3"/>
          <tpl fld="0" item="0"/>
          <tpl hier="28" item="1"/>
        </tpls>
      </n>
      <n v="42174843.239999995" in="0">
        <tpls c="5">
          <tpl fld="1" item="9"/>
          <tpl hier="17" item="3"/>
          <tpl fld="2" item="3"/>
          <tpl fld="0" item="0"/>
          <tpl hier="28" item="1"/>
        </tpls>
      </n>
      <n v="59642853.115000002" in="0">
        <tpls c="5">
          <tpl fld="1" item="5"/>
          <tpl hier="17" item="3"/>
          <tpl fld="2" item="3"/>
          <tpl fld="0" item="0"/>
          <tpl hier="28" item="1"/>
        </tpls>
      </n>
      <n v="84052271.274999976" in="0">
        <tpls c="5">
          <tpl fld="1" item="6"/>
          <tpl hier="17" item="3"/>
          <tpl fld="2" item="3"/>
          <tpl fld="0" item="0"/>
          <tpl hier="28" item="1"/>
        </tpls>
      </n>
      <n v="46465922.980000012" in="0">
        <tpls c="5">
          <tpl fld="1" item="2"/>
          <tpl hier="17" item="3"/>
          <tpl fld="2" item="3"/>
          <tpl fld="0" item="0"/>
          <tpl hier="28" item="1"/>
        </tpls>
      </n>
      <n v="24673889.54999999" in="0">
        <tpls c="5">
          <tpl fld="1" item="7"/>
          <tpl hier="17" item="3"/>
          <tpl fld="2" item="3"/>
          <tpl fld="0" item="0"/>
          <tpl hier="28" item="1"/>
        </tpls>
      </n>
      <n v="70553664.015000001" in="0">
        <tpls c="5">
          <tpl fld="1" item="8"/>
          <tpl hier="17" item="3"/>
          <tpl fld="2" item="3"/>
          <tpl fld="0" item="0"/>
          <tpl hier="28" item="1"/>
        </tpls>
      </n>
      <n v="47983712.980000004" in="0">
        <tpls c="5">
          <tpl fld="1" item="4"/>
          <tpl hier="17" item="3"/>
          <tpl fld="2" item="3"/>
          <tpl fld="0" item="0"/>
          <tpl hier="28" item="1"/>
        </tpls>
      </n>
      <n v="44074338.969999999" in="0">
        <tpls c="5">
          <tpl fld="1" item="1"/>
          <tpl hier="17" item="3"/>
          <tpl fld="2" item="3"/>
          <tpl fld="0" item="0"/>
          <tpl hier="28" item="1"/>
        </tpls>
      </n>
      <n v="31705125.920000009" in="0">
        <tpls c="5">
          <tpl fld="1" item="2"/>
          <tpl hier="17" item="3"/>
          <tpl fld="2" item="4"/>
          <tpl fld="0" item="0"/>
          <tpl hier="28" item="1"/>
        </tpls>
      </n>
      <n v="16979412.25" in="0">
        <tpls c="5">
          <tpl fld="1" item="0"/>
          <tpl hier="17" item="3"/>
          <tpl fld="2" item="4"/>
          <tpl fld="0" item="0"/>
          <tpl hier="28" item="1"/>
        </tpls>
      </n>
      <n v="37457560.484999999" in="0">
        <tpls c="5">
          <tpl fld="1" item="4"/>
          <tpl hier="17" item="3"/>
          <tpl fld="2" item="4"/>
          <tpl fld="0" item="0"/>
          <tpl hier="28" item="1"/>
        </tpls>
      </n>
      <n v="32604922.93" in="0">
        <tpls c="5">
          <tpl fld="1" item="9"/>
          <tpl hier="17" item="3"/>
          <tpl fld="2" item="4"/>
          <tpl fld="0" item="0"/>
          <tpl hier="28" item="1"/>
        </tpls>
      </n>
      <n v="51330225.079999998" in="0">
        <tpls c="5">
          <tpl fld="1" item="10"/>
          <tpl hier="17" item="3"/>
          <tpl fld="2" item="4"/>
          <tpl fld="0" item="0"/>
          <tpl hier="28" item="1"/>
        </tpls>
      </n>
      <n v="101770261.28" in="0">
        <tpls c="5">
          <tpl fld="1" item="11"/>
          <tpl hier="17" item="3"/>
          <tpl fld="2" item="4"/>
          <tpl fld="0" item="0"/>
          <tpl hier="28" item="1"/>
        </tpls>
      </n>
      <n v="30131242.129999999" in="0">
        <tpls c="5">
          <tpl fld="1" item="7"/>
          <tpl hier="17" item="3"/>
          <tpl fld="2" item="4"/>
          <tpl fld="0" item="0"/>
          <tpl hier="28" item="1"/>
        </tpls>
      </n>
      <n v="73182841.624999985" in="0">
        <tpls c="5">
          <tpl fld="1" item="5"/>
          <tpl hier="17" item="3"/>
          <tpl fld="2" item="4"/>
          <tpl fld="0" item="0"/>
          <tpl hier="28" item="1"/>
        </tpls>
      </n>
      <n v="44002136.574999996" in="0">
        <tpls c="5">
          <tpl fld="1" item="0"/>
          <tpl hier="17" item="3"/>
          <tpl fld="2" item="3"/>
          <tpl fld="0" item="0"/>
          <tpl hier="28" item="1"/>
        </tpls>
      </n>
      <n v="22950156.68" in="0">
        <tpls c="5">
          <tpl fld="1" item="0"/>
          <tpl hier="17" item="3"/>
          <tpl fld="2" item="5"/>
          <tpl fld="0" item="0"/>
          <tpl hier="28" item="1"/>
        </tpls>
      </n>
      <n v="14828.000000000002" in="0">
        <tpls c="6">
          <tpl fld="1" item="0"/>
          <tpl hier="17" item="0"/>
          <tpl hier="24" item="4"/>
          <tpl fld="0" item="0"/>
          <tpl hier="28" item="1"/>
          <tpl fld="4" item="4"/>
        </tpls>
      </n>
      <n v="453699507.63175058" in="0">
        <tpls c="6">
          <tpl fld="1" item="11"/>
          <tpl hier="17" item="0"/>
          <tpl hier="24" item="4"/>
          <tpl fld="0" item="0"/>
          <tpl hier="28" item="1"/>
          <tpl fld="4" item="5"/>
        </tpls>
      </n>
      <n v="159347881.97586152" in="0">
        <tpls c="6">
          <tpl fld="1" item="3"/>
          <tpl hier="17" item="0"/>
          <tpl hier="24" item="4"/>
          <tpl fld="0" item="0"/>
          <tpl hier="28" item="1"/>
          <tpl fld="4" item="5"/>
        </tpls>
      </n>
      <n v="885600" in="0">
        <tpls c="6">
          <tpl fld="1" item="7"/>
          <tpl hier="17" item="0"/>
          <tpl hier="24" item="4"/>
          <tpl fld="0" item="0"/>
          <tpl hier="28" item="1"/>
          <tpl fld="4" item="4"/>
        </tpls>
      </n>
      <n v="27286263.25" in="0">
        <tpls c="6">
          <tpl fld="1" item="2"/>
          <tpl hier="17" item="0"/>
          <tpl hier="24" item="4"/>
          <tpl fld="0" item="0"/>
          <tpl hier="28" item="1"/>
          <tpl fld="4" item="2"/>
        </tpls>
      </n>
      <m in="0">
        <tpls c="6">
          <tpl fld="1" item="9"/>
          <tpl hier="17" item="0"/>
          <tpl hier="24" item="4"/>
          <tpl fld="0" item="0"/>
          <tpl hier="28" item="1"/>
          <tpl fld="4" item="4"/>
        </tpls>
      </m>
      <n v="18972746.719999995" in="0">
        <tpls c="6">
          <tpl fld="1" item="1"/>
          <tpl hier="17" item="0"/>
          <tpl hier="24" item="4"/>
          <tpl fld="0" item="0"/>
          <tpl hier="28" item="1"/>
          <tpl fld="4" item="2"/>
        </tpls>
      </n>
      <m in="0">
        <tpls c="6">
          <tpl fld="1" item="8"/>
          <tpl hier="17" item="0"/>
          <tpl hier="24" item="4"/>
          <tpl fld="0" item="0"/>
          <tpl hier="28" item="1"/>
          <tpl fld="4" item="4"/>
        </tpls>
      </m>
      <n v="8657969.5500000007" in="0">
        <tpls c="6">
          <tpl fld="1" item="6"/>
          <tpl hier="17" item="0"/>
          <tpl hier="24" item="4"/>
          <tpl fld="0" item="0"/>
          <tpl hier="28" item="1"/>
          <tpl fld="4" item="10"/>
        </tpls>
      </n>
      <n v="227321171.99414608" in="0">
        <tpls c="6">
          <tpl fld="1" item="10"/>
          <tpl hier="17" item="0"/>
          <tpl hier="24" item="4"/>
          <tpl fld="0" item="0"/>
          <tpl hier="28" item="1"/>
          <tpl fld="4" item="5"/>
        </tpls>
      </n>
      <n v="151827300.57935217" in="0">
        <tpls c="6">
          <tpl fld="1" item="2"/>
          <tpl hier="17" item="0"/>
          <tpl hier="24" item="4"/>
          <tpl fld="0" item="0"/>
          <tpl hier="28" item="1"/>
          <tpl fld="4" item="5"/>
        </tpls>
      </n>
      <m in="0">
        <tpls c="6">
          <tpl fld="1" item="6"/>
          <tpl hier="17" item="0"/>
          <tpl hier="24" item="4"/>
          <tpl fld="0" item="0"/>
          <tpl hier="28" item="1"/>
          <tpl fld="4" item="4"/>
        </tpls>
      </m>
      <n v="66672481.664999999" in="0">
        <tpls c="6">
          <tpl fld="1" item="6"/>
          <tpl hier="17" item="0"/>
          <tpl hier="24" item="4"/>
          <tpl fld="0" item="0"/>
          <tpl hier="28" item="1"/>
          <tpl fld="4" item="2"/>
        </tpls>
      </n>
      <n v="138336596.22499996" in="0">
        <tpls c="6">
          <tpl fld="1" item="8"/>
          <tpl hier="17" item="0"/>
          <tpl hier="24" item="4"/>
          <tpl fld="0" item="0"/>
          <tpl hier="28" item="1"/>
          <tpl fld="4" item="9"/>
        </tpls>
      </n>
      <n v="149266830.92999992" in="0">
        <tpls c="6">
          <tpl fld="1" item="0"/>
          <tpl hier="17" item="0"/>
          <tpl hier="24" item="4"/>
          <tpl fld="0" item="0"/>
          <tpl hier="28" item="1"/>
          <tpl fld="4" item="9"/>
        </tpls>
      </n>
      <n v="124369506.27473108" in="0">
        <tpls c="6">
          <tpl fld="1" item="0"/>
          <tpl hier="17" item="0"/>
          <tpl hier="24" item="4"/>
          <tpl fld="0" item="0"/>
          <tpl hier="28" item="1"/>
          <tpl fld="4" item="5"/>
        </tpls>
      </n>
      <n v="65099599.109999992" in="0">
        <tpls c="6">
          <tpl fld="1" item="4"/>
          <tpl hier="17" item="0"/>
          <tpl hier="24" item="4"/>
          <tpl fld="0" item="0"/>
          <tpl hier="28" item="1"/>
          <tpl fld="4" item="2"/>
        </tpls>
      </n>
      <n v="4314462.2" in="0">
        <tpls c="6">
          <tpl fld="1" item="11"/>
          <tpl hier="17" item="0"/>
          <tpl hier="24" item="4"/>
          <tpl fld="0" item="0"/>
          <tpl hier="28" item="1"/>
          <tpl fld="4" item="10"/>
        </tpls>
      </n>
      <m in="0">
        <tpls c="6">
          <tpl fld="1" item="11"/>
          <tpl hier="17" item="0"/>
          <tpl hier="24" item="4"/>
          <tpl fld="0" item="0"/>
          <tpl hier="28" item="1"/>
          <tpl fld="4" item="4"/>
        </tpls>
      </m>
      <n v="49578613.709999993" in="0">
        <tpls c="6">
          <tpl fld="1" item="3"/>
          <tpl hier="17" item="0"/>
          <tpl hier="24" item="4"/>
          <tpl fld="0" item="0"/>
          <tpl hier="28" item="1"/>
          <tpl fld="4" item="2"/>
        </tpls>
      </n>
      <n v="93411350.049999997" in="0">
        <tpls c="6">
          <tpl fld="1" item="2"/>
          <tpl hier="17" item="0"/>
          <tpl hier="24" item="4"/>
          <tpl fld="0" item="0"/>
          <tpl hier="28" item="1"/>
          <tpl fld="4" item="10"/>
        </tpls>
      </n>
      <n v="141362739.31351358" in="0">
        <tpls c="6">
          <tpl fld="1" item="6"/>
          <tpl hier="17" item="0"/>
          <tpl hier="24" item="4"/>
          <tpl fld="0" item="0"/>
          <tpl hier="28" item="1"/>
          <tpl fld="4" item="5"/>
        </tpls>
      </n>
      <n v="26475001.599999998" in="0">
        <tpls c="6">
          <tpl fld="1" item="0"/>
          <tpl hier="17" item="0"/>
          <tpl hier="24" item="4"/>
          <tpl fld="0" item="0"/>
          <tpl hier="28" item="1"/>
          <tpl fld="4" item="10"/>
        </tpls>
      </n>
      <n v="149377086.14369628" in="0">
        <tpls c="6">
          <tpl fld="1" item="4"/>
          <tpl hier="17" item="0"/>
          <tpl hier="24" item="4"/>
          <tpl fld="0" item="0"/>
          <tpl hier="28" item="1"/>
          <tpl fld="4" item="5"/>
        </tpls>
      </n>
      <n v="44499558.735000014" in="0">
        <tpls c="6">
          <tpl fld="1" item="0"/>
          <tpl hier="17" item="0"/>
          <tpl hier="24" item="4"/>
          <tpl fld="0" item="0"/>
          <tpl hier="28" item="1"/>
          <tpl fld="4" item="2"/>
        </tpls>
      </n>
      <n v="20743673.25" in="0">
        <tpls c="6">
          <tpl fld="1" item="5"/>
          <tpl hier="17" item="0"/>
          <tpl hier="24" item="4"/>
          <tpl fld="0" item="0"/>
          <tpl hier="28" item="1"/>
          <tpl fld="4" item="10"/>
        </tpls>
      </n>
      <n v="157519636.07000005" in="0">
        <tpls c="6">
          <tpl fld="1" item="9"/>
          <tpl hier="17" item="0"/>
          <tpl hier="24" item="4"/>
          <tpl fld="0" item="0"/>
          <tpl hier="28" item="1"/>
          <tpl fld="4" item="9"/>
        </tpls>
      </n>
      <n v="112828482.35999998" in="0">
        <tpls c="6">
          <tpl fld="1" item="1"/>
          <tpl hier="17" item="0"/>
          <tpl hier="24" item="4"/>
          <tpl fld="0" item="0"/>
          <tpl hier="28" item="1"/>
          <tpl fld="4" item="9"/>
        </tpls>
      </n>
      <n v="181743706.14140758" in="0">
        <tpls c="6">
          <tpl fld="1" item="9"/>
          <tpl hier="17" item="0"/>
          <tpl hier="24" item="4"/>
          <tpl fld="0" item="0"/>
          <tpl hier="28" item="1"/>
          <tpl fld="4" item="5"/>
        </tpls>
      </n>
      <n v="122729529.99885346" in="0">
        <tpls c="6">
          <tpl fld="1" item="1"/>
          <tpl hier="17" item="0"/>
          <tpl hier="24" item="4"/>
          <tpl fld="0" item="0"/>
          <tpl hier="28" item="1"/>
          <tpl fld="4" item="5"/>
        </tpls>
      </n>
      <n v="1262500" in="0">
        <tpls c="6">
          <tpl fld="1" item="5"/>
          <tpl hier="17" item="0"/>
          <tpl hier="24" item="4"/>
          <tpl fld="0" item="0"/>
          <tpl hier="28" item="1"/>
          <tpl fld="4" item="4"/>
        </tpls>
      </n>
      <n v="61546863.580000013" in="0">
        <tpls c="6">
          <tpl fld="1" item="5"/>
          <tpl hier="17" item="0"/>
          <tpl hier="24" item="4"/>
          <tpl fld="0" item="0"/>
          <tpl hier="28" item="1"/>
          <tpl fld="4" item="2"/>
        </tpls>
      </n>
      <n v="122266354.42184204" in="0">
        <tpls c="6">
          <tpl fld="1" item="9"/>
          <tpl hier="17" item="0"/>
          <tpl hier="24" item="4"/>
          <tpl fld="0" item="0"/>
          <tpl hier="28" item="1"/>
          <tpl fld="4" item="1"/>
        </tpls>
      </n>
      <n v="162778377.88316998" in="0">
        <tpls c="6">
          <tpl fld="1" item="1"/>
          <tpl hier="17" item="0"/>
          <tpl hier="24" item="4"/>
          <tpl fld="0" item="0"/>
          <tpl hier="28" item="1"/>
          <tpl fld="4" item="1"/>
        </tpls>
      </n>
      <n v="19321953.75" in="0">
        <tpls c="6">
          <tpl fld="1" item="4"/>
          <tpl hier="17" item="0"/>
          <tpl hier="24" item="4"/>
          <tpl fld="0" item="0"/>
          <tpl hier="28" item="1"/>
          <tpl fld="4" item="10"/>
        </tpls>
      </n>
      <n v="107738034.83" in="0">
        <tpls c="6">
          <tpl fld="1" item="4"/>
          <tpl hier="17" item="0"/>
          <tpl hier="24" item="4"/>
          <tpl fld="0" item="0"/>
          <tpl hier="28" item="1"/>
          <tpl fld="4" item="8"/>
        </tpls>
      </n>
      <n v="222366986.08315846" in="0">
        <tpls c="6">
          <tpl fld="1" item="8"/>
          <tpl hier="17" item="0"/>
          <tpl hier="24" item="4"/>
          <tpl fld="0" item="0"/>
          <tpl hier="28" item="1"/>
          <tpl fld="4" item="5"/>
        </tpls>
      </n>
      <m in="0">
        <tpls c="6">
          <tpl fld="1" item="4"/>
          <tpl hier="17" item="0"/>
          <tpl hier="24" item="4"/>
          <tpl fld="0" item="0"/>
          <tpl hier="28" item="1"/>
          <tpl fld="4" item="4"/>
        </tpls>
      </m>
      <n v="121866163.30999999" in="0">
        <tpls c="6">
          <tpl fld="1" item="8"/>
          <tpl hier="17" item="0"/>
          <tpl hier="24" item="4"/>
          <tpl fld="0" item="0"/>
          <tpl hier="28" item="1"/>
          <tpl fld="4" item="1"/>
        </tpls>
      </n>
      <n v="99754247.534999996" in="0">
        <tpls c="6">
          <tpl fld="1" item="0"/>
          <tpl hier="17" item="0"/>
          <tpl hier="24" item="4"/>
          <tpl fld="0" item="0"/>
          <tpl hier="28" item="1"/>
          <tpl fld="4" item="1"/>
        </tpls>
      </n>
      <n v="7431969.6999999993" in="0">
        <tpls c="6">
          <tpl fld="1" item="3"/>
          <tpl hier="17" item="0"/>
          <tpl hier="24" item="4"/>
          <tpl fld="0" item="0"/>
          <tpl hier="28" item="1"/>
          <tpl fld="4" item="10"/>
        </tpls>
      </n>
      <n v="130868035.69500004" in="0">
        <tpls c="6">
          <tpl fld="1" item="7"/>
          <tpl hier="17" item="0"/>
          <tpl hier="24" item="4"/>
          <tpl fld="0" item="0"/>
          <tpl hier="28" item="1"/>
          <tpl fld="4" item="9"/>
        </tpls>
      </n>
      <n v="92830387.369999945" in="0">
        <tpls c="6">
          <tpl fld="1" item="7"/>
          <tpl hier="17" item="0"/>
          <tpl hier="24" item="4"/>
          <tpl fld="0" item="0"/>
          <tpl hier="28" item="1"/>
          <tpl fld="4" item="7"/>
        </tpls>
      </n>
      <n v="166843586.65125707" in="0">
        <tpls c="6">
          <tpl fld="1" item="7"/>
          <tpl hier="17" item="0"/>
          <tpl hier="24" item="4"/>
          <tpl fld="0" item="0"/>
          <tpl hier="28" item="1"/>
          <tpl fld="4" item="5"/>
        </tpls>
      </n>
      <m in="0">
        <tpls c="6">
          <tpl fld="1" item="3"/>
          <tpl hier="17" item="0"/>
          <tpl hier="24" item="4"/>
          <tpl fld="0" item="0"/>
          <tpl hier="28" item="1"/>
          <tpl fld="4" item="4"/>
        </tpls>
      </m>
      <n v="123115782.75499995" in="0">
        <tpls c="6">
          <tpl fld="1" item="11"/>
          <tpl hier="17" item="0"/>
          <tpl hier="24" item="4"/>
          <tpl fld="0" item="0"/>
          <tpl hier="28" item="1"/>
          <tpl fld="4" item="2"/>
        </tpls>
      </n>
      <n v="85471164.109999999" in="0">
        <tpls c="6">
          <tpl fld="1" item="11"/>
          <tpl hier="17" item="0"/>
          <tpl hier="24" item="4"/>
          <tpl fld="0" item="0"/>
          <tpl hier="28" item="1"/>
          <tpl fld="4" item="0"/>
        </tpls>
      </n>
      <n v="2268635.3499999996" in="0">
        <tpls c="6">
          <tpl fld="1" item="10"/>
          <tpl hier="17" item="0"/>
          <tpl hier="24" item="4"/>
          <tpl fld="0" item="0"/>
          <tpl hier="28" item="1"/>
          <tpl fld="4" item="10"/>
        </tpls>
      </n>
      <n v="138541874.98999998" in="0">
        <tpls c="6">
          <tpl fld="1" item="2"/>
          <tpl hier="17" item="0"/>
          <tpl hier="24" item="4"/>
          <tpl fld="0" item="0"/>
          <tpl hier="28" item="1"/>
          <tpl fld="4" item="8"/>
        </tpls>
      </n>
      <n v="55914599.335000016" in="0">
        <tpls c="6">
          <tpl fld="1" item="2"/>
          <tpl hier="17" item="0"/>
          <tpl hier="24" item="4"/>
          <tpl fld="0" item="0"/>
          <tpl hier="28" item="1"/>
          <tpl fld="4" item="6"/>
        </tpls>
      </n>
      <n v="35587.199999999997" in="0">
        <tpls c="6">
          <tpl fld="1" item="2"/>
          <tpl hier="17" item="0"/>
          <tpl hier="24" item="4"/>
          <tpl fld="0" item="0"/>
          <tpl hier="28" item="1"/>
          <tpl fld="4" item="4"/>
        </tpls>
      </n>
      <n v="165320447.51000008" in="0">
        <tpls c="6">
          <tpl fld="1" item="6"/>
          <tpl hier="17" item="0"/>
          <tpl hier="24" item="4"/>
          <tpl fld="0" item="0"/>
          <tpl hier="28" item="1"/>
          <tpl fld="4" item="1"/>
        </tpls>
      </n>
      <n v="204611749.06499991" in="0">
        <tpls c="6">
          <tpl fld="1" item="5"/>
          <tpl hier="17" item="0"/>
          <tpl hier="24" item="4"/>
          <tpl fld="0" item="0"/>
          <tpl hier="28" item="1"/>
          <tpl fld="4" item="9"/>
        </tpls>
      </n>
      <n v="171246964.68457282" in="0">
        <tpls c="6">
          <tpl fld="1" item="5"/>
          <tpl hier="17" item="0"/>
          <tpl hier="24" item="4"/>
          <tpl fld="0" item="0"/>
          <tpl hier="28" item="1"/>
          <tpl fld="4" item="5"/>
        </tpls>
      </n>
      <n v="73771006.909999982" in="0">
        <tpls c="6">
          <tpl fld="1" item="9"/>
          <tpl hier="17" item="0"/>
          <tpl hier="24" item="4"/>
          <tpl fld="0" item="0"/>
          <tpl hier="28" item="1"/>
          <tpl fld="4" item="2"/>
        </tpls>
      </n>
      <n v="80377116.374999985" in="0">
        <tpls c="6">
          <tpl fld="1" item="1"/>
          <tpl hier="17" item="0"/>
          <tpl hier="24" item="4"/>
          <tpl fld="0" item="0"/>
          <tpl hier="28" item="1"/>
          <tpl fld="4" item="0"/>
        </tpls>
      </n>
      <n v="9061707.7999999989" in="0">
        <tpls c="6">
          <tpl fld="1" item="8"/>
          <tpl hier="17" item="0"/>
          <tpl hier="24" item="4"/>
          <tpl fld="0" item="0"/>
          <tpl hier="28" item="1"/>
          <tpl fld="4" item="10"/>
        </tpls>
      </n>
      <n v="67673216.159999996" in="0">
        <tpls c="6">
          <tpl fld="1" item="8"/>
          <tpl hier="17" item="0"/>
          <tpl hier="24" item="4"/>
          <tpl fld="0" item="0"/>
          <tpl hier="28" item="1"/>
          <tpl fld="4" item="6"/>
        </tpls>
      </n>
      <n v="99343994.10999997" in="0">
        <tpls c="6">
          <tpl fld="1" item="8"/>
          <tpl hier="17" item="0"/>
          <tpl hier="24" item="4"/>
          <tpl fld="0" item="0"/>
          <tpl hier="28" item="1"/>
          <tpl fld="4" item="2"/>
        </tpls>
      </n>
      <m in="0">
        <tpls c="6">
          <tpl fld="1" item="1"/>
          <tpl hier="17" item="0"/>
          <tpl hier="24" item="4"/>
          <tpl fld="0" item="0"/>
          <tpl hier="28" item="1"/>
          <tpl fld="4" item="4"/>
        </tpls>
      </m>
      <n v="68599.999999999985" in="0">
        <tpls c="6">
          <tpl fld="1" item="10"/>
          <tpl hier="17" item="0"/>
          <tpl hier="24" item="4"/>
          <tpl fld="0" item="0"/>
          <tpl hier="28" item="1"/>
          <tpl fld="4" item="4"/>
        </tpls>
      </n>
      <n v="6368493.0449999999" in="0">
        <tpls c="6">
          <tpl fld="1" item="7"/>
          <tpl hier="17" item="0"/>
          <tpl hier="24" item="4"/>
          <tpl fld="0" item="0"/>
          <tpl hier="28" item="1"/>
          <tpl fld="4" item="10"/>
        </tpls>
      </n>
      <n v="48144130.149999991" in="0">
        <tpls c="6">
          <tpl fld="1" item="9"/>
          <tpl hier="17" item="0"/>
          <tpl hier="24" item="4"/>
          <tpl fld="0" item="0"/>
          <tpl hier="28" item="1"/>
          <tpl fld="4" item="10"/>
        </tpls>
      </n>
      <n v="2516399.13" in="0">
        <tpls c="6">
          <tpl fld="1" item="1"/>
          <tpl hier="17" item="0"/>
          <tpl hier="24" item="4"/>
          <tpl fld="0" item="0"/>
          <tpl hier="28" item="1"/>
          <tpl fld="4" item="10"/>
        </tpls>
      </n>
      <n v="48939995.799999997" in="0">
        <tpls c="6">
          <tpl fld="1" item="7"/>
          <tpl hier="17" item="0"/>
          <tpl hier="24" item="4"/>
          <tpl fld="0" item="0"/>
          <tpl hier="28" item="1"/>
          <tpl fld="4" item="2"/>
        </tpls>
      </n>
      <n v="93995434.769999981" in="0">
        <tpls c="6">
          <tpl fld="1" item="10"/>
          <tpl hier="17" item="0"/>
          <tpl hier="24" item="4"/>
          <tpl fld="0" item="0"/>
          <tpl hier="28" item="1"/>
          <tpl fld="4" item="2"/>
        </tpls>
      </n>
      <n v="148401011.11000001" in="0">
        <tpls c="6">
          <tpl fld="1" item="2"/>
          <tpl hier="17" item="0"/>
          <tpl hier="24" item="4"/>
          <tpl fld="0" item="0"/>
          <tpl hier="28" item="1"/>
          <tpl fld="4" item="9"/>
        </tpls>
      </n>
      <n v="192996095.63500005" in="0">
        <tpls c="6">
          <tpl fld="1" item="10"/>
          <tpl hier="17" item="0"/>
          <tpl hier="24" item="4"/>
          <tpl fld="0" item="0"/>
          <tpl hier="28" item="1"/>
          <tpl fld="4" item="9"/>
        </tpls>
      </n>
      <n v="186181713.64500004" in="0">
        <tpls c="6">
          <tpl fld="1" item="3"/>
          <tpl hier="17" item="0"/>
          <tpl hier="24" item="4"/>
          <tpl fld="0" item="0"/>
          <tpl hier="28" item="1"/>
          <tpl fld="4" item="9"/>
        </tpls>
      </n>
      <n v="294595953.07000005" in="0">
        <tpls c="6">
          <tpl fld="1" item="11"/>
          <tpl hier="17" item="0"/>
          <tpl hier="24" item="4"/>
          <tpl fld="0" item="0"/>
          <tpl hier="28" item="1"/>
          <tpl fld="4" item="9"/>
        </tpls>
      </n>
      <n v="222740206.30000001" in="0">
        <tpls c="6">
          <tpl fld="1" item="4"/>
          <tpl hier="17" item="0"/>
          <tpl hier="24" item="4"/>
          <tpl fld="0" item="0"/>
          <tpl hier="28" item="1"/>
          <tpl fld="4" item="9"/>
        </tpls>
      </n>
      <n v="187568461.54499996" in="0">
        <tpls c="6">
          <tpl fld="1" item="6"/>
          <tpl hier="17" item="0"/>
          <tpl hier="24" item="4"/>
          <tpl fld="0" item="0"/>
          <tpl hier="28" item="1"/>
          <tpl fld="4" item="9"/>
        </tpls>
      </n>
      <n v="105896314.604968" in="0">
        <tpls c="6">
          <tpl fld="1" item="2"/>
          <tpl hier="17" item="0"/>
          <tpl hier="24" item="4"/>
          <tpl fld="0" item="0"/>
          <tpl hier="28" item="1"/>
          <tpl fld="4" item="1"/>
        </tpls>
      </n>
      <n v="127636373.56500001" in="0">
        <tpls c="6">
          <tpl fld="1" item="10"/>
          <tpl hier="17" item="0"/>
          <tpl hier="24" item="4"/>
          <tpl fld="0" item="0"/>
          <tpl hier="28" item="1"/>
          <tpl fld="4" item="1"/>
        </tpls>
      </n>
      <n v="147554241.94000003" in="0">
        <tpls c="6">
          <tpl fld="1" item="4"/>
          <tpl hier="17" item="0"/>
          <tpl hier="24" item="4"/>
          <tpl fld="0" item="0"/>
          <tpl hier="28" item="1"/>
          <tpl fld="4" item="1"/>
        </tpls>
      </n>
      <n v="150124618.81527999" in="0">
        <tpls c="6">
          <tpl fld="1" item="3"/>
          <tpl hier="17" item="0"/>
          <tpl hier="24" item="4"/>
          <tpl fld="0" item="0"/>
          <tpl hier="28" item="1"/>
          <tpl fld="4" item="1"/>
        </tpls>
      </n>
      <n v="209234550.05504" in="0">
        <tpls c="6">
          <tpl fld="1" item="11"/>
          <tpl hier="17" item="0"/>
          <tpl hier="24" item="4"/>
          <tpl fld="0" item="0"/>
          <tpl hier="28" item="1"/>
          <tpl fld="4" item="1"/>
        </tpls>
      </n>
      <n v="106436778.24000001" in="0">
        <tpls c="6">
          <tpl fld="1" item="5"/>
          <tpl hier="17" item="0"/>
          <tpl hier="24" item="4"/>
          <tpl fld="0" item="0"/>
          <tpl hier="28" item="1"/>
          <tpl fld="4" item="1"/>
        </tpls>
      </n>
      <n v="195763725.99089015" in="0">
        <tpls c="6">
          <tpl fld="1" item="7"/>
          <tpl hier="17" item="0"/>
          <tpl hier="24" item="4"/>
          <tpl fld="0" item="0"/>
          <tpl hier="28" item="1"/>
          <tpl fld="4" item="1"/>
        </tpls>
      </n>
      <n v="104916275.71499999" in="0">
        <tpls c="6">
          <tpl fld="1" item="5"/>
          <tpl hier="17" item="0"/>
          <tpl hier="24" item="4"/>
          <tpl fld="0" item="0"/>
          <tpl hier="28" item="1"/>
          <tpl fld="4" item="8"/>
        </tpls>
      </n>
      <n v="111226992.29499997" in="0">
        <tpls c="6">
          <tpl fld="1" item="0"/>
          <tpl hier="17" item="0"/>
          <tpl hier="24" item="4"/>
          <tpl fld="0" item="0"/>
          <tpl hier="28" item="1"/>
          <tpl fld="4" item="8"/>
        </tpls>
      </n>
      <n v="132302832.39" in="0">
        <tpls c="6">
          <tpl fld="1" item="9"/>
          <tpl hier="17" item="0"/>
          <tpl hier="24" item="4"/>
          <tpl fld="0" item="0"/>
          <tpl hier="28" item="1"/>
          <tpl fld="4" item="8"/>
        </tpls>
      </n>
      <n v="218257871.86000013" in="0">
        <tpls c="6">
          <tpl fld="1" item="10"/>
          <tpl hier="17" item="0"/>
          <tpl hier="24" item="4"/>
          <tpl fld="0" item="0"/>
          <tpl hier="28" item="1"/>
          <tpl fld="4" item="8"/>
        </tpls>
      </n>
      <n v="138189122.08499998" in="0">
        <tpls c="6">
          <tpl fld="1" item="11"/>
          <tpl hier="17" item="0"/>
          <tpl hier="24" item="4"/>
          <tpl fld="0" item="0"/>
          <tpl hier="28" item="1"/>
          <tpl fld="4" item="8"/>
        </tpls>
      </n>
      <n v="119453340.25999995" in="0">
        <tpls c="6">
          <tpl fld="1" item="6"/>
          <tpl hier="17" item="0"/>
          <tpl hier="24" item="4"/>
          <tpl fld="0" item="0"/>
          <tpl hier="28" item="1"/>
          <tpl fld="4" item="8"/>
        </tpls>
      </n>
      <n v="128004901.27499996" in="0">
        <tpls c="6">
          <tpl fld="1" item="8"/>
          <tpl hier="17" item="0"/>
          <tpl hier="24" item="4"/>
          <tpl fld="0" item="0"/>
          <tpl hier="28" item="1"/>
          <tpl fld="4" item="8"/>
        </tpls>
      </n>
      <n v="173889720.10000005" in="0">
        <tpls c="6">
          <tpl fld="1" item="1"/>
          <tpl hier="17" item="0"/>
          <tpl hier="24" item="4"/>
          <tpl fld="0" item="0"/>
          <tpl hier="28" item="1"/>
          <tpl fld="4" item="8"/>
        </tpls>
      </n>
      <n v="104333128.60999997" in="0">
        <tpls c="6">
          <tpl fld="1" item="7"/>
          <tpl hier="17" item="0"/>
          <tpl hier="24" item="4"/>
          <tpl fld="0" item="0"/>
          <tpl hier="28" item="1"/>
          <tpl fld="4" item="8"/>
        </tpls>
      </n>
      <n v="171064215.25" in="0">
        <tpls c="6">
          <tpl fld="1" item="3"/>
          <tpl hier="17" item="0"/>
          <tpl hier="24" item="4"/>
          <tpl fld="0" item="0"/>
          <tpl hier="28" item="1"/>
          <tpl fld="4" item="8"/>
        </tpls>
      </n>
      <n v="53157871.159999996" in="0">
        <tpls c="6">
          <tpl fld="1" item="5"/>
          <tpl hier="17" item="0"/>
          <tpl hier="24" item="4"/>
          <tpl fld="0" item="0"/>
          <tpl hier="28" item="1"/>
          <tpl fld="4" item="0"/>
        </tpls>
      </n>
      <n v="75642415.049999997" in="0">
        <tpls c="6">
          <tpl fld="1" item="9"/>
          <tpl hier="17" item="0"/>
          <tpl hier="24" item="4"/>
          <tpl fld="0" item="0"/>
          <tpl hier="28" item="1"/>
          <tpl fld="4" item="0"/>
        </tpls>
      </n>
      <n v="85840331.260000005" in="0">
        <tpls c="6">
          <tpl fld="1" item="10"/>
          <tpl hier="17" item="0"/>
          <tpl hier="24" item="4"/>
          <tpl fld="0" item="0"/>
          <tpl hier="28" item="1"/>
          <tpl fld="4" item="0"/>
        </tpls>
      </n>
      <n v="67008135.795000002" in="0">
        <tpls c="6">
          <tpl fld="1" item="3"/>
          <tpl hier="17" item="0"/>
          <tpl hier="24" item="4"/>
          <tpl fld="0" item="0"/>
          <tpl hier="28" item="1"/>
          <tpl fld="4" item="0"/>
        </tpls>
      </n>
      <n v="70474126.100000009" in="0">
        <tpls c="6">
          <tpl fld="1" item="4"/>
          <tpl hier="17" item="0"/>
          <tpl hier="24" item="4"/>
          <tpl fld="0" item="0"/>
          <tpl hier="28" item="1"/>
          <tpl fld="4" item="0"/>
        </tpls>
      </n>
      <n v="56386288.43" in="0">
        <tpls c="6">
          <tpl fld="1" item="6"/>
          <tpl hier="17" item="0"/>
          <tpl hier="24" item="4"/>
          <tpl fld="0" item="0"/>
          <tpl hier="28" item="1"/>
          <tpl fld="4" item="0"/>
        </tpls>
      </n>
      <n v="99447187.284999996" in="0">
        <tpls c="6">
          <tpl fld="1" item="2"/>
          <tpl hier="17" item="0"/>
          <tpl hier="24" item="4"/>
          <tpl fld="0" item="0"/>
          <tpl hier="28" item="1"/>
          <tpl fld="4" item="0"/>
        </tpls>
      </n>
      <n v="58910837.339999989" in="0">
        <tpls c="6">
          <tpl fld="1" item="7"/>
          <tpl hier="17" item="0"/>
          <tpl hier="24" item="4"/>
          <tpl fld="0" item="0"/>
          <tpl hier="28" item="1"/>
          <tpl fld="4" item="0"/>
        </tpls>
      </n>
      <n v="42763297.384999998" in="0">
        <tpls c="6">
          <tpl fld="1" item="0"/>
          <tpl hier="17" item="0"/>
          <tpl hier="24" item="4"/>
          <tpl fld="0" item="0"/>
          <tpl hier="28" item="1"/>
          <tpl fld="4" item="0"/>
        </tpls>
      </n>
      <n v="47279990.250000007" in="0">
        <tpls c="6">
          <tpl fld="1" item="8"/>
          <tpl hier="17" item="0"/>
          <tpl hier="24" item="4"/>
          <tpl fld="0" item="0"/>
          <tpl hier="28" item="1"/>
          <tpl fld="4" item="0"/>
        </tpls>
      </n>
      <n v="108455934.01500003" in="0">
        <tpls c="6">
          <tpl fld="1" item="0"/>
          <tpl hier="17" item="0"/>
          <tpl hier="24" item="4"/>
          <tpl fld="0" item="0"/>
          <tpl hier="28" item="1"/>
          <tpl fld="4" item="7"/>
        </tpls>
      </n>
      <n v="78665131.599999979" in="0">
        <tpls c="6">
          <tpl fld="1" item="1"/>
          <tpl hier="17" item="0"/>
          <tpl hier="24" item="4"/>
          <tpl fld="0" item="0"/>
          <tpl hier="28" item="1"/>
          <tpl fld="4" item="7"/>
        </tpls>
      </n>
      <n v="141827436.88000005" in="0">
        <tpls c="6">
          <tpl fld="1" item="9"/>
          <tpl hier="17" item="0"/>
          <tpl hier="24" item="4"/>
          <tpl fld="0" item="0"/>
          <tpl hier="28" item="1"/>
          <tpl fld="4" item="7"/>
        </tpls>
      </n>
      <n v="101974673.00499998" in="0">
        <tpls c="6">
          <tpl fld="1" item="6"/>
          <tpl hier="17" item="0"/>
          <tpl hier="24" item="4"/>
          <tpl fld="0" item="0"/>
          <tpl hier="28" item="1"/>
          <tpl fld="4" item="7"/>
        </tpls>
      </n>
      <n v="61569147.479999989" in="0">
        <tpls c="6">
          <tpl fld="1" item="8"/>
          <tpl hier="17" item="0"/>
          <tpl hier="24" item="4"/>
          <tpl fld="0" item="0"/>
          <tpl hier="28" item="1"/>
          <tpl fld="4" item="7"/>
        </tpls>
      </n>
      <n v="99642714.464999929" in="0">
        <tpls c="6">
          <tpl fld="1" item="2"/>
          <tpl hier="17" item="0"/>
          <tpl hier="24" item="4"/>
          <tpl fld="0" item="0"/>
          <tpl hier="28" item="1"/>
          <tpl fld="4" item="7"/>
        </tpls>
      </n>
      <n v="176387844.69999996" in="0">
        <tpls c="6">
          <tpl fld="1" item="10"/>
          <tpl hier="17" item="0"/>
          <tpl hier="24" item="4"/>
          <tpl fld="0" item="0"/>
          <tpl hier="28" item="1"/>
          <tpl fld="4" item="7"/>
        </tpls>
      </n>
      <n v="103677921.87500001" in="0">
        <tpls c="6">
          <tpl fld="1" item="4"/>
          <tpl hier="17" item="0"/>
          <tpl hier="24" item="4"/>
          <tpl fld="0" item="0"/>
          <tpl hier="28" item="1"/>
          <tpl fld="4" item="7"/>
        </tpls>
      </n>
      <n v="137710651.46000001" in="0">
        <tpls c="6">
          <tpl fld="1" item="3"/>
          <tpl hier="17" item="0"/>
          <tpl hier="24" item="4"/>
          <tpl fld="0" item="0"/>
          <tpl hier="28" item="1"/>
          <tpl fld="4" item="7"/>
        </tpls>
      </n>
      <n v="117481910.48999998" in="0">
        <tpls c="6">
          <tpl fld="1" item="11"/>
          <tpl hier="17" item="0"/>
          <tpl hier="24" item="4"/>
          <tpl fld="0" item="0"/>
          <tpl hier="28" item="1"/>
          <tpl fld="4" item="7"/>
        </tpls>
      </n>
      <n v="142542365.65000004" in="0">
        <tpls c="6">
          <tpl fld="1" item="5"/>
          <tpl hier="17" item="0"/>
          <tpl hier="24" item="4"/>
          <tpl fld="0" item="0"/>
          <tpl hier="28" item="1"/>
          <tpl fld="4" item="7"/>
        </tpls>
      </n>
      <n v="58680983.620000005" in="0">
        <tpls c="6">
          <tpl fld="1" item="5"/>
          <tpl hier="17" item="0"/>
          <tpl hier="24" item="4"/>
          <tpl fld="0" item="0"/>
          <tpl hier="28" item="1"/>
          <tpl fld="4" item="6"/>
        </tpls>
      </n>
      <n v="35097597.669999994" in="0">
        <tpls c="6">
          <tpl fld="1" item="1"/>
          <tpl hier="17" item="0"/>
          <tpl hier="24" item="4"/>
          <tpl fld="0" item="0"/>
          <tpl hier="28" item="1"/>
          <tpl fld="4" item="6"/>
        </tpls>
      </n>
      <n v="53231146.730000004" in="0">
        <tpls c="6">
          <tpl fld="1" item="3"/>
          <tpl hier="17" item="0"/>
          <tpl hier="24" item="4"/>
          <tpl fld="0" item="0"/>
          <tpl hier="28" item="1"/>
          <tpl fld="4" item="6"/>
        </tpls>
      </n>
      <n v="92675542.959699988" in="0">
        <tpls c="6">
          <tpl fld="1" item="11"/>
          <tpl hier="17" item="0"/>
          <tpl hier="24" item="4"/>
          <tpl fld="0" item="0"/>
          <tpl hier="28" item="1"/>
          <tpl fld="4" item="6"/>
        </tpls>
      </n>
      <n v="64386148.044999994" in="0">
        <tpls c="6">
          <tpl fld="1" item="4"/>
          <tpl hier="17" item="0"/>
          <tpl hier="24" item="4"/>
          <tpl fld="0" item="0"/>
          <tpl hier="28" item="1"/>
          <tpl fld="4" item="6"/>
        </tpls>
      </n>
      <n v="48619591.119999997" in="0">
        <tpls c="6">
          <tpl fld="1" item="6"/>
          <tpl hier="17" item="0"/>
          <tpl hier="24" item="4"/>
          <tpl fld="0" item="0"/>
          <tpl hier="28" item="1"/>
          <tpl fld="4" item="6"/>
        </tpls>
      </n>
      <n v="93150044.704999998" in="0">
        <tpls c="6">
          <tpl fld="1" item="9"/>
          <tpl hier="17" item="0"/>
          <tpl hier="24" item="4"/>
          <tpl fld="0" item="0"/>
          <tpl hier="28" item="1"/>
          <tpl fld="4" item="6"/>
        </tpls>
      </n>
      <n v="48643332.13499999" in="0">
        <tpls c="6">
          <tpl fld="1" item="7"/>
          <tpl hier="17" item="0"/>
          <tpl hier="24" item="4"/>
          <tpl fld="0" item="0"/>
          <tpl hier="28" item="1"/>
          <tpl fld="4" item="6"/>
        </tpls>
      </n>
      <n v="38844555.454999998" in="0">
        <tpls c="6">
          <tpl fld="1" item="0"/>
          <tpl hier="17" item="0"/>
          <tpl hier="24" item="4"/>
          <tpl fld="0" item="0"/>
          <tpl hier="28" item="1"/>
          <tpl fld="4" item="6"/>
        </tpls>
      </n>
      <n v="84403480.145599991" in="0">
        <tpls c="6">
          <tpl fld="1" item="10"/>
          <tpl hier="17" item="0"/>
          <tpl hier="24" item="4"/>
          <tpl fld="0" item="0"/>
          <tpl hier="28" item="1"/>
          <tpl fld="4" item="6"/>
        </tpls>
      </n>
      <m in="0">
        <tpls c="6">
          <tpl fld="1" item="0"/>
          <tpl hier="17" item="0"/>
          <tpl hier="24" item="4"/>
          <tpl fld="0" item="0"/>
          <tpl hier="28" item="1"/>
          <tpl fld="4" item="3"/>
        </tpls>
      </m>
      <m in="0">
        <tpls c="6">
          <tpl fld="1" item="1"/>
          <tpl hier="17" item="0"/>
          <tpl hier="24" item="4"/>
          <tpl fld="0" item="0"/>
          <tpl hier="28" item="1"/>
          <tpl fld="4" item="3"/>
        </tpls>
      </m>
      <m in="0">
        <tpls c="6">
          <tpl fld="1" item="9"/>
          <tpl hier="17" item="0"/>
          <tpl hier="24" item="4"/>
          <tpl fld="0" item="0"/>
          <tpl hier="28" item="1"/>
          <tpl fld="4" item="3"/>
        </tpls>
      </m>
      <n v="1423812.2" in="0">
        <tpls c="6">
          <tpl fld="1" item="5"/>
          <tpl hier="17" item="0"/>
          <tpl hier="24" item="4"/>
          <tpl fld="0" item="0"/>
          <tpl hier="28" item="1"/>
          <tpl fld="4" item="3"/>
        </tpls>
      </n>
      <m in="0">
        <tpls c="6">
          <tpl fld="1" item="6"/>
          <tpl hier="17" item="0"/>
          <tpl hier="24" item="4"/>
          <tpl fld="0" item="0"/>
          <tpl hier="28" item="1"/>
          <tpl fld="4" item="3"/>
        </tpls>
      </m>
      <m in="0">
        <tpls c="6">
          <tpl fld="1" item="7"/>
          <tpl hier="17" item="0"/>
          <tpl hier="24" item="4"/>
          <tpl fld="0" item="0"/>
          <tpl hier="28" item="1"/>
          <tpl fld="4" item="3"/>
        </tpls>
      </m>
      <m in="0">
        <tpls c="6">
          <tpl fld="1" item="8"/>
          <tpl hier="17" item="0"/>
          <tpl hier="24" item="4"/>
          <tpl fld="0" item="0"/>
          <tpl hier="28" item="1"/>
          <tpl fld="4" item="3"/>
        </tpls>
      </m>
      <m in="0">
        <tpls c="6">
          <tpl fld="1" item="2"/>
          <tpl hier="17" item="0"/>
          <tpl hier="24" item="4"/>
          <tpl fld="0" item="0"/>
          <tpl hier="28" item="1"/>
          <tpl fld="4" item="3"/>
        </tpls>
      </m>
      <m in="0">
        <tpls c="6">
          <tpl fld="1" item="10"/>
          <tpl hier="17" item="0"/>
          <tpl hier="24" item="4"/>
          <tpl fld="0" item="0"/>
          <tpl hier="28" item="1"/>
          <tpl fld="4" item="3"/>
        </tpls>
      </m>
      <n v="1109037.75" in="0">
        <tpls c="6">
          <tpl fld="1" item="3"/>
          <tpl hier="17" item="0"/>
          <tpl hier="24" item="4"/>
          <tpl fld="0" item="0"/>
          <tpl hier="28" item="1"/>
          <tpl fld="4" item="3"/>
        </tpls>
      </n>
      <m in="0">
        <tpls c="6">
          <tpl fld="1" item="11"/>
          <tpl hier="17" item="0"/>
          <tpl hier="24" item="4"/>
          <tpl fld="0" item="0"/>
          <tpl hier="28" item="1"/>
          <tpl fld="4" item="3"/>
        </tpls>
      </m>
      <m in="0">
        <tpls c="6">
          <tpl fld="1" item="4"/>
          <tpl hier="17" item="0"/>
          <tpl hier="24" item="4"/>
          <tpl fld="0" item="0"/>
          <tpl hier="28" item="1"/>
          <tpl fld="4" item="3"/>
        </tpls>
      </m>
    </entries>
    <sets count="5">
      <set count="1" maxRank="1" setDefinition="{[Kalender].[YQM Hierarchy].[All]}">
        <tpls c="1">
          <tpl hier="17" item="4294967295"/>
        </tpls>
      </set>
      <set count="1" maxRank="1" setDefinition="{[Produkte].[Product Category].[All]}">
        <tpls c="1">
          <tpl hier="28" item="4294967295"/>
        </tpls>
      </set>
      <set count="1" maxRank="1" setDefinition="{[Kalender].[YQM Hierarchy].[Year].&amp;[2017]}">
        <tpls c="1">
          <tpl fld="3" item="0"/>
        </tpls>
      </set>
      <set count="1" maxRank="1" setDefinition="{[Kalender].[YQM Hierarchy].[Year].&amp;[2018]}">
        <tpls c="1">
          <tpl fld="3" item="1"/>
        </tpls>
      </set>
      <set count="1" maxRank="1" setDefinition="{[Kunden].[Region Hierarchy].[All]}">
        <tpls c="1">
          <tpl hier="24" item="4294967295"/>
        </tpls>
      </set>
    </sets>
    <queryCache count="30">
      <query mdx="[Measures].[AC]">
        <tpls c="1">
          <tpl fld="0" item="0"/>
        </tpls>
      </query>
      <query mdx="[Kalender].[Month].&amp;[Jan]">
        <tpls c="1">
          <tpl fld="1" item="0"/>
        </tpls>
      </query>
      <query mdx="[Kalender].[Month].&amp;[Feb]">
        <tpls c="1">
          <tpl fld="1" item="1"/>
        </tpls>
      </query>
      <query mdx="[Kalender].[Month].&amp;[Mar]">
        <tpls c="1">
          <tpl fld="1" item="2"/>
        </tpls>
      </query>
      <query mdx="[Kalender].[Month].&amp;[Apr]">
        <tpls c="1">
          <tpl fld="1" item="3"/>
        </tpls>
      </query>
      <query mdx="[Kalender].[Month].&amp;[May]">
        <tpls c="1">
          <tpl fld="1" item="4"/>
        </tpls>
      </query>
      <query mdx="[Kalender].[Month].&amp;[Jun]">
        <tpls c="1">
          <tpl fld="1" item="5"/>
        </tpls>
      </query>
      <query mdx="[Kalender].[Month].&amp;[Jul]">
        <tpls c="1">
          <tpl fld="1" item="6"/>
        </tpls>
      </query>
      <query mdx="[Kalender].[Month].&amp;[Aug]">
        <tpls c="1">
          <tpl fld="1" item="7"/>
        </tpls>
      </query>
      <query mdx="[Kalender].[Month].&amp;[Sep]">
        <tpls c="1">
          <tpl fld="1" item="8"/>
        </tpls>
      </query>
      <query mdx="[Kalender].[Month].&amp;[Oct]">
        <tpls c="1">
          <tpl fld="1" item="9"/>
        </tpls>
      </query>
      <query mdx="[Kalender].[Month].&amp;[Nov]">
        <tpls c="1">
          <tpl fld="1" item="10"/>
        </tpls>
      </query>
      <query mdx="[Kalender].[Month].&amp;[Dec]">
        <tpls c="1">
          <tpl fld="1" item="11"/>
        </tpls>
      </query>
      <query mdx="[Kunden].[Region Hierarchy].[Region].&amp;[Bayern]">
        <tpls c="1">
          <tpl fld="2" item="0"/>
        </tpls>
      </query>
      <query mdx="[Kunden].[Region Hierarchy].[Region].&amp;[Berlin]">
        <tpls c="1">
          <tpl fld="2" item="1"/>
        </tpls>
      </query>
      <query mdx="[Kunden].[Region Hierarchy].[Region].&amp;[Hamburg]">
        <tpls c="1">
          <tpl fld="2" item="2"/>
        </tpls>
      </query>
      <query mdx="[Kunden].[Region Hierarchy].[Region].&amp;[Nordrhein-Westfalen]">
        <tpls c="1">
          <tpl fld="2" item="3"/>
        </tpls>
      </query>
      <query mdx="[Kunden].[Region Hierarchy].[Region].&amp;[Österreich]">
        <tpls c="1">
          <tpl fld="2" item="4"/>
        </tpls>
      </query>
      <query mdx="[Kunden].[Region Hierarchy].[Region].&amp;[Schweiz]">
        <tpls c="1">
          <tpl fld="2" item="5"/>
        </tpls>
      </query>
      <query mdx="[Verkäufer].[Salesperson].&amp;[Andreas]">
        <tpls c="1">
          <tpl fld="4" item="0"/>
        </tpls>
      </query>
      <query mdx="[Verkäufer].[Salesperson].&amp;[Dirk]">
        <tpls c="1">
          <tpl fld="4" item="1"/>
        </tpls>
      </query>
      <query mdx="[Verkäufer].[Salesperson].&amp;[Frauke]">
        <tpls c="1">
          <tpl fld="4" item="2"/>
        </tpls>
      </query>
      <query mdx="[Verkäufer].[Salesperson].&amp;[Heimo]">
        <tpls c="1">
          <tpl fld="4" item="3"/>
        </tpls>
      </query>
      <query mdx="[Verkäufer].[Salesperson].&amp;[Josef]">
        <tpls c="1">
          <tpl fld="4" item="4"/>
        </tpls>
      </query>
      <query mdx="[Verkäufer].[Salesperson].&amp;[Lisa]">
        <tpls c="1">
          <tpl fld="4" item="5"/>
        </tpls>
      </query>
      <query mdx="[Verkäufer].[Salesperson].&amp;[Maria]">
        <tpls c="1">
          <tpl fld="4" item="6"/>
        </tpls>
      </query>
      <query mdx="[Verkäufer].[Salesperson].&amp;[Mark]">
        <tpls c="1">
          <tpl fld="4" item="7"/>
        </tpls>
      </query>
      <query mdx="[Verkäufer].[Salesperson].&amp;[Michael]">
        <tpls c="1">
          <tpl fld="4" item="8"/>
        </tpls>
      </query>
      <query mdx="[Verkäufer].[Salesperson].&amp;[Stefan]">
        <tpls c="1">
          <tpl fld="4" item="9"/>
        </tpls>
      </query>
      <query mdx="[Verkäufer].[Salesperson].&amp;[Willhelm]">
        <tpls c="1">
          <tpl fld="4" item="10"/>
        </tpls>
      </query>
    </queryCache>
    <serverFormats count="1">
      <serverFormat format="#,0"/>
    </serverFormats>
  </tupleCache>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ichael Tenner" refreshedDate="44433.830551851854" backgroundQuery="1" createdVersion="3" refreshedVersion="7" minRefreshableVersion="3" recordCount="0" supportSubquery="1" supportAdvancedDrill="1" xr:uid="{AA66FDCE-6445-45F1-8368-6DEC3A8D6930}">
  <cacheSource type="external" connectionId="1">
    <extLst>
      <ext xmlns:x14="http://schemas.microsoft.com/office/spreadsheetml/2009/9/main" uri="{F057638F-6D5F-4e77-A914-E7F072B9BCA8}">
        <x14:sourceConnection name="Controlling_Select_KPI"/>
      </ext>
    </extLst>
  </cacheSource>
  <cacheFields count="0"/>
  <cacheHierarchies count="80">
    <cacheHierarchy uniqueName="[Abteilungen].[BusinessUnit]" caption="BusinessUnit" attribute="1" defaultMemberUniqueName="[Abteilungen].[BusinessUnit].[All]" allUniqueName="[Abteilungen].[BusinessUnit].[All]" dimensionUniqueName="[Abteilungen]" displayFolder="" count="0" unbalanced="0"/>
    <cacheHierarchy uniqueName="[Abteilungen].[BusinessUnitID]" caption="BusinessUnitID" attribute="1" defaultMemberUniqueName="[Abteilungen].[BusinessUnitID].[All]" allUniqueName="[Abteilungen].[BusinessUnitID].[All]" dimensionUniqueName="[Abteilungen]" displayFolder="" count="0" unbalanced="0"/>
    <cacheHierarchy uniqueName="[Abteilungen].[Division]" caption="Division" attribute="1" defaultMemberUniqueName="[Abteilungen].[Division].[All]" allUniqueName="[Abteilungen].[Division].[All]" dimensionUniqueName="[Abteilungen]" displayFolder="" count="0" unbalanced="0"/>
    <cacheHierarchy uniqueName="[Abteilungen].[Division Hierarchy]" caption="Division Hierarchy" defaultMemberUniqueName="[Abteilungen].[Division Hierarchy].[All]" allUniqueName="[Abteilungen].[Division Hierarchy].[All]" dimensionUniqueName="[Abteilungen]" displayFolder="" count="0" unbalanced="0"/>
    <cacheHierarchy uniqueName="[Abteilungen].[Group]" caption="Group" attribute="1" defaultMemberUniqueName="[Abteilungen].[Group].[All]" allUniqueName="[Abteilungen].[Group].[All]" dimensionUniqueName="[Abteilungen]" displayFolder="" count="0" unbalanced="0"/>
    <cacheHierarchy uniqueName="[Forecast_V1].[Forecast Value]" caption="Forecast Value" attribute="1" defaultMemberUniqueName="[Forecast_V1].[Forecast Value].[All]" allUniqueName="[Forecast_V1].[Forecast Value].[All]" dimensionUniqueName="[Forecast_V1]" displayFolder="" count="0" unbalanced="0"/>
    <cacheHierarchy uniqueName="[Forecast_V1].[Monat]" caption="Monat" attribute="1" defaultMemberUniqueName="[Forecast_V1].[Monat].[All]" allUniqueName="[Forecast_V1].[Monat].[All]" dimensionUniqueName="[Forecast_V1]" displayFolder="" count="0" unbalanced="0"/>
    <cacheHierarchy uniqueName="[Forecast_V1].[SalespersonID]" caption="SalespersonID" attribute="1" defaultMemberUniqueName="[Forecast_V1].[SalespersonID].[All]" allUniqueName="[Forecast_V1].[SalespersonID].[All]" dimensionUniqueName="[Forecast_V1]" displayFolder="" count="0" unbalanced="0"/>
    <cacheHierarchy uniqueName="[Forecast_V1].[Variante]" caption="Variante" attribute="1" defaultMemberUniqueName="[Forecast_V1].[Variante].[All]" allUniqueName="[Forecast_V1].[Variante].[All]" dimensionUniqueName="[Forecast_V1]" displayFolder="" count="0" unbalanced="0"/>
    <cacheHierarchy uniqueName="[Kalender].[Date]" caption="Date" attribute="1" time="1" keyAttribute="1" defaultMemberUniqueName="[Kalender].[Date].[All]" allUniqueName="[Kalender].[Date].[All]" dimensionUniqueName="[Kalender]" displayFolder="" count="0" memberValueDatatype="7" unbalanced="0"/>
    <cacheHierarchy uniqueName="[Kalender].[Month]" caption="Month" attribute="1" time="1" defaultMemberUniqueName="[Kalender].[Month].[All]" allUniqueName="[Kalender].[Month].[All]" dimensionUniqueName="[Kalender]" displayFolder="" count="0" unbalanced="0"/>
    <cacheHierarchy uniqueName="[Kalender].[MonthNo]" caption="MonthNo" attribute="1" time="1" defaultMemberUniqueName="[Kalender].[MonthNo].[All]" allUniqueName="[Kalender].[MonthNo].[All]" dimensionUniqueName="[Kalender]" displayFolder="" count="0" unbalanced="0"/>
    <cacheHierarchy uniqueName="[Kalender].[Quarter]" caption="Quarter" attribute="1" time="1" defaultMemberUniqueName="[Kalender].[Quarter].[All]" allUniqueName="[Kalender].[Quarter].[All]" dimensionUniqueName="[Kalender]" displayFolder="" count="0" unbalanced="0"/>
    <cacheHierarchy uniqueName="[Kalender].[Weekday]" caption="Weekday" attribute="1" time="1" defaultMemberUniqueName="[Kalender].[Weekday].[All]" allUniqueName="[Kalender].[Weekday].[All]" dimensionUniqueName="[Kalender]" displayFolder="" count="0" unbalanced="0"/>
    <cacheHierarchy uniqueName="[Kalender].[WeekdayNo]" caption="WeekdayNo" attribute="1" time="1" defaultMemberUniqueName="[Kalender].[WeekdayNo].[All]" allUniqueName="[Kalender].[WeekdayNo].[All]" dimensionUniqueName="[Kalender]" displayFolder="" count="0" unbalanced="0"/>
    <cacheHierarchy uniqueName="[Kalender].[Year]" caption="Year" attribute="1" time="1" defaultMemberUniqueName="[Kalender].[Year].[All]" allUniqueName="[Kalender].[Year].[All]" dimensionUniqueName="[Kalender]" displayFolder="" count="0" unbalanced="0"/>
    <cacheHierarchy uniqueName="[Kalender].[YearMonth]" caption="YearMonth" attribute="1" time="1" defaultMemberUniqueName="[Kalender].[YearMonth].[All]" allUniqueName="[Kalender].[YearMonth].[All]" dimensionUniqueName="[Kalender]" displayFolder="" count="0" unbalanced="0"/>
    <cacheHierarchy uniqueName="[Kalender].[YQM Hierarchy]" caption="YQM Hierarchy" time="1" defaultMemberUniqueName="[Kalender].[YQM Hierarchy].[All]" allUniqueName="[Kalender].[YQM Hierarchy].[All]" dimensionUniqueName="[Kalender]" displayFolder="" count="4" unbalanced="0"/>
    <cacheHierarchy uniqueName="[KPIs].[KPI]" caption="KPI" attribute="1" defaultMemberUniqueName="[KPIs].[KPI].[All]" allUniqueName="[KPIs].[KPI].[All]" dimensionUniqueName="[KPIs]" displayFolder="" count="0" unbalanced="0"/>
    <cacheHierarchy uniqueName="[KPIs].[KPI_ID]" caption="KPI_ID" attribute="1" defaultMemberUniqueName="[KPIs].[KPI_ID].[All]" allUniqueName="[KPIs].[KPI_ID].[All]" dimensionUniqueName="[KPIs]" displayFolder="" count="0" unbalanced="0"/>
    <cacheHierarchy uniqueName="[Kunden].[CountryID]" caption="CountryID" attribute="1" defaultMemberUniqueName="[Kunden].[CountryID].[All]" allUniqueName="[Kunden].[CountryID].[All]" dimensionUniqueName="[Kunden]" displayFolder="" count="0" unbalanced="0"/>
    <cacheHierarchy uniqueName="[Kunden].[Customer]" caption="Customer" attribute="1" defaultMemberUniqueName="[Kunden].[Customer].[All]" allUniqueName="[Kunden].[Customer].[All]" dimensionUniqueName="[Kunden]" displayFolder="" count="0" unbalanced="0"/>
    <cacheHierarchy uniqueName="[Kunden].[CustomerID]" caption="CustomerID" attribute="1" defaultMemberUniqueName="[Kunden].[CustomerID].[All]" allUniqueName="[Kunden].[CustomerID].[All]" dimensionUniqueName="[Kunden]" displayFolder="" count="0" unbalanced="0"/>
    <cacheHierarchy uniqueName="[Kunden].[Region]" caption="Region" attribute="1" defaultMemberUniqueName="[Kunden].[Region].[All]" allUniqueName="[Kunden].[Region].[All]" dimensionUniqueName="[Kunden]" displayFolder="" count="0" unbalanced="0"/>
    <cacheHierarchy uniqueName="[Kunden].[Region Hierarchy]" caption="Region Hierarchy" defaultMemberUniqueName="[Kunden].[Region Hierarchy].[All]" allUniqueName="[Kunden].[Region Hierarchy].[All]" dimensionUniqueName="[Kunden]" displayFolder="" count="3" unbalanced="0"/>
    <cacheHierarchy uniqueName="[Kunden].[RegionID]" caption="RegionID" attribute="1" defaultMemberUniqueName="[Kunden].[RegionID].[All]" allUniqueName="[Kunden].[RegionID].[All]" dimensionUniqueName="[Kunden]" displayFolder="" count="0" unbalanced="0"/>
    <cacheHierarchy uniqueName="[Produkte].[Product]" caption="Product" attribute="1" defaultMemberUniqueName="[Produkte].[Product].[All]" allUniqueName="[Produkte].[Product].[All]" dimensionUniqueName="[Produkte]" displayFolder="" count="0" unbalanced="0"/>
    <cacheHierarchy uniqueName="[Produkte].[Product Category]" caption="Product Category" attribute="1" defaultMemberUniqueName="[Produkte].[Product Category].[All]" allUniqueName="[Produkte].[Product Category].[All]" dimensionUniqueName="[Produkte]" displayFolder="" count="2" unbalanced="0"/>
    <cacheHierarchy uniqueName="[Produkte].[Product Group]" caption="Product Group" attribute="1" defaultMemberUniqueName="[Produkte].[Product Group].[All]" allUniqueName="[Produkte].[Product Group].[All]" dimensionUniqueName="[Produkte]" displayFolder="" count="0" unbalanced="0"/>
    <cacheHierarchy uniqueName="[Produkte].[ProductID]" caption="ProductID" attribute="1" defaultMemberUniqueName="[Produkte].[ProductID].[All]" allUniqueName="[Produkte].[ProductID].[All]" dimensionUniqueName="[Produkte]" displayFolder="" count="0" unbalanced="0"/>
    <cacheHierarchy uniqueName="[Simulation AC].[Parameter]" caption="Parameter" attribute="1" defaultMemberUniqueName="[Simulation AC].[Parameter].[All]" allUniqueName="[Simulation AC].[Parameter].[All]" dimensionUniqueName="[Simulation AC]" displayFolder="" count="0" unbalanced="0"/>
    <cacheHierarchy uniqueName="[Umsätze].[BusinessUnitID]" caption="BusinessUnitID" attribute="1" defaultMemberUniqueName="[Umsätze].[BusinessUnitID].[All]" allUniqueName="[Umsätze].[BusinessUnitID].[All]" dimensionUniqueName="[Umsätze]" displayFolder="" count="0" unbalanced="0"/>
    <cacheHierarchy uniqueName="[Umsätze].[Cost]" caption="Cost" attribute="1" defaultMemberUniqueName="[Umsätze].[Cost].[All]" allUniqueName="[Umsätze].[Cost].[All]" dimensionUniqueName="[Umsätze]" displayFolder="" count="0" unbalanced="0"/>
    <cacheHierarchy uniqueName="[Umsätze].[CustomerID]" caption="CustomerID" attribute="1" defaultMemberUniqueName="[Umsätze].[CustomerID].[All]" allUniqueName="[Umsätze].[CustomerID].[All]" dimensionUniqueName="[Umsätze]" displayFolder="" count="0" unbalanced="0"/>
    <cacheHierarchy uniqueName="[Umsätze].[Date]" caption="Date" attribute="1" defaultMemberUniqueName="[Umsätze].[Date].[All]" allUniqueName="[Umsätze].[Date].[All]" dimensionUniqueName="[Umsätze]" displayFolder="" count="0" unbalanced="0"/>
    <cacheHierarchy uniqueName="[Umsätze].[Gross Profit]" caption="Gross Profit" attribute="1" defaultMemberUniqueName="[Umsätze].[Gross Profit].[All]" allUniqueName="[Umsätze].[Gross Profit].[All]" dimensionUniqueName="[Umsätze]" displayFolder="" count="0" unbalanced="0"/>
    <cacheHierarchy uniqueName="[Umsätze].[Labourcost]" caption="Labourcost" attribute="1" defaultMemberUniqueName="[Umsätze].[Labourcost].[All]" allUniqueName="[Umsätze].[Labourcost].[All]" dimensionUniqueName="[Umsätze]" displayFolder="" count="0" unbalanced="0"/>
    <cacheHierarchy uniqueName="[Umsätze].[Material cost]" caption="Material cost" attribute="1" defaultMemberUniqueName="[Umsätze].[Material cost].[All]" allUniqueName="[Umsätze].[Material cost].[All]" dimensionUniqueName="[Umsätze]" displayFolder="" count="0" unbalanced="0"/>
    <cacheHierarchy uniqueName="[Umsätze].[Net Profit]" caption="Net Profit" attribute="1" defaultMemberUniqueName="[Umsätze].[Net Profit].[All]" allUniqueName="[Umsätze].[Net Profit].[All]" dimensionUniqueName="[Umsätze]" displayFolder="" count="0" unbalanced="0"/>
    <cacheHierarchy uniqueName="[Umsätze].[ProductID]" caption="ProductID" attribute="1" defaultMemberUniqueName="[Umsätze].[ProductID].[All]" allUniqueName="[Umsätze].[ProductID].[All]" dimensionUniqueName="[Umsätze]" displayFolder="" count="0" unbalanced="0"/>
    <cacheHierarchy uniqueName="[Umsätze].[R&amp;D Cost]" caption="R&amp;D Cost" attribute="1" defaultMemberUniqueName="[Umsätze].[R&amp;D Cost].[All]" allUniqueName="[Umsätze].[R&amp;D Cost].[All]" dimensionUniqueName="[Umsätze]" displayFolder="" count="0" unbalanced="0"/>
    <cacheHierarchy uniqueName="[Umsätze].[Revenue]" caption="Revenue" attribute="1" defaultMemberUniqueName="[Umsätze].[Revenue].[All]" allUniqueName="[Umsätze].[Revenue].[All]" dimensionUniqueName="[Umsätze]" displayFolder="" count="0" unbalanced="0"/>
    <cacheHierarchy uniqueName="[Umsätze].[SalespersonID]" caption="SalespersonID" attribute="1" defaultMemberUniqueName="[Umsätze].[SalespersonID].[All]" allUniqueName="[Umsätze].[SalespersonID].[All]" dimensionUniqueName="[Umsätze]" displayFolder="" count="0" unbalanced="0"/>
    <cacheHierarchy uniqueName="[Umsätze].[Scenario]" caption="Scenario" attribute="1" defaultMemberUniqueName="[Umsätze].[Scenario].[All]" allUniqueName="[Umsätze].[Scenario].[All]" dimensionUniqueName="[Umsätze]" displayFolder="" count="0" unbalanced="0"/>
    <cacheHierarchy uniqueName="[Umsätze].[Tax]" caption="Tax" attribute="1" defaultMemberUniqueName="[Umsätze].[Tax].[All]" allUniqueName="[Umsätze].[Tax].[All]" dimensionUniqueName="[Umsätze]" displayFolder="" count="0" unbalanced="0"/>
    <cacheHierarchy uniqueName="[Verkäufer].[Email]" caption="Email" attribute="1" defaultMemberUniqueName="[Verkäufer].[Email].[All]" allUniqueName="[Verkäufer].[Email].[All]" dimensionUniqueName="[Verkäufer]" displayFolder="" count="0" unbalanced="0"/>
    <cacheHierarchy uniqueName="[Verkäufer].[Salesperson]" caption="Salesperson" attribute="1" defaultMemberUniqueName="[Verkäufer].[Salesperson].[All]" allUniqueName="[Verkäufer].[Salesperson].[All]" dimensionUniqueName="[Verkäufer]" displayFolder="" count="0" unbalanced="0"/>
    <cacheHierarchy uniqueName="[Verkäufer].[SalespersonID]" caption="SalespersonID" attribute="1" defaultMemberUniqueName="[Verkäufer].[SalespersonID].[All]" allUniqueName="[Verkäufer].[SalespersonID].[All]" dimensionUniqueName="[Verkäufer]" displayFolder="" count="0" unbalanced="0"/>
    <cacheHierarchy uniqueName="[Zeitrahmen].[CalcID]" caption="CalcID" attribute="1" defaultMemberUniqueName="[Zeitrahmen].[CalcID].[All]" allUniqueName="[Zeitrahmen].[CalcID].[All]" dimensionUniqueName="[Zeitrahmen]" displayFolder="" count="0" unbalanced="0"/>
    <cacheHierarchy uniqueName="[Zeitrahmen].[Period Calculation]" caption="Period Calculation" attribute="1" defaultMemberUniqueName="[Zeitrahmen].[Period Calculation].[All]" allUniqueName="[Zeitrahmen].[Period Calculation].[All]" dimensionUniqueName="[Zeitrahmen]" displayFolder="" count="0" unbalanced="0"/>
    <cacheHierarchy uniqueName="[DateTableTemplate_0d27e68f-491f-470b-b830-37bf68015cc8].[Date]" caption="Date" attribute="1" defaultMemberUniqueName="[DateTableTemplate_0d27e68f-491f-470b-b830-37bf68015cc8].[Date].[All]" allUniqueName="[DateTableTemplate_0d27e68f-491f-470b-b830-37bf68015cc8].[Date].[All]" dimensionUniqueName="[DateTableTemplate_0d27e68f-491f-470b-b830-37bf68015cc8]" displayFolder="" count="0" unbalanced="0" hidden="1"/>
    <cacheHierarchy uniqueName="[DateTableTemplate_0d27e68f-491f-470b-b830-37bf68015cc8].[Date Hierarchy]" caption="Date Hierarchy" defaultMemberUniqueName="[DateTableTemplate_0d27e68f-491f-470b-b830-37bf68015cc8].[Date Hierarchy].[All]" allUniqueName="[DateTableTemplate_0d27e68f-491f-470b-b830-37bf68015cc8].[Date Hierarchy].[All]" dimensionUniqueName="[DateTableTemplate_0d27e68f-491f-470b-b830-37bf68015cc8]" displayFolder="" count="0" unbalanced="0" hidden="1"/>
    <cacheHierarchy uniqueName="[DateTableTemplate_0d27e68f-491f-470b-b830-37bf68015cc8].[Day]" caption="Day" attribute="1" defaultMemberUniqueName="[DateTableTemplate_0d27e68f-491f-470b-b830-37bf68015cc8].[Day].[All]" allUniqueName="[DateTableTemplate_0d27e68f-491f-470b-b830-37bf68015cc8].[Day].[All]" dimensionUniqueName="[DateTableTemplate_0d27e68f-491f-470b-b830-37bf68015cc8]" displayFolder="" count="0" unbalanced="0" hidden="1"/>
    <cacheHierarchy uniqueName="[DateTableTemplate_0d27e68f-491f-470b-b830-37bf68015cc8].[Month]" caption="Month" attribute="1" defaultMemberUniqueName="[DateTableTemplate_0d27e68f-491f-470b-b830-37bf68015cc8].[Month].[All]" allUniqueName="[DateTableTemplate_0d27e68f-491f-470b-b830-37bf68015cc8].[Month].[All]" dimensionUniqueName="[DateTableTemplate_0d27e68f-491f-470b-b830-37bf68015cc8]" displayFolder="" count="0" unbalanced="0" hidden="1"/>
    <cacheHierarchy uniqueName="[DateTableTemplate_0d27e68f-491f-470b-b830-37bf68015cc8].[MonthNo]" caption="MonthNo" attribute="1" defaultMemberUniqueName="[DateTableTemplate_0d27e68f-491f-470b-b830-37bf68015cc8].[MonthNo].[All]" allUniqueName="[DateTableTemplate_0d27e68f-491f-470b-b830-37bf68015cc8].[MonthNo].[All]" dimensionUniqueName="[DateTableTemplate_0d27e68f-491f-470b-b830-37bf68015cc8]" displayFolder="" count="0" unbalanced="0" hidden="1"/>
    <cacheHierarchy uniqueName="[DateTableTemplate_0d27e68f-491f-470b-b830-37bf68015cc8].[Quarter]" caption="Quarter" attribute="1" defaultMemberUniqueName="[DateTableTemplate_0d27e68f-491f-470b-b830-37bf68015cc8].[Quarter].[All]" allUniqueName="[DateTableTemplate_0d27e68f-491f-470b-b830-37bf68015cc8].[Quarter].[All]" dimensionUniqueName="[DateTableTemplate_0d27e68f-491f-470b-b830-37bf68015cc8]" displayFolder="" count="0" unbalanced="0" hidden="1"/>
    <cacheHierarchy uniqueName="[DateTableTemplate_0d27e68f-491f-470b-b830-37bf68015cc8].[QuarterNo]" caption="QuarterNo" attribute="1" defaultMemberUniqueName="[DateTableTemplate_0d27e68f-491f-470b-b830-37bf68015cc8].[QuarterNo].[All]" allUniqueName="[DateTableTemplate_0d27e68f-491f-470b-b830-37bf68015cc8].[QuarterNo].[All]" dimensionUniqueName="[DateTableTemplate_0d27e68f-491f-470b-b830-37bf68015cc8]" displayFolder="" count="0" unbalanced="0" hidden="1"/>
    <cacheHierarchy uniqueName="[DateTableTemplate_0d27e68f-491f-470b-b830-37bf68015cc8].[Year]" caption="Year" attribute="1" defaultMemberUniqueName="[DateTableTemplate_0d27e68f-491f-470b-b830-37bf68015cc8].[Year].[All]" allUniqueName="[DateTableTemplate_0d27e68f-491f-470b-b830-37bf68015cc8].[Year].[All]" dimensionUniqueName="[DateTableTemplate_0d27e68f-491f-470b-b830-37bf68015cc8]" displayFolder="" count="0" unbalanced="0" hidden="1"/>
    <cacheHierarchy uniqueName="[Measures].[Selected BU]" caption="Selected BU" measure="1" displayFolder="" measureGroup="Abteilungen" count="0"/>
    <cacheHierarchy uniqueName="[Measures].[Selected BU by Country]" caption="Selected BU by Country" measure="1" displayFolder="" measureGroup="Abteilungen" count="0"/>
    <cacheHierarchy uniqueName="[Measures].[Varianten Vergleich]" caption="Varianten Vergleich" measure="1" displayFolder="" measureGroup="Abteilungen" count="0"/>
    <cacheHierarchy uniqueName="[Measures].[Test1]" caption="Test1" measure="1" displayFolder="" measureGroup="Abteilungen" count="0"/>
    <cacheHierarchy uniqueName="[Measures].[Is Revenue]" caption="Is Revenue" measure="1" displayFolder="" measureGroup="Abteilungen" count="0"/>
    <cacheHierarchy uniqueName="[Measures].[Is Cost]" caption="Is Cost" measure="1" displayFolder="" measureGroup="Abteilungen" count="0"/>
    <cacheHierarchy uniqueName="[Measures].[Is Gross Profit]" caption="Is Gross Profit" measure="1" displayFolder="" measureGroup="Abteilungen" count="0"/>
    <cacheHierarchy uniqueName="[Measures].[Now]" caption="Now" measure="1" displayFolder="" measureGroup="Abteilungen" count="0"/>
    <cacheHierarchy uniqueName="[Measures].[User]" caption="User" measure="1" displayFolder="" measureGroup="Abteilungen" count="0"/>
    <cacheHierarchy uniqueName="[Measures].[Current user]" caption="Current user" measure="1" displayFolder="" measureGroup="Verkäufer" count="0"/>
    <cacheHierarchy uniqueName="[Measures].[AC]" caption="AC" measure="1" displayFolder="" measureGroup="Umsätze" count="0"/>
    <cacheHierarchy uniqueName="[Measures].[PY]" caption="PY" measure="1" displayFolder="" measureGroup="Umsätze" count="0"/>
    <cacheHierarchy uniqueName="[Measures].[PL filtered]" caption="PL filtered" measure="1" displayFolder="" measureGroup="Umsätze" count="0"/>
    <cacheHierarchy uniqueName="[Measures].[PL]" caption="PL" measure="1" displayFolder="" measureGroup="Umsätze" count="0"/>
    <cacheHierarchy uniqueName="[Measures].[AC filtered]" caption="AC filtered" measure="1" displayFolder="" measureGroup="Umsätze" count="0"/>
    <cacheHierarchy uniqueName="[Measures].[Selected value]" caption="Selected value" measure="1" displayFolder="" measureGroup="Umsätze" count="0"/>
    <cacheHierarchy uniqueName="[Measures].[Simulated AC]" caption="Simulated AC" measure="1" displayFolder="" measureGroup="Umsätze" count="0"/>
    <cacheHierarchy uniqueName="[Measures].[SelectedCalc]" caption="SelectedCalc" measure="1" displayFolder="" measureGroup="Zeitrahmen" count="0"/>
    <cacheHierarchy uniqueName="[Measures].[SelectedKPI]" caption="SelectedKPI" measure="1" displayFolder="" measureGroup="KPIs" count="0"/>
    <cacheHierarchy uniqueName="[Measures].[Parameter Value]" caption="Parameter Value" measure="1" displayFolder="" measureGroup="Simulation AC" count="0"/>
    <cacheHierarchy uniqueName="[Measures].[FC_V1]" caption="FC_V1" measure="1" displayFolder="" measureGroup="Forecast_V1" count="0"/>
    <cacheHierarchy uniqueName="[Measures].[__Default measure]" caption="__Default measure" measure="1" displayFolder="" count="0" hidden="1"/>
  </cacheHierarchies>
  <kpis count="0"/>
  <extLst>
    <ext xmlns:x14="http://schemas.microsoft.com/office/spreadsheetml/2009/9/main" uri="{725AE2AE-9491-48be-B2B4-4EB974FC3084}">
      <x14:pivotCacheDefinition slicerData="1" pivotCacheId="221982638"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56C5D1E-FFF7-4E7D-B3FC-5D8E55C36140}" name="Controlling_Select_KPI" cacheId="0" applyNumberFormats="0" applyBorderFormats="0" applyFontFormats="0" applyPatternFormats="0" applyAlignmentFormats="0" applyWidthHeightFormats="1" dataCaption="Werte" updatedVersion="7" minRefreshableVersion="3" rowGrandTotals="0" colGrandTotals="0" itemPrintTitles="1" createdVersion="7" indent="0" outline="1" outlineData="1" multipleFieldFilters="0" fieldListSortAscending="1">
  <location ref="B4:N16" firstHeaderRow="1" firstDataRow="2" firstDataCol="1"/>
  <pivotFields count="6">
    <pivotField dataField="1" subtotalTop="0" showAll="0" defaultSubtotal="0"/>
    <pivotField axis="axisCol"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defaultAttributeDrillState="1">
      <items count="11">
        <item x="0"/>
        <item x="1"/>
        <item x="2"/>
        <item x="3"/>
        <item x="4"/>
        <item x="5"/>
        <item x="6"/>
        <item x="7"/>
        <item x="8"/>
        <item x="9"/>
        <item x="10"/>
      </items>
    </pivotField>
    <pivotField allDrilled="1" subtotalTop="0" showAll="0" dataSourceSort="1" defaultSubtotal="0"/>
    <pivotField subtotalTop="0" showAll="0" dataSourceSort="1" defaultSubtotal="0"/>
    <pivotField subtotalTop="0" showAll="0" dataSourceSort="1" defaultSubtotal="0"/>
  </pivotFields>
  <rowFields count="1">
    <field x="2"/>
  </rowFields>
  <rowItems count="11">
    <i>
      <x/>
    </i>
    <i>
      <x v="1"/>
    </i>
    <i>
      <x v="2"/>
    </i>
    <i>
      <x v="3"/>
    </i>
    <i>
      <x v="4"/>
    </i>
    <i>
      <x v="5"/>
    </i>
    <i>
      <x v="6"/>
    </i>
    <i>
      <x v="7"/>
    </i>
    <i>
      <x v="8"/>
    </i>
    <i>
      <x v="9"/>
    </i>
    <i>
      <x v="10"/>
    </i>
  </rowItems>
  <colFields count="1">
    <field x="1"/>
  </colFields>
  <colItems count="12">
    <i>
      <x/>
    </i>
    <i>
      <x v="1"/>
    </i>
    <i>
      <x v="2"/>
    </i>
    <i>
      <x v="3"/>
    </i>
    <i>
      <x v="4"/>
    </i>
    <i>
      <x v="5"/>
    </i>
    <i>
      <x v="6"/>
    </i>
    <i>
      <x v="7"/>
    </i>
    <i>
      <x v="8"/>
    </i>
    <i>
      <x v="9"/>
    </i>
    <i>
      <x v="10"/>
    </i>
    <i>
      <x v="11"/>
    </i>
  </colItems>
  <dataFields count="1">
    <dataField fld="0" baseField="0" baseItem="0"/>
  </dataFields>
  <pivotHierarchies count="80">
    <pivotHierarchy/>
    <pivotHierarchy/>
    <pivotHierarchy/>
    <pivotHierarchy/>
    <pivotHierarchy/>
    <pivotHierarchy/>
    <pivotHierarchy/>
    <pivotHierarchy/>
    <pivotHierarchy/>
    <pivotHierarchy/>
    <pivotHierarchy/>
    <pivotHierarchy/>
    <pivotHierarchy/>
    <pivotHierarchy/>
    <pivotHierarchy/>
    <pivotHierarchy/>
    <pivotHierarchy/>
    <pivotHierarchy multipleItemSelectionAllowed="1"/>
    <pivotHierarchy/>
    <pivotHierarchy/>
    <pivotHierarchy/>
    <pivotHierarchy/>
    <pivotHierarchy/>
    <pivotHierarchy/>
    <pivotHierarchy/>
    <pivotHierarchy/>
    <pivotHierarchy/>
    <pivotHierarchy multipleItemSelectionAllowed="1"/>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46"/>
  </rowHierarchiesUsage>
  <colHierarchiesUsage count="1">
    <colHierarchyUsage hierarchyUsage="10"/>
  </colHierarchiesUsage>
  <extLst>
    <ext xmlns:x14="http://schemas.microsoft.com/office/spreadsheetml/2009/9/main" uri="{962EF5D1-5CA2-4c93-8EF4-DBF5C05439D2}">
      <x14:pivotTableDefinition xmlns:xm="http://schemas.microsoft.com/office/excel/2006/main" calculatedMembersInFilters="1"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YQM_Hierarchy" xr10:uid="{0B54170C-133C-4B0C-BE94-8686CD300EFC}" sourceName="[Kalender].[YQM Hierarchy]">
  <pivotTables>
    <pivotTable tabId="2" name="Controlling_Select_KPI"/>
  </pivotTables>
  <data>
    <olap pivotCacheId="221982638">
      <levels count="4">
        <level uniqueName="[Kalender].[YQM Hierarchy].[(All)]" sourceCaption="(All)" count="0"/>
        <level uniqueName="[Kalender].[YQM Hierarchy].[Year]" sourceCaption="Year" count="4">
          <ranges>
            <range startItem="0">
              <i n="[Kalender].[YQM Hierarchy].[Year].&amp;[2017]" c="2017"/>
              <i n="[Kalender].[YQM Hierarchy].[Year].&amp;[2018]" c="2018"/>
              <i n="[Kalender].[YQM Hierarchy].[Year].&amp;[2019]" c="2019"/>
              <i n="[Kalender].[YQM Hierarchy].[Year].&amp;[2020]" c="2020"/>
            </range>
          </ranges>
        </level>
        <level uniqueName="[Kalender].[YQM Hierarchy].[Quarter]" sourceCaption="Quarter" count="0"/>
        <level uniqueName="[Kalender].[YQM Hierarchy].[Month]" sourceCaption="Month" count="0"/>
      </levels>
      <selections count="1">
        <selection n="[Kalender].[YQM Hierarchy].[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Region_Hierarchy" xr10:uid="{F3763170-F1CD-487D-B7CD-984905B07C4E}" sourceName="[Kunden].[Region Hierarchy]">
  <pivotTables>
    <pivotTable tabId="2" name="Controlling_Select_KPI"/>
  </pivotTables>
  <data>
    <olap pivotCacheId="221982638">
      <levels count="3">
        <level uniqueName="[Kunden].[Region Hierarchy].[(All)]" sourceCaption="(All)" count="0"/>
        <level uniqueName="[Kunden].[Region Hierarchy].[Region]" sourceCaption="Region" count="6">
          <ranges>
            <range startItem="0">
              <i n="[Kunden].[Region Hierarchy].[Region].&amp;[Bayern]" c="Bayern"/>
              <i n="[Kunden].[Region Hierarchy].[Region].&amp;[Berlin]" c="Berlin"/>
              <i n="[Kunden].[Region Hierarchy].[Region].&amp;[Hamburg]" c="Hamburg"/>
              <i n="[Kunden].[Region Hierarchy].[Region].&amp;[Nordrhein-Westfalen]" c="Nordrhein-Westfalen"/>
              <i n="[Kunden].[Region Hierarchy].[Region].&amp;[Österreich]" c="Österreich"/>
              <i n="[Kunden].[Region Hierarchy].[Region].&amp;[Schweiz]" c="Schweiz"/>
            </range>
          </ranges>
        </level>
        <level uniqueName="[Kunden].[Region Hierarchy].[Customer]" sourceCaption="Customer" count="0"/>
      </levels>
      <selections count="1">
        <selection n="[Kunden].[Region Hierarch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Product_Category" xr10:uid="{8AF10882-7A57-4A9D-83DB-CB596EC135DE}" sourceName="[Produkte].[Product Category]">
  <pivotTables>
    <pivotTable tabId="2" name="Controlling_Select_KPI"/>
  </pivotTables>
  <data>
    <olap pivotCacheId="221982638">
      <levels count="2">
        <level uniqueName="[Produkte].[Product Category].[(All)]" sourceCaption="(All)" count="0"/>
        <level uniqueName="[Produkte].[Product Category].[Product Category]" sourceCaption="Product Category" count="14">
          <ranges>
            <range startItem="0">
              <i n="[Produkte].[Product Category].&amp;[Audi]" c="Audi"/>
              <i n="[Produkte].[Product Category].&amp;[BMW]" c="BMW"/>
              <i n="[Produkte].[Product Category].&amp;[Ferrari]" c="Ferrari"/>
              <i n="[Produkte].[Product Category].&amp;[Fiat]" c="Fiat"/>
              <i n="[Produkte].[Product Category].&amp;[Ford]" c="Ford"/>
              <i n="[Produkte].[Product Category].&amp;[GM]" c="GM"/>
              <i n="[Produkte].[Product Category].&amp;[Kia]" c="Kia"/>
              <i n="[Produkte].[Product Category].&amp;[Mercedess]" c="Mercedess"/>
              <i n="[Produkte].[Product Category].&amp;[Opel]" c="Opel"/>
              <i n="[Produkte].[Product Category].&amp;[Porsche]" c="Porsche"/>
              <i n="[Produkte].[Product Category].&amp;[Renault]" c="Renault"/>
              <i n="[Produkte].[Product Category].&amp;[Tesla]" c="Tesla"/>
              <i n="[Produkte].[Product Category].&amp;[Toyota]" c="Toyota"/>
              <i n="[Produkte].[Product Category].&amp;[VW]" c="VW"/>
            </range>
          </ranges>
        </level>
      </levels>
      <selections count="1">
        <selection n="[Produkte].[Product Category].[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YQM_Hierarchy1" xr10:uid="{C63F3E68-EF56-403F-B8D6-7DABB1621F20}" sourceName="[Kalender].[YQM Hierarchy]">
  <data>
    <olap pivotCacheId="221982638">
      <levels count="4">
        <level uniqueName="[Kalender].[YQM Hierarchy].[(All)]" sourceCaption="(All)" count="0"/>
        <level uniqueName="[Kalender].[YQM Hierarchy].[Year]" sourceCaption="Year" count="4">
          <ranges>
            <range startItem="0">
              <i n="[Kalender].[YQM Hierarchy].[Year].&amp;[2017]" c="2017"/>
              <i n="[Kalender].[YQM Hierarchy].[Year].&amp;[2018]" c="2018"/>
              <i n="[Kalender].[YQM Hierarchy].[Year].&amp;[2019]" c="2019"/>
              <i n="[Kalender].[YQM Hierarchy].[Year].&amp;[2020]" c="2020"/>
            </range>
          </ranges>
        </level>
        <level uniqueName="[Kalender].[YQM Hierarchy].[Quarter]" sourceCaption="Quarter" count="0"/>
        <level uniqueName="[Kalender].[YQM Hierarchy].[Month]" sourceCaption="Month" count="0"/>
      </levels>
      <selections count="1">
        <selection n="[Kalender].[YQM Hierarchy].[Year].&amp;[2018]"/>
      </selections>
    </olap>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Region_Hierarchy1" xr10:uid="{F6A2367E-311C-4606-AD6B-3A1B102F37E6}" sourceName="[Kunden].[Region Hierarchy]">
  <data>
    <olap pivotCacheId="221982638">
      <levels count="3">
        <level uniqueName="[Kunden].[Region Hierarchy].[(All)]" sourceCaption="(All)" count="0"/>
        <level uniqueName="[Kunden].[Region Hierarchy].[Region]" sourceCaption="Region" count="6">
          <ranges>
            <range startItem="0">
              <i n="[Kunden].[Region Hierarchy].[Region].&amp;[Bayern]" c="Bayern"/>
              <i n="[Kunden].[Region Hierarchy].[Region].&amp;[Berlin]" c="Berlin"/>
              <i n="[Kunden].[Region Hierarchy].[Region].&amp;[Hamburg]" c="Hamburg"/>
              <i n="[Kunden].[Region Hierarchy].[Region].&amp;[Nordrhein-Westfalen]" c="Nordrhein-Westfalen"/>
              <i n="[Kunden].[Region Hierarchy].[Region].&amp;[Österreich]" c="Österreich"/>
              <i n="[Kunden].[Region Hierarchy].[Region].&amp;[Schweiz]" c="Schweiz"/>
            </range>
          </ranges>
        </level>
        <level uniqueName="[Kunden].[Region Hierarchy].[Customer]" sourceCaption="Customer" count="0"/>
      </levels>
      <selections count="1">
        <selection n="[Kunden].[Region Hierarchy].[All]"/>
      </selections>
    </olap>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Datenschnitt_Product_Category1" xr10:uid="{24505825-77E8-4EA3-951B-CB9DA528098B}" sourceName="[Produkte].[Product Category]">
  <data>
    <olap pivotCacheId="221982638">
      <levels count="2">
        <level uniqueName="[Produkte].[Product Category].[(All)]" sourceCaption="(All)" count="0"/>
        <level uniqueName="[Produkte].[Product Category].[Product Category]" sourceCaption="Product Category" count="14">
          <ranges>
            <range startItem="0">
              <i n="[Produkte].[Product Category].&amp;[Audi]" c="Audi"/>
              <i n="[Produkte].[Product Category].&amp;[BMW]" c="BMW"/>
              <i n="[Produkte].[Product Category].&amp;[Ferrari]" c="Ferrari"/>
              <i n="[Produkte].[Product Category].&amp;[Fiat]" c="Fiat"/>
              <i n="[Produkte].[Product Category].&amp;[Ford]" c="Ford"/>
              <i n="[Produkte].[Product Category].&amp;[GM]" c="GM"/>
              <i n="[Produkte].[Product Category].&amp;[Kia]" c="Kia"/>
              <i n="[Produkte].[Product Category].&amp;[Mercedess]" c="Mercedess"/>
              <i n="[Produkte].[Product Category].&amp;[Opel]" c="Opel"/>
              <i n="[Produkte].[Product Category].&amp;[Porsche]" c="Porsche"/>
              <i n="[Produkte].[Product Category].&amp;[Renault]" c="Renault"/>
              <i n="[Produkte].[Product Category].&amp;[Tesla]" c="Tesla"/>
              <i n="[Produkte].[Product Category].&amp;[Toyota]" c="Toyota"/>
              <i n="[Produkte].[Product Category].&amp;[VW]" c="VW"/>
            </range>
          </ranges>
        </level>
      </levels>
      <selections count="1">
        <selection n="[Produkte].[Product Categor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3CA9A1E6-B93D-4156-8628-946A653C8704}" cache="Datenschnitt_YQM_Hierarchy" caption="Year" columnCount="4" level="1" style="SlicerStyleDark1" rowHeight="241300"/>
  <slicer name="Region" xr10:uid="{531D1CE5-A3C1-4792-8F61-55D0DE52E83E}" cache="Datenschnitt_Region_Hierarchy" caption="Region" columnCount="6" level="1" style="SlicerStyleDark1" rowHeight="241300"/>
  <slicer name="Product Category" xr10:uid="{7A3D4F96-C24B-4D7A-BAAE-6EDF53A77D55}" cache="Datenschnitt_Product_Category" caption="Product Category" columnCount="14" level="1" style="SlicerStyleDark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1" xr10:uid="{45E54ECD-FE4A-4073-9364-F5E8AD7B083F}" cache="Datenschnitt_YQM_Hierarchy1" caption="Year" columnCount="4" level="1" style="SlicerStyleDark1" rowHeight="241300"/>
  <slicer name="Region 1" xr10:uid="{A9542C9C-5209-4FF1-A4FA-35C46B03E73E}" cache="Datenschnitt_Region_Hierarchy1" caption="Region" columnCount="6" level="1" style="SlicerStyleDark1" rowHeight="241300"/>
  <slicer name="Product Category 1" xr10:uid="{E8CF2E26-0A0B-4BF5-81A0-28F0A224EE5E}" cache="Datenschnitt_Product_Category1" caption="Product Category" columnCount="14" level="1" style="SlicerStyleDark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2" xr10:uid="{C3F5CF4F-A4A2-4C68-8437-C59CCE63B567}" cache="Datenschnitt_YQM_Hierarchy1" caption="Year" columnCount="4" level="1" style="SlicerStyleDark1" rowHeight="241300"/>
  <slicer name="Region 2" xr10:uid="{9C266FBE-B9D3-4D23-B0E9-70A715DC4C41}" cache="Datenschnitt_Region_Hierarchy1" caption="Region" columnCount="6" level="1" style="SlicerStyleDark1" rowHeight="241300"/>
  <slicer name="Product Category 2" xr10:uid="{ECF46930-01BE-4D9B-AEB8-74FBE308A442}" cache="Datenschnitt_Product_Category1" caption="Product Category" columnCount="14" level="1" style="SlicerStyleDark1" rowHeight="241300"/>
</slicer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C5F855-D5EA-457C-B5C9-A267C2E2E738}">
  <dimension ref="B2:O16"/>
  <sheetViews>
    <sheetView showGridLines="0" workbookViewId="0">
      <selection activeCell="J8" sqref="J8"/>
    </sheetView>
  </sheetViews>
  <sheetFormatPr baseColWidth="10" defaultRowHeight="15" x14ac:dyDescent="0.25"/>
  <cols>
    <col min="1" max="1" width="2" customWidth="1"/>
    <col min="2" max="2" width="22.42578125" bestFit="1" customWidth="1"/>
    <col min="3" max="14" width="15.7109375" customWidth="1"/>
    <col min="15" max="15" width="27" customWidth="1"/>
  </cols>
  <sheetData>
    <row r="2" spans="2:15" ht="76.5" customHeight="1" x14ac:dyDescent="0.25"/>
    <row r="3" spans="2:15" ht="18" customHeight="1" x14ac:dyDescent="0.25"/>
    <row r="4" spans="2:15" x14ac:dyDescent="0.25">
      <c r="B4" s="3" t="s">
        <v>0</v>
      </c>
      <c r="C4" s="3" t="s">
        <v>2</v>
      </c>
      <c r="O4" s="5"/>
    </row>
    <row r="5" spans="2:15" x14ac:dyDescent="0.25">
      <c r="B5" s="3" t="s">
        <v>1</v>
      </c>
      <c r="C5" t="s">
        <v>3</v>
      </c>
      <c r="D5" t="s">
        <v>4</v>
      </c>
      <c r="E5" t="s">
        <v>5</v>
      </c>
      <c r="F5" t="s">
        <v>6</v>
      </c>
      <c r="G5" t="s">
        <v>7</v>
      </c>
      <c r="H5" t="s">
        <v>8</v>
      </c>
      <c r="I5" t="s">
        <v>9</v>
      </c>
      <c r="J5" t="s">
        <v>10</v>
      </c>
      <c r="K5" t="s">
        <v>11</v>
      </c>
      <c r="L5" t="s">
        <v>12</v>
      </c>
      <c r="M5" t="s">
        <v>13</v>
      </c>
      <c r="N5" t="s">
        <v>14</v>
      </c>
      <c r="O5" s="2" t="s">
        <v>26</v>
      </c>
    </row>
    <row r="6" spans="2:15" ht="24.95" customHeight="1" x14ac:dyDescent="0.25">
      <c r="B6" s="4" t="s">
        <v>15</v>
      </c>
      <c r="C6" s="1">
        <v>42763297.384999998</v>
      </c>
      <c r="D6" s="1">
        <v>80377116.374999985</v>
      </c>
      <c r="E6" s="1">
        <v>99447187.284999996</v>
      </c>
      <c r="F6" s="1">
        <v>67008135.795000002</v>
      </c>
      <c r="G6" s="1">
        <v>70474126.100000009</v>
      </c>
      <c r="H6" s="1">
        <v>53157871.159999996</v>
      </c>
      <c r="I6" s="1">
        <v>56386288.43</v>
      </c>
      <c r="J6" s="1">
        <v>58910837.339999989</v>
      </c>
      <c r="K6" s="1">
        <v>47279990.250000007</v>
      </c>
      <c r="L6" s="1">
        <v>75642415.049999997</v>
      </c>
      <c r="M6" s="1">
        <v>85840331.260000005</v>
      </c>
      <c r="N6" s="1">
        <v>85471164.109999999</v>
      </c>
    </row>
    <row r="7" spans="2:15" ht="24.95" customHeight="1" x14ac:dyDescent="0.25">
      <c r="B7" s="4" t="s">
        <v>16</v>
      </c>
      <c r="C7" s="1">
        <v>99754247.534999996</v>
      </c>
      <c r="D7" s="1">
        <v>162778377.88316998</v>
      </c>
      <c r="E7" s="1">
        <v>105896314.604968</v>
      </c>
      <c r="F7" s="1">
        <v>150124618.81527999</v>
      </c>
      <c r="G7" s="1">
        <v>147554241.94000003</v>
      </c>
      <c r="H7" s="1">
        <v>106436778.24000001</v>
      </c>
      <c r="I7" s="1">
        <v>165320447.51000008</v>
      </c>
      <c r="J7" s="1">
        <v>195763725.99089015</v>
      </c>
      <c r="K7" s="1">
        <v>121866163.30999999</v>
      </c>
      <c r="L7" s="1">
        <v>122266354.42184204</v>
      </c>
      <c r="M7" s="1">
        <v>127636373.56500001</v>
      </c>
      <c r="N7" s="1">
        <v>209234550.05504</v>
      </c>
    </row>
    <row r="8" spans="2:15" ht="24.95" customHeight="1" x14ac:dyDescent="0.25">
      <c r="B8" s="4" t="s">
        <v>17</v>
      </c>
      <c r="C8" s="1">
        <v>44499558.735000014</v>
      </c>
      <c r="D8" s="1">
        <v>18972746.719999995</v>
      </c>
      <c r="E8" s="1">
        <v>27286263.25</v>
      </c>
      <c r="F8" s="1">
        <v>49578613.709999993</v>
      </c>
      <c r="G8" s="1">
        <v>65099599.109999992</v>
      </c>
      <c r="H8" s="1">
        <v>61546863.580000013</v>
      </c>
      <c r="I8" s="1">
        <v>66672481.664999999</v>
      </c>
      <c r="J8" s="1">
        <v>48939995.799999997</v>
      </c>
      <c r="K8" s="1">
        <v>99343994.10999997</v>
      </c>
      <c r="L8" s="1">
        <v>73771006.909999982</v>
      </c>
      <c r="M8" s="1">
        <v>93995434.769999981</v>
      </c>
      <c r="N8" s="1">
        <v>123115782.75499995</v>
      </c>
    </row>
    <row r="9" spans="2:15" ht="24.95" customHeight="1" x14ac:dyDescent="0.25">
      <c r="B9" s="4" t="s">
        <v>18</v>
      </c>
      <c r="C9" s="1"/>
      <c r="D9" s="1"/>
      <c r="E9" s="1"/>
      <c r="F9" s="1">
        <v>1109037.75</v>
      </c>
      <c r="G9" s="1"/>
      <c r="H9" s="1">
        <v>1423812.2</v>
      </c>
      <c r="I9" s="1"/>
      <c r="J9" s="1"/>
      <c r="K9" s="1"/>
      <c r="L9" s="1"/>
      <c r="M9" s="1"/>
      <c r="N9" s="1"/>
    </row>
    <row r="10" spans="2:15" ht="24.95" customHeight="1" x14ac:dyDescent="0.25">
      <c r="B10" s="4" t="s">
        <v>19</v>
      </c>
      <c r="C10" s="1">
        <v>14828.000000000002</v>
      </c>
      <c r="D10" s="1"/>
      <c r="E10" s="1">
        <v>35587.199999999997</v>
      </c>
      <c r="F10" s="1"/>
      <c r="G10" s="1"/>
      <c r="H10" s="1">
        <v>1262500</v>
      </c>
      <c r="I10" s="1"/>
      <c r="J10" s="1">
        <v>885600</v>
      </c>
      <c r="K10" s="1"/>
      <c r="L10" s="1"/>
      <c r="M10" s="1">
        <v>68599.999999999985</v>
      </c>
      <c r="N10" s="1"/>
    </row>
    <row r="11" spans="2:15" ht="24.95" customHeight="1" x14ac:dyDescent="0.25">
      <c r="B11" s="4" t="s">
        <v>20</v>
      </c>
      <c r="C11" s="1">
        <v>124369506.27473108</v>
      </c>
      <c r="D11" s="1">
        <v>122729529.99885346</v>
      </c>
      <c r="E11" s="1">
        <v>151827300.57935217</v>
      </c>
      <c r="F11" s="1">
        <v>159347881.97586152</v>
      </c>
      <c r="G11" s="1">
        <v>149377086.14369628</v>
      </c>
      <c r="H11" s="1">
        <v>171246964.68457282</v>
      </c>
      <c r="I11" s="1">
        <v>141362739.31351358</v>
      </c>
      <c r="J11" s="1">
        <v>166843586.65125707</v>
      </c>
      <c r="K11" s="1">
        <v>222366986.08315846</v>
      </c>
      <c r="L11" s="1">
        <v>181743706.14140758</v>
      </c>
      <c r="M11" s="1">
        <v>227321171.99414608</v>
      </c>
      <c r="N11" s="1">
        <v>453699507.63175058</v>
      </c>
    </row>
    <row r="12" spans="2:15" ht="24.95" customHeight="1" x14ac:dyDescent="0.25">
      <c r="B12" s="4" t="s">
        <v>21</v>
      </c>
      <c r="C12" s="1">
        <v>38844555.454999998</v>
      </c>
      <c r="D12" s="1">
        <v>35097597.669999994</v>
      </c>
      <c r="E12" s="1">
        <v>55914599.335000016</v>
      </c>
      <c r="F12" s="1">
        <v>53231146.730000004</v>
      </c>
      <c r="G12" s="1">
        <v>64386148.044999994</v>
      </c>
      <c r="H12" s="1">
        <v>58680983.620000005</v>
      </c>
      <c r="I12" s="1">
        <v>48619591.119999997</v>
      </c>
      <c r="J12" s="1">
        <v>48643332.13499999</v>
      </c>
      <c r="K12" s="1">
        <v>67673216.159999996</v>
      </c>
      <c r="L12" s="1">
        <v>93150044.704999998</v>
      </c>
      <c r="M12" s="1">
        <v>84403480.145599991</v>
      </c>
      <c r="N12" s="1">
        <v>92675542.959699988</v>
      </c>
    </row>
    <row r="13" spans="2:15" ht="24.95" customHeight="1" x14ac:dyDescent="0.25">
      <c r="B13" s="4" t="s">
        <v>22</v>
      </c>
      <c r="C13" s="1">
        <v>108455934.01500003</v>
      </c>
      <c r="D13" s="1">
        <v>78665131.599999979</v>
      </c>
      <c r="E13" s="1">
        <v>99642714.464999929</v>
      </c>
      <c r="F13" s="1">
        <v>137710651.46000001</v>
      </c>
      <c r="G13" s="1">
        <v>103677921.87500001</v>
      </c>
      <c r="H13" s="1">
        <v>142542365.65000004</v>
      </c>
      <c r="I13" s="1">
        <v>101974673.00499998</v>
      </c>
      <c r="J13" s="1">
        <v>92830387.369999945</v>
      </c>
      <c r="K13" s="1">
        <v>61569147.479999989</v>
      </c>
      <c r="L13" s="1">
        <v>141827436.88000005</v>
      </c>
      <c r="M13" s="1">
        <v>176387844.69999996</v>
      </c>
      <c r="N13" s="1">
        <v>117481910.48999998</v>
      </c>
    </row>
    <row r="14" spans="2:15" ht="24.95" customHeight="1" x14ac:dyDescent="0.25">
      <c r="B14" s="4" t="s">
        <v>23</v>
      </c>
      <c r="C14" s="1">
        <v>111226992.29499997</v>
      </c>
      <c r="D14" s="1">
        <v>173889720.10000005</v>
      </c>
      <c r="E14" s="1">
        <v>138541874.98999998</v>
      </c>
      <c r="F14" s="1">
        <v>171064215.25</v>
      </c>
      <c r="G14" s="1">
        <v>107738034.83</v>
      </c>
      <c r="H14" s="1">
        <v>104916275.71499999</v>
      </c>
      <c r="I14" s="1">
        <v>119453340.25999995</v>
      </c>
      <c r="J14" s="1">
        <v>104333128.60999997</v>
      </c>
      <c r="K14" s="1">
        <v>128004901.27499996</v>
      </c>
      <c r="L14" s="1">
        <v>132302832.39</v>
      </c>
      <c r="M14" s="1">
        <v>218257871.86000013</v>
      </c>
      <c r="N14" s="1">
        <v>138189122.08499998</v>
      </c>
    </row>
    <row r="15" spans="2:15" ht="24.95" customHeight="1" x14ac:dyDescent="0.25">
      <c r="B15" s="4" t="s">
        <v>24</v>
      </c>
      <c r="C15" s="1">
        <v>149266830.92999992</v>
      </c>
      <c r="D15" s="1">
        <v>112828482.35999998</v>
      </c>
      <c r="E15" s="1">
        <v>148401011.11000001</v>
      </c>
      <c r="F15" s="1">
        <v>186181713.64500004</v>
      </c>
      <c r="G15" s="1">
        <v>222740206.30000001</v>
      </c>
      <c r="H15" s="1">
        <v>204611749.06499991</v>
      </c>
      <c r="I15" s="1">
        <v>187568461.54499996</v>
      </c>
      <c r="J15" s="1">
        <v>130868035.69500004</v>
      </c>
      <c r="K15" s="1">
        <v>138336596.22499996</v>
      </c>
      <c r="L15" s="1">
        <v>157519636.07000005</v>
      </c>
      <c r="M15" s="1">
        <v>192996095.63500005</v>
      </c>
      <c r="N15" s="1">
        <v>294595953.07000005</v>
      </c>
    </row>
    <row r="16" spans="2:15" ht="24.95" customHeight="1" x14ac:dyDescent="0.25">
      <c r="B16" s="4" t="s">
        <v>25</v>
      </c>
      <c r="C16" s="1">
        <v>26475001.599999998</v>
      </c>
      <c r="D16" s="1">
        <v>2516399.13</v>
      </c>
      <c r="E16" s="1">
        <v>93411350.049999997</v>
      </c>
      <c r="F16" s="1">
        <v>7431969.6999999993</v>
      </c>
      <c r="G16" s="1">
        <v>19321953.75</v>
      </c>
      <c r="H16" s="1">
        <v>20743673.25</v>
      </c>
      <c r="I16" s="1">
        <v>8657969.5500000007</v>
      </c>
      <c r="J16" s="1">
        <v>6368493.0449999999</v>
      </c>
      <c r="K16" s="1">
        <v>9061707.7999999989</v>
      </c>
      <c r="L16" s="1">
        <v>48144130.149999991</v>
      </c>
      <c r="M16" s="1">
        <v>2268635.3499999996</v>
      </c>
      <c r="N16" s="1">
        <v>4314462.2</v>
      </c>
    </row>
  </sheetData>
  <pageMargins left="0.7" right="0.7" top="0.78740157499999996" bottom="0.78740157499999996" header="0.3" footer="0.3"/>
  <drawing r:id="rId2"/>
  <extLst>
    <ext xmlns:x14="http://schemas.microsoft.com/office/spreadsheetml/2009/9/main" uri="{05C60535-1F16-4fd2-B633-F4F36F0B64E0}">
      <x14:sparklineGroups xmlns:xm="http://schemas.microsoft.com/office/excel/2006/main">
        <x14:sparklineGroup type="column" displayEmptyCellsAs="gap" xr2:uid="{945B686A-4CD1-4EE0-973C-833E18EB26D2}">
          <x14:colorSeries rgb="FF376092"/>
          <x14:colorNegative rgb="FFD00000"/>
          <x14:colorAxis rgb="FF000000"/>
          <x14:colorMarkers rgb="FFD00000"/>
          <x14:colorFirst rgb="FFD00000"/>
          <x14:colorLast rgb="FFD00000"/>
          <x14:colorHigh rgb="FFD00000"/>
          <x14:colorLow rgb="FFD00000"/>
          <x14:sparklines>
            <x14:sparkline>
              <xm:f>'Pivot Table '!C6:N6</xm:f>
              <xm:sqref>O6</xm:sqref>
            </x14:sparkline>
            <x14:sparkline>
              <xm:f>'Pivot Table '!C7:N7</xm:f>
              <xm:sqref>O7</xm:sqref>
            </x14:sparkline>
            <x14:sparkline>
              <xm:f>'Pivot Table '!C8:N8</xm:f>
              <xm:sqref>O8</xm:sqref>
            </x14:sparkline>
            <x14:sparkline>
              <xm:f>'Pivot Table '!C9:N9</xm:f>
              <xm:sqref>O9</xm:sqref>
            </x14:sparkline>
            <x14:sparkline>
              <xm:f>'Pivot Table '!C10:N10</xm:f>
              <xm:sqref>O10</xm:sqref>
            </x14:sparkline>
            <x14:sparkline>
              <xm:f>'Pivot Table '!C11:N11</xm:f>
              <xm:sqref>O11</xm:sqref>
            </x14:sparkline>
            <x14:sparkline>
              <xm:f>'Pivot Table '!C12:N12</xm:f>
              <xm:sqref>O12</xm:sqref>
            </x14:sparkline>
            <x14:sparkline>
              <xm:f>'Pivot Table '!C13:N13</xm:f>
              <xm:sqref>O13</xm:sqref>
            </x14:sparkline>
            <x14:sparkline>
              <xm:f>'Pivot Table '!C14:N14</xm:f>
              <xm:sqref>O14</xm:sqref>
            </x14:sparkline>
            <x14:sparkline>
              <xm:f>'Pivot Table '!C15:N15</xm:f>
              <xm:sqref>O15</xm:sqref>
            </x14:sparkline>
            <x14:sparkline>
              <xm:f>'Pivot Table '!C16:N16</xm:f>
              <xm:sqref>O16</xm:sqref>
            </x14:sparkline>
          </x14:sparklines>
        </x14:sparklineGroup>
      </x14:sparklineGroups>
    </ex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17E6D-4A90-40EE-BE01-48FF82F92EF0}">
  <dimension ref="B2:O17"/>
  <sheetViews>
    <sheetView showGridLines="0" tabSelected="1" workbookViewId="0">
      <selection activeCell="E9" sqref="E9"/>
    </sheetView>
  </sheetViews>
  <sheetFormatPr baseColWidth="10" defaultRowHeight="15" x14ac:dyDescent="0.25"/>
  <cols>
    <col min="1" max="1" width="2" customWidth="1"/>
    <col min="2" max="2" width="22.42578125" bestFit="1" customWidth="1"/>
    <col min="3" max="14" width="15.7109375" customWidth="1"/>
    <col min="15" max="15" width="27" customWidth="1"/>
  </cols>
  <sheetData>
    <row r="2" spans="2:15" ht="76.5" customHeight="1" x14ac:dyDescent="0.25">
      <c r="B2" s="16" t="s">
        <v>28</v>
      </c>
    </row>
    <row r="3" spans="2:15" ht="18" customHeight="1" x14ac:dyDescent="0.25"/>
    <row r="4" spans="2:15" hidden="1" x14ac:dyDescent="0.25">
      <c r="B4" t="str" vm="10">
        <f>CUBEMEMBER("Controlling_Select_KPI","[Measures].[AC]")</f>
        <v>AC</v>
      </c>
      <c r="C4" t="s">
        <v>2</v>
      </c>
    </row>
    <row r="5" spans="2:15" x14ac:dyDescent="0.25">
      <c r="B5" s="7"/>
      <c r="C5" s="7" t="str" vm="7">
        <f>CUBEMEMBER("Controlling_Select_KPI","[Kalender].[Month].&amp;[Jan]")</f>
        <v>Jan</v>
      </c>
      <c r="D5" s="7" t="str" vm="3">
        <f>CUBEMEMBER("Controlling_Select_KPI","[Kalender].[Month].&amp;[Feb]")</f>
        <v>Feb</v>
      </c>
      <c r="E5" s="7" t="str" vm="5">
        <f>CUBEMEMBER("Controlling_Select_KPI","[Kalender].[Month].&amp;[Mar]")</f>
        <v>Mar</v>
      </c>
      <c r="F5" s="7" t="str" vm="18">
        <f>CUBEMEMBER("Controlling_Select_KPI","[Kalender].[Month].&amp;[Apr]")</f>
        <v>Apr</v>
      </c>
      <c r="G5" s="7" t="str" vm="16">
        <f>CUBEMEMBER("Controlling_Select_KPI","[Kalender].[Month].&amp;[May]")</f>
        <v>May</v>
      </c>
      <c r="H5" s="7" t="str" vm="14">
        <f>CUBEMEMBER("Controlling_Select_KPI","[Kalender].[Month].&amp;[Jun]")</f>
        <v>Jun</v>
      </c>
      <c r="I5" s="7" t="str" vm="12">
        <f>CUBEMEMBER("Controlling_Select_KPI","[Kalender].[Month].&amp;[Jul]")</f>
        <v>Jul</v>
      </c>
      <c r="J5" s="7" t="str" vm="9">
        <f>CUBEMEMBER("Controlling_Select_KPI","[Kalender].[Month].&amp;[Aug]")</f>
        <v>Aug</v>
      </c>
      <c r="K5" s="7" t="str" vm="4">
        <f>CUBEMEMBER("Controlling_Select_KPI","[Kalender].[Month].&amp;[Sep]")</f>
        <v>Sep</v>
      </c>
      <c r="L5" s="7" t="str" vm="2">
        <f>CUBEMEMBER("Controlling_Select_KPI","[Kalender].[Month].&amp;[Oct]")</f>
        <v>Oct</v>
      </c>
      <c r="M5" s="7" t="str" vm="19">
        <f>CUBEMEMBER("Controlling_Select_KPI","[Kalender].[Month].&amp;[Nov]")</f>
        <v>Nov</v>
      </c>
      <c r="N5" s="7" t="str" vm="17">
        <f>CUBEMEMBER("Controlling_Select_KPI","[Kalender].[Month].&amp;[Dec]")</f>
        <v>Dec</v>
      </c>
      <c r="O5" s="7" t="s">
        <v>26</v>
      </c>
    </row>
    <row r="6" spans="2:15" ht="7.5" customHeight="1" x14ac:dyDescent="0.25">
      <c r="B6" s="6"/>
      <c r="C6" s="6"/>
      <c r="D6" s="6"/>
      <c r="E6" s="6"/>
      <c r="F6" s="6"/>
      <c r="G6" s="6"/>
      <c r="H6" s="6"/>
      <c r="I6" s="6"/>
      <c r="J6" s="6"/>
      <c r="K6" s="6"/>
      <c r="L6" s="6"/>
      <c r="M6" s="6"/>
      <c r="N6" s="6"/>
      <c r="O6" s="6"/>
    </row>
    <row r="7" spans="2:15" ht="24.95" customHeight="1" x14ac:dyDescent="0.25">
      <c r="B7" s="9" t="str" vm="15">
        <f>CUBEMEMBER("Controlling_Select_KPI","[Kunden].[Region Hierarchy].[Region].&amp;[Bayern]")</f>
        <v>Bayern</v>
      </c>
      <c r="C7" s="10" vm="68">
        <f>CUBEVALUE("Controlling_Select_KPI",$B$4,$B7,C$5,Datenschnitt_YQM_Hierarchy1,Datenschnitt_Product_Category1)</f>
        <v>31187289.81499999</v>
      </c>
      <c r="D7" s="10" vm="40">
        <f>CUBEVALUE("Controlling_Select_KPI",$B$4,$B7,D$5,Datenschnitt_YQM_Hierarchy1,Datenschnitt_Product_Category1)</f>
        <v>54637334.824999996</v>
      </c>
      <c r="E7" s="10" vm="65">
        <f>CUBEVALUE("Controlling_Select_KPI",$B$4,$B7,E$5,Datenschnitt_YQM_Hierarchy1,Datenschnitt_Product_Category1)</f>
        <v>53471883.229999997</v>
      </c>
      <c r="F7" s="10" vm="53">
        <f>CUBEVALUE("Controlling_Select_KPI",$B$4,$B7,F$5,Datenschnitt_YQM_Hierarchy1,Datenschnitt_Product_Category1)</f>
        <v>42083964.756099999</v>
      </c>
      <c r="G7" s="10" vm="67">
        <f>CUBEVALUE("Controlling_Select_KPI",$B$4,$B7,G$5,Datenschnitt_YQM_Hierarchy1,Datenschnitt_Product_Category1)</f>
        <v>62238405.68</v>
      </c>
      <c r="H7" s="10" vm="38">
        <f>CUBEVALUE("Controlling_Select_KPI",$B$4,$B7,H$5,Datenschnitt_YQM_Hierarchy1,Datenschnitt_Product_Category1)</f>
        <v>49825858.280000009</v>
      </c>
      <c r="I7" s="10" vm="28">
        <f>CUBEVALUE("Controlling_Select_KPI",$B$4,$B7,I$5,Datenschnitt_YQM_Hierarchy1,Datenschnitt_Product_Category1)</f>
        <v>51756440.405000016</v>
      </c>
      <c r="J7" s="10" vm="26">
        <f>CUBEVALUE("Controlling_Select_KPI",$B$4,$B7,J$5,Datenschnitt_YQM_Hierarchy1,Datenschnitt_Product_Category1)</f>
        <v>45154382.619999997</v>
      </c>
      <c r="K7" s="10" vm="32">
        <f>CUBEVALUE("Controlling_Select_KPI",$B$4,$B7,K$5,Datenschnitt_YQM_Hierarchy1,Datenschnitt_Product_Category1)</f>
        <v>54544404.57500001</v>
      </c>
      <c r="L7" s="10" vm="30">
        <f>CUBEVALUE("Controlling_Select_KPI",$B$4,$B7,L$5,Datenschnitt_YQM_Hierarchy1,Datenschnitt_Product_Category1)</f>
        <v>63775977.024999999</v>
      </c>
      <c r="M7" s="10" vm="52">
        <f>CUBEVALUE("Controlling_Select_KPI",$B$4,$B7,M$5,Datenschnitt_YQM_Hierarchy1,Datenschnitt_Product_Category1)</f>
        <v>60977154.540000007</v>
      </c>
      <c r="N7" s="10" vm="50">
        <f>CUBEVALUE("Controlling_Select_KPI",$B$4,$B7,N$5,Datenschnitt_YQM_Hierarchy1,Datenschnitt_Product_Category1)</f>
        <v>79930862.080000013</v>
      </c>
    </row>
    <row r="8" spans="2:15" ht="24.95" customHeight="1" x14ac:dyDescent="0.25">
      <c r="B8" s="11" t="str" vm="13">
        <f>CUBEMEMBER("Controlling_Select_KPI","[Kunden].[Region Hierarchy].[Region].&amp;[Berlin]")</f>
        <v>Berlin</v>
      </c>
      <c r="C8" s="12" vm="47">
        <f>CUBEVALUE("Controlling_Select_KPI",$B$4,$B8,C$5,Datenschnitt_YQM_Hierarchy1,Datenschnitt_Product_Category1)</f>
        <v>50593166.550000004</v>
      </c>
      <c r="D8" s="12" vm="31">
        <f>CUBEVALUE("Controlling_Select_KPI",$B$4,$B8,D$5,Datenschnitt_YQM_Hierarchy1,Datenschnitt_Product_Category1)</f>
        <v>25360818.150000002</v>
      </c>
      <c r="E8" s="12" vm="71">
        <f>CUBEVALUE("Controlling_Select_KPI",$B$4,$B8,E$5,Datenschnitt_YQM_Hierarchy1,Datenschnitt_Product_Category1)</f>
        <v>28095609.649999999</v>
      </c>
      <c r="F8" s="12" vm="34">
        <f>CUBEVALUE("Controlling_Select_KPI",$B$4,$B8,F$5,Datenschnitt_YQM_Hierarchy1,Datenschnitt_Product_Category1)</f>
        <v>64993676.425000012</v>
      </c>
      <c r="G8" s="12" vm="69">
        <f>CUBEVALUE("Controlling_Select_KPI",$B$4,$B8,G$5,Datenschnitt_YQM_Hierarchy1,Datenschnitt_Product_Category1)</f>
        <v>79170563.579999968</v>
      </c>
      <c r="H8" s="12" vm="64">
        <f>CUBEVALUE("Controlling_Select_KPI",$B$4,$B8,H$5,Datenschnitt_YQM_Hierarchy1,Datenschnitt_Product_Category1)</f>
        <v>37445619.204999998</v>
      </c>
      <c r="I8" s="12" vm="63">
        <f>CUBEVALUE("Controlling_Select_KPI",$B$4,$B8,I$5,Datenschnitt_YQM_Hierarchy1,Datenschnitt_Product_Category1)</f>
        <v>36903000.690000013</v>
      </c>
      <c r="J8" s="12" vm="35">
        <f>CUBEVALUE("Controlling_Select_KPI",$B$4,$B8,J$5,Datenschnitt_YQM_Hierarchy1,Datenschnitt_Product_Category1)</f>
        <v>78792441.094999999</v>
      </c>
      <c r="K8" s="12" vm="45">
        <f>CUBEVALUE("Controlling_Select_KPI",$B$4,$B8,K$5,Datenschnitt_YQM_Hierarchy1,Datenschnitt_Product_Category1)</f>
        <v>76384638.719999999</v>
      </c>
      <c r="L8" s="12" vm="41">
        <f>CUBEVALUE("Controlling_Select_KPI",$B$4,$B8,L$5,Datenschnitt_YQM_Hierarchy1,Datenschnitt_Product_Category1)</f>
        <v>67456694.225000009</v>
      </c>
      <c r="M8" s="12" vm="54">
        <f>CUBEVALUE("Controlling_Select_KPI",$B$4,$B8,M$5,Datenschnitt_YQM_Hierarchy1,Datenschnitt_Product_Category1)</f>
        <v>66460473.339999981</v>
      </c>
      <c r="N8" s="12" vm="44">
        <f>CUBEVALUE("Controlling_Select_KPI",$B$4,$B8,N$5,Datenschnitt_YQM_Hierarchy1,Datenschnitt_Product_Category1)</f>
        <v>61684555.110000007</v>
      </c>
    </row>
    <row r="9" spans="2:15" ht="24.95" customHeight="1" x14ac:dyDescent="0.25">
      <c r="B9" s="9" t="str" vm="11">
        <f>CUBEMEMBER("Controlling_Select_KPI","[Kunden].[Region Hierarchy].[Region].&amp;[Hamburg]")</f>
        <v>Hamburg</v>
      </c>
      <c r="C9" s="10" vm="62">
        <f>CUBEVALUE("Controlling_Select_KPI",$B$4,$B9,C$5,Datenschnitt_YQM_Hierarchy1,Datenschnitt_Product_Category1)</f>
        <v>31423900.349999994</v>
      </c>
      <c r="D9" s="10" vm="56">
        <f>CUBEVALUE("Controlling_Select_KPI",$B$4,$B9,D$5,Datenschnitt_YQM_Hierarchy1,Datenschnitt_Product_Category1)</f>
        <v>21345335.434999999</v>
      </c>
      <c r="E9" s="10" vm="58">
        <f>CUBEVALUE("Controlling_Select_KPI",$B$4,$B9,E$5,Datenschnitt_YQM_Hierarchy1,Datenschnitt_Product_Category1)</f>
        <v>59608537.860000007</v>
      </c>
      <c r="F9" s="10" vm="60">
        <f>CUBEVALUE("Controlling_Select_KPI",$B$4,$B9,F$5,Datenschnitt_YQM_Hierarchy1,Datenschnitt_Product_Category1)</f>
        <v>50809011.699999996</v>
      </c>
      <c r="G9" s="10" vm="66">
        <f>CUBEVALUE("Controlling_Select_KPI",$B$4,$B9,G$5,Datenschnitt_YQM_Hierarchy1,Datenschnitt_Product_Category1)</f>
        <v>44871346.374999985</v>
      </c>
      <c r="H9" s="10" vm="70">
        <f>CUBEVALUE("Controlling_Select_KPI",$B$4,$B9,H$5,Datenschnitt_YQM_Hierarchy1,Datenschnitt_Product_Category1)</f>
        <v>51546967.800000012</v>
      </c>
      <c r="I9" s="10" vm="57">
        <f>CUBEVALUE("Controlling_Select_KPI",$B$4,$B9,I$5,Datenschnitt_YQM_Hierarchy1,Datenschnitt_Product_Category1)</f>
        <v>67875611.715000018</v>
      </c>
      <c r="J9" s="10" vm="61">
        <f>CUBEVALUE("Controlling_Select_KPI",$B$4,$B9,J$5,Datenschnitt_YQM_Hierarchy1,Datenschnitt_Product_Category1)</f>
        <v>33593260.75</v>
      </c>
      <c r="K9" s="10" vm="55">
        <f>CUBEVALUE("Controlling_Select_KPI",$B$4,$B9,K$5,Datenschnitt_YQM_Hierarchy1,Datenschnitt_Product_Category1)</f>
        <v>39031494.910000004</v>
      </c>
      <c r="L9" s="10" vm="59">
        <f>CUBEVALUE("Controlling_Select_KPI",$B$4,$B9,L$5,Datenschnitt_YQM_Hierarchy1,Datenschnitt_Product_Category1)</f>
        <v>48317191.280000009</v>
      </c>
      <c r="M9" s="10" vm="51">
        <f>CUBEVALUE("Controlling_Select_KPI",$B$4,$B9,M$5,Datenschnitt_YQM_Hierarchy1,Datenschnitt_Product_Category1)</f>
        <v>66719405.209999979</v>
      </c>
      <c r="N9" s="10" vm="46">
        <f>CUBEVALUE("Controlling_Select_KPI",$B$4,$B9,N$5,Datenschnitt_YQM_Hierarchy1,Datenschnitt_Product_Category1)</f>
        <v>121508529.29500002</v>
      </c>
    </row>
    <row r="10" spans="2:15" ht="24.95" customHeight="1" x14ac:dyDescent="0.25">
      <c r="B10" s="11" t="str" vm="8">
        <f>CUBEMEMBER("Controlling_Select_KPI","[Kunden].[Region Hierarchy].[Region].&amp;[Nordrhein-Westfalen]")</f>
        <v>Nordrhein-Westfalen</v>
      </c>
      <c r="C10" s="12" vm="90">
        <f>CUBEVALUE("Controlling_Select_KPI",$B$4,$B10,C$5,Datenschnitt_YQM_Hierarchy1,Datenschnitt_Product_Category1)</f>
        <v>44002136.574999996</v>
      </c>
      <c r="D10" s="12" vm="81">
        <f>CUBEVALUE("Controlling_Select_KPI",$B$4,$B10,D$5,Datenschnitt_YQM_Hierarchy1,Datenschnitt_Product_Category1)</f>
        <v>44074338.969999999</v>
      </c>
      <c r="E10" s="12" vm="77">
        <f>CUBEVALUE("Controlling_Select_KPI",$B$4,$B10,E$5,Datenschnitt_YQM_Hierarchy1,Datenschnitt_Product_Category1)</f>
        <v>46465922.980000012</v>
      </c>
      <c r="F10" s="12" vm="37">
        <f>CUBEVALUE("Controlling_Select_KPI",$B$4,$B10,F$5,Datenschnitt_YQM_Hierarchy1,Datenschnitt_Product_Category1)</f>
        <v>35873469.695</v>
      </c>
      <c r="G10" s="12" vm="80">
        <f>CUBEVALUE("Controlling_Select_KPI",$B$4,$B10,G$5,Datenschnitt_YQM_Hierarchy1,Datenschnitt_Product_Category1)</f>
        <v>47983712.980000004</v>
      </c>
      <c r="H10" s="12" vm="75">
        <f>CUBEVALUE("Controlling_Select_KPI",$B$4,$B10,H$5,Datenschnitt_YQM_Hierarchy1,Datenschnitt_Product_Category1)</f>
        <v>59642853.115000002</v>
      </c>
      <c r="I10" s="12" vm="76">
        <f>CUBEVALUE("Controlling_Select_KPI",$B$4,$B10,I$5,Datenschnitt_YQM_Hierarchy1,Datenschnitt_Product_Category1)</f>
        <v>84052271.274999976</v>
      </c>
      <c r="J10" s="12" vm="78">
        <f>CUBEVALUE("Controlling_Select_KPI",$B$4,$B10,J$5,Datenschnitt_YQM_Hierarchy1,Datenschnitt_Product_Category1)</f>
        <v>24673889.54999999</v>
      </c>
      <c r="K10" s="12" vm="79">
        <f>CUBEVALUE("Controlling_Select_KPI",$B$4,$B10,K$5,Datenschnitt_YQM_Hierarchy1,Datenschnitt_Product_Category1)</f>
        <v>70553664.015000001</v>
      </c>
      <c r="L10" s="12" vm="74">
        <f>CUBEVALUE("Controlling_Select_KPI",$B$4,$B10,L$5,Datenschnitt_YQM_Hierarchy1,Datenschnitt_Product_Category1)</f>
        <v>42174843.239999995</v>
      </c>
      <c r="M10" s="12" vm="33">
        <f>CUBEVALUE("Controlling_Select_KPI",$B$4,$B10,M$5,Datenschnitt_YQM_Hierarchy1,Datenschnitt_Product_Category1)</f>
        <v>44973037.829999991</v>
      </c>
      <c r="N10" s="12" vm="73">
        <f>CUBEVALUE("Controlling_Select_KPI",$B$4,$B10,N$5,Datenschnitt_YQM_Hierarchy1,Datenschnitt_Product_Category1)</f>
        <v>54385348.659999989</v>
      </c>
    </row>
    <row r="11" spans="2:15" ht="24.95" customHeight="1" x14ac:dyDescent="0.25">
      <c r="B11" s="9" t="str" vm="6">
        <f>CUBEMEMBER("Controlling_Select_KPI","[Kunden].[Region Hierarchy].[Region].&amp;[Österreich]")</f>
        <v>Österreich</v>
      </c>
      <c r="C11" s="10" vm="83">
        <f>CUBEVALUE("Controlling_Select_KPI",$B$4,$B11,C$5,Datenschnitt_YQM_Hierarchy1,Datenschnitt_Product_Category1)</f>
        <v>16979412.25</v>
      </c>
      <c r="D11" s="10" vm="48">
        <f>CUBEVALUE("Controlling_Select_KPI",$B$4,$B11,D$5,Datenschnitt_YQM_Hierarchy1,Datenschnitt_Product_Category1)</f>
        <v>24900627.350000001</v>
      </c>
      <c r="E11" s="10" vm="82">
        <f>CUBEVALUE("Controlling_Select_KPI",$B$4,$B11,E$5,Datenschnitt_YQM_Hierarchy1,Datenschnitt_Product_Category1)</f>
        <v>31705125.920000009</v>
      </c>
      <c r="F11" s="10" vm="72">
        <f>CUBEVALUE("Controlling_Select_KPI",$B$4,$B11,F$5,Datenschnitt_YQM_Hierarchy1,Datenschnitt_Product_Category1)</f>
        <v>31508493.09999999</v>
      </c>
      <c r="G11" s="10" vm="84">
        <f>CUBEVALUE("Controlling_Select_KPI",$B$4,$B11,G$5,Datenschnitt_YQM_Hierarchy1,Datenschnitt_Product_Category1)</f>
        <v>37457560.484999999</v>
      </c>
      <c r="H11" s="10" vm="89">
        <f>CUBEVALUE("Controlling_Select_KPI",$B$4,$B11,H$5,Datenschnitt_YQM_Hierarchy1,Datenschnitt_Product_Category1)</f>
        <v>73182841.624999985</v>
      </c>
      <c r="I11" s="10" vm="43">
        <f>CUBEVALUE("Controlling_Select_KPI",$B$4,$B11,I$5,Datenschnitt_YQM_Hierarchy1,Datenschnitt_Product_Category1)</f>
        <v>39626439.909999996</v>
      </c>
      <c r="J11" s="10" vm="88">
        <f>CUBEVALUE("Controlling_Select_KPI",$B$4,$B11,J$5,Datenschnitt_YQM_Hierarchy1,Datenschnitt_Product_Category1)</f>
        <v>30131242.129999999</v>
      </c>
      <c r="K11" s="10" vm="42">
        <f>CUBEVALUE("Controlling_Select_KPI",$B$4,$B11,K$5,Datenschnitt_YQM_Hierarchy1,Datenschnitt_Product_Category1)</f>
        <v>28821464.250000004</v>
      </c>
      <c r="L11" s="10" vm="85">
        <f>CUBEVALUE("Controlling_Select_KPI",$B$4,$B11,L$5,Datenschnitt_YQM_Hierarchy1,Datenschnitt_Product_Category1)</f>
        <v>32604922.93</v>
      </c>
      <c r="M11" s="10" vm="86">
        <f>CUBEVALUE("Controlling_Select_KPI",$B$4,$B11,M$5,Datenschnitt_YQM_Hierarchy1,Datenschnitt_Product_Category1)</f>
        <v>51330225.079999998</v>
      </c>
      <c r="N11" s="10" vm="87">
        <f>CUBEVALUE("Controlling_Select_KPI",$B$4,$B11,N$5,Datenschnitt_YQM_Hierarchy1,Datenschnitt_Product_Category1)</f>
        <v>101770261.28</v>
      </c>
    </row>
    <row r="12" spans="2:15" ht="24.95" customHeight="1" x14ac:dyDescent="0.25">
      <c r="B12" s="11" t="str" vm="1">
        <f>CUBEMEMBER("Controlling_Select_KPI","[Kunden].[Region Hierarchy].[Region].&amp;[Schweiz]")</f>
        <v>Schweiz</v>
      </c>
      <c r="C12" s="12" vm="91">
        <f>CUBEVALUE("Controlling_Select_KPI",$B$4,$B12,C$5,Datenschnitt_YQM_Hierarchy1,Datenschnitt_Product_Category1)</f>
        <v>22950156.68</v>
      </c>
      <c r="D12" s="12" vm="22">
        <f>CUBEVALUE("Controlling_Select_KPI",$B$4,$B12,D$5,Datenschnitt_YQM_Hierarchy1,Datenschnitt_Product_Category1)</f>
        <v>11395987.460000001</v>
      </c>
      <c r="E12" s="12" vm="36">
        <f>CUBEVALUE("Controlling_Select_KPI",$B$4,$B12,E$5,Datenschnitt_YQM_Hierarchy1,Datenschnitt_Product_Category1)</f>
        <v>17447435.050000001</v>
      </c>
      <c r="F12" s="12" vm="23">
        <f>CUBEVALUE("Controlling_Select_KPI",$B$4,$B12,F$5,Datenschnitt_YQM_Hierarchy1,Datenschnitt_Product_Category1)</f>
        <v>21736491.860000007</v>
      </c>
      <c r="G12" s="12" vm="29">
        <f>CUBEVALUE("Controlling_Select_KPI",$B$4,$B12,G$5,Datenschnitt_YQM_Hierarchy1,Datenschnitt_Product_Category1)</f>
        <v>10485960.314999998</v>
      </c>
      <c r="H12" s="12" vm="39">
        <f>CUBEVALUE("Controlling_Select_KPI",$B$4,$B12,H$5,Datenschnitt_YQM_Hierarchy1,Datenschnitt_Product_Category1)</f>
        <v>14752969.740000002</v>
      </c>
      <c r="I12" s="12" vm="20">
        <f>CUBEVALUE("Controlling_Select_KPI",$B$4,$B12,I$5,Datenschnitt_YQM_Hierarchy1,Datenschnitt_Product_Category1)</f>
        <v>8385929.7599999988</v>
      </c>
      <c r="J12" s="12" vm="21">
        <f>CUBEVALUE("Controlling_Select_KPI",$B$4,$B12,J$5,Datenschnitt_YQM_Hierarchy1,Datenschnitt_Product_Category1)</f>
        <v>12308243.874999998</v>
      </c>
      <c r="K12" s="12" vm="24">
        <f>CUBEVALUE("Controlling_Select_KPI",$B$4,$B12,K$5,Datenschnitt_YQM_Hierarchy1,Datenschnitt_Product_Category1)</f>
        <v>10934261.310000002</v>
      </c>
      <c r="L12" s="12" vm="25">
        <f>CUBEVALUE("Controlling_Select_KPI",$B$4,$B12,L$5,Datenschnitt_YQM_Hierarchy1,Datenschnitt_Product_Category1)</f>
        <v>10272629.800000003</v>
      </c>
      <c r="M12" s="12" vm="49">
        <f>CUBEVALUE("Controlling_Select_KPI",$B$4,$B12,M$5,Datenschnitt_YQM_Hierarchy1,Datenschnitt_Product_Category1)</f>
        <v>16620473.789999997</v>
      </c>
      <c r="N12" s="12" vm="27">
        <f>CUBEVALUE("Controlling_Select_KPI",$B$4,$B12,N$5,Datenschnitt_YQM_Hierarchy1,Datenschnitt_Product_Category1)</f>
        <v>27394145.895</v>
      </c>
    </row>
    <row r="13" spans="2:15" ht="6.75" customHeight="1" x14ac:dyDescent="0.25">
      <c r="B13" s="13"/>
      <c r="C13" s="13"/>
      <c r="D13" s="13"/>
      <c r="E13" s="13"/>
      <c r="F13" s="13"/>
      <c r="G13" s="13"/>
      <c r="H13" s="13"/>
      <c r="I13" s="13"/>
      <c r="J13" s="13"/>
      <c r="K13" s="13"/>
      <c r="L13" s="13"/>
      <c r="M13" s="13"/>
      <c r="N13" s="13"/>
      <c r="O13" s="8"/>
    </row>
    <row r="14" spans="2:15" ht="24.95" customHeight="1" x14ac:dyDescent="0.25">
      <c r="B14" s="10"/>
      <c r="C14" s="10"/>
      <c r="D14" s="10"/>
      <c r="E14" s="10"/>
      <c r="F14" s="10"/>
      <c r="G14" s="10"/>
      <c r="H14" s="10"/>
      <c r="I14" s="10"/>
      <c r="J14" s="10"/>
      <c r="K14" s="10"/>
      <c r="L14" s="10"/>
      <c r="M14" s="10"/>
      <c r="N14" s="10"/>
    </row>
    <row r="15" spans="2:15" ht="24.95" customHeight="1" thickBot="1" x14ac:dyDescent="0.3">
      <c r="B15" s="14" t="s">
        <v>27</v>
      </c>
      <c r="C15" s="15">
        <f>SUM(C7:C12)</f>
        <v>197136062.22</v>
      </c>
      <c r="D15" s="15">
        <f t="shared" ref="D15:N15" si="0">SUM(D7:D12)</f>
        <v>181714442.19</v>
      </c>
      <c r="E15" s="15">
        <f t="shared" si="0"/>
        <v>236794514.69000006</v>
      </c>
      <c r="F15" s="15">
        <f t="shared" si="0"/>
        <v>247005107.5361</v>
      </c>
      <c r="G15" s="15">
        <f t="shared" si="0"/>
        <v>282207549.41499996</v>
      </c>
      <c r="H15" s="15">
        <f t="shared" si="0"/>
        <v>286397109.76500005</v>
      </c>
      <c r="I15" s="15">
        <f t="shared" si="0"/>
        <v>288599693.755</v>
      </c>
      <c r="J15" s="15">
        <f t="shared" si="0"/>
        <v>224653460.01999998</v>
      </c>
      <c r="K15" s="15">
        <f t="shared" si="0"/>
        <v>280269927.78000003</v>
      </c>
      <c r="L15" s="15">
        <f t="shared" si="0"/>
        <v>264602258.5</v>
      </c>
      <c r="M15" s="15">
        <f t="shared" si="0"/>
        <v>307080769.78999996</v>
      </c>
      <c r="N15" s="15">
        <f t="shared" si="0"/>
        <v>446673702.32000005</v>
      </c>
    </row>
    <row r="16" spans="2:15" ht="24.95" customHeight="1" thickTop="1" x14ac:dyDescent="0.25"/>
    <row r="17" ht="24.95" customHeight="1" x14ac:dyDescent="0.25"/>
  </sheetData>
  <pageMargins left="0.7" right="0.7" top="0.78740157499999996" bottom="0.78740157499999996" header="0.3" footer="0.3"/>
  <pageSetup paperSize="9" orientation="portrait" r:id="rId1"/>
  <drawing r:id="rId2"/>
  <extLst>
    <ext xmlns:x14="http://schemas.microsoft.com/office/spreadsheetml/2009/9/main" uri="{05C60535-1F16-4fd2-B633-F4F36F0B64E0}">
      <x14:sparklineGroups xmlns:xm="http://schemas.microsoft.com/office/excel/2006/main">
        <x14:sparklineGroup type="column" displayEmptyCellsAs="gap" xr2:uid="{7A0F5886-2C06-4771-9698-8077D6445D3A}">
          <x14:colorSeries rgb="FF376092"/>
          <x14:colorNegative rgb="FFD00000"/>
          <x14:colorAxis rgb="FF000000"/>
          <x14:colorMarkers rgb="FFD00000"/>
          <x14:colorFirst rgb="FFD00000"/>
          <x14:colorLast rgb="FFD00000"/>
          <x14:colorHigh rgb="FFD00000"/>
          <x14:colorLow rgb="FFD00000"/>
          <x14:sparklines>
            <x14:sparkline>
              <xm:f>CubeFormulas!C7:N7</xm:f>
              <xm:sqref>O7</xm:sqref>
            </x14:sparkline>
            <x14:sparkline>
              <xm:f>CubeFormulas!C8:N8</xm:f>
              <xm:sqref>O8</xm:sqref>
            </x14:sparkline>
            <x14:sparkline>
              <xm:f>CubeFormulas!C9:N9</xm:f>
              <xm:sqref>O9</xm:sqref>
            </x14:sparkline>
            <x14:sparkline>
              <xm:f>CubeFormulas!C10:N10</xm:f>
              <xm:sqref>O10</xm:sqref>
            </x14:sparkline>
            <x14:sparkline>
              <xm:f>CubeFormulas!C11:N11</xm:f>
              <xm:sqref>O11</xm:sqref>
            </x14:sparkline>
            <x14:sparkline>
              <xm:f>CubeFormulas!C12:N12</xm:f>
              <xm:sqref>O12</xm:sqref>
            </x14:sparkline>
            <x14:sparkline>
              <xm:f>CubeFormulas!C13:N13</xm:f>
              <xm:sqref>O13</xm:sqref>
            </x14:sparkline>
            <x14:sparkline>
              <xm:f>CubeFormulas!C14:N14</xm:f>
              <xm:sqref>O14</xm:sqref>
            </x14:sparkline>
            <x14:sparkline>
              <xm:f>CubeFormulas!C15:N15</xm:f>
              <xm:sqref>O15</xm:sqref>
            </x14:sparkline>
            <x14:sparkline>
              <xm:f>CubeFormulas!C16:N16</xm:f>
              <xm:sqref>O16</xm:sqref>
            </x14:sparkline>
            <x14:sparkline>
              <xm:f>CubeFormulas!C17:N17</xm:f>
              <xm:sqref>O17</xm:sqref>
            </x14:sparkline>
          </x14:sparklines>
        </x14:sparklineGroup>
      </x14:sparklineGroups>
    </ex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F7E2E-9248-4798-806C-35CBDA2D2C68}">
  <dimension ref="B2:P13"/>
  <sheetViews>
    <sheetView showGridLines="0" workbookViewId="0">
      <selection activeCell="G21" sqref="G21"/>
    </sheetView>
  </sheetViews>
  <sheetFormatPr baseColWidth="10" defaultRowHeight="15" x14ac:dyDescent="0.25"/>
  <cols>
    <col min="1" max="1" width="1.85546875" customWidth="1"/>
    <col min="2" max="2" width="22.42578125" hidden="1" customWidth="1"/>
    <col min="3" max="3" width="22.42578125" customWidth="1"/>
    <col min="4" max="15" width="15.7109375" customWidth="1"/>
    <col min="16" max="16" width="27" customWidth="1"/>
  </cols>
  <sheetData>
    <row r="2" spans="2:16" ht="76.5" customHeight="1" x14ac:dyDescent="0.25">
      <c r="B2" s="16" t="s">
        <v>28</v>
      </c>
      <c r="C2" s="16"/>
    </row>
    <row r="3" spans="2:16" ht="18" customHeight="1" x14ac:dyDescent="0.25"/>
    <row r="4" spans="2:16" hidden="1" x14ac:dyDescent="0.25">
      <c r="B4" t="str" vm="10">
        <f>CUBEMEMBER("Controlling_Select_KPI","[Measures].[AC]")</f>
        <v>AC</v>
      </c>
      <c r="D4" t="s">
        <v>2</v>
      </c>
    </row>
    <row r="5" spans="2:16" x14ac:dyDescent="0.25">
      <c r="B5" s="7"/>
      <c r="C5" s="7"/>
      <c r="D5" s="7" t="str" vm="7">
        <f>CUBEMEMBER("Controlling_Select_KPI","[Kalender].[Month].&amp;[Jan]")</f>
        <v>Jan</v>
      </c>
      <c r="E5" s="7" t="str" vm="3">
        <f>CUBEMEMBER("Controlling_Select_KPI","[Kalender].[Month].&amp;[Feb]")</f>
        <v>Feb</v>
      </c>
      <c r="F5" s="7" t="str" vm="5">
        <f>CUBEMEMBER("Controlling_Select_KPI","[Kalender].[Month].&amp;[Mar]")</f>
        <v>Mar</v>
      </c>
      <c r="G5" s="7" t="str" vm="18">
        <f>CUBEMEMBER("Controlling_Select_KPI","[Kalender].[Month].&amp;[Apr]")</f>
        <v>Apr</v>
      </c>
      <c r="H5" s="7" t="str" vm="16">
        <f>CUBEMEMBER("Controlling_Select_KPI","[Kalender].[Month].&amp;[May]")</f>
        <v>May</v>
      </c>
      <c r="I5" s="7" t="str" vm="14">
        <f>CUBEMEMBER("Controlling_Select_KPI","[Kalender].[Month].&amp;[Jun]")</f>
        <v>Jun</v>
      </c>
      <c r="J5" s="7" t="str" vm="12">
        <f>CUBEMEMBER("Controlling_Select_KPI","[Kalender].[Month].&amp;[Jul]")</f>
        <v>Jul</v>
      </c>
      <c r="K5" s="7" t="str" vm="9">
        <f>CUBEMEMBER("Controlling_Select_KPI","[Kalender].[Month].&amp;[Aug]")</f>
        <v>Aug</v>
      </c>
      <c r="L5" s="7" t="str" vm="4">
        <f>CUBEMEMBER("Controlling_Select_KPI","[Kalender].[Month].&amp;[Sep]")</f>
        <v>Sep</v>
      </c>
      <c r="M5" s="7" t="str" vm="2">
        <f>CUBEMEMBER("Controlling_Select_KPI","[Kalender].[Month].&amp;[Oct]")</f>
        <v>Oct</v>
      </c>
      <c r="N5" s="7" t="str" vm="19">
        <f>CUBEMEMBER("Controlling_Select_KPI","[Kalender].[Month].&amp;[Nov]")</f>
        <v>Nov</v>
      </c>
      <c r="O5" s="7" t="str" vm="17">
        <f>CUBEMEMBER("Controlling_Select_KPI","[Kalender].[Month].&amp;[Dec]")</f>
        <v>Dec</v>
      </c>
      <c r="P5" s="7" t="s">
        <v>26</v>
      </c>
    </row>
    <row r="6" spans="2:16" ht="7.5" customHeight="1" x14ac:dyDescent="0.25">
      <c r="B6" s="6"/>
      <c r="C6" s="6"/>
      <c r="D6" s="6"/>
      <c r="E6" s="6"/>
      <c r="F6" s="6"/>
      <c r="G6" s="6"/>
      <c r="H6" s="6"/>
      <c r="I6" s="6"/>
      <c r="J6" s="6"/>
      <c r="K6" s="6"/>
      <c r="L6" s="6"/>
      <c r="M6" s="6"/>
      <c r="N6" s="6"/>
      <c r="O6" s="6"/>
      <c r="P6" s="6"/>
    </row>
    <row r="7" spans="2:16" ht="24.95" customHeight="1" x14ac:dyDescent="0.25">
      <c r="B7" s="9" t="str" vm="15">
        <f>CUBEMEMBER("Controlling_Select_KPI","[Kunden].[Region Hierarchy].[Region].&amp;[Bayern]")</f>
        <v>Bayern</v>
      </c>
      <c r="C7" s="9" t="s">
        <v>0</v>
      </c>
      <c r="D7" s="10" vm="68">
        <f>CUBEVALUE("Controlling_Select_KPI",$B$4,$B7,D$5,Datenschnitt_YQM_Hierarchy1,Datenschnitt_Product_Category1)</f>
        <v>31187289.81499999</v>
      </c>
      <c r="E7" s="10" vm="40">
        <f>CUBEVALUE("Controlling_Select_KPI",$B$4,$B7,E$5,Datenschnitt_YQM_Hierarchy1,Datenschnitt_Product_Category1)</f>
        <v>54637334.824999996</v>
      </c>
      <c r="F7" s="10" vm="65">
        <f>CUBEVALUE("Controlling_Select_KPI",$B$4,$B7,F$5,Datenschnitt_YQM_Hierarchy1,Datenschnitt_Product_Category1)</f>
        <v>53471883.229999997</v>
      </c>
      <c r="G7" s="10" vm="53">
        <f>CUBEVALUE("Controlling_Select_KPI",$B$4,$B7,G$5,Datenschnitt_YQM_Hierarchy1,Datenschnitt_Product_Category1)</f>
        <v>42083964.756099999</v>
      </c>
      <c r="H7" s="10" vm="67">
        <f>CUBEVALUE("Controlling_Select_KPI",$B$4,$B7,H$5,Datenschnitt_YQM_Hierarchy1,Datenschnitt_Product_Category1)</f>
        <v>62238405.68</v>
      </c>
      <c r="I7" s="10" vm="38">
        <f>CUBEVALUE("Controlling_Select_KPI",$B$4,$B7,I$5,Datenschnitt_YQM_Hierarchy1,Datenschnitt_Product_Category1)</f>
        <v>49825858.280000009</v>
      </c>
      <c r="J7" s="10" vm="28">
        <f>CUBEVALUE("Controlling_Select_KPI",$B$4,$B7,J$5,Datenschnitt_YQM_Hierarchy1,Datenschnitt_Product_Category1)</f>
        <v>51756440.405000016</v>
      </c>
      <c r="K7" s="10" vm="26">
        <f>CUBEVALUE("Controlling_Select_KPI",$B$4,$B7,K$5,Datenschnitt_YQM_Hierarchy1,Datenschnitt_Product_Category1)</f>
        <v>45154382.619999997</v>
      </c>
      <c r="L7" s="10" vm="32">
        <f>CUBEVALUE("Controlling_Select_KPI",$B$4,$B7,L$5,Datenschnitt_YQM_Hierarchy1,Datenschnitt_Product_Category1)</f>
        <v>54544404.57500001</v>
      </c>
      <c r="M7" s="10" vm="30">
        <f>CUBEVALUE("Controlling_Select_KPI",$B$4,$B7,M$5,Datenschnitt_YQM_Hierarchy1,Datenschnitt_Product_Category1)</f>
        <v>63775977.024999999</v>
      </c>
      <c r="N7" s="10" vm="52">
        <f>CUBEVALUE("Controlling_Select_KPI",$B$4,$B7,N$5,Datenschnitt_YQM_Hierarchy1,Datenschnitt_Product_Category1)</f>
        <v>60977154.540000007</v>
      </c>
      <c r="O7" s="10" vm="50">
        <f>CUBEVALUE("Controlling_Select_KPI",$B$4,$B7,O$5,Datenschnitt_YQM_Hierarchy1,Datenschnitt_Product_Category1)</f>
        <v>79930862.080000013</v>
      </c>
    </row>
    <row r="8" spans="2:16" ht="24.95" customHeight="1" x14ac:dyDescent="0.25">
      <c r="B8" s="11" t="str" vm="13">
        <f>CUBEMEMBER("Controlling_Select_KPI","[Kunden].[Region Hierarchy].[Region].&amp;[Berlin]")</f>
        <v>Berlin</v>
      </c>
      <c r="C8" s="11" t="s">
        <v>29</v>
      </c>
      <c r="D8" s="12" vm="47">
        <f>CUBEVALUE("Controlling_Select_KPI",$B$4,$B8,D$5,Datenschnitt_YQM_Hierarchy1,Datenschnitt_Product_Category1)</f>
        <v>50593166.550000004</v>
      </c>
      <c r="E8" s="12" vm="31">
        <f>CUBEVALUE("Controlling_Select_KPI",$B$4,$B8,E$5,Datenschnitt_YQM_Hierarchy1,Datenschnitt_Product_Category1)</f>
        <v>25360818.150000002</v>
      </c>
      <c r="F8" s="12" vm="71">
        <f>CUBEVALUE("Controlling_Select_KPI",$B$4,$B8,F$5,Datenschnitt_YQM_Hierarchy1,Datenschnitt_Product_Category1)</f>
        <v>28095609.649999999</v>
      </c>
      <c r="G8" s="12" vm="34">
        <f>CUBEVALUE("Controlling_Select_KPI",$B$4,$B8,G$5,Datenschnitt_YQM_Hierarchy1,Datenschnitt_Product_Category1)</f>
        <v>64993676.425000012</v>
      </c>
      <c r="H8" s="12" vm="69">
        <f>CUBEVALUE("Controlling_Select_KPI",$B$4,$B8,H$5,Datenschnitt_YQM_Hierarchy1,Datenschnitt_Product_Category1)</f>
        <v>79170563.579999968</v>
      </c>
      <c r="I8" s="12" vm="64">
        <f>CUBEVALUE("Controlling_Select_KPI",$B$4,$B8,I$5,Datenschnitt_YQM_Hierarchy1,Datenschnitt_Product_Category1)</f>
        <v>37445619.204999998</v>
      </c>
      <c r="J8" s="12" vm="63">
        <f>CUBEVALUE("Controlling_Select_KPI",$B$4,$B8,J$5,Datenschnitt_YQM_Hierarchy1,Datenschnitt_Product_Category1)</f>
        <v>36903000.690000013</v>
      </c>
      <c r="K8" s="12" vm="35">
        <f>CUBEVALUE("Controlling_Select_KPI",$B$4,$B8,K$5,Datenschnitt_YQM_Hierarchy1,Datenschnitt_Product_Category1)</f>
        <v>78792441.094999999</v>
      </c>
      <c r="L8" s="12" vm="45">
        <f>CUBEVALUE("Controlling_Select_KPI",$B$4,$B8,L$5,Datenschnitt_YQM_Hierarchy1,Datenschnitt_Product_Category1)</f>
        <v>76384638.719999999</v>
      </c>
      <c r="M8" s="12" vm="41">
        <f>CUBEVALUE("Controlling_Select_KPI",$B$4,$B8,M$5,Datenschnitt_YQM_Hierarchy1,Datenschnitt_Product_Category1)</f>
        <v>67456694.225000009</v>
      </c>
      <c r="N8" s="12" vm="54">
        <f>CUBEVALUE("Controlling_Select_KPI",$B$4,$B8,N$5,Datenschnitt_YQM_Hierarchy1,Datenschnitt_Product_Category1)</f>
        <v>66460473.339999981</v>
      </c>
      <c r="O8" s="12" vm="44">
        <f>CUBEVALUE("Controlling_Select_KPI",$B$4,$B8,O$5,Datenschnitt_YQM_Hierarchy1,Datenschnitt_Product_Category1)</f>
        <v>61684555.110000007</v>
      </c>
    </row>
    <row r="9" spans="2:16" ht="24.95" customHeight="1" x14ac:dyDescent="0.25">
      <c r="B9" s="9" t="str" vm="11">
        <f>CUBEMEMBER("Controlling_Select_KPI","[Kunden].[Region Hierarchy].[Region].&amp;[Hamburg]")</f>
        <v>Hamburg</v>
      </c>
      <c r="C9" s="9" t="s">
        <v>30</v>
      </c>
      <c r="D9" s="10" vm="62">
        <f>CUBEVALUE("Controlling_Select_KPI",$B$4,$B9,D$5,Datenschnitt_YQM_Hierarchy1,Datenschnitt_Product_Category1)</f>
        <v>31423900.349999994</v>
      </c>
      <c r="E9" s="10" vm="56">
        <f>CUBEVALUE("Controlling_Select_KPI",$B$4,$B9,E$5,Datenschnitt_YQM_Hierarchy1,Datenschnitt_Product_Category1)</f>
        <v>21345335.434999999</v>
      </c>
      <c r="F9" s="10" vm="58">
        <f>CUBEVALUE("Controlling_Select_KPI",$B$4,$B9,F$5,Datenschnitt_YQM_Hierarchy1,Datenschnitt_Product_Category1)</f>
        <v>59608537.860000007</v>
      </c>
      <c r="G9" s="10" vm="60">
        <f>CUBEVALUE("Controlling_Select_KPI",$B$4,$B9,G$5,Datenschnitt_YQM_Hierarchy1,Datenschnitt_Product_Category1)</f>
        <v>50809011.699999996</v>
      </c>
      <c r="H9" s="10" vm="66">
        <f>CUBEVALUE("Controlling_Select_KPI",$B$4,$B9,H$5,Datenschnitt_YQM_Hierarchy1,Datenschnitt_Product_Category1)</f>
        <v>44871346.374999985</v>
      </c>
      <c r="I9" s="10" vm="70">
        <f>CUBEVALUE("Controlling_Select_KPI",$B$4,$B9,I$5,Datenschnitt_YQM_Hierarchy1,Datenschnitt_Product_Category1)</f>
        <v>51546967.800000012</v>
      </c>
      <c r="J9" s="10" vm="57">
        <f>CUBEVALUE("Controlling_Select_KPI",$B$4,$B9,J$5,Datenschnitt_YQM_Hierarchy1,Datenschnitt_Product_Category1)</f>
        <v>67875611.715000018</v>
      </c>
      <c r="K9" s="10" vm="61">
        <f>CUBEVALUE("Controlling_Select_KPI",$B$4,$B9,K$5,Datenschnitt_YQM_Hierarchy1,Datenschnitt_Product_Category1)</f>
        <v>33593260.75</v>
      </c>
      <c r="L9" s="10" vm="55">
        <f>CUBEVALUE("Controlling_Select_KPI",$B$4,$B9,L$5,Datenschnitt_YQM_Hierarchy1,Datenschnitt_Product_Category1)</f>
        <v>39031494.910000004</v>
      </c>
      <c r="M9" s="10" vm="59">
        <f>CUBEVALUE("Controlling_Select_KPI",$B$4,$B9,M$5,Datenschnitt_YQM_Hierarchy1,Datenschnitt_Product_Category1)</f>
        <v>48317191.280000009</v>
      </c>
      <c r="N9" s="10" vm="51">
        <f>CUBEVALUE("Controlling_Select_KPI",$B$4,$B9,N$5,Datenschnitt_YQM_Hierarchy1,Datenschnitt_Product_Category1)</f>
        <v>66719405.209999979</v>
      </c>
      <c r="O9" s="10" vm="46">
        <f>CUBEVALUE("Controlling_Select_KPI",$B$4,$B9,O$5,Datenschnitt_YQM_Hierarchy1,Datenschnitt_Product_Category1)</f>
        <v>121508529.29500002</v>
      </c>
    </row>
    <row r="10" spans="2:16" ht="6.75" customHeight="1" x14ac:dyDescent="0.25">
      <c r="B10" s="13"/>
      <c r="C10" s="13"/>
      <c r="D10" s="13"/>
      <c r="E10" s="13"/>
      <c r="F10" s="13"/>
      <c r="G10" s="13"/>
      <c r="H10" s="13"/>
      <c r="I10" s="13"/>
      <c r="J10" s="13"/>
      <c r="K10" s="13"/>
      <c r="L10" s="13"/>
      <c r="M10" s="13"/>
      <c r="N10" s="13"/>
      <c r="O10" s="13"/>
      <c r="P10" s="8"/>
    </row>
    <row r="11" spans="2:16" ht="24.95" customHeight="1" x14ac:dyDescent="0.25">
      <c r="B11" s="10"/>
      <c r="C11" s="10"/>
      <c r="D11" s="10"/>
      <c r="E11" s="10"/>
      <c r="F11" s="10"/>
      <c r="G11" s="10"/>
      <c r="H11" s="10"/>
      <c r="I11" s="10"/>
      <c r="J11" s="10"/>
      <c r="K11" s="10"/>
      <c r="L11" s="10"/>
      <c r="M11" s="10"/>
      <c r="N11" s="10"/>
      <c r="O11" s="10"/>
    </row>
    <row r="12" spans="2:16" ht="24.95" customHeight="1" x14ac:dyDescent="0.25"/>
    <row r="13" spans="2:16" ht="24.95" customHeight="1" x14ac:dyDescent="0.25"/>
  </sheetData>
  <pageMargins left="0.7" right="0.7" top="0.78740157499999996" bottom="0.78740157499999996" header="0.3" footer="0.3"/>
  <drawing r:id="rId1"/>
  <extLst>
    <ext xmlns:x14="http://schemas.microsoft.com/office/spreadsheetml/2009/9/main" uri="{05C60535-1F16-4fd2-B633-F4F36F0B64E0}">
      <x14:sparklineGroups xmlns:xm="http://schemas.microsoft.com/office/excel/2006/main">
        <x14:sparklineGroup type="column" displayEmptyCellsAs="gap" xr2:uid="{E0F5CA18-A8E2-4432-B6B7-0C11F0229ED9}">
          <x14:colorSeries rgb="FF376092"/>
          <x14:colorNegative rgb="FFD00000"/>
          <x14:colorAxis rgb="FF000000"/>
          <x14:colorMarkers rgb="FFD00000"/>
          <x14:colorFirst rgb="FFD00000"/>
          <x14:colorLast rgb="FFD00000"/>
          <x14:colorHigh rgb="FFD00000"/>
          <x14:colorLow rgb="FFD00000"/>
          <x14:sparklines>
            <x14:sparkline>
              <xm:f>TEST!D7:O7</xm:f>
              <xm:sqref>P7</xm:sqref>
            </x14:sparkline>
            <x14:sparkline>
              <xm:f>TEST!D8:O8</xm:f>
              <xm:sqref>P8</xm:sqref>
            </x14:sparkline>
            <x14:sparkline>
              <xm:f>TEST!D9:O9</xm:f>
              <xm:sqref>P9</xm:sqref>
            </x14:sparkline>
            <x14:sparkline>
              <xm:f>TEST!D10:O10</xm:f>
              <xm:sqref>P10</xm:sqref>
            </x14:sparkline>
            <x14:sparkline>
              <xm:f>TEST!D11:O11</xm:f>
              <xm:sqref>P11</xm:sqref>
            </x14:sparkline>
            <x14:sparkline>
              <xm:f>TEST!D12:O12</xm:f>
              <xm:sqref>P12</xm:sqref>
            </x14:sparkline>
            <x14:sparkline>
              <xm:f>TEST!D13:O13</xm:f>
              <xm:sqref>P13</xm:sqref>
            </x14:sparkline>
          </x14:sparklines>
        </x14:sparklineGroup>
      </x14:sparklineGroups>
    </ex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1370B-052B-4746-AADB-3C55C449E1E0}">
  <dimension ref="A1:B4"/>
  <sheetViews>
    <sheetView workbookViewId="0"/>
  </sheetViews>
  <sheetFormatPr baseColWidth="10" defaultRowHeight="15" x14ac:dyDescent="0.25"/>
  <sheetData>
    <row r="1" spans="1:2" x14ac:dyDescent="0.25">
      <c r="A1" s="17" t="s">
        <v>31</v>
      </c>
      <c r="B1" t="str">
        <f>_xll.XL3Refresh("pivotdatabase","4d8057c3-5088-4162-b7a5-d560276ba60a",TEST!$B$5:$O$9)</f>
        <v>pivotdatabase - 4d8057c3-5088-4162-b7a5-d560276ba60a</v>
      </c>
    </row>
    <row r="2" spans="1:2" x14ac:dyDescent="0.25">
      <c r="A2" s="17" t="s">
        <v>32</v>
      </c>
      <c r="B2" t="str">
        <f>_xll.XL3Refresh("pivotdatabase","75d40688-b9d9-42c7-a648-db1ceac7a628",TEST!$B$7:$O$7)</f>
        <v>pivotdatabase - 75d40688-b9d9-42c7-a648-db1ceac7a628</v>
      </c>
    </row>
    <row r="3" spans="1:2" x14ac:dyDescent="0.25">
      <c r="A3" s="17" t="s">
        <v>33</v>
      </c>
    </row>
    <row r="4" spans="1:2" x14ac:dyDescent="0.25">
      <c r="A4" s="17" t="s">
        <v>34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Pivot Table </vt:lpstr>
      <vt:lpstr>CubeFormulas</vt: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Tenner</dc:creator>
  <cp:lastModifiedBy>Michael Tenner</cp:lastModifiedBy>
  <dcterms:created xsi:type="dcterms:W3CDTF">2021-08-25T17:53:54Z</dcterms:created>
  <dcterms:modified xsi:type="dcterms:W3CDTF">2021-09-05T12:20:57Z</dcterms:modified>
</cp:coreProperties>
</file>