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enner\Desktop\Controlling Demo\"/>
    </mc:Choice>
  </mc:AlternateContent>
  <xr:revisionPtr revIDLastSave="0" documentId="13_ncr:1_{AB118A2F-A1ED-4B24-86C3-952D27E32864}" xr6:coauthVersionLast="44" xr6:coauthVersionMax="44" xr10:uidLastSave="{00000000-0000-0000-0000-000000000000}"/>
  <bookViews>
    <workbookView xWindow="390" yWindow="390" windowWidth="21600" windowHeight="11385" xr2:uid="{753E2303-EB0D-4152-9E2D-5AB47C0A106B}"/>
  </bookViews>
  <sheets>
    <sheet name="Varianten Pla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L25" i="1"/>
  <c r="M25" i="1" s="1"/>
  <c r="N25" i="1" s="1"/>
  <c r="O25" i="1" s="1"/>
  <c r="K26" i="1"/>
  <c r="L26" i="1" s="1"/>
  <c r="M26" i="1" s="1"/>
  <c r="N26" i="1" s="1"/>
  <c r="O26" i="1" s="1"/>
  <c r="K27" i="1"/>
  <c r="L27" i="1" s="1"/>
  <c r="M27" i="1" s="1"/>
  <c r="N27" i="1" s="1"/>
  <c r="O27" i="1" s="1"/>
  <c r="K28" i="1"/>
  <c r="L28" i="1" s="1"/>
  <c r="M28" i="1" s="1"/>
  <c r="N28" i="1" s="1"/>
  <c r="O28" i="1" s="1"/>
  <c r="K29" i="1"/>
  <c r="L29" i="1" s="1"/>
  <c r="M29" i="1" s="1"/>
  <c r="N29" i="1" s="1"/>
  <c r="O29" i="1" s="1"/>
  <c r="K30" i="1"/>
  <c r="L30" i="1"/>
  <c r="M30" i="1" s="1"/>
  <c r="N30" i="1" s="1"/>
  <c r="O30" i="1" s="1"/>
  <c r="K31" i="1"/>
  <c r="L31" i="1" s="1"/>
  <c r="M31" i="1" s="1"/>
  <c r="N31" i="1" s="1"/>
  <c r="O31" i="1" s="1"/>
  <c r="K32" i="1"/>
  <c r="L32" i="1" s="1"/>
  <c r="M32" i="1" s="1"/>
  <c r="N32" i="1" s="1"/>
  <c r="O32" i="1" s="1"/>
  <c r="K33" i="1"/>
  <c r="L33" i="1" s="1"/>
  <c r="M33" i="1" s="1"/>
  <c r="N33" i="1" s="1"/>
  <c r="O33" i="1" s="1"/>
  <c r="K34" i="1"/>
  <c r="L34" i="1" s="1"/>
  <c r="M34" i="1" s="1"/>
  <c r="N34" i="1" s="1"/>
  <c r="O34" i="1" s="1"/>
  <c r="L24" i="1"/>
  <c r="M24" i="1" s="1"/>
  <c r="N24" i="1" s="1"/>
  <c r="O24" i="1" s="1"/>
  <c r="K24" i="1"/>
  <c r="M16" i="1"/>
  <c r="N16" i="1" s="1"/>
  <c r="O16" i="1" s="1"/>
  <c r="L23" i="1"/>
  <c r="K14" i="1"/>
  <c r="M14" i="1" s="1"/>
  <c r="N14" i="1" s="1"/>
  <c r="O14" i="1" s="1"/>
  <c r="K15" i="1"/>
  <c r="M15" i="1" s="1"/>
  <c r="N15" i="1" s="1"/>
  <c r="O15" i="1" s="1"/>
  <c r="K16" i="1"/>
  <c r="L16" i="1" s="1"/>
  <c r="K17" i="1"/>
  <c r="M17" i="1" s="1"/>
  <c r="N17" i="1" s="1"/>
  <c r="O17" i="1" s="1"/>
  <c r="K18" i="1"/>
  <c r="M18" i="1" s="1"/>
  <c r="N18" i="1" s="1"/>
  <c r="O18" i="1" s="1"/>
  <c r="K19" i="1"/>
  <c r="L19" i="1" s="1"/>
  <c r="K20" i="1"/>
  <c r="L20" i="1" s="1"/>
  <c r="K21" i="1"/>
  <c r="L21" i="1" s="1"/>
  <c r="K22" i="1"/>
  <c r="L22" i="1" s="1"/>
  <c r="K23" i="1"/>
  <c r="M23" i="1" s="1"/>
  <c r="N23" i="1" s="1"/>
  <c r="O23" i="1" s="1"/>
  <c r="K13" i="1"/>
  <c r="L13" i="1" s="1"/>
  <c r="L14" i="1" l="1"/>
  <c r="M22" i="1"/>
  <c r="N22" i="1" s="1"/>
  <c r="O22" i="1" s="1"/>
  <c r="L15" i="1"/>
  <c r="M13" i="1"/>
  <c r="N13" i="1" s="1"/>
  <c r="O13" i="1" s="1"/>
  <c r="M19" i="1"/>
  <c r="N19" i="1" s="1"/>
  <c r="O19" i="1" s="1"/>
  <c r="L17" i="1"/>
  <c r="M21" i="1"/>
  <c r="N21" i="1" s="1"/>
  <c r="O21" i="1" s="1"/>
  <c r="L18" i="1"/>
  <c r="M20" i="1"/>
  <c r="N20" i="1" s="1"/>
  <c r="O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tc={DBF059C3-D1A5-4461-BBD4-DC144C3D66A9}</author>
    <author>tc={9B07AA7F-3C6E-4178-B329-7848342A916B}</author>
  </authors>
  <commentList>
    <comment ref="I7" authorId="0" shapeId="0" xr:uid="{DBF059C3-D1A5-4461-BBD4-DC144C3D66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TEST</t>
      </text>
    </comment>
    <comment ref="C10" authorId="1" shapeId="0" xr:uid="{9B07AA7F-3C6E-4178-B329-7848342A916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TEST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1E143-CDD6-4A26-A44F-0D3BB4348282}" keepAlive="1" name="Abfrage - Tabelle2" description="Verbindung mit der Abfrage 'Tabelle2' in der Arbeitsmappe." type="5" refreshedVersion="6" background="1">
    <dbPr connection="Provider=Microsoft.Mashup.OleDb.1;Data Source=$Workbook$;Location=Tabelle2;Extended Properties=&quot;&quot;" command="SELECT * FROM [Tabelle2]"/>
  </connection>
</connections>
</file>

<file path=xl/sharedStrings.xml><?xml version="1.0" encoding="utf-8"?>
<sst xmlns="http://schemas.openxmlformats.org/spreadsheetml/2006/main" count="81" uniqueCount="29">
  <si>
    <t>SalespersonID</t>
  </si>
  <si>
    <t>Salesperson</t>
  </si>
  <si>
    <t>Mark</t>
  </si>
  <si>
    <t>Dirk</t>
  </si>
  <si>
    <t>Stefan</t>
  </si>
  <si>
    <t>Lisa</t>
  </si>
  <si>
    <t>Andreas</t>
  </si>
  <si>
    <t>Maria</t>
  </si>
  <si>
    <t>Willhelm</t>
  </si>
  <si>
    <t>Josef</t>
  </si>
  <si>
    <t>Frauke</t>
  </si>
  <si>
    <t>Michael</t>
  </si>
  <si>
    <t>01.01.2020</t>
  </si>
  <si>
    <t>01.02.2020</t>
  </si>
  <si>
    <t>01.03.2020</t>
  </si>
  <si>
    <t>01.04.2020</t>
  </si>
  <si>
    <t>01.05.2020</t>
  </si>
  <si>
    <t>01.06.2020</t>
  </si>
  <si>
    <t>01.07.2020</t>
  </si>
  <si>
    <t>01.08.2020</t>
  </si>
  <si>
    <t>01.09.2020</t>
  </si>
  <si>
    <t>01.10.2020</t>
  </si>
  <si>
    <t>01.11.2020</t>
  </si>
  <si>
    <t>01.12.2020</t>
  </si>
  <si>
    <t>Senario</t>
  </si>
  <si>
    <t>Base</t>
  </si>
  <si>
    <t>Bottom</t>
  </si>
  <si>
    <t>Top</t>
  </si>
  <si>
    <t>Klara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</si>
</sst>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2" xfId="0" applyFont="1" applyFill="1" applyBorder="1"/>
    <xf numFmtId="0" fontId="0" fillId="3" borderId="2" xfId="0" applyFont="1" applyFill="1" applyBorder="1"/>
    <xf numFmtId="0" fontId="0" fillId="4" borderId="0" xfId="0" applyFill="1"/>
    <xf numFmtId="0" fontId="0" fillId="4" borderId="2" xfId="0" applyFont="1" applyFill="1" applyBorder="1"/>
    <xf numFmtId="0" fontId="0" fillId="5" borderId="2" xfId="0" applyFont="1" applyFill="1" applyBorder="1"/>
    <xf numFmtId="0" fontId="0" fillId="6" borderId="0" xfId="0" applyFill="1"/>
    <xf numFmtId="0" fontId="0" fillId="6" borderId="2" xfId="0" applyFont="1" applyFill="1" applyBorder="1"/>
    <xf numFmtId="0" fontId="0" fillId="7" borderId="2" xfId="0" applyFont="1" applyFill="1" applyBorder="1"/>
    <xf numFmtId="0" fontId="0" fillId="8" borderId="0" xfId="0" applyFill="1"/>
    <xf numFmtId="14" fontId="1" fillId="9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Tenner" id="{3229DE99-62D4-4884-983C-4C3FA5565451}" userId="S::mtenner@pmone.com::d07f8f1a-4f2d-4a86-9088-85433c77ca1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6C352-3A00-47C2-92C2-08D947E1A5F4}" name="Forecast_V1" displayName="Forecast_V1" ref="A1:O34" totalsRowShown="0">
  <autoFilter ref="A1:O34" xr:uid="{82720594-A3BB-41F8-A51C-9696F7A8CC7A}"/>
  <tableColumns count="15">
    <tableColumn id="1" xr3:uid="{6F6F1507-C523-4F9C-BC36-A805710417DC}" name="SalespersonID"/>
    <tableColumn id="15" xr3:uid="{E2C7DDB2-87A1-4BFD-AE9F-D0D0E90F699A}" name="Senario"/>
    <tableColumn id="2" xr3:uid="{B251255E-FE20-4CD6-8DD3-A108E1470A22}" name="Salesperson"/>
    <tableColumn id="3" xr3:uid="{E01B5A21-7D45-464B-8CC3-DAE6299D0FD0}" name="01.01.2020"/>
    <tableColumn id="4" xr3:uid="{A51B88E7-C998-4F6D-8B7D-D002F6CB34B3}" name="01.02.2020"/>
    <tableColumn id="5" xr3:uid="{B7276AB2-D738-4823-8CB5-BEB3D6D9F287}" name="01.03.2020"/>
    <tableColumn id="6" xr3:uid="{027DD535-61A2-4003-B30B-8F0302A1B72C}" name="01.04.2020"/>
    <tableColumn id="7" xr3:uid="{7C3FD46C-C3A0-45CE-BB71-1CA14CC85622}" name="01.05.2020"/>
    <tableColumn id="8" xr3:uid="{7B9255E9-3279-412C-AF0F-064BEE2D0568}" name="01.06.2020"/>
    <tableColumn id="9" xr3:uid="{98A80C25-7E58-46FC-BA5C-6C707063846D}" name="01.07.2020"/>
    <tableColumn id="10" xr3:uid="{E72543F1-2FD3-4E64-8A36-830C736D62C2}" name="01.08.2020"/>
    <tableColumn id="11" xr3:uid="{901F17A7-05CC-48F5-8C2F-C83AEB807768}" name="01.09.2020"/>
    <tableColumn id="12" xr3:uid="{B32E5D1E-1B25-4A5B-AE5C-CF3C692C6EC2}" name="01.10.2020"/>
    <tableColumn id="13" xr3:uid="{E03B03FB-3FB6-47A9-97F2-9A32168F3C14}" name="01.11.2020"/>
    <tableColumn id="14" xr3:uid="{58F40729-DD52-454E-B46C-B94482DF2B2D}" name="01.12.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0-07-09T12:31:04.43" personId="{3229DE99-62D4-4884-983C-4C3FA5565451}" id="{DBF059C3-D1A5-4461-BBD4-DC144C3D66A9}">
    <text>TEST</text>
  </threadedComment>
  <threadedComment ref="C10" dT="2020-07-09T12:31:25.66" personId="{3229DE99-62D4-4884-983C-4C3FA5565451}" id="{9B07AA7F-3C6E-4178-B329-7848342A916B}">
    <text>TEST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9C4DB-4A33-4F79-9810-1BE1DE0F9EE7}">
  <dimension ref="A1:O34"/>
  <sheetViews>
    <sheetView showGridLines="0" tabSelected="1" workbookViewId="0">
      <selection activeCell="B38" sqref="B38"/>
    </sheetView>
  </sheetViews>
  <sheetFormatPr baseColWidth="10" defaultRowHeight="15" x14ac:dyDescent="0.25"/>
  <cols>
    <col min="1" max="2" width="14.85546875" customWidth="1"/>
    <col min="3" max="3" width="30.7109375" customWidth="1"/>
  </cols>
  <sheetData>
    <row r="1" spans="1:15" x14ac:dyDescent="0.25">
      <c r="A1" s="10" t="s">
        <v>0</v>
      </c>
      <c r="B1" s="10" t="s">
        <v>24</v>
      </c>
      <c r="C1" s="10" t="s">
        <v>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</row>
    <row r="2" spans="1:15" x14ac:dyDescent="0.25">
      <c r="A2" s="1">
        <v>88</v>
      </c>
      <c r="B2" s="1" t="s">
        <v>25</v>
      </c>
      <c r="C2" s="1" t="s">
        <v>2</v>
      </c>
      <c r="D2" s="2">
        <v>52612232</v>
      </c>
      <c r="E2" s="2">
        <v>36131829</v>
      </c>
      <c r="F2" s="2">
        <v>39930524</v>
      </c>
      <c r="G2" s="2">
        <v>58894945</v>
      </c>
      <c r="H2" s="2">
        <v>41671934</v>
      </c>
      <c r="I2" s="2">
        <v>26142511</v>
      </c>
      <c r="J2" s="2">
        <v>28037048</v>
      </c>
      <c r="K2" s="1">
        <v>34381784.800000004</v>
      </c>
      <c r="L2" s="1">
        <v>21634965.68</v>
      </c>
      <c r="M2" s="1">
        <v>51062923.799999997</v>
      </c>
      <c r="N2" s="1">
        <v>75061512.720000014</v>
      </c>
      <c r="O2" s="1">
        <v>30976686.720000006</v>
      </c>
    </row>
    <row r="3" spans="1:15" x14ac:dyDescent="0.25">
      <c r="A3" s="1">
        <v>90</v>
      </c>
      <c r="B3" s="1" t="s">
        <v>25</v>
      </c>
      <c r="C3" s="1" t="s">
        <v>3</v>
      </c>
      <c r="D3" s="2">
        <v>25697797</v>
      </c>
      <c r="E3" s="2">
        <v>38957172</v>
      </c>
      <c r="F3" s="2">
        <v>27493201</v>
      </c>
      <c r="G3" s="2">
        <v>29611121</v>
      </c>
      <c r="H3" s="2">
        <v>28369322</v>
      </c>
      <c r="I3" s="2">
        <v>15465316</v>
      </c>
      <c r="J3" s="2">
        <v>37645439</v>
      </c>
      <c r="K3" s="1">
        <v>11879710.4</v>
      </c>
      <c r="L3" s="1">
        <v>33946831.480000004</v>
      </c>
      <c r="M3" s="1">
        <v>37115345.199999996</v>
      </c>
      <c r="N3" s="1">
        <v>38589505.920000002</v>
      </c>
      <c r="O3" s="1">
        <v>80278123.680000007</v>
      </c>
    </row>
    <row r="4" spans="1:15" x14ac:dyDescent="0.25">
      <c r="A4" s="1">
        <v>109</v>
      </c>
      <c r="B4" s="1" t="s">
        <v>25</v>
      </c>
      <c r="C4" s="1" t="s">
        <v>4</v>
      </c>
      <c r="D4" s="2">
        <v>55476705</v>
      </c>
      <c r="E4" s="2">
        <v>40626221</v>
      </c>
      <c r="F4" s="2">
        <v>70658060</v>
      </c>
      <c r="G4" s="2">
        <v>71493137</v>
      </c>
      <c r="H4" s="2">
        <v>43815866</v>
      </c>
      <c r="I4" s="2">
        <v>54872372</v>
      </c>
      <c r="J4" s="2">
        <v>57775241</v>
      </c>
      <c r="K4" s="1">
        <v>39635847.200000003</v>
      </c>
      <c r="L4" s="1">
        <v>39189781.759999998</v>
      </c>
      <c r="M4" s="1">
        <v>32468069.480000004</v>
      </c>
      <c r="N4" s="1">
        <v>52943945.039999999</v>
      </c>
      <c r="O4" s="1">
        <v>62619572.160000004</v>
      </c>
    </row>
    <row r="5" spans="1:15" x14ac:dyDescent="0.25">
      <c r="A5" s="1">
        <v>117</v>
      </c>
      <c r="B5" s="1" t="s">
        <v>25</v>
      </c>
      <c r="C5" s="1" t="s">
        <v>11</v>
      </c>
      <c r="D5" s="3">
        <v>45999349</v>
      </c>
      <c r="E5" s="3">
        <v>80654208</v>
      </c>
      <c r="F5" s="3">
        <v>47780262</v>
      </c>
      <c r="G5" s="3">
        <v>79936852</v>
      </c>
      <c r="H5" s="3">
        <v>38709396</v>
      </c>
      <c r="I5" s="3">
        <v>47901130</v>
      </c>
      <c r="J5" s="3">
        <v>60396498</v>
      </c>
      <c r="K5" s="1">
        <v>28898696</v>
      </c>
      <c r="L5" s="1">
        <v>40255734.120000005</v>
      </c>
      <c r="M5" s="1">
        <v>47917808.880000003</v>
      </c>
      <c r="N5" s="1">
        <v>28426314.240000002</v>
      </c>
      <c r="O5" s="1">
        <v>28759292.640000001</v>
      </c>
    </row>
    <row r="6" spans="1:15" x14ac:dyDescent="0.25">
      <c r="A6" s="1">
        <v>120</v>
      </c>
      <c r="B6" s="1" t="s">
        <v>25</v>
      </c>
      <c r="C6" s="1" t="s">
        <v>5</v>
      </c>
      <c r="D6" s="2">
        <v>46417819</v>
      </c>
      <c r="E6" s="2">
        <v>48609310</v>
      </c>
      <c r="F6" s="2">
        <v>56171948</v>
      </c>
      <c r="G6" s="2">
        <v>78557327</v>
      </c>
      <c r="H6" s="2">
        <v>56486966</v>
      </c>
      <c r="I6" s="2">
        <v>70770587</v>
      </c>
      <c r="J6" s="2">
        <v>50745690</v>
      </c>
      <c r="K6" s="1">
        <v>70575329.600000009</v>
      </c>
      <c r="L6" s="1">
        <v>35359406.359999999</v>
      </c>
      <c r="M6" s="1">
        <v>41665973.199999996</v>
      </c>
      <c r="N6" s="1">
        <v>62862090.480000004</v>
      </c>
      <c r="O6" s="1">
        <v>109007598.24000001</v>
      </c>
    </row>
    <row r="7" spans="1:15" x14ac:dyDescent="0.25">
      <c r="A7" s="1">
        <v>126</v>
      </c>
      <c r="B7" s="1" t="s">
        <v>25</v>
      </c>
      <c r="C7" s="1" t="s">
        <v>6</v>
      </c>
      <c r="D7" s="3">
        <v>18065318</v>
      </c>
      <c r="E7" s="3">
        <v>27530750</v>
      </c>
      <c r="F7" s="3">
        <v>38203372</v>
      </c>
      <c r="G7" s="3">
        <v>30767355</v>
      </c>
      <c r="H7" s="3">
        <v>17492079</v>
      </c>
      <c r="I7" s="3">
        <v>26052745</v>
      </c>
      <c r="J7" s="3">
        <v>15083795</v>
      </c>
      <c r="K7" s="1">
        <v>11695000</v>
      </c>
      <c r="L7" s="1">
        <v>11232274.68</v>
      </c>
      <c r="M7" s="1">
        <v>18765615.920000002</v>
      </c>
      <c r="N7" s="1">
        <v>18889506</v>
      </c>
      <c r="O7" s="1">
        <v>19049639.040000003</v>
      </c>
    </row>
    <row r="8" spans="1:15" x14ac:dyDescent="0.25">
      <c r="A8" s="1">
        <v>128</v>
      </c>
      <c r="B8" s="1" t="s">
        <v>25</v>
      </c>
      <c r="C8" s="1" t="s">
        <v>7</v>
      </c>
      <c r="D8" s="3">
        <v>26901703</v>
      </c>
      <c r="E8" s="3">
        <v>20843336</v>
      </c>
      <c r="F8" s="3">
        <v>33640127</v>
      </c>
      <c r="G8" s="3">
        <v>25609814</v>
      </c>
      <c r="H8" s="3">
        <v>27548879</v>
      </c>
      <c r="I8" s="3">
        <v>34501330</v>
      </c>
      <c r="J8" s="3">
        <v>17366780</v>
      </c>
      <c r="K8" s="1">
        <v>19932606.400000002</v>
      </c>
      <c r="L8" s="1">
        <v>20003495.399999999</v>
      </c>
      <c r="M8" s="1">
        <v>35668611.199999996</v>
      </c>
      <c r="N8" s="1">
        <v>16144577.279999999</v>
      </c>
      <c r="O8" s="1">
        <v>32124986.640000001</v>
      </c>
    </row>
    <row r="9" spans="1:15" x14ac:dyDescent="0.25">
      <c r="A9" s="1">
        <v>176</v>
      </c>
      <c r="B9" s="1" t="s">
        <v>25</v>
      </c>
      <c r="C9" s="1" t="s">
        <v>8</v>
      </c>
      <c r="D9" s="3">
        <v>24375937</v>
      </c>
      <c r="E9" s="3">
        <v>1130116</v>
      </c>
      <c r="F9" s="3">
        <v>47956862</v>
      </c>
      <c r="G9" s="3">
        <v>551322</v>
      </c>
      <c r="H9" s="3">
        <v>6248946</v>
      </c>
      <c r="I9" s="3">
        <v>8167535</v>
      </c>
      <c r="J9" s="3">
        <v>2359459</v>
      </c>
      <c r="K9" s="1">
        <v>839215.20000000007</v>
      </c>
      <c r="L9" s="1">
        <v>4103093.4799999995</v>
      </c>
      <c r="M9" s="1">
        <v>32336308.599999998</v>
      </c>
      <c r="N9" s="1">
        <v>366930.72000000003</v>
      </c>
      <c r="O9" s="1">
        <v>757200.24000000011</v>
      </c>
    </row>
    <row r="10" spans="1:15" x14ac:dyDescent="0.25">
      <c r="A10" s="1">
        <v>179</v>
      </c>
      <c r="B10" s="1" t="s">
        <v>25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 s="1">
        <v>181</v>
      </c>
      <c r="B11" s="1" t="s">
        <v>25</v>
      </c>
      <c r="C11" s="1" t="s">
        <v>10</v>
      </c>
      <c r="D11" s="3">
        <v>24344362</v>
      </c>
      <c r="E11" s="3">
        <v>4274552</v>
      </c>
      <c r="F11" s="3">
        <v>10764179</v>
      </c>
      <c r="G11" s="3">
        <v>32338768</v>
      </c>
      <c r="H11" s="3">
        <v>32441166</v>
      </c>
      <c r="I11" s="3">
        <v>25529205</v>
      </c>
      <c r="J11" s="3">
        <v>24617036</v>
      </c>
      <c r="K11" s="1">
        <v>22954013.600000001</v>
      </c>
      <c r="L11" s="1">
        <v>4992588.5600000005</v>
      </c>
      <c r="M11" s="1">
        <v>25979300.040000003</v>
      </c>
      <c r="N11" s="1">
        <v>29997202.32</v>
      </c>
      <c r="O11" s="1">
        <v>33315095.520000003</v>
      </c>
    </row>
    <row r="12" spans="1:15" x14ac:dyDescent="0.25">
      <c r="A12" s="1">
        <v>193</v>
      </c>
      <c r="B12" s="1" t="s">
        <v>25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 s="4">
        <v>88</v>
      </c>
      <c r="B13" s="4" t="s">
        <v>26</v>
      </c>
      <c r="C13" s="4" t="s">
        <v>2</v>
      </c>
      <c r="D13" s="5">
        <v>52612232</v>
      </c>
      <c r="E13" s="5">
        <v>36131829</v>
      </c>
      <c r="F13" s="5">
        <v>39930524</v>
      </c>
      <c r="G13" s="5">
        <v>58894945</v>
      </c>
      <c r="H13" s="5">
        <v>41671934</v>
      </c>
      <c r="I13" s="5">
        <v>26142511</v>
      </c>
      <c r="J13" s="5">
        <v>28037048</v>
      </c>
      <c r="K13" s="4">
        <f>Forecast_V1[[#This Row],[01.07.2020]]*0.5</f>
        <v>14018524</v>
      </c>
      <c r="L13" s="4">
        <f>Forecast_V1[[#This Row],[01.08.2020]]*0.5</f>
        <v>7009262</v>
      </c>
      <c r="M13" s="4">
        <f>Forecast_V1[[#This Row],[01.08.2020]]</f>
        <v>14018524</v>
      </c>
      <c r="N13" s="4">
        <f>Forecast_V1[[#This Row],[01.10.2020]]*1.5</f>
        <v>21027786</v>
      </c>
      <c r="O13" s="4">
        <f>Forecast_V1[[#This Row],[01.11.2020]]*1</f>
        <v>21027786</v>
      </c>
    </row>
    <row r="14" spans="1:15" x14ac:dyDescent="0.25">
      <c r="A14" s="4">
        <v>90</v>
      </c>
      <c r="B14" s="4" t="s">
        <v>26</v>
      </c>
      <c r="C14" s="4" t="s">
        <v>3</v>
      </c>
      <c r="D14" s="5">
        <v>25697797</v>
      </c>
      <c r="E14" s="5">
        <v>38957172</v>
      </c>
      <c r="F14" s="5">
        <v>27493201</v>
      </c>
      <c r="G14" s="5">
        <v>29611121</v>
      </c>
      <c r="H14" s="5">
        <v>28369322</v>
      </c>
      <c r="I14" s="5">
        <v>15465316</v>
      </c>
      <c r="J14" s="5">
        <v>37645439</v>
      </c>
      <c r="K14" s="4">
        <f>Forecast_V1[[#This Row],[01.07.2020]]*0.5</f>
        <v>18822719.5</v>
      </c>
      <c r="L14" s="4">
        <f>Forecast_V1[[#This Row],[01.08.2020]]*0.5</f>
        <v>9411359.75</v>
      </c>
      <c r="M14" s="4">
        <f>Forecast_V1[[#This Row],[01.08.2020]]</f>
        <v>18822719.5</v>
      </c>
      <c r="N14" s="4">
        <f>Forecast_V1[[#This Row],[01.10.2020]]*1.5</f>
        <v>28234079.25</v>
      </c>
      <c r="O14" s="4">
        <f>Forecast_V1[[#This Row],[01.11.2020]]*1</f>
        <v>28234079.25</v>
      </c>
    </row>
    <row r="15" spans="1:15" x14ac:dyDescent="0.25">
      <c r="A15" s="4">
        <v>109</v>
      </c>
      <c r="B15" s="4" t="s">
        <v>26</v>
      </c>
      <c r="C15" s="4" t="s">
        <v>4</v>
      </c>
      <c r="D15" s="5">
        <v>55476705</v>
      </c>
      <c r="E15" s="5">
        <v>40626221</v>
      </c>
      <c r="F15" s="5">
        <v>70658060</v>
      </c>
      <c r="G15" s="5">
        <v>71493137</v>
      </c>
      <c r="H15" s="5">
        <v>43815866</v>
      </c>
      <c r="I15" s="5">
        <v>54872372</v>
      </c>
      <c r="J15" s="5">
        <v>57775241</v>
      </c>
      <c r="K15" s="4">
        <f>Forecast_V1[[#This Row],[01.07.2020]]*0.5</f>
        <v>28887620.5</v>
      </c>
      <c r="L15" s="4">
        <f>Forecast_V1[[#This Row],[01.08.2020]]*0.5</f>
        <v>14443810.25</v>
      </c>
      <c r="M15" s="4">
        <f>Forecast_V1[[#This Row],[01.08.2020]]</f>
        <v>28887620.5</v>
      </c>
      <c r="N15" s="4">
        <f>Forecast_V1[[#This Row],[01.10.2020]]*1.5</f>
        <v>43331430.75</v>
      </c>
      <c r="O15" s="4">
        <f>Forecast_V1[[#This Row],[01.11.2020]]*1</f>
        <v>43331430.75</v>
      </c>
    </row>
    <row r="16" spans="1:15" x14ac:dyDescent="0.25">
      <c r="A16" s="4">
        <v>117</v>
      </c>
      <c r="B16" s="4" t="s">
        <v>26</v>
      </c>
      <c r="C16" s="4" t="s">
        <v>11</v>
      </c>
      <c r="D16" s="6">
        <v>45999349</v>
      </c>
      <c r="E16" s="6">
        <v>80654208</v>
      </c>
      <c r="F16" s="6">
        <v>47780262</v>
      </c>
      <c r="G16" s="6">
        <v>79936852</v>
      </c>
      <c r="H16" s="6">
        <v>38709396</v>
      </c>
      <c r="I16" s="6">
        <v>47901130</v>
      </c>
      <c r="J16" s="6">
        <v>60396498</v>
      </c>
      <c r="K16" s="4">
        <f>Forecast_V1[[#This Row],[01.07.2020]]*0.5</f>
        <v>30198249</v>
      </c>
      <c r="L16" s="4">
        <f>Forecast_V1[[#This Row],[01.08.2020]]*0.5</f>
        <v>15099124.5</v>
      </c>
      <c r="M16" s="4">
        <f>Forecast_V1[[#This Row],[01.08.2020]]</f>
        <v>30198249</v>
      </c>
      <c r="N16" s="4">
        <f>Forecast_V1[[#This Row],[01.10.2020]]*1.5</f>
        <v>45297373.5</v>
      </c>
      <c r="O16" s="4">
        <f>Forecast_V1[[#This Row],[01.11.2020]]*1</f>
        <v>45297373.5</v>
      </c>
    </row>
    <row r="17" spans="1:15" x14ac:dyDescent="0.25">
      <c r="A17" s="4">
        <v>120</v>
      </c>
      <c r="B17" s="4" t="s">
        <v>26</v>
      </c>
      <c r="C17" s="4" t="s">
        <v>5</v>
      </c>
      <c r="D17" s="5">
        <v>46417819</v>
      </c>
      <c r="E17" s="5">
        <v>48609310</v>
      </c>
      <c r="F17" s="5">
        <v>56171948</v>
      </c>
      <c r="G17" s="5">
        <v>78557327</v>
      </c>
      <c r="H17" s="5">
        <v>56486966</v>
      </c>
      <c r="I17" s="5">
        <v>70770587</v>
      </c>
      <c r="J17" s="5">
        <v>50745690</v>
      </c>
      <c r="K17" s="4">
        <f>Forecast_V1[[#This Row],[01.07.2020]]*0.5</f>
        <v>25372845</v>
      </c>
      <c r="L17" s="4">
        <f>Forecast_V1[[#This Row],[01.08.2020]]*0.5</f>
        <v>12686422.5</v>
      </c>
      <c r="M17" s="4">
        <f>Forecast_V1[[#This Row],[01.08.2020]]</f>
        <v>25372845</v>
      </c>
      <c r="N17" s="4">
        <f>Forecast_V1[[#This Row],[01.10.2020]]*1.5</f>
        <v>38059267.5</v>
      </c>
      <c r="O17" s="4">
        <f>Forecast_V1[[#This Row],[01.11.2020]]*1</f>
        <v>38059267.5</v>
      </c>
    </row>
    <row r="18" spans="1:15" x14ac:dyDescent="0.25">
      <c r="A18" s="4">
        <v>126</v>
      </c>
      <c r="B18" s="4" t="s">
        <v>26</v>
      </c>
      <c r="C18" s="4" t="s">
        <v>6</v>
      </c>
      <c r="D18" s="6">
        <v>18065318</v>
      </c>
      <c r="E18" s="6">
        <v>27530750</v>
      </c>
      <c r="F18" s="6">
        <v>38203372</v>
      </c>
      <c r="G18" s="6">
        <v>30767355</v>
      </c>
      <c r="H18" s="6">
        <v>17492079</v>
      </c>
      <c r="I18" s="6">
        <v>26052745</v>
      </c>
      <c r="J18" s="6">
        <v>15083795</v>
      </c>
      <c r="K18" s="4">
        <f>Forecast_V1[[#This Row],[01.07.2020]]*0.5</f>
        <v>7541897.5</v>
      </c>
      <c r="L18" s="4">
        <f>Forecast_V1[[#This Row],[01.08.2020]]*0.5</f>
        <v>3770948.75</v>
      </c>
      <c r="M18" s="4">
        <f>Forecast_V1[[#This Row],[01.08.2020]]</f>
        <v>7541897.5</v>
      </c>
      <c r="N18" s="4">
        <f>Forecast_V1[[#This Row],[01.10.2020]]*1.5</f>
        <v>11312846.25</v>
      </c>
      <c r="O18" s="4">
        <f>Forecast_V1[[#This Row],[01.11.2020]]*1</f>
        <v>11312846.25</v>
      </c>
    </row>
    <row r="19" spans="1:15" x14ac:dyDescent="0.25">
      <c r="A19" s="4">
        <v>128</v>
      </c>
      <c r="B19" s="4" t="s">
        <v>26</v>
      </c>
      <c r="C19" s="4" t="s">
        <v>7</v>
      </c>
      <c r="D19" s="6">
        <v>26901703</v>
      </c>
      <c r="E19" s="6">
        <v>20843336</v>
      </c>
      <c r="F19" s="6">
        <v>33640127</v>
      </c>
      <c r="G19" s="6">
        <v>25609814</v>
      </c>
      <c r="H19" s="6">
        <v>27548879</v>
      </c>
      <c r="I19" s="6">
        <v>34501330</v>
      </c>
      <c r="J19" s="6">
        <v>17366780</v>
      </c>
      <c r="K19" s="4">
        <f>Forecast_V1[[#This Row],[01.07.2020]]*0.5</f>
        <v>8683390</v>
      </c>
      <c r="L19" s="4">
        <f>Forecast_V1[[#This Row],[01.08.2020]]*0.5</f>
        <v>4341695</v>
      </c>
      <c r="M19" s="4">
        <f>Forecast_V1[[#This Row],[01.08.2020]]</f>
        <v>8683390</v>
      </c>
      <c r="N19" s="4">
        <f>Forecast_V1[[#This Row],[01.10.2020]]*1.5</f>
        <v>13025085</v>
      </c>
      <c r="O19" s="4">
        <f>Forecast_V1[[#This Row],[01.11.2020]]*1</f>
        <v>13025085</v>
      </c>
    </row>
    <row r="20" spans="1:15" x14ac:dyDescent="0.25">
      <c r="A20" s="4">
        <v>176</v>
      </c>
      <c r="B20" s="4" t="s">
        <v>26</v>
      </c>
      <c r="C20" s="4" t="s">
        <v>8</v>
      </c>
      <c r="D20" s="6">
        <v>24375937</v>
      </c>
      <c r="E20" s="6">
        <v>1130116</v>
      </c>
      <c r="F20" s="6">
        <v>47956862</v>
      </c>
      <c r="G20" s="6">
        <v>551322</v>
      </c>
      <c r="H20" s="6">
        <v>6248946</v>
      </c>
      <c r="I20" s="6">
        <v>8167535</v>
      </c>
      <c r="J20" s="6">
        <v>2359459</v>
      </c>
      <c r="K20" s="4">
        <f>Forecast_V1[[#This Row],[01.07.2020]]*0.5</f>
        <v>1179729.5</v>
      </c>
      <c r="L20" s="4">
        <f>Forecast_V1[[#This Row],[01.08.2020]]*0.5</f>
        <v>589864.75</v>
      </c>
      <c r="M20" s="4">
        <f>Forecast_V1[[#This Row],[01.08.2020]]</f>
        <v>1179729.5</v>
      </c>
      <c r="N20" s="4">
        <f>Forecast_V1[[#This Row],[01.10.2020]]*1.5</f>
        <v>1769594.25</v>
      </c>
      <c r="O20" s="4">
        <f>Forecast_V1[[#This Row],[01.11.2020]]*1</f>
        <v>1769594.25</v>
      </c>
    </row>
    <row r="21" spans="1:15" x14ac:dyDescent="0.25">
      <c r="A21" s="4">
        <v>179</v>
      </c>
      <c r="B21" s="4" t="s">
        <v>26</v>
      </c>
      <c r="C21" s="4" t="s">
        <v>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f>Forecast_V1[[#This Row],[01.07.2020]]*0.5</f>
        <v>0</v>
      </c>
      <c r="L21" s="4">
        <f>Forecast_V1[[#This Row],[01.08.2020]]*0.5</f>
        <v>0</v>
      </c>
      <c r="M21" s="4">
        <f>Forecast_V1[[#This Row],[01.08.2020]]</f>
        <v>0</v>
      </c>
      <c r="N21" s="4">
        <f>Forecast_V1[[#This Row],[01.10.2020]]*1.5</f>
        <v>0</v>
      </c>
      <c r="O21" s="4">
        <f>Forecast_V1[[#This Row],[01.11.2020]]*1</f>
        <v>0</v>
      </c>
    </row>
    <row r="22" spans="1:15" x14ac:dyDescent="0.25">
      <c r="A22" s="4">
        <v>181</v>
      </c>
      <c r="B22" s="4" t="s">
        <v>26</v>
      </c>
      <c r="C22" s="4" t="s">
        <v>10</v>
      </c>
      <c r="D22" s="6">
        <v>24344362</v>
      </c>
      <c r="E22" s="6">
        <v>4274552</v>
      </c>
      <c r="F22" s="6">
        <v>10764179</v>
      </c>
      <c r="G22" s="6">
        <v>32338768</v>
      </c>
      <c r="H22" s="6">
        <v>32441166</v>
      </c>
      <c r="I22" s="6">
        <v>25529205</v>
      </c>
      <c r="J22" s="6">
        <v>24617036</v>
      </c>
      <c r="K22" s="4">
        <f>Forecast_V1[[#This Row],[01.07.2020]]*0.5</f>
        <v>12308518</v>
      </c>
      <c r="L22" s="4">
        <f>Forecast_V1[[#This Row],[01.08.2020]]*0.5</f>
        <v>6154259</v>
      </c>
      <c r="M22" s="4">
        <f>Forecast_V1[[#This Row],[01.08.2020]]</f>
        <v>12308518</v>
      </c>
      <c r="N22" s="4">
        <f>Forecast_V1[[#This Row],[01.10.2020]]*1.5</f>
        <v>18462777</v>
      </c>
      <c r="O22" s="4">
        <f>Forecast_V1[[#This Row],[01.11.2020]]*1</f>
        <v>18462777</v>
      </c>
    </row>
    <row r="23" spans="1:15" x14ac:dyDescent="0.25">
      <c r="A23" s="4">
        <v>193</v>
      </c>
      <c r="B23" s="4" t="s">
        <v>26</v>
      </c>
      <c r="C23" s="4" t="s">
        <v>28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f>Forecast_V1[[#This Row],[01.07.2020]]*0.5</f>
        <v>0</v>
      </c>
      <c r="L23" s="4">
        <f>Forecast_V1[[#This Row],[01.08.2020]]*0.5</f>
        <v>0</v>
      </c>
      <c r="M23" s="4">
        <f>Forecast_V1[[#This Row],[01.08.2020]]</f>
        <v>0</v>
      </c>
      <c r="N23" s="4">
        <f>Forecast_V1[[#This Row],[01.10.2020]]*1.5</f>
        <v>0</v>
      </c>
      <c r="O23" s="4">
        <f>Forecast_V1[[#This Row],[01.11.2020]]*1</f>
        <v>0</v>
      </c>
    </row>
    <row r="24" spans="1:15" x14ac:dyDescent="0.25">
      <c r="A24" s="7">
        <v>88</v>
      </c>
      <c r="B24" s="7" t="s">
        <v>27</v>
      </c>
      <c r="C24" s="7" t="s">
        <v>2</v>
      </c>
      <c r="D24" s="8">
        <v>52612232</v>
      </c>
      <c r="E24" s="8">
        <v>36131829</v>
      </c>
      <c r="F24" s="8">
        <v>39930524</v>
      </c>
      <c r="G24" s="8">
        <v>58894945</v>
      </c>
      <c r="H24" s="8">
        <v>41671934</v>
      </c>
      <c r="I24" s="8">
        <v>26142511</v>
      </c>
      <c r="J24" s="8">
        <v>28037048</v>
      </c>
      <c r="K24" s="7">
        <f>Forecast_V1[[#This Row],[01.07.2020]]*1.1</f>
        <v>30840752.800000001</v>
      </c>
      <c r="L24" s="7">
        <f>Forecast_V1[[#This Row],[01.08.2020]]*1.1</f>
        <v>33924828.080000006</v>
      </c>
      <c r="M24" s="7">
        <f>Forecast_V1[[#This Row],[01.09.2020]]*1.1</f>
        <v>37317310.888000011</v>
      </c>
      <c r="N24" s="7">
        <f>Forecast_V1[[#This Row],[01.10.2020]]*1.1</f>
        <v>41049041.976800017</v>
      </c>
      <c r="O24" s="7">
        <f>Forecast_V1[[#This Row],[01.11.2020]]*1.1</f>
        <v>45153946.174480021</v>
      </c>
    </row>
    <row r="25" spans="1:15" x14ac:dyDescent="0.25">
      <c r="A25" s="7">
        <v>90</v>
      </c>
      <c r="B25" s="7" t="s">
        <v>27</v>
      </c>
      <c r="C25" s="7" t="s">
        <v>3</v>
      </c>
      <c r="D25" s="8">
        <v>25697797</v>
      </c>
      <c r="E25" s="8">
        <v>38957172</v>
      </c>
      <c r="F25" s="8">
        <v>27493201</v>
      </c>
      <c r="G25" s="8">
        <v>29611121</v>
      </c>
      <c r="H25" s="8">
        <v>28369322</v>
      </c>
      <c r="I25" s="8">
        <v>15465316</v>
      </c>
      <c r="J25" s="8">
        <v>37645439</v>
      </c>
      <c r="K25" s="7">
        <f>Forecast_V1[[#This Row],[01.07.2020]]*1.1</f>
        <v>41409982.900000006</v>
      </c>
      <c r="L25" s="7">
        <f>Forecast_V1[[#This Row],[01.08.2020]]*1.1</f>
        <v>45550981.190000013</v>
      </c>
      <c r="M25" s="7">
        <f>Forecast_V1[[#This Row],[01.09.2020]]*1.1</f>
        <v>50106079.309000015</v>
      </c>
      <c r="N25" s="7">
        <f>Forecast_V1[[#This Row],[01.10.2020]]*1.1</f>
        <v>55116687.239900023</v>
      </c>
      <c r="O25" s="7">
        <f>Forecast_V1[[#This Row],[01.11.2020]]*1.1</f>
        <v>60628355.963890031</v>
      </c>
    </row>
    <row r="26" spans="1:15" x14ac:dyDescent="0.25">
      <c r="A26" s="7">
        <v>109</v>
      </c>
      <c r="B26" s="7" t="s">
        <v>27</v>
      </c>
      <c r="C26" s="7" t="s">
        <v>4</v>
      </c>
      <c r="D26" s="8">
        <v>55476705</v>
      </c>
      <c r="E26" s="8">
        <v>40626221</v>
      </c>
      <c r="F26" s="8">
        <v>70658060</v>
      </c>
      <c r="G26" s="8">
        <v>71493137</v>
      </c>
      <c r="H26" s="8">
        <v>43815866</v>
      </c>
      <c r="I26" s="8">
        <v>54872372</v>
      </c>
      <c r="J26" s="8">
        <v>57775241</v>
      </c>
      <c r="K26" s="7">
        <f>Forecast_V1[[#This Row],[01.07.2020]]*1.1</f>
        <v>63552765.100000001</v>
      </c>
      <c r="L26" s="7">
        <f>Forecast_V1[[#This Row],[01.08.2020]]*1.1</f>
        <v>69908041.610000014</v>
      </c>
      <c r="M26" s="7">
        <f>Forecast_V1[[#This Row],[01.09.2020]]*1.1</f>
        <v>76898845.771000028</v>
      </c>
      <c r="N26" s="7">
        <f>Forecast_V1[[#This Row],[01.10.2020]]*1.1</f>
        <v>84588730.348100036</v>
      </c>
      <c r="O26" s="7">
        <f>Forecast_V1[[#This Row],[01.11.2020]]*1.1</f>
        <v>93047603.382910043</v>
      </c>
    </row>
    <row r="27" spans="1:15" x14ac:dyDescent="0.25">
      <c r="A27" s="7">
        <v>117</v>
      </c>
      <c r="B27" s="7" t="s">
        <v>27</v>
      </c>
      <c r="C27" s="7" t="s">
        <v>11</v>
      </c>
      <c r="D27" s="9">
        <v>45999349</v>
      </c>
      <c r="E27" s="9">
        <v>80654208</v>
      </c>
      <c r="F27" s="9">
        <v>47780262</v>
      </c>
      <c r="G27" s="9">
        <v>79936852</v>
      </c>
      <c r="H27" s="9">
        <v>38709396</v>
      </c>
      <c r="I27" s="9">
        <v>47901130</v>
      </c>
      <c r="J27" s="9">
        <v>60396498</v>
      </c>
      <c r="K27" s="7">
        <f>Forecast_V1[[#This Row],[01.07.2020]]*1.1</f>
        <v>66436147.800000004</v>
      </c>
      <c r="L27" s="7">
        <f>Forecast_V1[[#This Row],[01.08.2020]]*1.1</f>
        <v>73079762.580000013</v>
      </c>
      <c r="M27" s="7">
        <f>Forecast_V1[[#This Row],[01.09.2020]]*1.1</f>
        <v>80387738.838000014</v>
      </c>
      <c r="N27" s="7">
        <f>Forecast_V1[[#This Row],[01.10.2020]]*1.1</f>
        <v>88426512.721800029</v>
      </c>
      <c r="O27" s="7">
        <f>Forecast_V1[[#This Row],[01.11.2020]]*1.1</f>
        <v>97269163.993980035</v>
      </c>
    </row>
    <row r="28" spans="1:15" x14ac:dyDescent="0.25">
      <c r="A28" s="7">
        <v>120</v>
      </c>
      <c r="B28" s="7" t="s">
        <v>27</v>
      </c>
      <c r="C28" s="7" t="s">
        <v>5</v>
      </c>
      <c r="D28" s="8">
        <v>46417819</v>
      </c>
      <c r="E28" s="8">
        <v>48609310</v>
      </c>
      <c r="F28" s="8">
        <v>56171948</v>
      </c>
      <c r="G28" s="8">
        <v>78557327</v>
      </c>
      <c r="H28" s="8">
        <v>56486966</v>
      </c>
      <c r="I28" s="8">
        <v>70770587</v>
      </c>
      <c r="J28" s="8">
        <v>50745690</v>
      </c>
      <c r="K28" s="7">
        <f>Forecast_V1[[#This Row],[01.07.2020]]*1.1</f>
        <v>55820259.000000007</v>
      </c>
      <c r="L28" s="7">
        <f>Forecast_V1[[#This Row],[01.08.2020]]*1.1</f>
        <v>61402284.900000013</v>
      </c>
      <c r="M28" s="7">
        <f>Forecast_V1[[#This Row],[01.09.2020]]*1.1</f>
        <v>67542513.390000015</v>
      </c>
      <c r="N28" s="7">
        <f>Forecast_V1[[#This Row],[01.10.2020]]*1.1</f>
        <v>74296764.729000017</v>
      </c>
      <c r="O28" s="7">
        <f>Forecast_V1[[#This Row],[01.11.2020]]*1.1</f>
        <v>81726441.20190002</v>
      </c>
    </row>
    <row r="29" spans="1:15" x14ac:dyDescent="0.25">
      <c r="A29" s="7">
        <v>126</v>
      </c>
      <c r="B29" s="7" t="s">
        <v>27</v>
      </c>
      <c r="C29" s="7" t="s">
        <v>6</v>
      </c>
      <c r="D29" s="9">
        <v>18065318</v>
      </c>
      <c r="E29" s="9">
        <v>27530750</v>
      </c>
      <c r="F29" s="9">
        <v>38203372</v>
      </c>
      <c r="G29" s="9">
        <v>30767355</v>
      </c>
      <c r="H29" s="9">
        <v>17492079</v>
      </c>
      <c r="I29" s="9">
        <v>26052745</v>
      </c>
      <c r="J29" s="9">
        <v>15083795</v>
      </c>
      <c r="K29" s="7">
        <f>Forecast_V1[[#This Row],[01.07.2020]]*1.1</f>
        <v>16592174.500000002</v>
      </c>
      <c r="L29" s="7">
        <f>Forecast_V1[[#This Row],[01.08.2020]]*1.1</f>
        <v>18251391.950000003</v>
      </c>
      <c r="M29" s="7">
        <f>Forecast_V1[[#This Row],[01.09.2020]]*1.1</f>
        <v>20076531.145000003</v>
      </c>
      <c r="N29" s="7">
        <f>Forecast_V1[[#This Row],[01.10.2020]]*1.1</f>
        <v>22084184.259500004</v>
      </c>
      <c r="O29" s="7">
        <f>Forecast_V1[[#This Row],[01.11.2020]]*1.1</f>
        <v>24292602.685450006</v>
      </c>
    </row>
    <row r="30" spans="1:15" x14ac:dyDescent="0.25">
      <c r="A30" s="7">
        <v>128</v>
      </c>
      <c r="B30" s="7" t="s">
        <v>27</v>
      </c>
      <c r="C30" s="7" t="s">
        <v>7</v>
      </c>
      <c r="D30" s="9">
        <v>26901703</v>
      </c>
      <c r="E30" s="9">
        <v>20843336</v>
      </c>
      <c r="F30" s="9">
        <v>33640127</v>
      </c>
      <c r="G30" s="9">
        <v>25609814</v>
      </c>
      <c r="H30" s="9">
        <v>27548879</v>
      </c>
      <c r="I30" s="9">
        <v>34501330</v>
      </c>
      <c r="J30" s="9">
        <v>17366780</v>
      </c>
      <c r="K30" s="7">
        <f>Forecast_V1[[#This Row],[01.07.2020]]*1.1</f>
        <v>19103458</v>
      </c>
      <c r="L30" s="7">
        <f>Forecast_V1[[#This Row],[01.08.2020]]*1.1</f>
        <v>21013803.800000001</v>
      </c>
      <c r="M30" s="7">
        <f>Forecast_V1[[#This Row],[01.09.2020]]*1.1</f>
        <v>23115184.180000003</v>
      </c>
      <c r="N30" s="7">
        <f>Forecast_V1[[#This Row],[01.10.2020]]*1.1</f>
        <v>25426702.598000005</v>
      </c>
      <c r="O30" s="7">
        <f>Forecast_V1[[#This Row],[01.11.2020]]*1.1</f>
        <v>27969372.857800007</v>
      </c>
    </row>
    <row r="31" spans="1:15" x14ac:dyDescent="0.25">
      <c r="A31" s="7">
        <v>176</v>
      </c>
      <c r="B31" s="7" t="s">
        <v>27</v>
      </c>
      <c r="C31" s="7" t="s">
        <v>8</v>
      </c>
      <c r="D31" s="9">
        <v>24375937</v>
      </c>
      <c r="E31" s="9">
        <v>1130116</v>
      </c>
      <c r="F31" s="9">
        <v>47956862</v>
      </c>
      <c r="G31" s="9">
        <v>551322</v>
      </c>
      <c r="H31" s="9">
        <v>6248946</v>
      </c>
      <c r="I31" s="9">
        <v>8167535</v>
      </c>
      <c r="J31" s="9">
        <v>2359459</v>
      </c>
      <c r="K31" s="7">
        <f>Forecast_V1[[#This Row],[01.07.2020]]*1.1</f>
        <v>2595404.9000000004</v>
      </c>
      <c r="L31" s="7">
        <f>Forecast_V1[[#This Row],[01.08.2020]]*1.1</f>
        <v>2854945.3900000006</v>
      </c>
      <c r="M31" s="7">
        <f>Forecast_V1[[#This Row],[01.09.2020]]*1.1</f>
        <v>3140439.9290000009</v>
      </c>
      <c r="N31" s="7">
        <f>Forecast_V1[[#This Row],[01.10.2020]]*1.1</f>
        <v>3454483.9219000014</v>
      </c>
      <c r="O31" s="7">
        <f>Forecast_V1[[#This Row],[01.11.2020]]*1.1</f>
        <v>3799932.3140900019</v>
      </c>
    </row>
    <row r="32" spans="1:15" x14ac:dyDescent="0.25">
      <c r="A32" s="7">
        <v>179</v>
      </c>
      <c r="B32" s="7" t="s">
        <v>27</v>
      </c>
      <c r="C32" s="7" t="s">
        <v>9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f>Forecast_V1[[#This Row],[01.07.2020]]*1.1</f>
        <v>0</v>
      </c>
      <c r="L32" s="7">
        <f>Forecast_V1[[#This Row],[01.08.2020]]*1.1</f>
        <v>0</v>
      </c>
      <c r="M32" s="7">
        <f>Forecast_V1[[#This Row],[01.09.2020]]*1.1</f>
        <v>0</v>
      </c>
      <c r="N32" s="7">
        <f>Forecast_V1[[#This Row],[01.10.2020]]*1.1</f>
        <v>0</v>
      </c>
      <c r="O32" s="7">
        <f>Forecast_V1[[#This Row],[01.11.2020]]*1.1</f>
        <v>0</v>
      </c>
    </row>
    <row r="33" spans="1:15" x14ac:dyDescent="0.25">
      <c r="A33" s="7">
        <v>181</v>
      </c>
      <c r="B33" s="7" t="s">
        <v>27</v>
      </c>
      <c r="C33" s="7" t="s">
        <v>10</v>
      </c>
      <c r="D33" s="9">
        <v>24344362</v>
      </c>
      <c r="E33" s="9">
        <v>4274552</v>
      </c>
      <c r="F33" s="9">
        <v>10764179</v>
      </c>
      <c r="G33" s="9">
        <v>32338768</v>
      </c>
      <c r="H33" s="9">
        <v>32441166</v>
      </c>
      <c r="I33" s="9">
        <v>25529205</v>
      </c>
      <c r="J33" s="9">
        <v>24617036</v>
      </c>
      <c r="K33" s="7">
        <f>Forecast_V1[[#This Row],[01.07.2020]]*1.1</f>
        <v>27078739.600000001</v>
      </c>
      <c r="L33" s="7">
        <f>Forecast_V1[[#This Row],[01.08.2020]]*1.1</f>
        <v>29786613.560000002</v>
      </c>
      <c r="M33" s="7">
        <f>Forecast_V1[[#This Row],[01.09.2020]]*1.1</f>
        <v>32765274.916000005</v>
      </c>
      <c r="N33" s="7">
        <f>Forecast_V1[[#This Row],[01.10.2020]]*1.1</f>
        <v>36041802.407600008</v>
      </c>
      <c r="O33" s="7">
        <f>Forecast_V1[[#This Row],[01.11.2020]]*1.1</f>
        <v>39645982.648360014</v>
      </c>
    </row>
    <row r="34" spans="1:15" x14ac:dyDescent="0.25">
      <c r="A34" s="7">
        <v>193</v>
      </c>
      <c r="B34" s="7" t="s">
        <v>27</v>
      </c>
      <c r="C34" s="7" t="s">
        <v>28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f>Forecast_V1[[#This Row],[01.07.2020]]*1.1</f>
        <v>0</v>
      </c>
      <c r="L34" s="7">
        <f>Forecast_V1[[#This Row],[01.08.2020]]*1.1</f>
        <v>0</v>
      </c>
      <c r="M34" s="7">
        <f>Forecast_V1[[#This Row],[01.09.2020]]*1.1</f>
        <v>0</v>
      </c>
      <c r="N34" s="7">
        <f>Forecast_V1[[#This Row],[01.10.2020]]*1.1</f>
        <v>0</v>
      </c>
      <c r="O34" s="7">
        <f>Forecast_V1[[#This Row],[01.11.2020]]*1.1</f>
        <v>0</v>
      </c>
    </row>
  </sheetData>
  <phoneticPr fontId="2" type="noConversion"/>
  <pageMargins left="0.7" right="0.7" top="0.78740157499999996" bottom="0.78740157499999996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B H T p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B H T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0 6 V A o G Y F B F Q E A A A s C A A A T A B w A R m 9 y b X V s Y X M v U 2 V j d G l v b j E u b S C i G A A o o B Q A A A A A A A A A A A A A A A A A A A A A A A A A A A B 9 j s F K w 0 A Q h u + B v M O w X h J Y A o p 4 K T 1 I F B G 0 q A l 4 C D l s k 9 G G b n b D 7 k Q q I W / j m / h i b p L a a q X u Y R b + / 5 / 5 P 4 s F V V p B M v 2 n M 9 / z P b s S B k t I x R K l x D O Y g 0 T y P X D v s R 0 k p 1 x v C p R R 3 B q D i p 6 1 W S + 1 X g d h l y 1 E j X P 2 v c v y P o u 1 I h f K + X T i h N 3 g 5 4 c q 0 R A a S N 8 b 5 s 6 5 v M Q o N U L Z F 2 3 q W M u 2 V s 5 D G 0 y V v O t Y I i T a B o 3 V i n E g 5 w L h h n o O H b u M n X S r 6 O I 8 G t Z G 7 d 4 V r 3 4 l + 3 A H s c A W h H p F b U q F h J A 0 Q j r M P c z T Y K G Z U G z w F 5 s f E u 0 K B 5 o f V Q / V m 6 Z q W N y 2 7 E t G K z h O w + G u s h R d u V G p 4 r 9 k N p b n 4 Q H G 9 k D S 1 q H v V e o 4 0 u w L U E s B A i 0 A F A A C A A g A B H T p U E O x 9 u O n A A A A + A A A A B I A A A A A A A A A A A A A A A A A A A A A A E N v b m Z p Z y 9 Q Y W N r Y W d l L n h t b F B L A Q I t A B Q A A g A I A A R 0 6 V A P y u m r p A A A A O k A A A A T A A A A A A A A A A A A A A A A A P M A A A B b Q 2 9 u d G V u d F 9 U e X B l c 1 0 u e G 1 s U E s B A i 0 A F A A C A A g A B H T p U C g Z g U E V A Q A A C w I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8 A A A A A A A D 8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l U M T I 6 M T Y 6 N D U u M T c 1 M z Y x N V o i I C 8 + P E V u d H J 5 I F R 5 c G U 9 I k Z p b G x D b 2 x 1 b W 5 U e X B l c y I g V m F s d W U 9 I n N C Z 0 1 E Q X d N R E F 3 T U R B d 0 1 E Q X c 9 P S I g L z 4 8 R W 5 0 c n k g V H l w Z T 0 i R m l s b E N v b H V t b k 5 h b W V z I i B W Y W x 1 Z T 0 i c 1 s m c X V v d D t T Y W x l c 3 B l c n N v b i Z x d W 9 0 O y w m c X V v d D t K Y W 4 m c X V v d D s s J n F 1 b 3 Q 7 R m V i J n F 1 b 3 Q 7 L C Z x d W 9 0 O 0 1 h c i Z x d W 9 0 O y w m c X V v d D t B c H I m c X V v d D s s J n F 1 b 3 Q 7 T W F 5 J n F 1 b 3 Q 7 L C Z x d W 9 0 O 0 p 1 b i Z x d W 9 0 O y w m c X V v d D t K d W w m c X V v d D s s J n F 1 b 3 Q 7 Q X V n J n F 1 b 3 Q 7 L C Z x d W 9 0 O 1 N l c C Z x d W 9 0 O y w m c X V v d D t P Y 3 Q m c X V v d D s s J n F 1 b 3 Q 7 T m 9 2 J n F 1 b 3 Q 7 L C Z x d W 9 0 O 0 R l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i 9 Q a X Z v d G l l c n R l I F N w Y W x 0 Z S 5 7 U 2 F s Z X N w Z X J z b 2 4 s M H 0 m c X V v d D s s J n F 1 b 3 Q 7 U 2 V j d G l v b j E v V G F i Z W x s Z T I v U G l 2 b 3 R p Z X J 0 Z S B T c G F s d G U u e 0 p h b i w x f S Z x d W 9 0 O y w m c X V v d D t T Z W N 0 a W 9 u M S 9 U Y W J l b G x l M i 9 Q a X Z v d G l l c n R l I F N w Y W x 0 Z S 5 7 R m V i L D J 9 J n F 1 b 3 Q 7 L C Z x d W 9 0 O 1 N l Y 3 R p b 2 4 x L 1 R h Y m V s b G U y L 1 B p d m 9 0 a W V y d G U g U 3 B h b H R l L n t N Y X I s M 3 0 m c X V v d D s s J n F 1 b 3 Q 7 U 2 V j d G l v b j E v V G F i Z W x s Z T I v U G l 2 b 3 R p Z X J 0 Z S B T c G F s d G U u e 0 F w c i w 0 f S Z x d W 9 0 O y w m c X V v d D t T Z W N 0 a W 9 u M S 9 U Y W J l b G x l M i 9 Q a X Z v d G l l c n R l I F N w Y W x 0 Z S 5 7 T W F 5 L D V 9 J n F 1 b 3 Q 7 L C Z x d W 9 0 O 1 N l Y 3 R p b 2 4 x L 1 R h Y m V s b G U y L 1 B p d m 9 0 a W V y d G U g U 3 B h b H R l L n t K d W 4 s N n 0 m c X V v d D s s J n F 1 b 3 Q 7 U 2 V j d G l v b j E v V G F i Z W x s Z T I v U G l 2 b 3 R p Z X J 0 Z S B T c G F s d G U u e 0 p 1 b C w 3 f S Z x d W 9 0 O y w m c X V v d D t T Z W N 0 a W 9 u M S 9 U Y W J l b G x l M i 9 Q a X Z v d G l l c n R l I F N w Y W x 0 Z S 5 7 Q X V n L D h 9 J n F 1 b 3 Q 7 L C Z x d W 9 0 O 1 N l Y 3 R p b 2 4 x L 1 R h Y m V s b G U y L 1 B p d m 9 0 a W V y d G U g U 3 B h b H R l L n t T Z X A s O X 0 m c X V v d D s s J n F 1 b 3 Q 7 U 2 V j d G l v b j E v V G F i Z W x s Z T I v U G l 2 b 3 R p Z X J 0 Z S B T c G F s d G U u e 0 9 j d C w x M H 0 m c X V v d D s s J n F 1 b 3 Q 7 U 2 V j d G l v b j E v V G F i Z W x s Z T I v U G l 2 b 3 R p Z X J 0 Z S B T c G F s d G U u e 0 5 v d i w x M X 0 m c X V v d D s s J n F 1 b 3 Q 7 U 2 V j d G l v b j E v V G F i Z W x s Z T I v U G l 2 b 3 R p Z X J 0 Z S B T c G F s d G U u e 0 R l Y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V s b G U y L 1 B p d m 9 0 a W V y d G U g U 3 B h b H R l L n t T Y W x l c 3 B l c n N v b i w w f S Z x d W 9 0 O y w m c X V v d D t T Z W N 0 a W 9 u M S 9 U Y W J l b G x l M i 9 Q a X Z v d G l l c n R l I F N w Y W x 0 Z S 5 7 S m F u L D F 9 J n F 1 b 3 Q 7 L C Z x d W 9 0 O 1 N l Y 3 R p b 2 4 x L 1 R h Y m V s b G U y L 1 B p d m 9 0 a W V y d G U g U 3 B h b H R l L n t G Z W I s M n 0 m c X V v d D s s J n F 1 b 3 Q 7 U 2 V j d G l v b j E v V G F i Z W x s Z T I v U G l 2 b 3 R p Z X J 0 Z S B T c G F s d G U u e 0 1 h c i w z f S Z x d W 9 0 O y w m c X V v d D t T Z W N 0 a W 9 u M S 9 U Y W J l b G x l M i 9 Q a X Z v d G l l c n R l I F N w Y W x 0 Z S 5 7 Q X B y L D R 9 J n F 1 b 3 Q 7 L C Z x d W 9 0 O 1 N l Y 3 R p b 2 4 x L 1 R h Y m V s b G U y L 1 B p d m 9 0 a W V y d G U g U 3 B h b H R l L n t N Y X k s N X 0 m c X V v d D s s J n F 1 b 3 Q 7 U 2 V j d G l v b j E v V G F i Z W x s Z T I v U G l 2 b 3 R p Z X J 0 Z S B T c G F s d G U u e 0 p 1 b i w 2 f S Z x d W 9 0 O y w m c X V v d D t T Z W N 0 a W 9 u M S 9 U Y W J l b G x l M i 9 Q a X Z v d G l l c n R l I F N w Y W x 0 Z S 5 7 S n V s L D d 9 J n F 1 b 3 Q 7 L C Z x d W 9 0 O 1 N l Y 3 R p b 2 4 x L 1 R h Y m V s b G U y L 1 B p d m 9 0 a W V y d G U g U 3 B h b H R l L n t B d W c s O H 0 m c X V v d D s s J n F 1 b 3 Q 7 U 2 V j d G l v b j E v V G F i Z W x s Z T I v U G l 2 b 3 R p Z X J 0 Z S B T c G F s d G U u e 1 N l c C w 5 f S Z x d W 9 0 O y w m c X V v d D t T Z W N 0 a W 9 u M S 9 U Y W J l b G x l M i 9 Q a X Z v d G l l c n R l I F N w Y W x 0 Z S 5 7 T 2 N 0 L D E w f S Z x d W 9 0 O y w m c X V v d D t T Z W N 0 a W 9 u M S 9 U Y W J l b G x l M i 9 Q a X Z v d G l l c n R l I F N w Y W x 0 Z S 5 7 T m 9 2 L D E x f S Z x d W 9 0 O y w m c X V v d D t T Z W N 0 a W 9 u M S 9 U Y W J l b G x l M i 9 Q a X Z v d G l l c n R l I F N w Y W x 0 Z S 5 7 R G V j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v U G l 2 b 3 R p Z X J 0 Z S U y M F N w Y W x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4 B M u 8 f B z U S r P m K X v 9 e p N r A A A A A A I A A A A A A A N m A A D A A A A A E A A A A K N Y d K m Q r d u S d I 7 r o b 3 X J R Y A A A A A B I A A A K A A A A A Q A A A A L m K t 6 F s a g U t W M q g / i a P 4 z l A A A A C E 2 o 8 a 9 g J 1 5 3 0 P 6 Q 2 a m T 9 S 0 8 B T l 9 s N O / 4 L j y 2 R l I U 0 O O U 7 F m D x S P 2 C c W K H l q v k g N w x u C c d p A h P Q Z L R L Y o D O w / 8 1 w D 3 4 g 4 T E K 3 f e y n y H a S h 3 B Q A A A C F 7 m q C b o y g F L g c G R k G x O w s 9 5 j I p g = = < / D a t a M a s h u p > 
</file>

<file path=customXml/itemProps1.xml><?xml version="1.0" encoding="utf-8"?>
<ds:datastoreItem xmlns:ds="http://schemas.openxmlformats.org/officeDocument/2006/customXml" ds:itemID="{237A2562-B12E-4E34-A09B-24573CB520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Varianten Planung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Tenner</dc:creator>
  <cp:lastModifiedBy>Michael Tenner</cp:lastModifiedBy>
  <dcterms:created xsi:type="dcterms:W3CDTF">2020-06-03T19:18:37Z</dcterms:created>
  <dcterms:modified xsi:type="dcterms:W3CDTF">2020-07-10T07:39:22Z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af574197-ab21-4cde-9d63-731965d04180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