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5C589B-461B-49BD-95ED-23D39947FB16}" xr6:coauthVersionLast="47" xr6:coauthVersionMax="47" xr10:uidLastSave="{00000000-0000-0000-0000-000000000000}"/>
  <bookViews>
    <workbookView xWindow="11520" yWindow="0" windowWidth="11520" windowHeight="12360" xr2:uid="{EC5B4C0C-E759-4C22-AA12-14C2FE75BBD2}"/>
  </bookViews>
  <sheets>
    <sheet name="ag_dis" sheetId="1" r:id="rId1"/>
  </sheets>
  <definedNames>
    <definedName name="_xlnm._FilterDatabase" localSheetId="0" hidden="1">ag_dis!$H$52:$H$97</definedName>
  </definedNames>
  <calcPr calcId="181029"/>
</workbook>
</file>

<file path=xl/calcChain.xml><?xml version="1.0" encoding="utf-8"?>
<calcChain xmlns="http://schemas.openxmlformats.org/spreadsheetml/2006/main">
  <c r="S30" i="1" l="1"/>
  <c r="S14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O11" i="1" s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O19" i="1" s="1"/>
  <c r="M20" i="1"/>
  <c r="N20" i="1"/>
  <c r="M21" i="1"/>
  <c r="P21" i="1" s="1"/>
  <c r="Q21" i="1" s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O35" i="1" s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O43" i="1" s="1"/>
  <c r="M44" i="1"/>
  <c r="N44" i="1"/>
  <c r="M45" i="1"/>
  <c r="N45" i="1"/>
  <c r="M46" i="1"/>
  <c r="N46" i="1"/>
  <c r="M47" i="1"/>
  <c r="N47" i="1"/>
  <c r="M48" i="1"/>
  <c r="N48" i="1"/>
  <c r="O48" i="1" s="1"/>
  <c r="M49" i="1"/>
  <c r="N49" i="1"/>
  <c r="O49" i="1" s="1"/>
  <c r="N2" i="1"/>
  <c r="M2" i="1"/>
  <c r="O3" i="1" l="1"/>
  <c r="O42" i="1"/>
  <c r="O12" i="1"/>
  <c r="O25" i="1"/>
  <c r="O8" i="1"/>
  <c r="P23" i="1"/>
  <c r="Q23" i="1" s="1"/>
  <c r="P7" i="1"/>
  <c r="P3" i="1"/>
  <c r="P11" i="1"/>
  <c r="Q11" i="1" s="1"/>
  <c r="O26" i="1"/>
  <c r="P28" i="1"/>
  <c r="Q28" i="1" s="1"/>
  <c r="R28" i="1" s="1"/>
  <c r="O44" i="1"/>
  <c r="O41" i="1"/>
  <c r="O24" i="1"/>
  <c r="P14" i="1"/>
  <c r="Q14" i="1" s="1"/>
  <c r="O39" i="1"/>
  <c r="P39" i="1"/>
  <c r="Q39" i="1" s="1"/>
  <c r="O38" i="1"/>
  <c r="O6" i="1"/>
  <c r="P27" i="1"/>
  <c r="Q27" i="1" s="1"/>
  <c r="O10" i="1"/>
  <c r="P44" i="1"/>
  <c r="Q44" i="1" s="1"/>
  <c r="R44" i="1" s="1"/>
  <c r="O9" i="1"/>
  <c r="O40" i="1"/>
  <c r="P46" i="1"/>
  <c r="Q46" i="1" s="1"/>
  <c r="R46" i="1" s="1"/>
  <c r="P8" i="1"/>
  <c r="Q8" i="1" s="1"/>
  <c r="R8" i="1" s="1"/>
  <c r="O7" i="1"/>
  <c r="P22" i="1"/>
  <c r="Q22" i="1" s="1"/>
  <c r="R22" i="1" s="1"/>
  <c r="P6" i="1"/>
  <c r="Q6" i="1" s="1"/>
  <c r="R6" i="1" s="1"/>
  <c r="P34" i="1"/>
  <c r="Q34" i="1" s="1"/>
  <c r="R34" i="1" s="1"/>
  <c r="O36" i="1"/>
  <c r="R36" i="1" s="1"/>
  <c r="P36" i="1"/>
  <c r="Q36" i="1" s="1"/>
  <c r="P37" i="1"/>
  <c r="Q37" i="1" s="1"/>
  <c r="O34" i="1"/>
  <c r="O37" i="1"/>
  <c r="R37" i="1" s="1"/>
  <c r="P20" i="1"/>
  <c r="Q20" i="1" s="1"/>
  <c r="P19" i="1"/>
  <c r="O18" i="1"/>
  <c r="O2" i="1"/>
  <c r="P5" i="1"/>
  <c r="Q5" i="1" s="1"/>
  <c r="P33" i="1"/>
  <c r="Q33" i="1" s="1"/>
  <c r="O5" i="1"/>
  <c r="R5" i="1" s="1"/>
  <c r="O32" i="1"/>
  <c r="P32" i="1"/>
  <c r="Q32" i="1" s="1"/>
  <c r="O15" i="1"/>
  <c r="P15" i="1"/>
  <c r="Q15" i="1" s="1"/>
  <c r="O23" i="1"/>
  <c r="R23" i="1" s="1"/>
  <c r="O30" i="1"/>
  <c r="O29" i="1"/>
  <c r="P25" i="1"/>
  <c r="Q25" i="1" s="1"/>
  <c r="R25" i="1" s="1"/>
  <c r="P13" i="1"/>
  <c r="Q13" i="1" s="1"/>
  <c r="P12" i="1"/>
  <c r="Q12" i="1" s="1"/>
  <c r="R12" i="1" s="1"/>
  <c r="P2" i="1"/>
  <c r="Q2" i="1" s="1"/>
  <c r="R2" i="1" s="1"/>
  <c r="T2" i="1" s="1"/>
  <c r="O4" i="1"/>
  <c r="R4" i="1" s="1"/>
  <c r="O17" i="1"/>
  <c r="P17" i="1"/>
  <c r="Q17" i="1" s="1"/>
  <c r="O21" i="1"/>
  <c r="R21" i="1" s="1"/>
  <c r="O16" i="1"/>
  <c r="R16" i="1" s="1"/>
  <c r="P16" i="1"/>
  <c r="Q16" i="1" s="1"/>
  <c r="O47" i="1"/>
  <c r="O46" i="1"/>
  <c r="P30" i="1"/>
  <c r="Q30" i="1" s="1"/>
  <c r="O45" i="1"/>
  <c r="O28" i="1"/>
  <c r="P4" i="1"/>
  <c r="Q4" i="1" s="1"/>
  <c r="O20" i="1"/>
  <c r="O33" i="1"/>
  <c r="P38" i="1"/>
  <c r="Q38" i="1" s="1"/>
  <c r="O22" i="1"/>
  <c r="O31" i="1"/>
  <c r="P31" i="1"/>
  <c r="Q31" i="1" s="1"/>
  <c r="O14" i="1"/>
  <c r="P26" i="1"/>
  <c r="Q26" i="1" s="1"/>
  <c r="R26" i="1" s="1"/>
  <c r="O13" i="1"/>
  <c r="P29" i="1"/>
  <c r="Q29" i="1" s="1"/>
  <c r="P24" i="1"/>
  <c r="Q24" i="1" s="1"/>
  <c r="R24" i="1" s="1"/>
  <c r="O27" i="1"/>
  <c r="R39" i="1"/>
  <c r="R11" i="1"/>
  <c r="P18" i="1"/>
  <c r="Q18" i="1" s="1"/>
  <c r="R18" i="1" s="1"/>
  <c r="P49" i="1"/>
  <c r="Q49" i="1" s="1"/>
  <c r="R49" i="1" s="1"/>
  <c r="P48" i="1"/>
  <c r="Q48" i="1" s="1"/>
  <c r="R48" i="1" s="1"/>
  <c r="P47" i="1"/>
  <c r="Q47" i="1" s="1"/>
  <c r="R47" i="1" s="1"/>
  <c r="Q19" i="1"/>
  <c r="R19" i="1" s="1"/>
  <c r="P45" i="1"/>
  <c r="Q45" i="1" s="1"/>
  <c r="R45" i="1" s="1"/>
  <c r="Q7" i="1"/>
  <c r="R7" i="1" s="1"/>
  <c r="P43" i="1"/>
  <c r="Q43" i="1" s="1"/>
  <c r="R43" i="1" s="1"/>
  <c r="P10" i="1"/>
  <c r="Q10" i="1" s="1"/>
  <c r="P42" i="1"/>
  <c r="Q42" i="1" s="1"/>
  <c r="R42" i="1" s="1"/>
  <c r="P9" i="1"/>
  <c r="Q9" i="1" s="1"/>
  <c r="P41" i="1"/>
  <c r="Q41" i="1" s="1"/>
  <c r="P40" i="1"/>
  <c r="Q40" i="1" s="1"/>
  <c r="Q3" i="1"/>
  <c r="R3" i="1" s="1"/>
  <c r="P35" i="1"/>
  <c r="Q35" i="1" s="1"/>
  <c r="R35" i="1" s="1"/>
  <c r="R13" i="1" l="1"/>
  <c r="S34" i="1"/>
  <c r="R29" i="1"/>
  <c r="R15" i="1"/>
  <c r="R32" i="1"/>
  <c r="R40" i="1"/>
  <c r="R9" i="1"/>
  <c r="R17" i="1"/>
  <c r="R30" i="1"/>
  <c r="R14" i="1"/>
  <c r="R31" i="1"/>
  <c r="R41" i="1"/>
  <c r="R38" i="1"/>
  <c r="R33" i="1"/>
  <c r="T30" i="1" s="1"/>
  <c r="R20" i="1"/>
  <c r="R27" i="1"/>
  <c r="T14" i="1"/>
  <c r="T18" i="1"/>
  <c r="S18" i="1"/>
  <c r="S10" i="1"/>
  <c r="R10" i="1"/>
  <c r="T10" i="1" s="1"/>
  <c r="T26" i="1"/>
  <c r="S26" i="1"/>
  <c r="T22" i="1"/>
  <c r="S22" i="1"/>
  <c r="T34" i="1"/>
  <c r="S2" i="1"/>
</calcChain>
</file>

<file path=xl/sharedStrings.xml><?xml version="1.0" encoding="utf-8"?>
<sst xmlns="http://schemas.openxmlformats.org/spreadsheetml/2006/main" count="123" uniqueCount="114">
  <si>
    <t>Filename</t>
  </si>
  <si>
    <t>t1</t>
  </si>
  <si>
    <t>t1_error</t>
  </si>
  <si>
    <t>A</t>
  </si>
  <si>
    <t>A_error</t>
  </si>
  <si>
    <t>Fixed_y0</t>
  </si>
  <si>
    <t>R_squared</t>
  </si>
  <si>
    <t>Iterations</t>
  </si>
  <si>
    <t>Time_min</t>
  </si>
  <si>
    <t>Time_max</t>
  </si>
  <si>
    <t>ZE15_1000_Ag_dis.csv</t>
  </si>
  <si>
    <t>ZE15_1000_dis.csv</t>
  </si>
  <si>
    <t>ZE15_250_Ag_dis.csv</t>
  </si>
  <si>
    <t>ZE15_500_Ag_dis.csv</t>
  </si>
  <si>
    <t>ZE16_1000_Ag_dis.csv</t>
  </si>
  <si>
    <t>ZE16_1000_dis.csv</t>
  </si>
  <si>
    <t>ZE16_250_Ag_dis.csv</t>
  </si>
  <si>
    <t>ZE16_500_Ag_dis.csv</t>
  </si>
  <si>
    <t>ZE17_1000_Ag_dis.csv</t>
  </si>
  <si>
    <t>ZE17_1000_dis.csv</t>
  </si>
  <si>
    <t>ZE17_250_Ag_dis.csv</t>
  </si>
  <si>
    <t>ZE17_500_Ag_dis.csv</t>
  </si>
  <si>
    <t>ZE18_1000_Ag_dis.csv</t>
  </si>
  <si>
    <t>ZE18_1000_dis.csv</t>
  </si>
  <si>
    <t>ZE18_250_Ag_dis.csv</t>
  </si>
  <si>
    <t>ZE18_500_Ag_dis.csv</t>
  </si>
  <si>
    <t>ZE19_1000_Ag_dis.csv</t>
  </si>
  <si>
    <t>ZE19_1000_dis.csv</t>
  </si>
  <si>
    <t>ZE19_250_Ag_dis.csv</t>
  </si>
  <si>
    <t>ZE19_500_Ag_dis.csv</t>
  </si>
  <si>
    <t>ZE20_1000_Ag_dis.csv</t>
  </si>
  <si>
    <t>ZE20_1000_dis.csv</t>
  </si>
  <si>
    <t>ZE20_250_Ag_dis.csv</t>
  </si>
  <si>
    <t>ZE20_500_Ag_dis.csv</t>
  </si>
  <si>
    <t>ZE21_1000_Ag_dis.csv</t>
  </si>
  <si>
    <t>ZE21_1000_dis.csv</t>
  </si>
  <si>
    <t>ZE21_250_Ag_dis.csv</t>
  </si>
  <si>
    <t>ZE21_500_Ag_dis.csv</t>
  </si>
  <si>
    <t>ZE22_1000_Ag_dis.csv</t>
  </si>
  <si>
    <t>ZE22_1000_dis.csv</t>
  </si>
  <si>
    <t>ZE22_250_Ag_dis.csv</t>
  </si>
  <si>
    <t>ZE22_500_Ag_dis.csv</t>
  </si>
  <si>
    <t>ZE23_1000_Ag_dis.csv</t>
  </si>
  <si>
    <t>ZE23_1000_dis.csv</t>
  </si>
  <si>
    <t>ZE23_250_Ag_dis.csv</t>
  </si>
  <si>
    <t>ZE23_500_Ag_dis.csv</t>
  </si>
  <si>
    <t>ZE24_1000_Ag_dis.csv</t>
  </si>
  <si>
    <t>ZE24_1000_dis.csv</t>
  </si>
  <si>
    <t>ZE24_250_Ag_dis.csv</t>
  </si>
  <si>
    <t>ZE24_500_Ag_dis.csv</t>
  </si>
  <si>
    <t>ZE25_1000_Ag_dis.csv</t>
  </si>
  <si>
    <t>ZE25_1000_dis.csv</t>
  </si>
  <si>
    <t>ZE25_250_Ag_dis.csv</t>
  </si>
  <si>
    <t>ZE25_500_Ag_dis.csv</t>
  </si>
  <si>
    <t>ZE26_1000_Ag_dis.csv</t>
  </si>
  <si>
    <t>ZE26_1000_dis.csv</t>
  </si>
  <si>
    <t>ZE26_250_Ag_dis.csv</t>
  </si>
  <si>
    <t>ZE26_500_Ag_dis.csv</t>
  </si>
  <si>
    <t>Eотн</t>
  </si>
  <si>
    <t>y0</t>
  </si>
  <si>
    <t>y0_error</t>
  </si>
  <si>
    <t>1/t</t>
  </si>
  <si>
    <t>Еотн</t>
  </si>
  <si>
    <t>ZE15_1000_Ag_as.csv</t>
  </si>
  <si>
    <t>ZE15_1000_as.csv</t>
  </si>
  <si>
    <t>ZE15_250_Ag_as.csv</t>
  </si>
  <si>
    <t>ZE15_500_Ag_as.csv</t>
  </si>
  <si>
    <t>ZE16_1000_Ag_as.csv</t>
  </si>
  <si>
    <t>ZE16_1000_as.csv</t>
  </si>
  <si>
    <t>ZE16_250_Ag_as.csv</t>
  </si>
  <si>
    <t>ZE16_500_Ag_as.csv</t>
  </si>
  <si>
    <t>ZE17_1000_Ag_as.csv</t>
  </si>
  <si>
    <t>ZE17_1000_as.csv</t>
  </si>
  <si>
    <t>ZE17_250_Ag_as.csv</t>
  </si>
  <si>
    <t>ZE17_500_Ag_as.csv</t>
  </si>
  <si>
    <t>ZE18_1000_Ag_as.csv</t>
  </si>
  <si>
    <t>ZE18_1000_as.csv</t>
  </si>
  <si>
    <t>ZE18_250_Ag_as.csv</t>
  </si>
  <si>
    <t>ZE18_500_Ag_as.csv</t>
  </si>
  <si>
    <t>ZE19_1000_Ag_as.csv</t>
  </si>
  <si>
    <t>ZE19_1000_as.csv</t>
  </si>
  <si>
    <t>ZE19_250_Ag_as.csv</t>
  </si>
  <si>
    <t>ZE19_500_Ag_as.csv</t>
  </si>
  <si>
    <t>ZE20_1000_Ag_as.csv</t>
  </si>
  <si>
    <t>ZE20_1000_as.csv</t>
  </si>
  <si>
    <t>ZE20_250_Ag_as.csv</t>
  </si>
  <si>
    <t>ZE20_500_Ag_as.csv</t>
  </si>
  <si>
    <t>ZE21_1000_Ag_as.csv</t>
  </si>
  <si>
    <t>ZE21_1000_as.csv</t>
  </si>
  <si>
    <t>ZE21_250_Ag_as.csv</t>
  </si>
  <si>
    <t>ZE21_500_Ag_as.csv</t>
  </si>
  <si>
    <t>ZE22_1000_Ag_as.csv</t>
  </si>
  <si>
    <t>ZE22_1000_as.csv</t>
  </si>
  <si>
    <t>ZE22_250_Ag_as.csv</t>
  </si>
  <si>
    <t>ZE22_500_Ag_as.csv</t>
  </si>
  <si>
    <t>ZE23_1000_Ag_as.csv</t>
  </si>
  <si>
    <t>ZE23_1000_as.csv</t>
  </si>
  <si>
    <t>ZE23_250_Ag_as.csv</t>
  </si>
  <si>
    <t>ZE23_500_Ag_as.csv</t>
  </si>
  <si>
    <t>ZE24_1000_Ag_as.csv</t>
  </si>
  <si>
    <t>ZE24_1000_as.csv</t>
  </si>
  <si>
    <t>ZE24_250_Ag_as.csv</t>
  </si>
  <si>
    <t>ZE24_500_Ag_as.csv</t>
  </si>
  <si>
    <t>ZE25_1000_Ag_as.csv</t>
  </si>
  <si>
    <t>ZE25_1000_as.csv</t>
  </si>
  <si>
    <t>ZE25_250_Ag_as.csv</t>
  </si>
  <si>
    <t>ZE25_500_Ag_as.csv</t>
  </si>
  <si>
    <t>ZE26_1000_Ag_as.csv</t>
  </si>
  <si>
    <t>ZE26_1000_as.csv</t>
  </si>
  <si>
    <t>Eотнсумм</t>
  </si>
  <si>
    <t>kon</t>
  </si>
  <si>
    <t>KD</t>
  </si>
  <si>
    <t>+-</t>
  </si>
  <si>
    <t>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</si>
</sst>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424B-4A6B-479C-A973-D19C59943B2E}">
  <dimension ref="A1:T97"/>
  <sheetViews>
    <sheetView tabSelected="1" topLeftCell="A4" zoomScale="115" zoomScaleNormal="115" workbookViewId="0">
      <selection activeCell="Q41" sqref="Q41:R41"/>
    </sheetView>
  </sheetViews>
  <sheetFormatPr defaultRowHeight="14.4" x14ac:dyDescent="0.3"/>
  <cols>
    <col min="1" max="1" width="14.77734375" customWidth="1"/>
    <col min="16" max="16" width="12.33203125" bestFit="1" customWidth="1"/>
    <col min="20" max="20" width="11.88671875" bestFit="1" customWidth="1"/>
  </cols>
  <sheetData>
    <row r="1" spans="1:2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113</v>
      </c>
      <c r="N1" t="s">
        <v>58</v>
      </c>
      <c r="O1" t="s">
        <v>109</v>
      </c>
      <c r="P1" t="s">
        <v>110</v>
      </c>
      <c r="Q1" t="s">
        <v>111</v>
      </c>
      <c r="R1" s="2" t="s">
        <v>112</v>
      </c>
    </row>
    <row r="2" spans="1:20" x14ac:dyDescent="0.3">
      <c r="A2" t="s">
        <v>10</v>
      </c>
      <c r="B2">
        <v>1000</v>
      </c>
      <c r="C2">
        <v>91.047904403385402</v>
      </c>
      <c r="D2">
        <v>1.4745389200325101</v>
      </c>
      <c r="E2">
        <v>2.41060578384268E-2</v>
      </c>
      <c r="F2">
        <v>2851.5954538545402</v>
      </c>
      <c r="G2">
        <v>0</v>
      </c>
      <c r="H2">
        <v>0.93178209876886797</v>
      </c>
      <c r="I2">
        <v>5</v>
      </c>
      <c r="J2">
        <v>0.52631578947368396</v>
      </c>
      <c r="K2">
        <v>58.105263157894697</v>
      </c>
      <c r="M2">
        <f>1/C2</f>
        <v>1.0983229175374819E-2</v>
      </c>
      <c r="N2">
        <f>D2/C2</f>
        <v>1.6195198886726742E-2</v>
      </c>
      <c r="O2">
        <f>N2+O52</f>
        <v>4.0012325645714053E-2</v>
      </c>
      <c r="P2">
        <f>(M2+N52)/B2</f>
        <v>3.4078224401736696E-5</v>
      </c>
      <c r="Q2">
        <f>M2/P2</f>
        <v>322.2946432272185</v>
      </c>
      <c r="R2">
        <f>O2*Q2</f>
        <v>12.895758218676695</v>
      </c>
      <c r="S2" s="7">
        <f>AVERAGE(Q2,Q4:Q5)</f>
        <v>126.89879029327703</v>
      </c>
      <c r="T2" s="7">
        <f>SQRT(SUMSQ(R2,R4:R5)) / COUNT(R2,R4:R5)</f>
        <v>4.3858110686536076</v>
      </c>
    </row>
    <row r="3" spans="1:20" s="5" customFormat="1" x14ac:dyDescent="0.3">
      <c r="A3" s="5" t="s">
        <v>11</v>
      </c>
      <c r="B3" s="5">
        <v>1000</v>
      </c>
      <c r="C3" s="5">
        <v>721.92002339704595</v>
      </c>
      <c r="D3" s="5">
        <v>21.244002716069701</v>
      </c>
      <c r="E3" s="5">
        <v>2.0745339258871998E-2</v>
      </c>
      <c r="F3" s="6">
        <v>-1.23456789E-300</v>
      </c>
      <c r="G3" s="5">
        <v>0</v>
      </c>
      <c r="H3" s="5">
        <v>0.68327277029743505</v>
      </c>
      <c r="I3" s="5">
        <v>8</v>
      </c>
      <c r="J3" s="5">
        <v>10</v>
      </c>
      <c r="K3" s="5">
        <v>119</v>
      </c>
      <c r="M3" s="5">
        <f>1/C3</f>
        <v>1.3851949905675548E-3</v>
      </c>
      <c r="N3" s="5">
        <f>D3/C3</f>
        <v>2.9427086141903279E-2</v>
      </c>
      <c r="O3" s="5">
        <f t="shared" ref="O3:O49" si="0">N3+O53</f>
        <v>5.3969312228217436E-2</v>
      </c>
      <c r="P3">
        <f>(M3+N53)/B3</f>
        <v>7.178999572375616E-5</v>
      </c>
      <c r="Q3" s="5">
        <f t="shared" ref="Q3:Q49" si="1">M3/P3</f>
        <v>19.295097828083271</v>
      </c>
      <c r="R3" s="5">
        <f t="shared" ref="R3:R49" si="2">O3*Q3</f>
        <v>1.0413431591578262</v>
      </c>
    </row>
    <row r="4" spans="1:20" x14ac:dyDescent="0.3">
      <c r="A4" t="s">
        <v>12</v>
      </c>
      <c r="B4">
        <v>250</v>
      </c>
      <c r="C4">
        <v>462.12902837087898</v>
      </c>
      <c r="D4">
        <v>12.2401556581158</v>
      </c>
      <c r="E4">
        <v>1.60740182953273E-2</v>
      </c>
      <c r="F4" s="1">
        <v>-1.23456789E-300</v>
      </c>
      <c r="G4">
        <v>0</v>
      </c>
      <c r="H4">
        <v>0.70457771842008698</v>
      </c>
      <c r="I4">
        <v>7</v>
      </c>
      <c r="J4">
        <v>0</v>
      </c>
      <c r="K4">
        <v>119</v>
      </c>
      <c r="M4">
        <f>1/C4</f>
        <v>2.1638978263824964E-3</v>
      </c>
      <c r="N4">
        <f>D4/C4</f>
        <v>2.6486446223180193E-2</v>
      </c>
      <c r="O4">
        <f t="shared" si="0"/>
        <v>4.7651424770313242E-2</v>
      </c>
      <c r="P4">
        <f>(M4+N54)/B4</f>
        <v>1.9054026349356234E-4</v>
      </c>
      <c r="Q4">
        <f t="shared" si="1"/>
        <v>11.356643402855411</v>
      </c>
      <c r="R4">
        <f t="shared" si="2"/>
        <v>0.54116023875443886</v>
      </c>
    </row>
    <row r="5" spans="1:20" x14ac:dyDescent="0.3">
      <c r="A5" t="s">
        <v>13</v>
      </c>
      <c r="B5">
        <v>500</v>
      </c>
      <c r="C5">
        <v>257.34408378453998</v>
      </c>
      <c r="D5">
        <v>7.0395390097878998</v>
      </c>
      <c r="E5">
        <v>2.1435417745812601E-2</v>
      </c>
      <c r="F5" s="1">
        <v>-1.23456789E-300</v>
      </c>
      <c r="G5">
        <v>0</v>
      </c>
      <c r="H5">
        <v>0.79955164048268301</v>
      </c>
      <c r="I5">
        <v>5</v>
      </c>
      <c r="J5">
        <v>0</v>
      </c>
      <c r="K5">
        <v>67.473684210526301</v>
      </c>
      <c r="M5">
        <f>1/C5</f>
        <v>3.8858480260896338E-3</v>
      </c>
      <c r="N5">
        <f>D5/C5</f>
        <v>2.7354578765765285E-2</v>
      </c>
      <c r="O5">
        <f t="shared" si="0"/>
        <v>5.4295416076528713E-2</v>
      </c>
      <c r="P5">
        <f>(M5+N55)/B5</f>
        <v>8.2598385953782061E-5</v>
      </c>
      <c r="Q5">
        <f t="shared" si="1"/>
        <v>47.045084249757139</v>
      </c>
      <c r="R5">
        <f t="shared" si="2"/>
        <v>2.5543324236959113</v>
      </c>
    </row>
    <row r="6" spans="1:20" x14ac:dyDescent="0.3">
      <c r="A6" t="s">
        <v>14</v>
      </c>
      <c r="B6">
        <v>1000</v>
      </c>
      <c r="C6">
        <v>335.18408032462702</v>
      </c>
      <c r="D6">
        <v>6.7709961016554301</v>
      </c>
      <c r="E6">
        <v>2.9755808164144099E-2</v>
      </c>
      <c r="F6">
        <v>1117.6558823878499</v>
      </c>
      <c r="G6">
        <v>0</v>
      </c>
      <c r="H6">
        <v>0.87944118381958103</v>
      </c>
      <c r="I6">
        <v>6</v>
      </c>
      <c r="J6">
        <v>0</v>
      </c>
      <c r="K6">
        <v>67.473684210526301</v>
      </c>
      <c r="M6">
        <f>1/C6</f>
        <v>2.9834352485699689E-3</v>
      </c>
      <c r="N6">
        <f>D6/C6</f>
        <v>2.0200828437608658E-2</v>
      </c>
      <c r="O6">
        <f t="shared" si="0"/>
        <v>3.8950008177162522E-2</v>
      </c>
      <c r="P6">
        <f>(M6+N56)/B6</f>
        <v>2.8062214018577217E-5</v>
      </c>
      <c r="Q6" s="7">
        <f t="shared" si="1"/>
        <v>106.31503439446836</v>
      </c>
      <c r="R6" s="7">
        <f t="shared" si="2"/>
        <v>4.1409714590198572</v>
      </c>
    </row>
    <row r="7" spans="1:20" s="5" customFormat="1" x14ac:dyDescent="0.3">
      <c r="A7" s="5" t="s">
        <v>15</v>
      </c>
      <c r="B7" s="5">
        <v>1000</v>
      </c>
      <c r="C7" s="5">
        <v>642.10647348377404</v>
      </c>
      <c r="D7" s="5">
        <v>18.4348623419483</v>
      </c>
      <c r="E7" s="5">
        <v>2.1798345438459699E-2</v>
      </c>
      <c r="F7" s="5">
        <v>1443.3002137905801</v>
      </c>
      <c r="G7" s="5">
        <v>0</v>
      </c>
      <c r="H7" s="5">
        <v>0.71826820225781696</v>
      </c>
      <c r="I7" s="5">
        <v>7</v>
      </c>
      <c r="J7" s="5">
        <v>0</v>
      </c>
      <c r="K7" s="5">
        <v>95.578947368420998</v>
      </c>
      <c r="M7" s="5">
        <f>1/C7</f>
        <v>1.5573741136333053E-3</v>
      </c>
      <c r="N7" s="5">
        <f>D7/C7</f>
        <v>2.8709977399743732E-2</v>
      </c>
      <c r="O7" s="5">
        <f t="shared" si="0"/>
        <v>5.2936600844181954E-2</v>
      </c>
      <c r="P7">
        <f>(M7+N57)/B7</f>
        <v>2.157239636476145E-5</v>
      </c>
      <c r="Q7" s="5">
        <f t="shared" si="1"/>
        <v>72.192912057618173</v>
      </c>
      <c r="R7" s="5">
        <f t="shared" si="2"/>
        <v>3.8216473693732635</v>
      </c>
    </row>
    <row r="8" spans="1:20" s="3" customFormat="1" x14ac:dyDescent="0.3">
      <c r="A8" s="3" t="s">
        <v>16</v>
      </c>
      <c r="B8" s="3">
        <v>250</v>
      </c>
      <c r="C8" s="3">
        <v>158008260642.798</v>
      </c>
      <c r="D8" s="4">
        <v>7.6911947840491203E+18</v>
      </c>
      <c r="E8" s="3">
        <v>2.90933551489626E-2</v>
      </c>
      <c r="F8" s="4">
        <v>-1.23456789E-300</v>
      </c>
      <c r="G8" s="3">
        <v>0</v>
      </c>
      <c r="H8" s="3">
        <v>0</v>
      </c>
      <c r="I8" s="3">
        <v>32</v>
      </c>
      <c r="J8" s="3">
        <v>0</v>
      </c>
      <c r="K8" s="3">
        <v>30</v>
      </c>
      <c r="M8" s="3">
        <f>1/C8</f>
        <v>6.3287830391390355E-12</v>
      </c>
      <c r="N8" s="3">
        <f>D8/C8</f>
        <v>48675903.100004688</v>
      </c>
      <c r="O8" s="3">
        <f t="shared" si="0"/>
        <v>48675903.125186399</v>
      </c>
      <c r="P8">
        <f>(M8+N58)/B8</f>
        <v>7.0629208970848523E-5</v>
      </c>
      <c r="Q8">
        <f t="shared" si="1"/>
        <v>8.9605747131490255E-8</v>
      </c>
      <c r="R8">
        <f t="shared" si="2"/>
        <v>4.3616406668323684</v>
      </c>
    </row>
    <row r="9" spans="1:20" s="3" customFormat="1" x14ac:dyDescent="0.3">
      <c r="A9" s="3" t="s">
        <v>17</v>
      </c>
      <c r="B9" s="3">
        <v>500</v>
      </c>
      <c r="C9" s="3">
        <v>495.32126606819298</v>
      </c>
      <c r="D9" s="3">
        <v>18.677526412181699</v>
      </c>
      <c r="E9" s="3">
        <v>1.89963306835912E-2</v>
      </c>
      <c r="F9" s="4">
        <v>-1.23456789E-300</v>
      </c>
      <c r="G9" s="3">
        <v>0</v>
      </c>
      <c r="H9" s="3">
        <v>0.64767243273058395</v>
      </c>
      <c r="I9" s="3">
        <v>7</v>
      </c>
      <c r="J9" s="3">
        <v>0</v>
      </c>
      <c r="K9" s="3">
        <v>76.842105263157805</v>
      </c>
      <c r="M9" s="3">
        <f>1/C9</f>
        <v>2.0188917143370254E-3</v>
      </c>
      <c r="N9" s="3">
        <f>D9/C9</f>
        <v>3.7707903317864583E-2</v>
      </c>
      <c r="O9" s="3">
        <f t="shared" si="0"/>
        <v>6.5436671558208898E-2</v>
      </c>
      <c r="P9">
        <f>(M9+N59)/B9</f>
        <v>3.6657842310542412E-5</v>
      </c>
      <c r="Q9">
        <f t="shared" si="1"/>
        <v>55.073937446569602</v>
      </c>
      <c r="R9">
        <f t="shared" si="2"/>
        <v>3.603855156108517</v>
      </c>
    </row>
    <row r="10" spans="1:20" x14ac:dyDescent="0.3">
      <c r="A10" t="s">
        <v>18</v>
      </c>
      <c r="B10">
        <v>1000</v>
      </c>
      <c r="C10">
        <v>822.372249736291</v>
      </c>
      <c r="D10">
        <v>21.915774130830201</v>
      </c>
      <c r="E10">
        <v>3.2229388608365002E-2</v>
      </c>
      <c r="F10">
        <v>2180.1387531279202</v>
      </c>
      <c r="G10">
        <v>0</v>
      </c>
      <c r="H10">
        <v>0.74757535634408201</v>
      </c>
      <c r="I10">
        <v>12</v>
      </c>
      <c r="J10">
        <v>0</v>
      </c>
      <c r="K10">
        <v>95.578947368420998</v>
      </c>
      <c r="M10">
        <f>1/C10</f>
        <v>1.215994338720292E-3</v>
      </c>
      <c r="N10">
        <f>D10/C10</f>
        <v>2.6649457271762152E-2</v>
      </c>
      <c r="O10">
        <f t="shared" si="0"/>
        <v>4.2756159164019591E-2</v>
      </c>
      <c r="P10">
        <f>(M10+N60)/B10</f>
        <v>2.0029293565633748E-5</v>
      </c>
      <c r="Q10">
        <f t="shared" si="1"/>
        <v>60.710795152890192</v>
      </c>
      <c r="R10">
        <f t="shared" si="2"/>
        <v>2.5957604205311622</v>
      </c>
      <c r="S10" s="7">
        <f>AVERAGE(Q10,Q12:Q13)</f>
        <v>49.227350240248903</v>
      </c>
      <c r="T10" s="7">
        <f>SQRT(SUMSQ(R10,R12:R13))/COUNT(R10,R12:R13)</f>
        <v>1.5157327903511943</v>
      </c>
    </row>
    <row r="11" spans="1:20" s="5" customFormat="1" x14ac:dyDescent="0.3">
      <c r="A11" s="5" t="s">
        <v>19</v>
      </c>
      <c r="B11" s="5">
        <v>1000</v>
      </c>
      <c r="C11" s="5">
        <v>590.46099215226502</v>
      </c>
      <c r="D11" s="5">
        <v>11.645695801997901</v>
      </c>
      <c r="E11" s="5">
        <v>3.8149096026141402E-2</v>
      </c>
      <c r="F11" s="5">
        <v>1119.85262321547</v>
      </c>
      <c r="G11" s="5">
        <v>0</v>
      </c>
      <c r="H11" s="5">
        <v>0.84383669085137702</v>
      </c>
      <c r="I11" s="5">
        <v>6</v>
      </c>
      <c r="J11" s="5">
        <v>0</v>
      </c>
      <c r="K11" s="5">
        <v>95.578947368420998</v>
      </c>
      <c r="M11" s="5">
        <f>1/C11</f>
        <v>1.6935919786249406E-3</v>
      </c>
      <c r="N11" s="5">
        <f>D11/C11</f>
        <v>1.9723056995769789E-2</v>
      </c>
      <c r="O11" s="5">
        <f t="shared" si="0"/>
        <v>3.301302586009295E-2</v>
      </c>
      <c r="P11">
        <f>(M11+N61)/B11</f>
        <v>1.8176477551994646E-5</v>
      </c>
      <c r="Q11" s="5">
        <f t="shared" si="1"/>
        <v>93.174927528193692</v>
      </c>
      <c r="R11" s="5">
        <f t="shared" si="2"/>
        <v>3.075986292000545</v>
      </c>
    </row>
    <row r="12" spans="1:20" x14ac:dyDescent="0.3">
      <c r="A12" t="s">
        <v>20</v>
      </c>
      <c r="B12">
        <v>250</v>
      </c>
      <c r="C12">
        <v>530.02787967960001</v>
      </c>
      <c r="D12">
        <v>12.9266280384473</v>
      </c>
      <c r="E12">
        <v>1.93807203023664E-2</v>
      </c>
      <c r="F12" s="1">
        <v>-1.23456789E-300</v>
      </c>
      <c r="G12">
        <v>0</v>
      </c>
      <c r="H12">
        <v>0.77868362699028704</v>
      </c>
      <c r="I12">
        <v>8</v>
      </c>
      <c r="J12">
        <v>0</v>
      </c>
      <c r="K12">
        <v>95.578947368420998</v>
      </c>
      <c r="M12">
        <f>1/C12</f>
        <v>1.886693206788474E-3</v>
      </c>
      <c r="N12">
        <f>D12/C12</f>
        <v>2.4388581306819937E-2</v>
      </c>
      <c r="O12">
        <f t="shared" si="0"/>
        <v>4.4861827153035147E-2</v>
      </c>
      <c r="P12">
        <f>(M12+N62)/B12</f>
        <v>1.0643509149508743E-4</v>
      </c>
      <c r="Q12">
        <f t="shared" si="1"/>
        <v>17.726232770472652</v>
      </c>
      <c r="R12">
        <f t="shared" si="2"/>
        <v>0.79523119062341152</v>
      </c>
    </row>
    <row r="13" spans="1:20" x14ac:dyDescent="0.3">
      <c r="A13" t="s">
        <v>21</v>
      </c>
      <c r="B13">
        <v>500</v>
      </c>
      <c r="C13">
        <v>457.717486770194</v>
      </c>
      <c r="D13">
        <v>14.5541536966248</v>
      </c>
      <c r="E13">
        <v>2.88877736241256E-2</v>
      </c>
      <c r="F13">
        <v>1518.9998030638801</v>
      </c>
      <c r="G13">
        <v>0</v>
      </c>
      <c r="H13">
        <v>0.75252248347300499</v>
      </c>
      <c r="I13">
        <v>7</v>
      </c>
      <c r="J13">
        <v>2.1052631578947301</v>
      </c>
      <c r="K13">
        <v>67.473684210526301</v>
      </c>
      <c r="M13">
        <f>1/C13</f>
        <v>2.1847537594779933E-3</v>
      </c>
      <c r="N13">
        <f>D13/C13</f>
        <v>3.1797242004721567E-2</v>
      </c>
      <c r="O13">
        <f t="shared" si="0"/>
        <v>5.268000109439322E-2</v>
      </c>
      <c r="P13">
        <f>(M13+N63)/B13</f>
        <v>3.1551058418606449E-5</v>
      </c>
      <c r="Q13">
        <f t="shared" si="1"/>
        <v>69.245022797383854</v>
      </c>
      <c r="R13">
        <f t="shared" si="2"/>
        <v>3.6478278767474648</v>
      </c>
    </row>
    <row r="14" spans="1:20" x14ac:dyDescent="0.3">
      <c r="A14" t="s">
        <v>22</v>
      </c>
      <c r="B14">
        <v>1000</v>
      </c>
      <c r="C14">
        <v>126.453821293788</v>
      </c>
      <c r="D14">
        <v>3.5383753426098901</v>
      </c>
      <c r="E14">
        <v>3.50400927910898E-2</v>
      </c>
      <c r="F14">
        <v>2934.1098797902901</v>
      </c>
      <c r="G14">
        <v>0</v>
      </c>
      <c r="H14">
        <v>0.90460712950834998</v>
      </c>
      <c r="I14">
        <v>6</v>
      </c>
      <c r="J14">
        <v>2.6315789473684199</v>
      </c>
      <c r="K14">
        <v>30</v>
      </c>
      <c r="M14">
        <f>1/C14</f>
        <v>7.9080251570786235E-3</v>
      </c>
      <c r="N14">
        <f>D14/C14</f>
        <v>2.7981561224545703E-2</v>
      </c>
      <c r="O14">
        <f t="shared" si="0"/>
        <v>4.3309122399928839E-2</v>
      </c>
      <c r="P14">
        <f>(M14+N64)/B14</f>
        <v>4.7376803603415963E-5</v>
      </c>
      <c r="Q14">
        <f t="shared" si="1"/>
        <v>166.91765918350049</v>
      </c>
      <c r="R14">
        <f t="shared" si="2"/>
        <v>7.2290573322878284</v>
      </c>
      <c r="S14">
        <f>AVERAGE(Q14,Q16:Q17)</f>
        <v>84.423954132282745</v>
      </c>
      <c r="T14">
        <f>SQRT(SUMSQ(R14,R16:R17)) / COUNT(R14,R16:R17)</f>
        <v>2.5206221763710199</v>
      </c>
    </row>
    <row r="15" spans="1:20" s="5" customFormat="1" x14ac:dyDescent="0.3">
      <c r="A15" s="5" t="s">
        <v>23</v>
      </c>
      <c r="B15" s="5">
        <v>1000</v>
      </c>
      <c r="C15" s="5">
        <v>320.165183512667</v>
      </c>
      <c r="D15" s="5">
        <v>5.2728934244959902</v>
      </c>
      <c r="E15" s="5">
        <v>3.61978517877585E-2</v>
      </c>
      <c r="F15" s="6">
        <v>-1.23456789E-300</v>
      </c>
      <c r="G15" s="5">
        <v>0</v>
      </c>
      <c r="H15" s="5">
        <v>0.89613069719633098</v>
      </c>
      <c r="I15" s="5">
        <v>5</v>
      </c>
      <c r="J15" s="5">
        <v>0.52631578947368396</v>
      </c>
      <c r="K15" s="5">
        <v>86.210526315789394</v>
      </c>
      <c r="M15" s="5">
        <f>1/C15</f>
        <v>3.1233877120197115E-3</v>
      </c>
      <c r="N15" s="5">
        <f>D15/C15</f>
        <v>1.6469290528860311E-2</v>
      </c>
      <c r="O15" s="5">
        <f t="shared" si="0"/>
        <v>3.2412749234328367E-2</v>
      </c>
      <c r="P15">
        <f>(M15+N65)/B15</f>
        <v>2.1414101324595821E-5</v>
      </c>
      <c r="Q15" s="5">
        <f t="shared" si="1"/>
        <v>145.85658602596828</v>
      </c>
      <c r="R15" s="5">
        <f t="shared" si="2"/>
        <v>4.7276129470349533</v>
      </c>
    </row>
    <row r="16" spans="1:20" x14ac:dyDescent="0.3">
      <c r="A16" t="s">
        <v>24</v>
      </c>
      <c r="B16">
        <v>250</v>
      </c>
      <c r="C16">
        <v>188.67857540795299</v>
      </c>
      <c r="D16">
        <v>9.5784879018272306</v>
      </c>
      <c r="E16">
        <v>2.5994499680927999E-2</v>
      </c>
      <c r="F16" s="1">
        <v>-1.23456789E-300</v>
      </c>
      <c r="G16">
        <v>0</v>
      </c>
      <c r="H16">
        <v>0.72073429914631404</v>
      </c>
      <c r="I16">
        <v>7</v>
      </c>
      <c r="J16">
        <v>0</v>
      </c>
      <c r="K16">
        <v>30</v>
      </c>
      <c r="M16">
        <f>1/C16</f>
        <v>5.3000188168574065E-3</v>
      </c>
      <c r="N16">
        <f>D16/C16</f>
        <v>5.0766166116725346E-2</v>
      </c>
      <c r="O16">
        <f t="shared" si="0"/>
        <v>8.9131498451645613E-2</v>
      </c>
      <c r="P16">
        <f>(M16+N66)/B16</f>
        <v>3.7059471742496061E-4</v>
      </c>
      <c r="Q16">
        <f t="shared" si="1"/>
        <v>14.301387925019664</v>
      </c>
      <c r="R16">
        <f t="shared" si="2"/>
        <v>1.2747041356952735</v>
      </c>
    </row>
    <row r="17" spans="1:20" x14ac:dyDescent="0.3">
      <c r="A17" t="s">
        <v>25</v>
      </c>
      <c r="B17">
        <v>500</v>
      </c>
      <c r="C17">
        <v>120.405952005107</v>
      </c>
      <c r="D17">
        <v>0</v>
      </c>
      <c r="E17">
        <v>4.0890113497656602E-2</v>
      </c>
      <c r="F17" s="1">
        <v>-1.23456789E-300</v>
      </c>
      <c r="G17">
        <v>0</v>
      </c>
      <c r="H17">
        <v>0.86762824628971402</v>
      </c>
      <c r="I17">
        <v>6</v>
      </c>
      <c r="J17">
        <v>0</v>
      </c>
      <c r="K17">
        <v>30</v>
      </c>
      <c r="M17">
        <f>1/C17</f>
        <v>8.3052372689813962E-3</v>
      </c>
      <c r="N17">
        <f>D17/C17</f>
        <v>0</v>
      </c>
      <c r="O17">
        <f t="shared" si="0"/>
        <v>2.5203080147078727E-2</v>
      </c>
      <c r="P17">
        <f>(M17+N67)/B17</f>
        <v>1.1526596477524135E-4</v>
      </c>
      <c r="Q17">
        <f t="shared" si="1"/>
        <v>72.052815288328091</v>
      </c>
      <c r="R17">
        <f t="shared" si="2"/>
        <v>1.8159528785343924</v>
      </c>
    </row>
    <row r="18" spans="1:20" s="8" customFormat="1" x14ac:dyDescent="0.3">
      <c r="A18" s="8" t="s">
        <v>26</v>
      </c>
      <c r="B18" s="8">
        <v>1000</v>
      </c>
      <c r="C18" s="8">
        <v>159.84561804056901</v>
      </c>
      <c r="D18" s="8">
        <v>3.0209093795038</v>
      </c>
      <c r="E18" s="8">
        <v>6.1662196367202E-2</v>
      </c>
      <c r="F18" s="8">
        <v>3317.7209728267298</v>
      </c>
      <c r="G18" s="8">
        <v>0</v>
      </c>
      <c r="H18" s="8">
        <v>0.95234106439599098</v>
      </c>
      <c r="I18" s="8">
        <v>5</v>
      </c>
      <c r="J18" s="8">
        <v>1.57894736842105</v>
      </c>
      <c r="K18" s="8">
        <v>30</v>
      </c>
      <c r="M18" s="8">
        <f>1/C18</f>
        <v>6.2560363697064178E-3</v>
      </c>
      <c r="N18" s="8">
        <f>D18/C18</f>
        <v>1.8898918947763022E-2</v>
      </c>
      <c r="O18" s="8">
        <f t="shared" si="0"/>
        <v>3.1641478377406919E-2</v>
      </c>
      <c r="P18">
        <f>(M18+N68)/B18</f>
        <v>1.8628052760861657E-5</v>
      </c>
      <c r="Q18" s="8">
        <f t="shared" si="1"/>
        <v>335.83952386320379</v>
      </c>
      <c r="R18" s="8">
        <f t="shared" si="2"/>
        <v>10.626459032596198</v>
      </c>
      <c r="S18" s="8">
        <f>AVERAGE(R18,R20:R21)</f>
        <v>7.592091667913885</v>
      </c>
      <c r="T18" s="8">
        <f>SQRT(SUMSQ(R18,R20:R21)) / COUNT(R18,R20:R21)</f>
        <v>4.5608902506736468</v>
      </c>
    </row>
    <row r="19" spans="1:20" s="5" customFormat="1" x14ac:dyDescent="0.3">
      <c r="A19" s="5" t="s">
        <v>27</v>
      </c>
      <c r="B19" s="5">
        <v>1000</v>
      </c>
      <c r="C19" s="5">
        <v>212.74157324425599</v>
      </c>
      <c r="D19" s="5">
        <v>2.8552433102461801</v>
      </c>
      <c r="E19" s="5">
        <v>5.1019352238884097E-2</v>
      </c>
      <c r="F19" s="5">
        <v>1597.54652813793</v>
      </c>
      <c r="G19" s="5">
        <v>0</v>
      </c>
      <c r="H19" s="5">
        <v>0.95069467930679896</v>
      </c>
      <c r="I19" s="5">
        <v>6</v>
      </c>
      <c r="J19" s="5">
        <v>0</v>
      </c>
      <c r="K19" s="5">
        <v>58.105263157894697</v>
      </c>
      <c r="M19" s="5">
        <f>1/C19</f>
        <v>4.7005387087735093E-3</v>
      </c>
      <c r="N19" s="5">
        <f>D19/C19</f>
        <v>1.342118170277878E-2</v>
      </c>
      <c r="O19" s="5">
        <f t="shared" si="0"/>
        <v>3.4108898815830846E-2</v>
      </c>
      <c r="P19">
        <f>(M19+N69)/B19</f>
        <v>1.5370316358046039E-5</v>
      </c>
      <c r="Q19" s="5">
        <f t="shared" si="1"/>
        <v>305.81925571836882</v>
      </c>
      <c r="R19" s="5">
        <f t="shared" si="2"/>
        <v>10.431158049230541</v>
      </c>
    </row>
    <row r="20" spans="1:20" x14ac:dyDescent="0.3">
      <c r="A20" t="s">
        <v>28</v>
      </c>
      <c r="B20">
        <v>250</v>
      </c>
      <c r="C20">
        <v>102.440907860419</v>
      </c>
      <c r="D20">
        <v>3.0352979263323898</v>
      </c>
      <c r="E20">
        <v>2.3361314207868401E-2</v>
      </c>
      <c r="F20">
        <v>2484.7980719714301</v>
      </c>
      <c r="G20">
        <v>0</v>
      </c>
      <c r="H20">
        <v>0.88692175452198896</v>
      </c>
      <c r="I20">
        <v>6</v>
      </c>
      <c r="J20">
        <v>0.52631578947368396</v>
      </c>
      <c r="K20">
        <v>30</v>
      </c>
      <c r="M20">
        <f>1/C20</f>
        <v>9.7617252803201566E-3</v>
      </c>
      <c r="N20">
        <f>D20/C20</f>
        <v>2.9629744500782238E-2</v>
      </c>
      <c r="O20">
        <f t="shared" si="0"/>
        <v>5.7203138479964361E-2</v>
      </c>
      <c r="P20">
        <f>(M20+N70)/B20</f>
        <v>1.0002621531951589E-4</v>
      </c>
      <c r="Q20">
        <f t="shared" si="1"/>
        <v>97.591668835395481</v>
      </c>
      <c r="R20">
        <f t="shared" si="2"/>
        <v>5.5825497468819503</v>
      </c>
    </row>
    <row r="21" spans="1:20" x14ac:dyDescent="0.3">
      <c r="A21" t="s">
        <v>29</v>
      </c>
      <c r="B21">
        <v>500</v>
      </c>
      <c r="C21">
        <v>158.67720107883301</v>
      </c>
      <c r="D21">
        <v>2.5267338333402898</v>
      </c>
      <c r="E21">
        <v>4.48837720793459E-2</v>
      </c>
      <c r="F21">
        <v>2625.3198950824199</v>
      </c>
      <c r="G21">
        <v>0</v>
      </c>
      <c r="H21">
        <v>0.95015764002006298</v>
      </c>
      <c r="I21">
        <v>5</v>
      </c>
      <c r="J21">
        <v>2.1052631578947301</v>
      </c>
      <c r="K21">
        <v>44.052631578947299</v>
      </c>
      <c r="M21">
        <f>1/C21</f>
        <v>6.3021025906751802E-3</v>
      </c>
      <c r="N21">
        <f>D21/C21</f>
        <v>1.592373583704047E-2</v>
      </c>
      <c r="O21">
        <f t="shared" si="0"/>
        <v>3.8955130629709483E-2</v>
      </c>
      <c r="P21">
        <f>(M21+N71)/B21</f>
        <v>3.7382256372454877E-5</v>
      </c>
      <c r="Q21">
        <f t="shared" si="1"/>
        <v>168.58539858816243</v>
      </c>
      <c r="R21">
        <f t="shared" si="2"/>
        <v>6.5672662242635083</v>
      </c>
    </row>
    <row r="22" spans="1:20" x14ac:dyDescent="0.3">
      <c r="A22" t="s">
        <v>30</v>
      </c>
      <c r="B22">
        <v>1000</v>
      </c>
      <c r="C22">
        <v>203.79775348791301</v>
      </c>
      <c r="D22">
        <v>2.42104403262198</v>
      </c>
      <c r="E22">
        <v>5.8233530837582002E-2</v>
      </c>
      <c r="F22" s="1">
        <v>-1.23456789E-300</v>
      </c>
      <c r="G22">
        <v>0</v>
      </c>
      <c r="H22">
        <v>0.96001015360083297</v>
      </c>
      <c r="I22">
        <v>5</v>
      </c>
      <c r="J22">
        <v>7.8947368421052602</v>
      </c>
      <c r="K22">
        <v>67.473684210526301</v>
      </c>
      <c r="M22">
        <f>1/C22</f>
        <v>4.9068254329864766E-3</v>
      </c>
      <c r="N22">
        <f>D22/C22</f>
        <v>1.1879640433649672E-2</v>
      </c>
      <c r="O22">
        <f t="shared" si="0"/>
        <v>3.1186303550871833E-2</v>
      </c>
      <c r="P22">
        <f>(M22+N72)/B22</f>
        <v>6.7014946277510254E-5</v>
      </c>
      <c r="Q22">
        <f t="shared" si="1"/>
        <v>73.219866694620819</v>
      </c>
      <c r="R22">
        <f t="shared" si="2"/>
        <v>2.2834569886928153</v>
      </c>
      <c r="S22">
        <f>AVERAGE(R22,R24:R25)</f>
        <v>2.3425622841235638</v>
      </c>
      <c r="T22">
        <f>SQRT(SUMSQ(R22,R24:R25)) / COUNT(R22,R24:R25)</f>
        <v>1.4107106092688981</v>
      </c>
    </row>
    <row r="23" spans="1:20" s="5" customFormat="1" x14ac:dyDescent="0.3">
      <c r="A23" s="5" t="s">
        <v>31</v>
      </c>
      <c r="B23" s="5">
        <v>1000</v>
      </c>
      <c r="C23" s="5">
        <v>132.637994811108</v>
      </c>
      <c r="D23" s="5">
        <v>1.5993582042846799</v>
      </c>
      <c r="E23" s="5">
        <v>5.3408745691584998E-2</v>
      </c>
      <c r="F23" s="5">
        <v>1519.54883748426</v>
      </c>
      <c r="G23" s="5">
        <v>0</v>
      </c>
      <c r="H23" s="5">
        <v>0.964145100533499</v>
      </c>
      <c r="I23" s="5">
        <v>5</v>
      </c>
      <c r="J23" s="5">
        <v>1.57894736842105</v>
      </c>
      <c r="K23" s="5">
        <v>53.421052631578902</v>
      </c>
      <c r="M23" s="5">
        <f>1/C23</f>
        <v>7.5393178359196159E-3</v>
      </c>
      <c r="N23" s="5">
        <f>D23/C23</f>
        <v>1.2058069835587855E-2</v>
      </c>
      <c r="O23" s="5">
        <f t="shared" si="0"/>
        <v>2.863188834713843E-2</v>
      </c>
      <c r="P23">
        <f>(M23+N73)/B23</f>
        <v>6.5546931871789476E-5</v>
      </c>
      <c r="Q23" s="5">
        <f t="shared" si="1"/>
        <v>115.02167409859251</v>
      </c>
      <c r="R23" s="5">
        <f t="shared" si="2"/>
        <v>3.2932877302918451</v>
      </c>
    </row>
    <row r="24" spans="1:20" x14ac:dyDescent="0.3">
      <c r="A24" t="s">
        <v>32</v>
      </c>
      <c r="B24">
        <v>250</v>
      </c>
      <c r="C24">
        <v>167.383786584994</v>
      </c>
      <c r="D24">
        <v>2.6467525588620102</v>
      </c>
      <c r="E24">
        <v>3.9926182546180002E-2</v>
      </c>
      <c r="F24">
        <v>2213.8795343595598</v>
      </c>
      <c r="G24">
        <v>0</v>
      </c>
      <c r="H24">
        <v>0.94027793952442396</v>
      </c>
      <c r="I24">
        <v>5</v>
      </c>
      <c r="J24">
        <v>2.1052631578947301</v>
      </c>
      <c r="K24">
        <v>53.421052631578902</v>
      </c>
      <c r="M24">
        <f>1/C24</f>
        <v>5.974294287411289E-3</v>
      </c>
      <c r="N24">
        <f>D24/C24</f>
        <v>1.581247869260052E-2</v>
      </c>
      <c r="O24">
        <f t="shared" si="0"/>
        <v>2.9339570108931561E-2</v>
      </c>
      <c r="P24">
        <f>(M24+N74)/B24</f>
        <v>1.151110763951834E-4</v>
      </c>
      <c r="Q24">
        <f t="shared" si="1"/>
        <v>51.900255600956854</v>
      </c>
      <c r="R24">
        <f t="shared" si="2"/>
        <v>1.5227311878757415</v>
      </c>
    </row>
    <row r="25" spans="1:20" x14ac:dyDescent="0.3">
      <c r="A25" t="s">
        <v>33</v>
      </c>
      <c r="B25">
        <v>500</v>
      </c>
      <c r="C25">
        <v>103.987370663383</v>
      </c>
      <c r="D25">
        <v>2.0829410698065201</v>
      </c>
      <c r="E25">
        <v>3.6520171788068302E-2</v>
      </c>
      <c r="F25" s="1">
        <v>-1.23456789E-300</v>
      </c>
      <c r="G25">
        <v>0</v>
      </c>
      <c r="H25">
        <v>0.94498701485194403</v>
      </c>
      <c r="I25">
        <v>7</v>
      </c>
      <c r="J25">
        <v>0.52631578947368396</v>
      </c>
      <c r="K25">
        <v>30</v>
      </c>
      <c r="M25">
        <f>1/C25</f>
        <v>9.616552410360437E-3</v>
      </c>
      <c r="N25">
        <f>D25/C25</f>
        <v>2.0030711965486638E-2</v>
      </c>
      <c r="O25">
        <f t="shared" si="0"/>
        <v>4.5903338461867824E-2</v>
      </c>
      <c r="P25">
        <f>(M25+N75)/B25</f>
        <v>1.3702686375283144E-4</v>
      </c>
      <c r="Q25">
        <f t="shared" si="1"/>
        <v>70.180051903594176</v>
      </c>
      <c r="R25">
        <f t="shared" si="2"/>
        <v>3.2214986758021347</v>
      </c>
    </row>
    <row r="26" spans="1:20" x14ac:dyDescent="0.3">
      <c r="A26" t="s">
        <v>34</v>
      </c>
      <c r="B26">
        <v>1000</v>
      </c>
      <c r="C26">
        <v>100.48179289380001</v>
      </c>
      <c r="D26">
        <v>1.50548042317649</v>
      </c>
      <c r="E26">
        <v>4.1173232892253303E-2</v>
      </c>
      <c r="F26" s="1">
        <v>-1.23456789E-300</v>
      </c>
      <c r="G26">
        <v>0</v>
      </c>
      <c r="H26">
        <v>0.95381226258383101</v>
      </c>
      <c r="I26">
        <v>5</v>
      </c>
      <c r="J26">
        <v>4.7368421052631504</v>
      </c>
      <c r="K26">
        <v>48.736842105263101</v>
      </c>
      <c r="M26">
        <f>1/C26</f>
        <v>9.952051722016025E-3</v>
      </c>
      <c r="N26">
        <f>D26/C26</f>
        <v>1.4982619037935003E-2</v>
      </c>
      <c r="O26">
        <f t="shared" si="0"/>
        <v>3.8241572586815126E-2</v>
      </c>
      <c r="P26">
        <f>(M26+N76)/B26</f>
        <v>5.9951963468674304E-5</v>
      </c>
      <c r="Q26">
        <f t="shared" si="1"/>
        <v>166.00043011462176</v>
      </c>
      <c r="R26">
        <f t="shared" si="2"/>
        <v>6.3481174976708399</v>
      </c>
      <c r="S26">
        <f>AVERAGE(R26,R28:R29)</f>
        <v>3.5387396878585649</v>
      </c>
      <c r="T26">
        <f>SQRT(SUMSQ(R26,R28:R29)) / COUNT(R26,R28:R29)</f>
        <v>2.3672538778263355</v>
      </c>
    </row>
    <row r="27" spans="1:20" s="5" customFormat="1" x14ac:dyDescent="0.3">
      <c r="A27" s="5" t="s">
        <v>35</v>
      </c>
      <c r="B27" s="5">
        <v>1000</v>
      </c>
      <c r="C27" s="5">
        <v>64.585895886993001</v>
      </c>
      <c r="D27" s="5">
        <v>1.0302793473856799</v>
      </c>
      <c r="E27" s="5">
        <v>2.9450877793222401E-2</v>
      </c>
      <c r="F27" s="5">
        <v>2766.6287078676901</v>
      </c>
      <c r="G27" s="5">
        <v>0</v>
      </c>
      <c r="H27" s="5">
        <v>0.94960307384076204</v>
      </c>
      <c r="I27" s="5">
        <v>5</v>
      </c>
      <c r="J27" s="5">
        <v>0.52631578947368396</v>
      </c>
      <c r="K27" s="5">
        <v>44.052631578947299</v>
      </c>
      <c r="M27" s="5">
        <f>1/C27</f>
        <v>1.5483256619211667E-2</v>
      </c>
      <c r="N27" s="5">
        <f>D27/C27</f>
        <v>1.5952079525046407E-2</v>
      </c>
      <c r="O27" s="5">
        <f t="shared" si="0"/>
        <v>4.3605584822878948E-2</v>
      </c>
      <c r="P27">
        <f>(M27+N77)/B27</f>
        <v>5.8937132545113619E-5</v>
      </c>
      <c r="Q27" s="5">
        <f t="shared" si="1"/>
        <v>262.70800683015852</v>
      </c>
      <c r="R27" s="5">
        <f t="shared" si="2"/>
        <v>11.45553627548194</v>
      </c>
    </row>
    <row r="28" spans="1:20" x14ac:dyDescent="0.3">
      <c r="A28" t="s">
        <v>36</v>
      </c>
      <c r="B28">
        <v>250</v>
      </c>
      <c r="C28">
        <v>143.44524215531101</v>
      </c>
      <c r="D28">
        <v>2.4491475723529899</v>
      </c>
      <c r="E28">
        <v>2.73397805771264E-2</v>
      </c>
      <c r="F28">
        <v>1287.99184668721</v>
      </c>
      <c r="G28">
        <v>0</v>
      </c>
      <c r="H28">
        <v>0.91769341496275303</v>
      </c>
      <c r="I28">
        <v>5</v>
      </c>
      <c r="J28">
        <v>5.2631578947368398</v>
      </c>
      <c r="K28">
        <v>67.473684210526301</v>
      </c>
      <c r="M28">
        <f>1/C28</f>
        <v>6.9713012782764879E-3</v>
      </c>
      <c r="N28">
        <f>D28/C28</f>
        <v>1.7073745601832155E-2</v>
      </c>
      <c r="O28">
        <f t="shared" si="0"/>
        <v>4.650305529073949E-2</v>
      </c>
      <c r="P28">
        <f>(M28+N78)/B28</f>
        <v>2.287700340479426E-4</v>
      </c>
      <c r="Q28">
        <f t="shared" si="1"/>
        <v>30.47296516472754</v>
      </c>
      <c r="R28">
        <f t="shared" si="2"/>
        <v>1.4170859839281031</v>
      </c>
    </row>
    <row r="29" spans="1:20" x14ac:dyDescent="0.3">
      <c r="A29" t="s">
        <v>37</v>
      </c>
      <c r="B29">
        <v>500</v>
      </c>
      <c r="C29">
        <v>152.903465007151</v>
      </c>
      <c r="D29">
        <v>3.4127754385912801</v>
      </c>
      <c r="E29">
        <v>3.1766036696077603E-2</v>
      </c>
      <c r="F29">
        <v>2069.4118422862998</v>
      </c>
      <c r="G29">
        <v>0</v>
      </c>
      <c r="H29">
        <v>0.88731801124332998</v>
      </c>
      <c r="I29">
        <v>6</v>
      </c>
      <c r="J29">
        <v>2.1052631578947301</v>
      </c>
      <c r="K29">
        <v>53.421052631578902</v>
      </c>
      <c r="M29">
        <f>1/C29</f>
        <v>6.5400741569409948E-3</v>
      </c>
      <c r="N29">
        <f>D29/C29</f>
        <v>2.2319804449373801E-2</v>
      </c>
      <c r="O29">
        <f t="shared" si="0"/>
        <v>4.8851177068100243E-2</v>
      </c>
      <c r="P29">
        <f>(M29+N79)/B29</f>
        <v>1.1206193424509888E-4</v>
      </c>
      <c r="Q29">
        <f t="shared" si="1"/>
        <v>58.361246403588915</v>
      </c>
      <c r="R29">
        <f t="shared" si="2"/>
        <v>2.8510155819767506</v>
      </c>
    </row>
    <row r="30" spans="1:20" x14ac:dyDescent="0.3">
      <c r="A30" t="s">
        <v>38</v>
      </c>
      <c r="B30">
        <v>1000</v>
      </c>
      <c r="C30">
        <v>157.25432956474901</v>
      </c>
      <c r="D30">
        <v>3.6416955115807599</v>
      </c>
      <c r="E30">
        <v>4.4714694315309202E-2</v>
      </c>
      <c r="F30" s="1">
        <v>-1.23456789E-300</v>
      </c>
      <c r="G30">
        <v>0</v>
      </c>
      <c r="H30">
        <v>0.927849784941569</v>
      </c>
      <c r="I30">
        <v>6</v>
      </c>
      <c r="J30">
        <v>0.52631578947368396</v>
      </c>
      <c r="K30">
        <v>30</v>
      </c>
      <c r="M30">
        <f>1/C30</f>
        <v>6.3591253911279618E-3</v>
      </c>
      <c r="N30">
        <f>D30/C30</f>
        <v>2.3157998394449944E-2</v>
      </c>
      <c r="O30">
        <f t="shared" si="0"/>
        <v>3.6964548168021014E-2</v>
      </c>
      <c r="P30">
        <f>(M30+N80)/B30</f>
        <v>2.7588849980810437E-5</v>
      </c>
      <c r="Q30">
        <f t="shared" si="1"/>
        <v>230.49621117049401</v>
      </c>
      <c r="R30">
        <f t="shared" si="2"/>
        <v>8.5201883003580683</v>
      </c>
      <c r="S30">
        <f>AVERAGE(Q30,Q33)</f>
        <v>177.27689635317</v>
      </c>
      <c r="T30">
        <f>SQRT(SUMSQ(R33,R30)) /2</f>
        <v>5.1556956112861121</v>
      </c>
    </row>
    <row r="31" spans="1:20" s="5" customFormat="1" x14ac:dyDescent="0.3">
      <c r="A31" s="5" t="s">
        <v>39</v>
      </c>
      <c r="B31" s="5">
        <v>1000</v>
      </c>
      <c r="C31" s="5">
        <v>156.01924829862</v>
      </c>
      <c r="D31" s="5">
        <v>2.39969485351053</v>
      </c>
      <c r="E31" s="5">
        <v>5.2164554589428903E-2</v>
      </c>
      <c r="F31" s="5">
        <v>3856.66328197447</v>
      </c>
      <c r="G31" s="5">
        <v>0</v>
      </c>
      <c r="H31" s="5">
        <v>0.96107951578846895</v>
      </c>
      <c r="I31" s="5">
        <v>6</v>
      </c>
      <c r="J31" s="5">
        <v>0</v>
      </c>
      <c r="K31" s="5">
        <v>34.684210526315702</v>
      </c>
      <c r="M31" s="5">
        <f>1/C31</f>
        <v>6.4094655685432182E-3</v>
      </c>
      <c r="N31" s="5">
        <f>D31/C31</f>
        <v>1.5380761538586104E-2</v>
      </c>
      <c r="O31" s="5">
        <f t="shared" si="0"/>
        <v>2.8074276359041903E-2</v>
      </c>
      <c r="P31">
        <f>(M31+N81)/B31</f>
        <v>2.3781275959030199E-5</v>
      </c>
      <c r="Q31" s="5">
        <f t="shared" si="1"/>
        <v>269.51731183748461</v>
      </c>
      <c r="R31" s="5">
        <f t="shared" si="2"/>
        <v>7.5665034960716184</v>
      </c>
    </row>
    <row r="32" spans="1:20" x14ac:dyDescent="0.3">
      <c r="A32" t="s">
        <v>40</v>
      </c>
      <c r="B32">
        <v>250</v>
      </c>
      <c r="C32">
        <v>546.728539361819</v>
      </c>
      <c r="D32">
        <v>72.863461254939196</v>
      </c>
      <c r="E32">
        <v>3.9242550118829801E-2</v>
      </c>
      <c r="F32">
        <v>2983.5368606028801</v>
      </c>
      <c r="G32">
        <v>0</v>
      </c>
      <c r="H32">
        <v>0.273671885387617</v>
      </c>
      <c r="I32">
        <v>6</v>
      </c>
      <c r="J32">
        <v>0</v>
      </c>
      <c r="K32">
        <v>30</v>
      </c>
      <c r="M32">
        <f>1/C32</f>
        <v>1.829061276309578E-3</v>
      </c>
      <c r="N32">
        <f>D32/C32</f>
        <v>0.13327173543929258</v>
      </c>
      <c r="O32">
        <f t="shared" si="0"/>
        <v>0.15162882705786718</v>
      </c>
      <c r="P32">
        <f>(M32+N82)/B32</f>
        <v>1.0625420500970676E-4</v>
      </c>
      <c r="Q32">
        <f t="shared" si="1"/>
        <v>17.214013093811069</v>
      </c>
      <c r="R32">
        <f t="shared" si="2"/>
        <v>2.6101406143733397</v>
      </c>
    </row>
    <row r="33" spans="1:20" x14ac:dyDescent="0.3">
      <c r="A33" t="s">
        <v>41</v>
      </c>
      <c r="B33">
        <v>500</v>
      </c>
      <c r="C33">
        <v>148.55270397964901</v>
      </c>
      <c r="D33">
        <v>4.4550156755940602</v>
      </c>
      <c r="E33">
        <v>3.58498158351679E-2</v>
      </c>
      <c r="F33" s="1">
        <v>-1.23456789E-300</v>
      </c>
      <c r="G33">
        <v>0</v>
      </c>
      <c r="H33">
        <v>0.88460819884245301</v>
      </c>
      <c r="I33">
        <v>5</v>
      </c>
      <c r="J33">
        <v>0.52631578947368396</v>
      </c>
      <c r="K33">
        <v>30</v>
      </c>
      <c r="M33">
        <f>1/C33</f>
        <v>6.7316176226384613E-3</v>
      </c>
      <c r="N33">
        <f>D33/C33</f>
        <v>2.9989462030959566E-2</v>
      </c>
      <c r="O33">
        <f t="shared" si="0"/>
        <v>4.6815800994991677E-2</v>
      </c>
      <c r="P33">
        <f>(M33+N83)/B33</f>
        <v>5.4262041378691424E-5</v>
      </c>
      <c r="Q33">
        <f t="shared" si="1"/>
        <v>124.05758153584601</v>
      </c>
      <c r="R33">
        <f t="shared" si="2"/>
        <v>5.8078550491021206</v>
      </c>
    </row>
    <row r="34" spans="1:20" x14ac:dyDescent="0.3">
      <c r="A34" t="s">
        <v>42</v>
      </c>
      <c r="B34">
        <v>1000</v>
      </c>
      <c r="C34">
        <v>338.558556145718</v>
      </c>
      <c r="D34">
        <v>8.4798331063601395</v>
      </c>
      <c r="E34">
        <v>3.0969504435146601E-2</v>
      </c>
      <c r="F34">
        <v>1496.2668911000801</v>
      </c>
      <c r="G34">
        <v>0</v>
      </c>
      <c r="H34">
        <v>0.85816886498804301</v>
      </c>
      <c r="I34">
        <v>7</v>
      </c>
      <c r="J34">
        <v>0.52631578947368396</v>
      </c>
      <c r="K34">
        <v>53.421052631578902</v>
      </c>
      <c r="M34">
        <f>1/C34</f>
        <v>2.9536987969950843E-3</v>
      </c>
      <c r="N34">
        <f>D34/C34</f>
        <v>2.5046872844975032E-2</v>
      </c>
      <c r="O34">
        <f t="shared" si="0"/>
        <v>4.3457670121248612E-2</v>
      </c>
      <c r="P34">
        <f>(M34+N84)/B34</f>
        <v>2.7059447026875853E-5</v>
      </c>
      <c r="Q34">
        <f t="shared" si="1"/>
        <v>109.15591859883263</v>
      </c>
      <c r="R34">
        <f t="shared" si="2"/>
        <v>4.7436619022499347</v>
      </c>
      <c r="S34">
        <f>AVERAGE(Q34,Q37)</f>
        <v>111.43008529320414</v>
      </c>
      <c r="T34">
        <f>SQRT(SUMSQ(R34,R36))/2</f>
        <v>2.4693488814564599</v>
      </c>
    </row>
    <row r="35" spans="1:20" s="5" customFormat="1" x14ac:dyDescent="0.3">
      <c r="A35" s="5" t="s">
        <v>43</v>
      </c>
      <c r="B35" s="5">
        <v>1000</v>
      </c>
      <c r="C35" s="5">
        <v>388.19621168486998</v>
      </c>
      <c r="D35" s="5">
        <v>6.0627089575844701</v>
      </c>
      <c r="E35" s="5">
        <v>4.2178101296637002E-2</v>
      </c>
      <c r="F35" s="5">
        <v>3101.0603350822398</v>
      </c>
      <c r="G35" s="5">
        <v>0</v>
      </c>
      <c r="H35" s="5">
        <v>0.90060281159557898</v>
      </c>
      <c r="I35" s="5">
        <v>5</v>
      </c>
      <c r="J35" s="5">
        <v>0</v>
      </c>
      <c r="K35" s="5">
        <v>90.894736842105203</v>
      </c>
      <c r="M35" s="5">
        <f>1/C35</f>
        <v>2.5760168953214316E-3</v>
      </c>
      <c r="N35" s="5">
        <f>D35/C35</f>
        <v>1.5617640706154179E-2</v>
      </c>
      <c r="O35" s="5">
        <f t="shared" si="0"/>
        <v>3.3739197426449999E-2</v>
      </c>
      <c r="P35">
        <f>(M35+N85)/B35</f>
        <v>2.9119305489888449E-5</v>
      </c>
      <c r="Q35" s="5">
        <f t="shared" si="1"/>
        <v>88.464228524129538</v>
      </c>
      <c r="R35" s="5">
        <f t="shared" si="2"/>
        <v>2.9847120713541959</v>
      </c>
    </row>
    <row r="36" spans="1:20" x14ac:dyDescent="0.3">
      <c r="A36" t="s">
        <v>44</v>
      </c>
      <c r="B36">
        <v>250</v>
      </c>
      <c r="C36">
        <v>346.36672786095602</v>
      </c>
      <c r="D36">
        <v>15.7985850441059</v>
      </c>
      <c r="E36">
        <v>2.90982938639801E-2</v>
      </c>
      <c r="F36" s="1">
        <v>-1.23456789E-300</v>
      </c>
      <c r="G36">
        <v>0</v>
      </c>
      <c r="H36">
        <v>0.71145160446375699</v>
      </c>
      <c r="I36">
        <v>6</v>
      </c>
      <c r="J36">
        <v>0</v>
      </c>
      <c r="K36">
        <v>39.368421052631497</v>
      </c>
      <c r="M36">
        <f>1/C36</f>
        <v>2.8871133384423568E-3</v>
      </c>
      <c r="N36">
        <f>D36/C36</f>
        <v>4.5612305609354073E-2</v>
      </c>
      <c r="O36">
        <f t="shared" si="0"/>
        <v>6.9106534771016054E-2</v>
      </c>
      <c r="P36">
        <f>(M36+N86)/B36</f>
        <v>1.4518946622664043E-4</v>
      </c>
      <c r="Q36">
        <f t="shared" si="1"/>
        <v>19.885143278477099</v>
      </c>
      <c r="R36">
        <f t="shared" si="2"/>
        <v>1.3741933454007138</v>
      </c>
    </row>
    <row r="37" spans="1:20" x14ac:dyDescent="0.3">
      <c r="A37" t="s">
        <v>45</v>
      </c>
      <c r="B37">
        <v>500</v>
      </c>
      <c r="C37">
        <v>176.54294914382101</v>
      </c>
      <c r="D37">
        <v>6.09774381798311</v>
      </c>
      <c r="E37">
        <v>3.8225828157676001E-2</v>
      </c>
      <c r="F37">
        <v>1935.8536893532901</v>
      </c>
      <c r="G37">
        <v>0</v>
      </c>
      <c r="H37">
        <v>0.82926751937527099</v>
      </c>
      <c r="I37">
        <v>5</v>
      </c>
      <c r="J37">
        <v>0</v>
      </c>
      <c r="K37">
        <v>34.684210526315702</v>
      </c>
      <c r="M37">
        <f>1/C37</f>
        <v>5.6643440298788051E-3</v>
      </c>
      <c r="N37">
        <f>D37/C37</f>
        <v>3.4539718791123018E-2</v>
      </c>
      <c r="O37">
        <f t="shared" si="0"/>
        <v>5.1892105708140707E-2</v>
      </c>
      <c r="P37">
        <f>(M37+N87)/B37</f>
        <v>4.981646623468172E-5</v>
      </c>
      <c r="Q37">
        <f t="shared" si="1"/>
        <v>113.70425198757567</v>
      </c>
      <c r="R37">
        <f t="shared" si="2"/>
        <v>5.9003530636043449</v>
      </c>
    </row>
    <row r="38" spans="1:20" x14ac:dyDescent="0.3">
      <c r="A38" t="s">
        <v>46</v>
      </c>
      <c r="B38">
        <v>1000</v>
      </c>
      <c r="C38">
        <v>350.47613224735898</v>
      </c>
      <c r="D38">
        <v>37.607926534155602</v>
      </c>
      <c r="E38">
        <v>2.6556802126358098E-2</v>
      </c>
      <c r="F38">
        <v>2222.69857258811</v>
      </c>
      <c r="G38">
        <v>0</v>
      </c>
      <c r="H38">
        <v>0.365029183354735</v>
      </c>
      <c r="I38">
        <v>7</v>
      </c>
      <c r="J38">
        <v>0</v>
      </c>
      <c r="K38">
        <v>30</v>
      </c>
      <c r="M38">
        <f>1/C38</f>
        <v>2.853261343611896E-3</v>
      </c>
      <c r="N38">
        <f>D38/C38</f>
        <v>0.10730524299330228</v>
      </c>
      <c r="O38">
        <f t="shared" si="0"/>
        <v>0.11970470125914853</v>
      </c>
      <c r="P38">
        <f>(M38+N88)/B38</f>
        <v>3.0470903775402364E-5</v>
      </c>
      <c r="Q38">
        <f t="shared" si="1"/>
        <v>93.638881361805588</v>
      </c>
      <c r="R38">
        <f t="shared" si="2"/>
        <v>11.20901431965579</v>
      </c>
    </row>
    <row r="39" spans="1:20" s="5" customFormat="1" x14ac:dyDescent="0.3">
      <c r="A39" s="5" t="s">
        <v>47</v>
      </c>
      <c r="B39" s="5">
        <v>1000</v>
      </c>
      <c r="C39" s="5">
        <v>652.76432676626405</v>
      </c>
      <c r="D39" s="5">
        <v>45.590629908379199</v>
      </c>
      <c r="E39" s="5">
        <v>2.4988857835260898E-2</v>
      </c>
      <c r="F39" s="5">
        <v>2382.82015256353</v>
      </c>
      <c r="G39" s="5">
        <v>0</v>
      </c>
      <c r="H39" s="5">
        <v>0.44165457009336301</v>
      </c>
      <c r="I39" s="5">
        <v>16</v>
      </c>
      <c r="J39" s="5">
        <v>1.0526315789473599</v>
      </c>
      <c r="K39" s="5">
        <v>53.421052631578902</v>
      </c>
      <c r="M39" s="5">
        <f>1/C39</f>
        <v>1.5319464606068629E-3</v>
      </c>
      <c r="N39" s="5">
        <f>D39/C39</f>
        <v>6.9842404124978913E-2</v>
      </c>
      <c r="O39" s="5">
        <f t="shared" si="0"/>
        <v>0.10377841670775936</v>
      </c>
      <c r="P39">
        <f>(M39+N89)/B39</f>
        <v>4.2125660572330492E-5</v>
      </c>
      <c r="Q39" s="5">
        <f t="shared" si="1"/>
        <v>36.366111291631476</v>
      </c>
      <c r="R39" s="5">
        <f t="shared" si="2"/>
        <v>3.7740174516636844</v>
      </c>
    </row>
    <row r="40" spans="1:20" x14ac:dyDescent="0.3">
      <c r="A40" t="s">
        <v>48</v>
      </c>
      <c r="B40">
        <v>250</v>
      </c>
      <c r="C40">
        <v>150.75618225195501</v>
      </c>
      <c r="D40">
        <v>10.205811349318401</v>
      </c>
      <c r="E40">
        <v>2.77808211877941E-2</v>
      </c>
      <c r="F40" s="1">
        <v>-1.23456789E-300</v>
      </c>
      <c r="G40">
        <v>0</v>
      </c>
      <c r="H40">
        <v>0.58810962772502795</v>
      </c>
      <c r="I40">
        <v>8</v>
      </c>
      <c r="J40">
        <v>0</v>
      </c>
      <c r="K40">
        <v>30</v>
      </c>
      <c r="M40">
        <f>1/C40</f>
        <v>6.6332271424114813E-3</v>
      </c>
      <c r="N40">
        <f>D40/C40</f>
        <v>6.7697464852629952E-2</v>
      </c>
      <c r="O40">
        <f t="shared" si="0"/>
        <v>8.9099451014853281E-2</v>
      </c>
      <c r="P40">
        <f>(M40+N90)/B40</f>
        <v>2.6230464914406976E-4</v>
      </c>
      <c r="Q40">
        <f t="shared" si="1"/>
        <v>25.288256094798413</v>
      </c>
      <c r="R40">
        <f t="shared" si="2"/>
        <v>2.2531697351695561</v>
      </c>
    </row>
    <row r="41" spans="1:20" x14ac:dyDescent="0.3">
      <c r="A41" t="s">
        <v>49</v>
      </c>
      <c r="B41">
        <v>500</v>
      </c>
      <c r="C41">
        <v>139.843841355633</v>
      </c>
      <c r="D41">
        <v>5.7293813612035196</v>
      </c>
      <c r="E41">
        <v>3.3945542073030403E-2</v>
      </c>
      <c r="F41">
        <v>2771.79761539026</v>
      </c>
      <c r="G41">
        <v>0</v>
      </c>
      <c r="H41">
        <v>0.79804035119053496</v>
      </c>
      <c r="I41">
        <v>6</v>
      </c>
      <c r="J41">
        <v>0</v>
      </c>
      <c r="K41">
        <v>30</v>
      </c>
      <c r="M41">
        <f>1/C41</f>
        <v>7.1508333174067186E-3</v>
      </c>
      <c r="N41">
        <f>D41/C41</f>
        <v>4.0969851125823187E-2</v>
      </c>
      <c r="O41">
        <f t="shared" si="0"/>
        <v>6.1109248377783768E-2</v>
      </c>
      <c r="P41">
        <f>(M41+N91)/B41</f>
        <v>1.0238861692569423E-4</v>
      </c>
      <c r="Q41" s="7">
        <f t="shared" si="1"/>
        <v>69.840120241063929</v>
      </c>
      <c r="R41" s="7">
        <f t="shared" si="2"/>
        <v>4.2678772545454589</v>
      </c>
    </row>
    <row r="42" spans="1:20" x14ac:dyDescent="0.3">
      <c r="A42" t="s">
        <v>50</v>
      </c>
      <c r="B42">
        <v>1000</v>
      </c>
      <c r="C42">
        <v>3275394760005330</v>
      </c>
      <c r="D42" s="1">
        <v>2.0821461138542801E+26</v>
      </c>
      <c r="E42">
        <v>4.44273055521162E-2</v>
      </c>
      <c r="F42">
        <v>884.14774166382904</v>
      </c>
      <c r="G42">
        <v>0</v>
      </c>
      <c r="H42" s="1">
        <v>6.8567374000849597E-13</v>
      </c>
      <c r="I42">
        <v>34</v>
      </c>
      <c r="J42">
        <v>1.57894736842105</v>
      </c>
      <c r="K42">
        <v>48.736842105263101</v>
      </c>
      <c r="M42">
        <f>1/C42</f>
        <v>3.053067105713916E-16</v>
      </c>
      <c r="N42">
        <f>D42/C42</f>
        <v>63569318094.985649</v>
      </c>
      <c r="O42">
        <f t="shared" si="0"/>
        <v>63569318095.019592</v>
      </c>
      <c r="P42">
        <f>(M42+N92)/B42</f>
        <v>1.3007079729114799E-4</v>
      </c>
      <c r="Q42">
        <f t="shared" si="1"/>
        <v>2.3472348669317286E-12</v>
      </c>
      <c r="R42">
        <f t="shared" si="2"/>
        <v>0.14921211989970404</v>
      </c>
    </row>
    <row r="43" spans="1:20" s="5" customFormat="1" x14ac:dyDescent="0.3">
      <c r="A43" s="5" t="s">
        <v>51</v>
      </c>
      <c r="B43" s="5">
        <v>1000</v>
      </c>
      <c r="C43" s="5">
        <v>489.87957270310699</v>
      </c>
      <c r="D43" s="5">
        <v>88.278018969784995</v>
      </c>
      <c r="E43" s="5">
        <v>2.0856423003685499E-2</v>
      </c>
      <c r="F43" s="5">
        <v>5271.7635610223997</v>
      </c>
      <c r="G43" s="5">
        <v>0</v>
      </c>
      <c r="H43" s="5">
        <v>0.169436708661893</v>
      </c>
      <c r="I43" s="5">
        <v>6</v>
      </c>
      <c r="J43" s="5">
        <v>0</v>
      </c>
      <c r="K43" s="5">
        <v>30</v>
      </c>
      <c r="M43" s="5">
        <f>1/C43</f>
        <v>2.0413180212477508E-3</v>
      </c>
      <c r="N43" s="5">
        <f>D43/C43</f>
        <v>0.18020351100307291</v>
      </c>
      <c r="O43" s="5">
        <f t="shared" si="0"/>
        <v>0.22162273920199926</v>
      </c>
      <c r="P43">
        <f>(M43+N93)/B43</f>
        <v>1.0532503419452107E-4</v>
      </c>
      <c r="Q43" s="5">
        <f t="shared" si="1"/>
        <v>19.381128492944164</v>
      </c>
      <c r="R43" s="5">
        <f t="shared" si="2"/>
        <v>4.2952987854322018</v>
      </c>
    </row>
    <row r="44" spans="1:20" x14ac:dyDescent="0.3">
      <c r="A44" t="s">
        <v>52</v>
      </c>
      <c r="B44">
        <v>250</v>
      </c>
      <c r="C44">
        <v>195.56415588054</v>
      </c>
      <c r="D44">
        <v>14.5224828680611</v>
      </c>
      <c r="E44">
        <v>2.06015848006855E-2</v>
      </c>
      <c r="F44" s="1">
        <v>-1.23456789E-300</v>
      </c>
      <c r="G44">
        <v>0</v>
      </c>
      <c r="H44">
        <v>0.54537379930579499</v>
      </c>
      <c r="I44">
        <v>7</v>
      </c>
      <c r="J44">
        <v>0</v>
      </c>
      <c r="K44">
        <v>30</v>
      </c>
      <c r="M44">
        <f>1/C44</f>
        <v>5.1134114812473519E-3</v>
      </c>
      <c r="N44">
        <f>D44/C44</f>
        <v>7.42594306337616E-2</v>
      </c>
      <c r="O44">
        <f t="shared" si="0"/>
        <v>0.10090304207456993</v>
      </c>
      <c r="P44">
        <f>(M44+N94)/B44</f>
        <v>4.6437531655411826E-4</v>
      </c>
      <c r="Q44">
        <f t="shared" si="1"/>
        <v>11.011376571845492</v>
      </c>
      <c r="R44">
        <f t="shared" si="2"/>
        <v>1.1110813935278594</v>
      </c>
    </row>
    <row r="45" spans="1:20" x14ac:dyDescent="0.3">
      <c r="A45" t="s">
        <v>53</v>
      </c>
      <c r="B45">
        <v>500</v>
      </c>
      <c r="C45">
        <v>107.05134060931201</v>
      </c>
      <c r="D45">
        <v>7.5361749701491796</v>
      </c>
      <c r="E45">
        <v>1.54587418465486E-2</v>
      </c>
      <c r="F45">
        <v>2335.6156787580699</v>
      </c>
      <c r="G45">
        <v>0</v>
      </c>
      <c r="H45">
        <v>0.57030553324122102</v>
      </c>
      <c r="I45">
        <v>7</v>
      </c>
      <c r="J45">
        <v>0</v>
      </c>
      <c r="K45">
        <v>30</v>
      </c>
      <c r="M45">
        <f>1/C45</f>
        <v>9.3413122554862581E-3</v>
      </c>
      <c r="N45">
        <f>D45/C45</f>
        <v>7.0397763608143316E-2</v>
      </c>
      <c r="O45">
        <f t="shared" si="0"/>
        <v>0.10101480667658622</v>
      </c>
      <c r="P45">
        <f>(M45+N95)/B45</f>
        <v>1.874117208101597E-4</v>
      </c>
      <c r="Q45">
        <f t="shared" si="1"/>
        <v>49.843799603913887</v>
      </c>
      <c r="R45">
        <f t="shared" si="2"/>
        <v>5.0349617810158662</v>
      </c>
    </row>
    <row r="46" spans="1:20" x14ac:dyDescent="0.3">
      <c r="A46" t="s">
        <v>54</v>
      </c>
      <c r="B46">
        <v>1000</v>
      </c>
      <c r="C46">
        <v>529.26387977177399</v>
      </c>
      <c r="D46">
        <v>78.626936627907895</v>
      </c>
      <c r="E46">
        <v>2.0371673262522198E-2</v>
      </c>
      <c r="F46">
        <v>1366.5689982106101</v>
      </c>
      <c r="G46">
        <v>0</v>
      </c>
      <c r="H46">
        <v>0.23289661588310701</v>
      </c>
      <c r="I46">
        <v>14</v>
      </c>
      <c r="J46">
        <v>0</v>
      </c>
      <c r="K46">
        <v>30</v>
      </c>
      <c r="M46">
        <f>1/C46</f>
        <v>1.8894166751587393E-3</v>
      </c>
      <c r="N46">
        <f>D46/C46</f>
        <v>0.14855904518141863</v>
      </c>
      <c r="O46">
        <f t="shared" si="0"/>
        <v>0.18809351944386654</v>
      </c>
      <c r="P46">
        <f>(M46+N96)/B46</f>
        <v>9.1912198013538966E-5</v>
      </c>
      <c r="Q46">
        <f t="shared" si="1"/>
        <v>20.556756513215166</v>
      </c>
      <c r="R46">
        <f t="shared" si="2"/>
        <v>3.8665926809212672</v>
      </c>
    </row>
    <row r="47" spans="1:20" s="5" customFormat="1" x14ac:dyDescent="0.3">
      <c r="A47" s="5" t="s">
        <v>55</v>
      </c>
      <c r="B47" s="5">
        <v>1000</v>
      </c>
      <c r="C47" s="5">
        <v>122.47431407103799</v>
      </c>
      <c r="D47" s="5">
        <v>5.7136580910689201</v>
      </c>
      <c r="E47" s="5">
        <v>1.7121655845899201E-2</v>
      </c>
      <c r="F47" s="5">
        <v>3196.1766957183499</v>
      </c>
      <c r="G47" s="5">
        <v>0</v>
      </c>
      <c r="H47" s="5">
        <v>0.72510376805284305</v>
      </c>
      <c r="I47" s="5">
        <v>6</v>
      </c>
      <c r="J47" s="5">
        <v>0</v>
      </c>
      <c r="K47" s="5">
        <v>34.684210526315702</v>
      </c>
      <c r="M47" s="5">
        <f>1/C47</f>
        <v>8.164977347168291E-3</v>
      </c>
      <c r="N47" s="5">
        <f>D47/C47</f>
        <v>4.6651888883042558E-2</v>
      </c>
      <c r="O47" s="5">
        <f t="shared" si="0"/>
        <v>7.97869152645896E-2</v>
      </c>
      <c r="P47">
        <f>(M47+N97)/B47</f>
        <v>6.5097318503478383E-5</v>
      </c>
      <c r="Q47" s="5">
        <f t="shared" si="1"/>
        <v>125.42724546683144</v>
      </c>
      <c r="R47" s="5">
        <f t="shared" si="2"/>
        <v>10.007453005932961</v>
      </c>
    </row>
    <row r="48" spans="1:20" x14ac:dyDescent="0.3">
      <c r="A48" t="s">
        <v>56</v>
      </c>
      <c r="B48">
        <v>250</v>
      </c>
      <c r="C48">
        <v>302.67863629299097</v>
      </c>
      <c r="D48">
        <v>24.3770241245821</v>
      </c>
      <c r="E48">
        <v>2.28990735851048E-2</v>
      </c>
      <c r="F48">
        <v>2624.1052739066699</v>
      </c>
      <c r="G48">
        <v>0</v>
      </c>
      <c r="H48">
        <v>0.50732533172501404</v>
      </c>
      <c r="I48">
        <v>7</v>
      </c>
      <c r="J48">
        <v>0</v>
      </c>
      <c r="K48">
        <v>30</v>
      </c>
      <c r="M48">
        <f>1/C48</f>
        <v>3.3038341002435546E-3</v>
      </c>
      <c r="N48">
        <f>D48/C48</f>
        <v>8.0537643565254127E-2</v>
      </c>
      <c r="O48">
        <f t="shared" si="0"/>
        <v>8.0537643565254127E-2</v>
      </c>
      <c r="P48">
        <f>(M48+N98)/B48</f>
        <v>1.3215336400974219E-5</v>
      </c>
      <c r="Q48">
        <f t="shared" si="1"/>
        <v>250</v>
      </c>
      <c r="R48">
        <f t="shared" si="2"/>
        <v>20.134410891313532</v>
      </c>
    </row>
    <row r="49" spans="1:18" x14ac:dyDescent="0.3">
      <c r="A49" t="s">
        <v>57</v>
      </c>
      <c r="B49">
        <v>500</v>
      </c>
      <c r="C49">
        <v>755.58239268661498</v>
      </c>
      <c r="D49">
        <v>66.873938274160906</v>
      </c>
      <c r="E49">
        <v>2.4804112449759001E-2</v>
      </c>
      <c r="F49" s="1">
        <v>-1.23456789E-300</v>
      </c>
      <c r="G49">
        <v>0</v>
      </c>
      <c r="H49">
        <v>0.30580185178994301</v>
      </c>
      <c r="I49">
        <v>7</v>
      </c>
      <c r="J49">
        <v>0</v>
      </c>
      <c r="K49">
        <v>58.105263157894697</v>
      </c>
      <c r="M49">
        <f>1/C49</f>
        <v>1.3234824020241028E-3</v>
      </c>
      <c r="N49">
        <f>D49/C49</f>
        <v>8.8506480459898049E-2</v>
      </c>
      <c r="O49">
        <f t="shared" si="0"/>
        <v>8.8506480459898049E-2</v>
      </c>
      <c r="P49">
        <f>(M49+N99)/B49</f>
        <v>2.6469648040482055E-6</v>
      </c>
      <c r="Q49">
        <f t="shared" si="1"/>
        <v>500</v>
      </c>
      <c r="R49">
        <f t="shared" si="2"/>
        <v>44.253240229949022</v>
      </c>
    </row>
    <row r="51" spans="1:18" x14ac:dyDescent="0.3">
      <c r="A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59</v>
      </c>
      <c r="H51" t="s">
        <v>60</v>
      </c>
      <c r="I51" t="s">
        <v>6</v>
      </c>
      <c r="J51" t="s">
        <v>7</v>
      </c>
      <c r="K51" t="s">
        <v>8</v>
      </c>
      <c r="M51" t="s">
        <v>9</v>
      </c>
      <c r="N51" t="s">
        <v>61</v>
      </c>
      <c r="O51" t="s">
        <v>62</v>
      </c>
    </row>
    <row r="52" spans="1:18" x14ac:dyDescent="0.3">
      <c r="A52" t="s">
        <v>63</v>
      </c>
      <c r="B52">
        <v>1000</v>
      </c>
      <c r="C52">
        <v>43.299424407697899</v>
      </c>
      <c r="D52">
        <v>1.03126787970933</v>
      </c>
      <c r="E52">
        <v>-3.6381665198053401E-2</v>
      </c>
      <c r="F52" s="1">
        <v>-1.23456789E-300</v>
      </c>
      <c r="G52">
        <v>3.3213412601408601E-2</v>
      </c>
      <c r="H52">
        <v>3.0422305206482397E-4</v>
      </c>
      <c r="I52">
        <v>0.980196148930774</v>
      </c>
      <c r="J52">
        <v>6</v>
      </c>
      <c r="K52">
        <v>0</v>
      </c>
      <c r="M52">
        <v>100.715789473684</v>
      </c>
      <c r="N52">
        <f>1/C52</f>
        <v>2.3094995226361877E-2</v>
      </c>
      <c r="O52">
        <f>D52/C52</f>
        <v>2.3817126758987311E-2</v>
      </c>
    </row>
    <row r="53" spans="1:18" x14ac:dyDescent="0.3">
      <c r="A53" t="s">
        <v>64</v>
      </c>
      <c r="B53">
        <v>1000</v>
      </c>
      <c r="C53">
        <v>14.203576880924301</v>
      </c>
      <c r="D53">
        <v>0.34858739504598901</v>
      </c>
      <c r="E53">
        <v>-3.4736234262520899E-2</v>
      </c>
      <c r="F53" s="1">
        <v>-1.23456789E-300</v>
      </c>
      <c r="G53">
        <v>3.6064984036801702E-2</v>
      </c>
      <c r="H53">
        <v>2.2851248302126399E-4</v>
      </c>
      <c r="I53">
        <v>0.98259379725840501</v>
      </c>
      <c r="J53">
        <v>6</v>
      </c>
      <c r="K53">
        <v>0</v>
      </c>
      <c r="M53">
        <v>48.784210526315697</v>
      </c>
      <c r="N53">
        <f>1/C53</f>
        <v>7.0404800733188611E-2</v>
      </c>
      <c r="O53">
        <f>D53/C53</f>
        <v>2.4542226086314154E-2</v>
      </c>
    </row>
    <row r="54" spans="1:18" x14ac:dyDescent="0.3">
      <c r="A54" t="s">
        <v>65</v>
      </c>
      <c r="B54">
        <v>250</v>
      </c>
      <c r="C54">
        <v>21.991957606327599</v>
      </c>
      <c r="D54">
        <v>0.46545931094738302</v>
      </c>
      <c r="E54">
        <v>-3.0093885163865599E-2</v>
      </c>
      <c r="F54" s="1">
        <v>-1.23456789E-300</v>
      </c>
      <c r="G54">
        <v>2.9478681692721598E-2</v>
      </c>
      <c r="H54">
        <v>1.8395138053879599E-4</v>
      </c>
      <c r="I54">
        <v>0.98168895927420496</v>
      </c>
      <c r="J54">
        <v>5</v>
      </c>
      <c r="K54">
        <v>0</v>
      </c>
      <c r="M54">
        <v>72.3894736842105</v>
      </c>
      <c r="N54">
        <f>1/C54</f>
        <v>4.5471168047008091E-2</v>
      </c>
      <c r="O54">
        <f>D54/C54</f>
        <v>2.1164978547133045E-2</v>
      </c>
    </row>
    <row r="55" spans="1:18" x14ac:dyDescent="0.3">
      <c r="A55" t="s">
        <v>66</v>
      </c>
      <c r="B55">
        <v>500</v>
      </c>
      <c r="C55">
        <v>26.7284307595325</v>
      </c>
      <c r="D55">
        <v>0.72008630466457002</v>
      </c>
      <c r="E55">
        <v>-2.6948756883193301E-2</v>
      </c>
      <c r="F55">
        <v>3705.2462703840602</v>
      </c>
      <c r="G55">
        <v>2.6195093995523E-2</v>
      </c>
      <c r="H55">
        <v>2.4250129908887601E-4</v>
      </c>
      <c r="I55">
        <v>0.97728596483924501</v>
      </c>
      <c r="J55">
        <v>5</v>
      </c>
      <c r="K55">
        <v>0</v>
      </c>
      <c r="M55">
        <v>72.3894736842105</v>
      </c>
      <c r="N55">
        <f>1/C55</f>
        <v>3.7413344950801397E-2</v>
      </c>
      <c r="O55">
        <f>D55/C55</f>
        <v>2.6940837310763428E-2</v>
      </c>
    </row>
    <row r="56" spans="1:18" x14ac:dyDescent="0.3">
      <c r="A56" t="s">
        <v>67</v>
      </c>
      <c r="B56">
        <v>1000</v>
      </c>
      <c r="C56">
        <v>39.874349910368899</v>
      </c>
      <c r="D56">
        <v>0.74761135346736995</v>
      </c>
      <c r="E56">
        <v>-4.9714759371606902E-2</v>
      </c>
      <c r="F56" s="1">
        <v>-1.23456789E-300</v>
      </c>
      <c r="G56">
        <v>4.9782130720135098E-2</v>
      </c>
      <c r="H56">
        <v>3.5429542365457602E-4</v>
      </c>
      <c r="I56">
        <v>0.99047040013779197</v>
      </c>
      <c r="J56">
        <v>5</v>
      </c>
      <c r="K56">
        <v>0</v>
      </c>
      <c r="M56">
        <v>86.552631578947299</v>
      </c>
      <c r="N56">
        <f>1/C56</f>
        <v>2.5078778770007248E-2</v>
      </c>
      <c r="O56">
        <f>D56/C56</f>
        <v>1.8749179739553864E-2</v>
      </c>
    </row>
    <row r="57" spans="1:18" x14ac:dyDescent="0.3">
      <c r="A57" t="s">
        <v>68</v>
      </c>
      <c r="B57">
        <v>1000</v>
      </c>
      <c r="C57">
        <v>49.962472559511397</v>
      </c>
      <c r="D57">
        <v>1.2104220090523601</v>
      </c>
      <c r="E57">
        <v>-4.2296954540757797E-2</v>
      </c>
      <c r="F57" s="1">
        <v>-1.23456789E-300</v>
      </c>
      <c r="G57">
        <v>4.2508910799353497E-2</v>
      </c>
      <c r="H57">
        <v>4.4641000387461802E-4</v>
      </c>
      <c r="I57">
        <v>0.98741205390643605</v>
      </c>
      <c r="J57">
        <v>4</v>
      </c>
      <c r="K57">
        <v>0</v>
      </c>
      <c r="M57">
        <v>91.273684210526298</v>
      </c>
      <c r="N57">
        <f>1/C57</f>
        <v>2.0015022251128146E-2</v>
      </c>
      <c r="O57">
        <f>D57/C57</f>
        <v>2.4226623444438222E-2</v>
      </c>
    </row>
    <row r="58" spans="1:18" x14ac:dyDescent="0.3">
      <c r="A58" t="s">
        <v>69</v>
      </c>
      <c r="B58">
        <v>250</v>
      </c>
      <c r="C58">
        <v>56.633793011679501</v>
      </c>
      <c r="D58">
        <v>1.4261359478234299</v>
      </c>
      <c r="E58">
        <v>-3.1535001211591598E-2</v>
      </c>
      <c r="F58">
        <v>2224.5224971008402</v>
      </c>
      <c r="G58">
        <v>3.0733272943955701E-2</v>
      </c>
      <c r="H58">
        <v>3.0220594572634597E-4</v>
      </c>
      <c r="I58">
        <v>0.97745451962708796</v>
      </c>
      <c r="J58">
        <v>5</v>
      </c>
      <c r="K58">
        <v>0</v>
      </c>
      <c r="M58">
        <v>119.6</v>
      </c>
      <c r="N58">
        <f>1/C58</f>
        <v>1.7657302236383347E-2</v>
      </c>
      <c r="O58">
        <f>D58/C58</f>
        <v>2.5181713460889332E-2</v>
      </c>
    </row>
    <row r="59" spans="1:18" x14ac:dyDescent="0.3">
      <c r="A59" t="s">
        <v>70</v>
      </c>
      <c r="B59">
        <v>500</v>
      </c>
      <c r="C59">
        <v>61.311967806155202</v>
      </c>
      <c r="D59">
        <v>1.70010534565633</v>
      </c>
      <c r="E59">
        <v>-3.9750525344608101E-2</v>
      </c>
      <c r="F59" s="1">
        <v>-1.23456789E-300</v>
      </c>
      <c r="G59">
        <v>4.4526132514459499E-2</v>
      </c>
      <c r="H59">
        <v>4.3428458445915398E-4</v>
      </c>
      <c r="I59">
        <v>0.97605945910256697</v>
      </c>
      <c r="J59">
        <v>6</v>
      </c>
      <c r="K59">
        <v>0</v>
      </c>
      <c r="M59">
        <v>119.6</v>
      </c>
      <c r="N59">
        <f>1/C59</f>
        <v>1.6310029440934182E-2</v>
      </c>
      <c r="O59">
        <f>D59/C59</f>
        <v>2.7728768240344322E-2</v>
      </c>
    </row>
    <row r="60" spans="1:18" x14ac:dyDescent="0.3">
      <c r="A60" t="s">
        <v>71</v>
      </c>
      <c r="B60">
        <v>1000</v>
      </c>
      <c r="C60">
        <v>53.153887999051499</v>
      </c>
      <c r="D60">
        <v>0.85613382841516295</v>
      </c>
      <c r="E60">
        <v>-6.6785457046323701E-2</v>
      </c>
      <c r="F60" s="1">
        <v>-1.23456789E-300</v>
      </c>
      <c r="G60">
        <v>6.8108296115742206E-2</v>
      </c>
      <c r="H60">
        <v>4.3712611533672501E-4</v>
      </c>
      <c r="I60">
        <v>0.99256210679707402</v>
      </c>
      <c r="J60">
        <v>4</v>
      </c>
      <c r="K60">
        <v>0</v>
      </c>
      <c r="M60">
        <v>105.436842105263</v>
      </c>
      <c r="N60">
        <f>1/C60</f>
        <v>1.8813299226913455E-2</v>
      </c>
      <c r="O60">
        <f>D60/C60</f>
        <v>1.6106701892257443E-2</v>
      </c>
    </row>
    <row r="61" spans="1:18" x14ac:dyDescent="0.3">
      <c r="A61" t="s">
        <v>72</v>
      </c>
      <c r="B61">
        <v>1000</v>
      </c>
      <c r="C61">
        <v>60.6689887852909</v>
      </c>
      <c r="D61">
        <v>0.80628897198648697</v>
      </c>
      <c r="E61">
        <v>-6.8498116559806504E-2</v>
      </c>
      <c r="F61">
        <v>7295.3156723231205</v>
      </c>
      <c r="G61">
        <v>7.0437694769346706E-2</v>
      </c>
      <c r="H61">
        <v>3.6846709013424499E-4</v>
      </c>
      <c r="I61">
        <v>0.99429801662889905</v>
      </c>
      <c r="J61">
        <v>5</v>
      </c>
      <c r="K61">
        <v>0</v>
      </c>
      <c r="M61">
        <v>119.6</v>
      </c>
      <c r="N61">
        <f>1/C61</f>
        <v>1.6482885573369709E-2</v>
      </c>
      <c r="O61">
        <f>D61/C61</f>
        <v>1.3289968864323159E-2</v>
      </c>
    </row>
    <row r="62" spans="1:18" x14ac:dyDescent="0.3">
      <c r="A62" t="s">
        <v>73</v>
      </c>
      <c r="B62">
        <v>250</v>
      </c>
      <c r="C62">
        <v>40.449671446351303</v>
      </c>
      <c r="D62">
        <v>0.828136067919782</v>
      </c>
      <c r="E62">
        <v>-4.1443920449817401E-2</v>
      </c>
      <c r="F62" s="1">
        <v>-1.23456789E-300</v>
      </c>
      <c r="G62">
        <v>4.71772242363242E-2</v>
      </c>
      <c r="H62">
        <v>2.30187691121029E-4</v>
      </c>
      <c r="I62">
        <v>0.97534760207957205</v>
      </c>
      <c r="J62">
        <v>6</v>
      </c>
      <c r="K62">
        <v>0</v>
      </c>
      <c r="M62">
        <v>119.6</v>
      </c>
      <c r="N62">
        <f>1/C62</f>
        <v>2.4722079666983386E-2</v>
      </c>
      <c r="O62">
        <f>D62/C62</f>
        <v>2.0473245846215214E-2</v>
      </c>
    </row>
    <row r="63" spans="1:18" x14ac:dyDescent="0.3">
      <c r="A63" t="s">
        <v>74</v>
      </c>
      <c r="B63">
        <v>500</v>
      </c>
      <c r="C63">
        <v>73.579318832234804</v>
      </c>
      <c r="D63">
        <v>1.5365391891557001</v>
      </c>
      <c r="E63">
        <v>-6.8270013419157699E-2</v>
      </c>
      <c r="F63">
        <v>7098.5670817178598</v>
      </c>
      <c r="G63">
        <v>7.1187187626676696E-2</v>
      </c>
      <c r="H63">
        <v>6.5201066016825195E-4</v>
      </c>
      <c r="I63">
        <v>0.98994521886417497</v>
      </c>
      <c r="J63">
        <v>5</v>
      </c>
      <c r="K63">
        <v>0</v>
      </c>
      <c r="M63">
        <v>119.6</v>
      </c>
      <c r="N63">
        <f>1/C63</f>
        <v>1.359077544982523E-2</v>
      </c>
      <c r="O63">
        <f>D63/C63</f>
        <v>2.0882759089671653E-2</v>
      </c>
    </row>
    <row r="64" spans="1:18" x14ac:dyDescent="0.3">
      <c r="A64" t="s">
        <v>75</v>
      </c>
      <c r="B64">
        <v>1000</v>
      </c>
      <c r="C64">
        <v>25.3364821351039</v>
      </c>
      <c r="D64">
        <v>0.38834647989480697</v>
      </c>
      <c r="E64">
        <v>-6.3627161547993694E-2</v>
      </c>
      <c r="F64">
        <v>6145.6898359701399</v>
      </c>
      <c r="G64">
        <v>6.5080175297842893E-2</v>
      </c>
      <c r="H64">
        <v>3.1075615130542102E-4</v>
      </c>
      <c r="I64">
        <v>0.99313042485579806</v>
      </c>
      <c r="J64">
        <v>5</v>
      </c>
      <c r="K64">
        <v>0</v>
      </c>
      <c r="M64">
        <v>67.668421052631501</v>
      </c>
      <c r="N64">
        <f>1/C64</f>
        <v>3.9468778446337345E-2</v>
      </c>
      <c r="O64">
        <f>D64/C64</f>
        <v>1.5327561175383137E-2</v>
      </c>
    </row>
    <row r="65" spans="1:15" x14ac:dyDescent="0.3">
      <c r="A65" t="s">
        <v>76</v>
      </c>
      <c r="B65">
        <v>1000</v>
      </c>
      <c r="C65">
        <v>54.672552486548803</v>
      </c>
      <c r="D65">
        <v>0.87166958289182594</v>
      </c>
      <c r="E65">
        <v>-5.7658301405871699E-2</v>
      </c>
      <c r="F65">
        <v>2273.7950765748101</v>
      </c>
      <c r="G65">
        <v>5.71887983108453E-2</v>
      </c>
      <c r="H65">
        <v>3.4803017992977999E-4</v>
      </c>
      <c r="I65">
        <v>0.99030644278428104</v>
      </c>
      <c r="J65">
        <v>5</v>
      </c>
      <c r="K65">
        <v>0</v>
      </c>
      <c r="M65">
        <v>119.6</v>
      </c>
      <c r="N65">
        <f>1/C65</f>
        <v>1.8290713612576108E-2</v>
      </c>
      <c r="O65">
        <f>D65/C65</f>
        <v>1.594345870546806E-2</v>
      </c>
    </row>
    <row r="66" spans="1:15" x14ac:dyDescent="0.3">
      <c r="A66" t="s">
        <v>77</v>
      </c>
      <c r="B66">
        <v>250</v>
      </c>
      <c r="C66">
        <v>11.448372463011401</v>
      </c>
      <c r="D66">
        <v>0.43922061423738201</v>
      </c>
      <c r="E66">
        <v>-3.19780012278588E-2</v>
      </c>
      <c r="F66" s="1">
        <v>-1.23456789E-300</v>
      </c>
      <c r="G66">
        <v>3.2858403017798E-2</v>
      </c>
      <c r="H66">
        <v>4.32466142687312E-4</v>
      </c>
      <c r="I66">
        <v>0.98201530827339001</v>
      </c>
      <c r="J66">
        <v>5</v>
      </c>
      <c r="K66">
        <v>0</v>
      </c>
      <c r="M66">
        <v>29.9</v>
      </c>
      <c r="N66">
        <f>1/C66</f>
        <v>8.7348660539382741E-2</v>
      </c>
      <c r="O66">
        <f>D66/C66</f>
        <v>3.836533233492026E-2</v>
      </c>
    </row>
    <row r="67" spans="1:15" x14ac:dyDescent="0.3">
      <c r="A67" t="s">
        <v>78</v>
      </c>
      <c r="B67">
        <v>500</v>
      </c>
      <c r="C67">
        <v>20.2725666375967</v>
      </c>
      <c r="D67">
        <v>0.51093112175434396</v>
      </c>
      <c r="E67">
        <v>-5.07881561242471E-2</v>
      </c>
      <c r="F67">
        <v>6023.5876505372698</v>
      </c>
      <c r="G67">
        <v>5.1535218528973303E-2</v>
      </c>
      <c r="H67">
        <v>4.7029907116472199E-4</v>
      </c>
      <c r="I67">
        <v>0.98869247351071499</v>
      </c>
      <c r="J67">
        <v>6</v>
      </c>
      <c r="K67">
        <v>0</v>
      </c>
      <c r="M67">
        <v>48.784210526315697</v>
      </c>
      <c r="N67">
        <f>1/C67</f>
        <v>4.9327745118639271E-2</v>
      </c>
      <c r="O67">
        <f>D67/C67</f>
        <v>2.5203080147078727E-2</v>
      </c>
    </row>
    <row r="68" spans="1:15" x14ac:dyDescent="0.3">
      <c r="A68" t="s">
        <v>79</v>
      </c>
      <c r="B68">
        <v>1000</v>
      </c>
      <c r="C68">
        <v>80.827568310926296</v>
      </c>
      <c r="D68">
        <v>1.02995009275558</v>
      </c>
      <c r="E68">
        <v>-0.128033952317993</v>
      </c>
      <c r="F68">
        <v>1871.5508237741799</v>
      </c>
      <c r="G68">
        <v>0.129672447364475</v>
      </c>
      <c r="H68">
        <v>8.6496492840506297E-4</v>
      </c>
      <c r="I68">
        <v>0.99748133967186903</v>
      </c>
      <c r="J68">
        <v>5</v>
      </c>
      <c r="K68">
        <v>0</v>
      </c>
      <c r="M68">
        <v>110.157894736842</v>
      </c>
      <c r="N68">
        <f>1/C68</f>
        <v>1.237201639115524E-2</v>
      </c>
      <c r="O68">
        <f>D68/C68</f>
        <v>1.2742559429643896E-2</v>
      </c>
    </row>
    <row r="69" spans="1:15" x14ac:dyDescent="0.3">
      <c r="A69" t="s">
        <v>80</v>
      </c>
      <c r="B69">
        <v>1000</v>
      </c>
      <c r="C69">
        <v>93.722665351717097</v>
      </c>
      <c r="D69">
        <v>1.9389079878775699</v>
      </c>
      <c r="E69">
        <v>-8.8294604644025401E-2</v>
      </c>
      <c r="F69">
        <v>1780.9790476232599</v>
      </c>
      <c r="G69">
        <v>9.7085619235721607E-2</v>
      </c>
      <c r="H69">
        <v>9.9588175665539405E-4</v>
      </c>
      <c r="I69">
        <v>0.99361287181674396</v>
      </c>
      <c r="J69">
        <v>6</v>
      </c>
      <c r="K69">
        <v>0</v>
      </c>
      <c r="M69">
        <v>119.6</v>
      </c>
      <c r="N69">
        <f>1/C69</f>
        <v>1.066977764927253E-2</v>
      </c>
      <c r="O69">
        <f>D69/C69</f>
        <v>2.0687717113052069E-2</v>
      </c>
    </row>
    <row r="70" spans="1:15" x14ac:dyDescent="0.3">
      <c r="A70" t="s">
        <v>81</v>
      </c>
      <c r="B70">
        <v>250</v>
      </c>
      <c r="C70">
        <v>65.596014855079503</v>
      </c>
      <c r="D70">
        <v>1.80870476106339</v>
      </c>
      <c r="E70">
        <v>-4.5729433432091397E-2</v>
      </c>
      <c r="F70">
        <v>2888.06486054379</v>
      </c>
      <c r="G70">
        <v>5.0910806844535902E-2</v>
      </c>
      <c r="H70">
        <v>5.6036327233840099E-4</v>
      </c>
      <c r="I70">
        <v>0.98102354339494502</v>
      </c>
      <c r="J70">
        <v>7</v>
      </c>
      <c r="K70">
        <v>0</v>
      </c>
      <c r="M70">
        <v>114.878947368421</v>
      </c>
      <c r="N70">
        <f>1/C70</f>
        <v>1.5244828549558814E-2</v>
      </c>
      <c r="O70">
        <f>D70/C70</f>
        <v>2.7573393979182119E-2</v>
      </c>
    </row>
    <row r="71" spans="1:15" x14ac:dyDescent="0.3">
      <c r="A71" t="s">
        <v>82</v>
      </c>
      <c r="B71">
        <v>500</v>
      </c>
      <c r="C71">
        <v>80.716598112365403</v>
      </c>
      <c r="D71">
        <v>1.85901583744709</v>
      </c>
      <c r="E71">
        <v>-8.0865440535990596E-2</v>
      </c>
      <c r="F71" s="1">
        <v>-1.23456789E-300</v>
      </c>
      <c r="G71">
        <v>8.3911799133047096E-2</v>
      </c>
      <c r="H71">
        <v>9.1751381801419198E-4</v>
      </c>
      <c r="I71">
        <v>0.99075497828887005</v>
      </c>
      <c r="J71">
        <v>4</v>
      </c>
      <c r="K71">
        <v>0</v>
      </c>
      <c r="M71">
        <v>114.878947368421</v>
      </c>
      <c r="N71">
        <f>1/C71</f>
        <v>1.2389025595552257E-2</v>
      </c>
      <c r="O71">
        <f>D71/C71</f>
        <v>2.3031394792669014E-2</v>
      </c>
    </row>
    <row r="72" spans="1:15" x14ac:dyDescent="0.3">
      <c r="A72" t="s">
        <v>83</v>
      </c>
      <c r="B72">
        <v>1000</v>
      </c>
      <c r="C72">
        <v>16.1009540524228</v>
      </c>
      <c r="D72">
        <v>0.31085569575599997</v>
      </c>
      <c r="E72">
        <v>-6.5590601076699298E-2</v>
      </c>
      <c r="F72">
        <v>6808.8898686109396</v>
      </c>
      <c r="G72">
        <v>6.9349115734010494E-2</v>
      </c>
      <c r="H72">
        <v>5.0392354305343803E-4</v>
      </c>
      <c r="I72">
        <v>0.99600522841718797</v>
      </c>
      <c r="J72">
        <v>5</v>
      </c>
      <c r="K72">
        <v>0</v>
      </c>
      <c r="M72">
        <v>34.621052631578898</v>
      </c>
      <c r="N72">
        <f>1/C72</f>
        <v>6.2108120844523773E-2</v>
      </c>
      <c r="O72">
        <f>D72/C72</f>
        <v>1.9306663117222161E-2</v>
      </c>
    </row>
    <row r="73" spans="1:15" x14ac:dyDescent="0.3">
      <c r="A73" t="s">
        <v>84</v>
      </c>
      <c r="B73">
        <v>1000</v>
      </c>
      <c r="C73">
        <v>17.239116219840302</v>
      </c>
      <c r="D73">
        <v>0.28571798352716099</v>
      </c>
      <c r="E73">
        <v>-6.2893703485384603E-2</v>
      </c>
      <c r="F73" s="1">
        <v>-1.23456789E-300</v>
      </c>
      <c r="G73">
        <v>6.5080789375583703E-2</v>
      </c>
      <c r="H73">
        <v>3.29742265620766E-4</v>
      </c>
      <c r="I73">
        <v>0.99376187877056898</v>
      </c>
      <c r="J73">
        <v>4</v>
      </c>
      <c r="K73">
        <v>0</v>
      </c>
      <c r="M73">
        <v>48.784210526315697</v>
      </c>
      <c r="N73">
        <f>1/C73</f>
        <v>5.8007614035869855E-2</v>
      </c>
      <c r="O73">
        <f>D73/C73</f>
        <v>1.6573818511550577E-2</v>
      </c>
    </row>
    <row r="74" spans="1:15" x14ac:dyDescent="0.3">
      <c r="A74" t="s">
        <v>85</v>
      </c>
      <c r="B74">
        <v>250</v>
      </c>
      <c r="C74">
        <v>43.852965755059103</v>
      </c>
      <c r="D74">
        <v>0.59320307664591898</v>
      </c>
      <c r="E74">
        <v>-6.0252077723823197E-2</v>
      </c>
      <c r="F74" s="1">
        <v>-1.23456789E-300</v>
      </c>
      <c r="G74">
        <v>6.3990627466803507E-2</v>
      </c>
      <c r="H74">
        <v>2.5066419516292998E-4</v>
      </c>
      <c r="I74">
        <v>0.99023781208139405</v>
      </c>
      <c r="J74">
        <v>5</v>
      </c>
      <c r="K74">
        <v>0</v>
      </c>
      <c r="M74">
        <v>119.6</v>
      </c>
      <c r="N74">
        <f>1/C74</f>
        <v>2.2803474811384561E-2</v>
      </c>
      <c r="O74">
        <f>D74/C74</f>
        <v>1.3527091416331039E-2</v>
      </c>
    </row>
    <row r="75" spans="1:15" x14ac:dyDescent="0.3">
      <c r="A75" t="s">
        <v>86</v>
      </c>
      <c r="B75">
        <v>500</v>
      </c>
      <c r="C75">
        <v>16.9788282344626</v>
      </c>
      <c r="D75">
        <v>0.43928688125646198</v>
      </c>
      <c r="E75">
        <v>-4.87124009804921E-2</v>
      </c>
      <c r="F75" s="1">
        <v>-1.23456789E-300</v>
      </c>
      <c r="G75">
        <v>5.0352036006923097E-2</v>
      </c>
      <c r="H75">
        <v>5.4436781734238401E-4</v>
      </c>
      <c r="I75">
        <v>0.99343838101977899</v>
      </c>
      <c r="J75">
        <v>5</v>
      </c>
      <c r="K75">
        <v>0</v>
      </c>
      <c r="M75">
        <v>34.621052631578898</v>
      </c>
      <c r="N75">
        <f>1/C75</f>
        <v>5.8896879466055284E-2</v>
      </c>
      <c r="O75">
        <f>D75/C75</f>
        <v>2.5872626496381182E-2</v>
      </c>
    </row>
    <row r="76" spans="1:15" x14ac:dyDescent="0.3">
      <c r="A76" t="s">
        <v>87</v>
      </c>
      <c r="B76">
        <v>1000</v>
      </c>
      <c r="C76">
        <v>20.000035301398999</v>
      </c>
      <c r="D76">
        <v>0.46517989205120203</v>
      </c>
      <c r="E76">
        <v>-4.6595561996995598E-2</v>
      </c>
      <c r="F76" s="1">
        <v>-1.23456789E-300</v>
      </c>
      <c r="G76">
        <v>4.7927534183918402E-2</v>
      </c>
      <c r="H76">
        <v>3.32278583752327E-4</v>
      </c>
      <c r="I76">
        <v>0.98757723990147595</v>
      </c>
      <c r="J76">
        <v>5</v>
      </c>
      <c r="K76">
        <v>0</v>
      </c>
      <c r="M76">
        <v>53.505263157894703</v>
      </c>
      <c r="N76">
        <f>1/C76</f>
        <v>4.9999911746658278E-2</v>
      </c>
      <c r="O76">
        <f>D76/C76</f>
        <v>2.3258953548880124E-2</v>
      </c>
    </row>
    <row r="77" spans="1:15" x14ac:dyDescent="0.3">
      <c r="A77" t="s">
        <v>88</v>
      </c>
      <c r="B77">
        <v>1000</v>
      </c>
      <c r="C77">
        <v>23.012906874066001</v>
      </c>
      <c r="D77">
        <v>0.63638754216051097</v>
      </c>
      <c r="E77">
        <v>-3.1993632655957303E-2</v>
      </c>
      <c r="F77" s="1">
        <v>-1.23456789E-300</v>
      </c>
      <c r="G77">
        <v>3.08582471307671E-2</v>
      </c>
      <c r="H77">
        <v>3.0280376928318401E-4</v>
      </c>
      <c r="I77">
        <v>0.98241397390908003</v>
      </c>
      <c r="J77">
        <v>4</v>
      </c>
      <c r="K77">
        <v>0</v>
      </c>
      <c r="M77">
        <v>58.226315789473603</v>
      </c>
      <c r="N77">
        <f>1/C77</f>
        <v>4.3453875925901948E-2</v>
      </c>
      <c r="O77">
        <f>D77/C77</f>
        <v>2.7653505297832538E-2</v>
      </c>
    </row>
    <row r="78" spans="1:15" x14ac:dyDescent="0.3">
      <c r="A78" t="s">
        <v>89</v>
      </c>
      <c r="B78">
        <v>250</v>
      </c>
      <c r="C78">
        <v>19.911906843385999</v>
      </c>
      <c r="D78">
        <v>0.58599367299067995</v>
      </c>
      <c r="E78">
        <v>-3.6251845994751099E-2</v>
      </c>
      <c r="F78" s="1">
        <v>-1.23456789E-300</v>
      </c>
      <c r="G78">
        <v>3.7485670551781702E-2</v>
      </c>
      <c r="H78">
        <v>2.43769452633178E-4</v>
      </c>
      <c r="I78">
        <v>0.96602178049249798</v>
      </c>
      <c r="J78">
        <v>6</v>
      </c>
      <c r="K78">
        <v>0</v>
      </c>
      <c r="M78">
        <v>67.668421052631501</v>
      </c>
      <c r="N78">
        <f>1/C78</f>
        <v>5.0221207233709167E-2</v>
      </c>
      <c r="O78">
        <f>D78/C78</f>
        <v>2.9429309688907338E-2</v>
      </c>
    </row>
    <row r="79" spans="1:15" x14ac:dyDescent="0.3">
      <c r="A79" t="s">
        <v>90</v>
      </c>
      <c r="B79">
        <v>500</v>
      </c>
      <c r="C79">
        <v>20.2057376635921</v>
      </c>
      <c r="D79">
        <v>0.53608595498899703</v>
      </c>
      <c r="E79">
        <v>-4.2033686238236598E-2</v>
      </c>
      <c r="F79">
        <v>17179.423281295101</v>
      </c>
      <c r="G79">
        <v>4.2593840930227202E-2</v>
      </c>
      <c r="H79">
        <v>3.15845813740016E-4</v>
      </c>
      <c r="I79">
        <v>0.98051736451710902</v>
      </c>
      <c r="J79">
        <v>6</v>
      </c>
      <c r="K79">
        <v>0</v>
      </c>
      <c r="M79">
        <v>58.226315789473603</v>
      </c>
      <c r="N79">
        <f>1/C79</f>
        <v>4.9490892965608449E-2</v>
      </c>
      <c r="O79">
        <f>D79/C79</f>
        <v>2.6531372618726443E-2</v>
      </c>
    </row>
    <row r="80" spans="1:15" x14ac:dyDescent="0.3">
      <c r="A80" t="s">
        <v>91</v>
      </c>
      <c r="B80">
        <v>1000</v>
      </c>
      <c r="C80">
        <v>47.103766974254299</v>
      </c>
      <c r="D80">
        <v>0.65034050325273496</v>
      </c>
      <c r="E80">
        <v>-7.4106181345243494E-2</v>
      </c>
      <c r="F80">
        <v>9470.03819979951</v>
      </c>
      <c r="G80">
        <v>7.8036202653747694E-2</v>
      </c>
      <c r="H80">
        <v>3.4248317217699898E-4</v>
      </c>
      <c r="I80">
        <v>0.99083515029636104</v>
      </c>
      <c r="J80">
        <v>6</v>
      </c>
      <c r="K80">
        <v>0</v>
      </c>
      <c r="M80">
        <v>119.6</v>
      </c>
      <c r="N80">
        <f>1/C80</f>
        <v>2.1229724589682478E-2</v>
      </c>
      <c r="O80">
        <f>D80/C80</f>
        <v>1.3806549773571066E-2</v>
      </c>
    </row>
    <row r="81" spans="1:15" x14ac:dyDescent="0.3">
      <c r="A81" t="s">
        <v>92</v>
      </c>
      <c r="B81">
        <v>1000</v>
      </c>
      <c r="C81">
        <v>57.564524221817003</v>
      </c>
      <c r="D81">
        <v>0.73069614134212102</v>
      </c>
      <c r="E81">
        <v>-9.2430501689411401E-2</v>
      </c>
      <c r="F81" s="1">
        <v>-1.23456789E-300</v>
      </c>
      <c r="G81">
        <v>9.2414524895738301E-2</v>
      </c>
      <c r="H81">
        <v>4.7909078542202201E-4</v>
      </c>
      <c r="I81">
        <v>0.99545536786841204</v>
      </c>
      <c r="J81">
        <v>5</v>
      </c>
      <c r="K81">
        <v>0</v>
      </c>
      <c r="M81">
        <v>110.157894736842</v>
      </c>
      <c r="N81">
        <f>1/C81</f>
        <v>1.7371810390486981E-2</v>
      </c>
      <c r="O81">
        <f>D81/C81</f>
        <v>1.26935148204558E-2</v>
      </c>
    </row>
    <row r="82" spans="1:15" x14ac:dyDescent="0.3">
      <c r="A82" t="s">
        <v>93</v>
      </c>
      <c r="B82">
        <v>250</v>
      </c>
      <c r="C82">
        <v>40.4293761854629</v>
      </c>
      <c r="D82">
        <v>0.74216576271835999</v>
      </c>
      <c r="E82">
        <v>-5.7069264115797401E-2</v>
      </c>
      <c r="F82">
        <v>5209.2439082421697</v>
      </c>
      <c r="G82">
        <v>5.6848551602470002E-2</v>
      </c>
      <c r="H82">
        <v>3.7924840881881501E-4</v>
      </c>
      <c r="I82">
        <v>0.98972277011305398</v>
      </c>
      <c r="J82">
        <v>5</v>
      </c>
      <c r="K82">
        <v>0</v>
      </c>
      <c r="M82">
        <v>91.273684210526298</v>
      </c>
      <c r="N82">
        <f>1/C82</f>
        <v>2.4734489976117113E-2</v>
      </c>
      <c r="O82">
        <f>D82/C82</f>
        <v>1.8357091618574586E-2</v>
      </c>
    </row>
    <row r="83" spans="1:15" x14ac:dyDescent="0.3">
      <c r="A83" t="s">
        <v>94</v>
      </c>
      <c r="B83">
        <v>500</v>
      </c>
      <c r="C83">
        <v>49.021042269224303</v>
      </c>
      <c r="D83">
        <v>0.824844673592114</v>
      </c>
      <c r="E83">
        <v>-6.1216424479775697E-2</v>
      </c>
      <c r="F83">
        <v>4969.6527749569796</v>
      </c>
      <c r="G83">
        <v>6.53614358991009E-2</v>
      </c>
      <c r="H83">
        <v>3.4239811750381001E-4</v>
      </c>
      <c r="I83">
        <v>0.98723005900481597</v>
      </c>
      <c r="J83">
        <v>5</v>
      </c>
      <c r="K83">
        <v>0</v>
      </c>
      <c r="M83">
        <v>119.6</v>
      </c>
      <c r="N83">
        <f>1/C83</f>
        <v>2.0399403066707251E-2</v>
      </c>
      <c r="O83">
        <f>D83/C83</f>
        <v>1.6826338964032111E-2</v>
      </c>
    </row>
    <row r="84" spans="1:15" x14ac:dyDescent="0.3">
      <c r="A84" t="s">
        <v>95</v>
      </c>
      <c r="B84">
        <v>1000</v>
      </c>
      <c r="C84">
        <v>41.483881374004802</v>
      </c>
      <c r="D84">
        <v>0.76375133020978403</v>
      </c>
      <c r="E84">
        <v>-5.9452166829645603E-2</v>
      </c>
      <c r="F84">
        <v>3970.4759076461801</v>
      </c>
      <c r="G84">
        <v>6.3380501797445601E-2</v>
      </c>
      <c r="H84">
        <v>3.6776751005778899E-4</v>
      </c>
      <c r="I84">
        <v>0.98874167109766797</v>
      </c>
      <c r="J84">
        <v>6</v>
      </c>
      <c r="K84">
        <v>0</v>
      </c>
      <c r="M84">
        <v>95.994736842105198</v>
      </c>
      <c r="N84">
        <f>1/C84</f>
        <v>2.4105748229880767E-2</v>
      </c>
      <c r="O84">
        <f>D84/C84</f>
        <v>1.8410797276273583E-2</v>
      </c>
    </row>
    <row r="85" spans="1:15" x14ac:dyDescent="0.3">
      <c r="A85" t="s">
        <v>96</v>
      </c>
      <c r="B85">
        <v>1000</v>
      </c>
      <c r="C85">
        <v>37.674306875625199</v>
      </c>
      <c r="D85">
        <v>0.68271708894447303</v>
      </c>
      <c r="E85">
        <v>-5.6245778954483398E-2</v>
      </c>
      <c r="F85" s="1">
        <v>-1.23456789E-300</v>
      </c>
      <c r="G85">
        <v>5.5629410992210401E-2</v>
      </c>
      <c r="H85">
        <v>3.6725962640781298E-4</v>
      </c>
      <c r="I85">
        <v>0.99025793331099499</v>
      </c>
      <c r="J85">
        <v>5</v>
      </c>
      <c r="K85">
        <v>0</v>
      </c>
      <c r="M85">
        <v>86.552631578947299</v>
      </c>
      <c r="N85">
        <f>1/C85</f>
        <v>2.6543288594567015E-2</v>
      </c>
      <c r="O85">
        <f>D85/C85</f>
        <v>1.8121556720295823E-2</v>
      </c>
    </row>
    <row r="86" spans="1:15" x14ac:dyDescent="0.3">
      <c r="A86" t="s">
        <v>97</v>
      </c>
      <c r="B86">
        <v>250</v>
      </c>
      <c r="C86">
        <v>29.930931485868701</v>
      </c>
      <c r="D86">
        <v>0.703204163351003</v>
      </c>
      <c r="E86">
        <v>-4.36313445506986E-2</v>
      </c>
      <c r="F86">
        <v>5307.9065816847897</v>
      </c>
      <c r="G86">
        <v>4.4450045493495301E-2</v>
      </c>
      <c r="H86">
        <v>3.2550195148109499E-4</v>
      </c>
      <c r="I86">
        <v>0.98274466386060699</v>
      </c>
      <c r="J86">
        <v>5</v>
      </c>
      <c r="K86">
        <v>0</v>
      </c>
      <c r="M86">
        <v>77.1105263157894</v>
      </c>
      <c r="N86">
        <f>1/C86</f>
        <v>3.3410253218217757E-2</v>
      </c>
      <c r="O86">
        <f>D86/C86</f>
        <v>2.3494229161661974E-2</v>
      </c>
    </row>
    <row r="87" spans="1:15" x14ac:dyDescent="0.3">
      <c r="A87" t="s">
        <v>98</v>
      </c>
      <c r="B87">
        <v>500</v>
      </c>
      <c r="C87">
        <v>51.964548093946803</v>
      </c>
      <c r="D87">
        <v>0.90170894449413896</v>
      </c>
      <c r="E87">
        <v>-5.6951670810559303E-2</v>
      </c>
      <c r="F87">
        <v>3829.6421236412998</v>
      </c>
      <c r="G87">
        <v>6.2819258431975805E-2</v>
      </c>
      <c r="H87">
        <v>3.45709052810027E-4</v>
      </c>
      <c r="I87">
        <v>0.98758698185571003</v>
      </c>
      <c r="J87">
        <v>5</v>
      </c>
      <c r="K87">
        <v>0</v>
      </c>
      <c r="M87">
        <v>119.6</v>
      </c>
      <c r="N87">
        <f>1/C87</f>
        <v>1.9243889087462055E-2</v>
      </c>
      <c r="O87">
        <f>D87/C87</f>
        <v>1.7352386917017688E-2</v>
      </c>
    </row>
    <row r="88" spans="1:15" x14ac:dyDescent="0.3">
      <c r="A88" t="s">
        <v>99</v>
      </c>
      <c r="B88">
        <v>1000</v>
      </c>
      <c r="C88">
        <v>36.208738760731698</v>
      </c>
      <c r="D88">
        <v>0.44896874512262203</v>
      </c>
      <c r="E88">
        <v>-4.95771089439489E-2</v>
      </c>
      <c r="F88" s="1">
        <v>-1.23456789E-300</v>
      </c>
      <c r="G88">
        <v>5.1117260084390499E-2</v>
      </c>
      <c r="H88">
        <v>1.62445296774832E-4</v>
      </c>
      <c r="I88">
        <v>0.989406712754345</v>
      </c>
      <c r="J88">
        <v>5</v>
      </c>
      <c r="K88">
        <v>0</v>
      </c>
      <c r="M88">
        <v>119.6</v>
      </c>
      <c r="N88">
        <f>1/C88</f>
        <v>2.7617642431790469E-2</v>
      </c>
      <c r="O88">
        <f>D88/C88</f>
        <v>1.2399458265846246E-2</v>
      </c>
    </row>
    <row r="89" spans="1:15" x14ac:dyDescent="0.3">
      <c r="A89" t="s">
        <v>100</v>
      </c>
      <c r="B89">
        <v>1000</v>
      </c>
      <c r="C89">
        <v>24.634355881990999</v>
      </c>
      <c r="D89">
        <v>0.83599181117993804</v>
      </c>
      <c r="E89">
        <v>-2.6831965088888E-2</v>
      </c>
      <c r="F89">
        <v>3341.9881401797902</v>
      </c>
      <c r="G89">
        <v>2.8710944966444701E-2</v>
      </c>
      <c r="H89">
        <v>2.9862964431015201E-4</v>
      </c>
      <c r="I89">
        <v>0.97627327830494204</v>
      </c>
      <c r="J89">
        <v>5</v>
      </c>
      <c r="K89">
        <v>0</v>
      </c>
      <c r="M89">
        <v>58.226315789473603</v>
      </c>
      <c r="N89">
        <f>1/C89</f>
        <v>4.0593714111723626E-2</v>
      </c>
      <c r="O89">
        <f>D89/C89</f>
        <v>3.3936012582780443E-2</v>
      </c>
    </row>
    <row r="90" spans="1:15" x14ac:dyDescent="0.3">
      <c r="A90" t="s">
        <v>101</v>
      </c>
      <c r="B90">
        <v>250</v>
      </c>
      <c r="C90">
        <v>16.965561649816799</v>
      </c>
      <c r="D90">
        <v>0.36309671566372598</v>
      </c>
      <c r="E90">
        <v>-4.1987916691051203E-2</v>
      </c>
      <c r="F90">
        <v>5545.7377276744801</v>
      </c>
      <c r="G90">
        <v>4.6589479756383598E-2</v>
      </c>
      <c r="H90">
        <v>1.8808423564881999E-4</v>
      </c>
      <c r="I90">
        <v>0.975260604956949</v>
      </c>
      <c r="J90">
        <v>7</v>
      </c>
      <c r="K90">
        <v>0</v>
      </c>
      <c r="M90">
        <v>72.3894736842105</v>
      </c>
      <c r="N90">
        <f>1/C90</f>
        <v>5.8942935143605955E-2</v>
      </c>
      <c r="O90">
        <f>D90/C90</f>
        <v>2.1401986162223333E-2</v>
      </c>
    </row>
    <row r="91" spans="1:15" x14ac:dyDescent="0.3">
      <c r="A91" t="s">
        <v>102</v>
      </c>
      <c r="B91">
        <v>500</v>
      </c>
      <c r="C91">
        <v>22.7048387235067</v>
      </c>
      <c r="D91">
        <v>0.45726176659439899</v>
      </c>
      <c r="E91">
        <v>-4.9216850545873499E-2</v>
      </c>
      <c r="F91" s="1">
        <v>-1.23456789E-300</v>
      </c>
      <c r="G91">
        <v>5.4546303546679199E-2</v>
      </c>
      <c r="H91">
        <v>2.6387772277437299E-4</v>
      </c>
      <c r="I91">
        <v>0.98403774592530802</v>
      </c>
      <c r="J91">
        <v>4</v>
      </c>
      <c r="K91">
        <v>0</v>
      </c>
      <c r="M91">
        <v>72.3894736842105</v>
      </c>
      <c r="N91">
        <f>1/C91</f>
        <v>4.4043475145440394E-2</v>
      </c>
      <c r="O91">
        <f>D91/C91</f>
        <v>2.0139397251960581E-2</v>
      </c>
    </row>
    <row r="92" spans="1:15" x14ac:dyDescent="0.3">
      <c r="A92" t="s">
        <v>103</v>
      </c>
      <c r="B92">
        <v>1000</v>
      </c>
      <c r="C92">
        <v>7.6881207836500103</v>
      </c>
      <c r="D92">
        <v>0.26097787005760398</v>
      </c>
      <c r="E92">
        <v>-3.57062024985286E-2</v>
      </c>
      <c r="F92">
        <v>9837.2202483205801</v>
      </c>
      <c r="G92">
        <v>3.5527194457471802E-2</v>
      </c>
      <c r="H92">
        <v>2.8512537094012698E-4</v>
      </c>
      <c r="I92">
        <v>0.97676050273640802</v>
      </c>
      <c r="J92">
        <v>5</v>
      </c>
      <c r="K92">
        <v>0</v>
      </c>
      <c r="M92">
        <v>29.9</v>
      </c>
      <c r="N92">
        <f>1/C92</f>
        <v>0.13007079729114768</v>
      </c>
      <c r="O92">
        <f>D92/C92</f>
        <v>3.394559963373809E-2</v>
      </c>
    </row>
    <row r="93" spans="1:15" x14ac:dyDescent="0.3">
      <c r="A93" t="s">
        <v>104</v>
      </c>
      <c r="B93">
        <v>1000</v>
      </c>
      <c r="C93">
        <v>9.6820683555029703</v>
      </c>
      <c r="D93">
        <v>0.40102379865418097</v>
      </c>
      <c r="E93">
        <v>-2.37566599706691E-2</v>
      </c>
      <c r="F93" s="1">
        <v>-1.23456789E-300</v>
      </c>
      <c r="G93">
        <v>2.4354807181906898E-2</v>
      </c>
      <c r="H93">
        <v>2.5697103263502699E-4</v>
      </c>
      <c r="I93">
        <v>0.96368859496787396</v>
      </c>
      <c r="J93">
        <v>7</v>
      </c>
      <c r="K93">
        <v>0</v>
      </c>
      <c r="M93">
        <v>34.621052631578898</v>
      </c>
      <c r="N93">
        <f>1/C93</f>
        <v>0.10328371617327332</v>
      </c>
      <c r="O93">
        <f>D93/C93</f>
        <v>4.1419228198926336E-2</v>
      </c>
    </row>
    <row r="94" spans="1:15" x14ac:dyDescent="0.3">
      <c r="A94" t="s">
        <v>105</v>
      </c>
      <c r="B94">
        <v>250</v>
      </c>
      <c r="C94">
        <v>9.0105986363116095</v>
      </c>
      <c r="D94">
        <v>0.24007488891496401</v>
      </c>
      <c r="E94">
        <v>-3.10378755294764E-2</v>
      </c>
      <c r="F94">
        <v>24481.138187541099</v>
      </c>
      <c r="G94">
        <v>3.2996809601343401E-2</v>
      </c>
      <c r="H94">
        <v>1.57116608661903E-4</v>
      </c>
      <c r="I94">
        <v>0.97384672121856797</v>
      </c>
      <c r="J94">
        <v>7</v>
      </c>
      <c r="K94">
        <v>0</v>
      </c>
      <c r="M94">
        <v>44.063157894736797</v>
      </c>
      <c r="N94">
        <f>1/C94</f>
        <v>0.11098041765728221</v>
      </c>
      <c r="O94">
        <f>D94/C94</f>
        <v>2.6643611440808339E-2</v>
      </c>
    </row>
    <row r="95" spans="1:15" x14ac:dyDescent="0.3">
      <c r="A95" t="s">
        <v>106</v>
      </c>
      <c r="B95">
        <v>500</v>
      </c>
      <c r="C95">
        <v>11.8533201674573</v>
      </c>
      <c r="D95">
        <v>0.36291361407108302</v>
      </c>
      <c r="E95">
        <v>-2.2104760638509E-2</v>
      </c>
      <c r="F95">
        <v>5240.0050586283096</v>
      </c>
      <c r="G95">
        <v>2.1654333881809901E-2</v>
      </c>
      <c r="H95">
        <v>1.5616644041638401E-4</v>
      </c>
      <c r="I95">
        <v>0.96747966823222697</v>
      </c>
      <c r="J95">
        <v>5</v>
      </c>
      <c r="K95">
        <v>0</v>
      </c>
      <c r="M95">
        <v>48.784210526315697</v>
      </c>
      <c r="N95">
        <f>1/C95</f>
        <v>8.4364548149593585E-2</v>
      </c>
      <c r="O95">
        <f>D95/C95</f>
        <v>3.0617043068442908E-2</v>
      </c>
    </row>
    <row r="96" spans="1:15" x14ac:dyDescent="0.3">
      <c r="A96" t="s">
        <v>107</v>
      </c>
      <c r="B96">
        <v>1000</v>
      </c>
      <c r="C96">
        <v>11.108299311939399</v>
      </c>
      <c r="D96">
        <v>0.43916077324743602</v>
      </c>
      <c r="E96">
        <v>-3.1161305196726899E-2</v>
      </c>
      <c r="F96">
        <v>7193.7139364468203</v>
      </c>
      <c r="G96">
        <v>3.2688883504584702E-2</v>
      </c>
      <c r="H96">
        <v>3.2731697551349E-4</v>
      </c>
      <c r="I96">
        <v>0.97180989390808703</v>
      </c>
      <c r="J96">
        <v>6</v>
      </c>
      <c r="K96">
        <v>0</v>
      </c>
      <c r="M96">
        <v>34.621052631578898</v>
      </c>
      <c r="N96">
        <f>1/C96</f>
        <v>9.0022781338380223E-2</v>
      </c>
      <c r="O96">
        <f>D96/C96</f>
        <v>3.9534474262447911E-2</v>
      </c>
    </row>
    <row r="97" spans="1:15" x14ac:dyDescent="0.3">
      <c r="A97" t="s">
        <v>108</v>
      </c>
      <c r="B97">
        <v>1000</v>
      </c>
      <c r="C97">
        <v>17.564708910432099</v>
      </c>
      <c r="D97">
        <v>0.58200709313136201</v>
      </c>
      <c r="E97">
        <v>-2.4988656043639701E-2</v>
      </c>
      <c r="F97">
        <v>13103.2788685697</v>
      </c>
      <c r="G97">
        <v>2.67569899941804E-2</v>
      </c>
      <c r="H97">
        <v>2.3904198383853899E-4</v>
      </c>
      <c r="I97">
        <v>0.97033189109218398</v>
      </c>
      <c r="J97">
        <v>4</v>
      </c>
      <c r="K97">
        <v>0</v>
      </c>
      <c r="M97">
        <v>53.505263157894703</v>
      </c>
      <c r="N97">
        <f>1/C97</f>
        <v>5.6932341156310094E-2</v>
      </c>
      <c r="O97">
        <f>D97/C97</f>
        <v>3.3135026381547042E-2</v>
      </c>
    </row>
  </sheetData>
  <conditionalFormatting sqref="H1:H51 H98:H1048576">
    <cfRule type="cellIs" dxfId="0" priority="1" operator="lessThan">
      <formula>0.65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Павел Мартынюк</cp:lastModifiedBy>
  <dcterms:created xsi:type="dcterms:W3CDTF">2025-07-15T09:08:33Z</dcterms:created>
  <dcterms:modified xsi:type="dcterms:W3CDTF">2025-07-15T10:16:00Z</dcterms:modified>
</cp:coreProperties>
</file>