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D78BDC-6C50-4678-A392-BA9697BD1D79}" xr6:coauthVersionLast="47" xr6:coauthVersionMax="47" xr10:uidLastSave="{00000000-0000-0000-0000-000000000000}"/>
  <bookViews>
    <workbookView xWindow="-108" yWindow="-108" windowWidth="23256" windowHeight="12576" xr2:uid="{8DDC124D-FE9C-44C7-92E3-A75C52BCF3BA}"/>
  </bookViews>
  <sheets>
    <sheet name="Cl_dis" sheetId="1" r:id="rId1"/>
  </sheets>
  <calcPr calcId="181029"/>
</workbook>
</file>

<file path=xl/calcChain.xml><?xml version="1.0" encoding="utf-8"?>
<calcChain xmlns="http://schemas.openxmlformats.org/spreadsheetml/2006/main">
  <c r="S10" i="1" l="1"/>
  <c r="R10" i="1"/>
  <c r="S12" i="1"/>
  <c r="R1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2" i="1"/>
  <c r="L2" i="1"/>
</calcChain>
</file>

<file path=xl/sharedStrings.xml><?xml version="1.0" encoding="utf-8"?>
<sst xmlns="http://schemas.openxmlformats.org/spreadsheetml/2006/main" count="101" uniqueCount="91">
  <si>
    <t>Filename</t>
  </si>
  <si>
    <t>t1</t>
  </si>
  <si>
    <t>t1_error</t>
  </si>
  <si>
    <t>A</t>
  </si>
  <si>
    <t>A_error</t>
  </si>
  <si>
    <t>Fixed_y0</t>
  </si>
  <si>
    <t>R_squared</t>
  </si>
  <si>
    <t>Iterations</t>
  </si>
  <si>
    <t>Time_min</t>
  </si>
  <si>
    <t>Time_max</t>
  </si>
  <si>
    <t>ZE15_1000_Cl_dis.csv</t>
  </si>
  <si>
    <t>ZE15_250_Cl_dis.csv</t>
  </si>
  <si>
    <t>ZE15_500_Cl_dis.csv</t>
  </si>
  <si>
    <t>ZE16_1000_Cl_dis.csv</t>
  </si>
  <si>
    <t>ZE16_250_Cl_dis.csv</t>
  </si>
  <si>
    <t>ZE16_500_Cl_dis.csv</t>
  </si>
  <si>
    <t>ZE17_1000_Cl_dis.csv</t>
  </si>
  <si>
    <t>ZE17_250_Cl_dis.csv</t>
  </si>
  <si>
    <t>ZE17_500_Cl_dis.csv</t>
  </si>
  <si>
    <t>ZE18_1000_Cl_dis.csv</t>
  </si>
  <si>
    <t>ZE18_250_Cl_dis.csv</t>
  </si>
  <si>
    <t>ZE18_500_Cl_dis.csv</t>
  </si>
  <si>
    <t>ZE19_1000_Cl_dis.csv</t>
  </si>
  <si>
    <t>ZE19_250_Cl_dis.csv</t>
  </si>
  <si>
    <t>ZE19_500_Cl_dis.csv</t>
  </si>
  <si>
    <t>ZE20_1000_Cl_dis.csv</t>
  </si>
  <si>
    <t>ZE20_250_Cl_dis.csv</t>
  </si>
  <si>
    <t>ZE20_500_Cl_dis.csv</t>
  </si>
  <si>
    <t>ZE21_1000_Cl_dis.csv</t>
  </si>
  <si>
    <t>ZE21_250_Cl_dis.csv</t>
  </si>
  <si>
    <t>ZE21_500_Cl_dis.csv</t>
  </si>
  <si>
    <t>ZE22_1000_Cl_dis.csv</t>
  </si>
  <si>
    <t>ZE22_250_Cl_dis.csv</t>
  </si>
  <si>
    <t>ZE22_500_Cl_dis.csv</t>
  </si>
  <si>
    <t>ZE23_1000_Cl_dis.csv</t>
  </si>
  <si>
    <t>ZE23_250_Cl_dis.csv</t>
  </si>
  <si>
    <t>ZE23_500_Cl_dis.csv</t>
  </si>
  <si>
    <t>ZE24_1000_Cl_dis.csv</t>
  </si>
  <si>
    <t>ZE24_250_Cl_dis.csv</t>
  </si>
  <si>
    <t>ZE24_500_Cl_dis.csv</t>
  </si>
  <si>
    <t>ZE25_1000_Cl_dis.csv</t>
  </si>
  <si>
    <t>ZE25_250_Cl_dis.csv</t>
  </si>
  <si>
    <t>ZE25_500_Cl_dis.csv</t>
  </si>
  <si>
    <t>ZE26_1000_Cl_dis.csv</t>
  </si>
  <si>
    <t>ZE26_250_Cl_dis.csv</t>
  </si>
  <si>
    <t>ZE26_500_Cl_dis.csv</t>
  </si>
  <si>
    <t>1/t</t>
  </si>
  <si>
    <t>Eотн</t>
  </si>
  <si>
    <t>y0</t>
  </si>
  <si>
    <t>y0_error</t>
  </si>
  <si>
    <t>ZE15_1000_Cl_as.csv</t>
  </si>
  <si>
    <t>ZE15_250_Cl_as.csv</t>
  </si>
  <si>
    <t>ZE15_500_Cl_as.csv</t>
  </si>
  <si>
    <t>ZE16_1000_Cl_as.csv</t>
  </si>
  <si>
    <t>ZE16_250_Cl_as.csv</t>
  </si>
  <si>
    <t>ZE16_500_Cl_as.csv</t>
  </si>
  <si>
    <t>ZE17_1000_Cl_as.csv</t>
  </si>
  <si>
    <t>ZE17_250_Cl_as.csv</t>
  </si>
  <si>
    <t>ZE17_500_Cl_as.csv</t>
  </si>
  <si>
    <t>ZE18_1000_Cl_as.csv</t>
  </si>
  <si>
    <t>ZE18_250_Cl_as.csv</t>
  </si>
  <si>
    <t>ZE18_500_Cl_as.csv</t>
  </si>
  <si>
    <t>ZE19_1000_Cl_as.csv</t>
  </si>
  <si>
    <t>ZE19_250_Cl_as.csv</t>
  </si>
  <si>
    <t>ZE19_500_Cl_as.csv</t>
  </si>
  <si>
    <t>ZE20_1000_Cl_as.csv</t>
  </si>
  <si>
    <t>ZE20_250_Cl_as.csv</t>
  </si>
  <si>
    <t>ZE20_500_Cl_as.csv</t>
  </si>
  <si>
    <t>ZE21_1000_Cl_as.csv</t>
  </si>
  <si>
    <t>ZE21_250_Cl_as.csv</t>
  </si>
  <si>
    <t>ZE21_500_Cl_as.csv</t>
  </si>
  <si>
    <t>ZE22_1000_Cl_as.csv</t>
  </si>
  <si>
    <t>ZE22_250_Cl_as.csv</t>
  </si>
  <si>
    <t>ZE22_500_Cl_as.csv</t>
  </si>
  <si>
    <t>ZE23_1000_Cl_as.csv</t>
  </si>
  <si>
    <t>ZE23_250_Cl_as.csv</t>
  </si>
  <si>
    <t>ZE23_500_Cl_as.csv</t>
  </si>
  <si>
    <t>ZE24_1000_Cl_as.csv</t>
  </si>
  <si>
    <t>ZE24_250_Cl_as.csv</t>
  </si>
  <si>
    <t>ZE24_500_Cl_as.csv</t>
  </si>
  <si>
    <t>ZE25_1000_Cl_as.csv</t>
  </si>
  <si>
    <t>ZE25_250_Cl_as.csv</t>
  </si>
  <si>
    <t>ZE25_500_Cl_as.csv</t>
  </si>
  <si>
    <t>ZE26_1000_Cl_as.csv</t>
  </si>
  <si>
    <t>ZE26_250_Cl_as.csv</t>
  </si>
  <si>
    <t>ZE26_500_Cl_as.csv</t>
  </si>
  <si>
    <t>kon</t>
  </si>
  <si>
    <t>koff</t>
  </si>
  <si>
    <t>Eотнсум</t>
  </si>
  <si>
    <t>Kd</t>
  </si>
  <si>
    <t>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</si>
</sst>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33" borderId="0" xfId="0" applyFill="1"/>
    <xf numFmtId="11" fontId="0" fillId="33" borderId="0" xfId="0" applyNumberFormat="1" applyFill="1"/>
    <xf numFmtId="11" fontId="0" fillId="34" borderId="0" xfId="0" applyNumberForma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550C-D28A-4486-BFF7-4E1535BA1936}">
  <dimension ref="A1:S75"/>
  <sheetViews>
    <sheetView tabSelected="1" workbookViewId="0">
      <selection activeCell="R10" sqref="R10:S10"/>
    </sheetView>
  </sheetViews>
  <sheetFormatPr defaultRowHeight="14.4" x14ac:dyDescent="0.3"/>
  <cols>
    <col min="12" max="12" width="9.44140625" customWidth="1"/>
    <col min="13" max="13" width="9.21875" customWidth="1"/>
  </cols>
  <sheetData>
    <row r="1" spans="1:19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47</v>
      </c>
      <c r="N1" t="s">
        <v>88</v>
      </c>
      <c r="O1" t="s">
        <v>86</v>
      </c>
      <c r="P1" t="s">
        <v>89</v>
      </c>
      <c r="Q1" s="2" t="s">
        <v>90</v>
      </c>
    </row>
    <row r="2" spans="1:19" x14ac:dyDescent="0.3">
      <c r="A2" t="s">
        <v>10</v>
      </c>
      <c r="B2">
        <v>1000</v>
      </c>
      <c r="C2" s="1">
        <v>7.1269026461531494E+17</v>
      </c>
      <c r="D2" s="1">
        <v>-1.23456789E-300</v>
      </c>
      <c r="E2">
        <v>3.9388420701245097E-2</v>
      </c>
      <c r="F2" s="1">
        <v>-1.23456789E-300</v>
      </c>
      <c r="G2">
        <v>0</v>
      </c>
      <c r="H2" s="1">
        <v>1.48736578609032E-12</v>
      </c>
      <c r="I2">
        <v>35</v>
      </c>
      <c r="J2">
        <v>6.8421052631578902</v>
      </c>
      <c r="K2">
        <v>90.894736842105203</v>
      </c>
      <c r="L2" s="1">
        <f>1/C2</f>
        <v>1.4031340817315145E-18</v>
      </c>
      <c r="M2" s="1">
        <f>D2/C2</f>
        <v>0</v>
      </c>
      <c r="N2" s="1">
        <f>M2+N40</f>
        <v>5.6795762999999999E-2</v>
      </c>
      <c r="O2" s="1">
        <f>(L2+M40)/B2</f>
        <v>1.6548780299999999E-4</v>
      </c>
      <c r="P2" s="1">
        <f>L2/O2</f>
        <v>8.4787764191389662E-15</v>
      </c>
      <c r="Q2" s="1">
        <f>P2*N2</f>
        <v>4.815585760314054E-16</v>
      </c>
    </row>
    <row r="3" spans="1:19" x14ac:dyDescent="0.3">
      <c r="A3" t="s">
        <v>11</v>
      </c>
      <c r="B3">
        <v>250</v>
      </c>
      <c r="C3">
        <v>90.923693210014505</v>
      </c>
      <c r="D3">
        <v>13.9141927630663</v>
      </c>
      <c r="E3">
        <v>6.4532398524766599E-3</v>
      </c>
      <c r="F3" s="1">
        <v>-1.23456789E-300</v>
      </c>
      <c r="G3">
        <v>0</v>
      </c>
      <c r="H3">
        <v>0.21648142623889499</v>
      </c>
      <c r="I3">
        <v>6</v>
      </c>
      <c r="J3">
        <v>0</v>
      </c>
      <c r="K3">
        <v>30</v>
      </c>
      <c r="L3" s="1">
        <f t="shared" ref="L3:L37" si="0">1/C3</f>
        <v>1.0998233405348059E-2</v>
      </c>
      <c r="M3" s="1">
        <f t="shared" ref="M3:M37" si="1">D3/C3</f>
        <v>0.15303153965520799</v>
      </c>
      <c r="N3" s="1">
        <f t="shared" ref="N3:N37" si="2">M3+N41</f>
        <v>0.22735971465520799</v>
      </c>
      <c r="O3" s="1">
        <f t="shared" ref="O3:O37" si="3">(L3+M41)/B3</f>
        <v>5.5494290562139222E-4</v>
      </c>
      <c r="P3" s="1">
        <f t="shared" ref="P3:P37" si="4">L3/O3</f>
        <v>19.818675568134143</v>
      </c>
      <c r="Q3" s="1">
        <f t="shared" ref="Q3:Q37" si="5">P3*N3</f>
        <v>4.5059684220151208</v>
      </c>
    </row>
    <row r="4" spans="1:19" s="3" customFormat="1" x14ac:dyDescent="0.3">
      <c r="A4" s="3" t="s">
        <v>12</v>
      </c>
      <c r="B4" s="3">
        <v>500</v>
      </c>
      <c r="C4" s="3">
        <v>244.55851038644701</v>
      </c>
      <c r="D4" s="3">
        <v>4.6644805799350397</v>
      </c>
      <c r="E4" s="3">
        <v>2.28165949581399E-2</v>
      </c>
      <c r="F4" s="4">
        <v>-1.23456789E-300</v>
      </c>
      <c r="G4" s="3">
        <v>0</v>
      </c>
      <c r="H4" s="3">
        <v>0.86790082381207501</v>
      </c>
      <c r="I4" s="3">
        <v>7</v>
      </c>
      <c r="J4" s="3">
        <v>2.1052631578947301</v>
      </c>
      <c r="K4" s="3">
        <v>86.210526315789394</v>
      </c>
      <c r="L4" s="4">
        <f t="shared" si="0"/>
        <v>4.089001026461184E-3</v>
      </c>
      <c r="M4" s="4">
        <f t="shared" si="1"/>
        <v>1.9073065879262639E-2</v>
      </c>
      <c r="N4" s="4">
        <f t="shared" si="2"/>
        <v>6.2715410879262634E-2</v>
      </c>
      <c r="O4" s="4">
        <f t="shared" si="3"/>
        <v>5.187697560529224E-4</v>
      </c>
      <c r="P4" s="5">
        <f t="shared" si="4"/>
        <v>7.8821114352781274</v>
      </c>
      <c r="Q4" s="5">
        <f t="shared" si="5"/>
        <v>0.49432985725960227</v>
      </c>
    </row>
    <row r="5" spans="1:19" x14ac:dyDescent="0.3">
      <c r="A5" t="s">
        <v>13</v>
      </c>
      <c r="B5">
        <v>1000</v>
      </c>
      <c r="C5">
        <v>7647.0679573673997</v>
      </c>
      <c r="D5">
        <v>1178.42513470572</v>
      </c>
      <c r="E5">
        <v>2.3294335443613701E-2</v>
      </c>
      <c r="F5" s="1">
        <v>-1.23456789E-300</v>
      </c>
      <c r="G5">
        <v>0</v>
      </c>
      <c r="H5">
        <v>8.1956986634811907E-2</v>
      </c>
      <c r="I5">
        <v>79</v>
      </c>
      <c r="J5">
        <v>10</v>
      </c>
      <c r="K5">
        <v>104.947368421052</v>
      </c>
      <c r="L5" s="1">
        <f t="shared" si="0"/>
        <v>1.3076907457538309E-4</v>
      </c>
      <c r="M5" s="1">
        <f t="shared" si="1"/>
        <v>0.15410156432183816</v>
      </c>
      <c r="N5" s="1">
        <f t="shared" si="2"/>
        <v>0.23132647732183817</v>
      </c>
      <c r="O5" s="1">
        <f t="shared" si="3"/>
        <v>7.5976220745753828E-6</v>
      </c>
      <c r="P5" s="1">
        <f t="shared" si="4"/>
        <v>17.211842507011188</v>
      </c>
      <c r="Q5" s="1">
        <f t="shared" si="5"/>
        <v>3.9815548953651736</v>
      </c>
    </row>
    <row r="6" spans="1:19" x14ac:dyDescent="0.3">
      <c r="A6" t="s">
        <v>14</v>
      </c>
      <c r="B6">
        <v>250</v>
      </c>
      <c r="C6">
        <v>3721.5558622049998</v>
      </c>
      <c r="D6">
        <v>689.16452638199803</v>
      </c>
      <c r="E6">
        <v>1.3548756956150401E-2</v>
      </c>
      <c r="F6" s="1">
        <v>-1.23456789E-300</v>
      </c>
      <c r="G6">
        <v>0</v>
      </c>
      <c r="H6">
        <v>5.8279059724770502E-2</v>
      </c>
      <c r="I6">
        <v>43</v>
      </c>
      <c r="J6">
        <v>9.4736842105263097</v>
      </c>
      <c r="K6">
        <v>104.947368421052</v>
      </c>
      <c r="L6" s="1">
        <f t="shared" si="0"/>
        <v>2.6870482051759553E-4</v>
      </c>
      <c r="M6" s="1">
        <f t="shared" si="1"/>
        <v>0.18518183036856853</v>
      </c>
      <c r="N6" s="1">
        <f t="shared" si="2"/>
        <v>0.23039568636856853</v>
      </c>
      <c r="O6" s="1">
        <f t="shared" si="3"/>
        <v>6.3661343282070385E-5</v>
      </c>
      <c r="P6" s="1">
        <f t="shared" si="4"/>
        <v>4.2208474823884794</v>
      </c>
      <c r="Q6" s="1">
        <f t="shared" si="5"/>
        <v>0.97246505276193818</v>
      </c>
    </row>
    <row r="7" spans="1:19" s="3" customFormat="1" x14ac:dyDescent="0.3">
      <c r="A7" s="3" t="s">
        <v>15</v>
      </c>
      <c r="B7" s="3">
        <v>500</v>
      </c>
      <c r="C7" s="3">
        <v>1750.27570806279</v>
      </c>
      <c r="D7" s="3">
        <v>63.299113601924503</v>
      </c>
      <c r="E7" s="3">
        <v>2.5422399925702398E-2</v>
      </c>
      <c r="F7" s="3">
        <v>589.47579890179395</v>
      </c>
      <c r="G7" s="3">
        <v>0</v>
      </c>
      <c r="H7" s="3">
        <v>0.56341149312636896</v>
      </c>
      <c r="I7" s="3">
        <v>24</v>
      </c>
      <c r="J7" s="3">
        <v>0</v>
      </c>
      <c r="K7" s="3">
        <v>119</v>
      </c>
      <c r="L7" s="4">
        <f t="shared" si="0"/>
        <v>5.7133855848733842E-4</v>
      </c>
      <c r="M7" s="4">
        <f t="shared" si="1"/>
        <v>3.6165224318849817E-2</v>
      </c>
      <c r="N7" s="4">
        <f t="shared" si="2"/>
        <v>9.7656950318849814E-2</v>
      </c>
      <c r="O7" s="4">
        <f t="shared" si="3"/>
        <v>3.5276319116974672E-5</v>
      </c>
      <c r="P7" s="5">
        <f t="shared" si="4"/>
        <v>16.196093379040079</v>
      </c>
      <c r="Q7" s="5">
        <f t="shared" si="5"/>
        <v>1.5816610864763694</v>
      </c>
    </row>
    <row r="8" spans="1:19" s="3" customFormat="1" x14ac:dyDescent="0.3">
      <c r="A8" s="3" t="s">
        <v>16</v>
      </c>
      <c r="B8" s="3">
        <v>1000</v>
      </c>
      <c r="C8" s="3">
        <v>1519.3974908304001</v>
      </c>
      <c r="D8" s="3">
        <v>45.292317687597297</v>
      </c>
      <c r="E8" s="3">
        <v>4.7464653991328702E-2</v>
      </c>
      <c r="F8" s="4">
        <v>-1.23456789E-300</v>
      </c>
      <c r="G8" s="3">
        <v>0</v>
      </c>
      <c r="H8" s="3">
        <v>0.65611588162995205</v>
      </c>
      <c r="I8" s="3">
        <v>6</v>
      </c>
      <c r="J8" s="3">
        <v>0.52631578947368396</v>
      </c>
      <c r="K8" s="3">
        <v>119</v>
      </c>
      <c r="L8" s="4">
        <f t="shared" si="0"/>
        <v>6.5815562157698943E-4</v>
      </c>
      <c r="M8" s="4">
        <f t="shared" si="1"/>
        <v>2.9809393500343069E-2</v>
      </c>
      <c r="N8" s="4">
        <f t="shared" si="2"/>
        <v>7.7517905500343071E-2</v>
      </c>
      <c r="O8" s="4">
        <f t="shared" si="3"/>
        <v>8.7051136215769896E-6</v>
      </c>
      <c r="P8" s="4">
        <f t="shared" si="4"/>
        <v>75.605632526799823</v>
      </c>
      <c r="Q8" s="4">
        <f t="shared" si="5"/>
        <v>5.8607902775061334</v>
      </c>
    </row>
    <row r="9" spans="1:19" x14ac:dyDescent="0.3">
      <c r="A9" t="s">
        <v>17</v>
      </c>
      <c r="B9">
        <v>250</v>
      </c>
      <c r="C9">
        <v>1452.21741301934</v>
      </c>
      <c r="D9">
        <v>71.985738575970501</v>
      </c>
      <c r="E9">
        <v>3.37468042817579E-2</v>
      </c>
      <c r="F9">
        <v>951.07719523763797</v>
      </c>
      <c r="G9">
        <v>0</v>
      </c>
      <c r="H9">
        <v>0.43715954449078798</v>
      </c>
      <c r="I9">
        <v>5</v>
      </c>
      <c r="J9">
        <v>0</v>
      </c>
      <c r="K9">
        <v>104.947368421052</v>
      </c>
      <c r="L9" s="1">
        <f t="shared" si="0"/>
        <v>6.8860212736388828E-4</v>
      </c>
      <c r="M9" s="1">
        <f t="shared" si="1"/>
        <v>4.956953272327401E-2</v>
      </c>
      <c r="N9" s="1">
        <f t="shared" si="2"/>
        <v>8.3779765723274002E-2</v>
      </c>
      <c r="O9" s="1">
        <f t="shared" si="3"/>
        <v>6.9905120509455553E-5</v>
      </c>
      <c r="P9" s="1">
        <f t="shared" si="4"/>
        <v>9.8505248592017818</v>
      </c>
      <c r="Q9" s="1">
        <f t="shared" si="5"/>
        <v>0.82527466495521196</v>
      </c>
    </row>
    <row r="10" spans="1:19" s="3" customFormat="1" x14ac:dyDescent="0.3">
      <c r="A10" s="3" t="s">
        <v>18</v>
      </c>
      <c r="B10" s="3">
        <v>500</v>
      </c>
      <c r="C10" s="3">
        <v>1411.9404980019399</v>
      </c>
      <c r="D10" s="3">
        <v>49.3833574192792</v>
      </c>
      <c r="E10" s="3">
        <v>3.6747535593528599E-2</v>
      </c>
      <c r="F10" s="3">
        <v>816.542941084586</v>
      </c>
      <c r="G10" s="3">
        <v>0</v>
      </c>
      <c r="H10" s="3">
        <v>0.61153750000766105</v>
      </c>
      <c r="I10" s="3">
        <v>6</v>
      </c>
      <c r="J10" s="3">
        <v>0.52631578947368396</v>
      </c>
      <c r="K10" s="3">
        <v>104.947368421052</v>
      </c>
      <c r="L10" s="4">
        <f t="shared" si="0"/>
        <v>7.0824514306028923E-4</v>
      </c>
      <c r="M10" s="4">
        <f t="shared" si="1"/>
        <v>3.4975523040214798E-2</v>
      </c>
      <c r="N10" s="4">
        <f t="shared" si="2"/>
        <v>6.4351622040214801E-2</v>
      </c>
      <c r="O10" s="4">
        <f t="shared" si="3"/>
        <v>2.4772012286120579E-5</v>
      </c>
      <c r="P10" s="4">
        <f t="shared" si="4"/>
        <v>28.590537372577895</v>
      </c>
      <c r="Q10" s="4">
        <f t="shared" si="5"/>
        <v>1.8398474549267687</v>
      </c>
      <c r="R10" s="5">
        <f>AVERAGE(Q8,Q10)</f>
        <v>3.8503188662164511</v>
      </c>
      <c r="S10" s="5">
        <f>SQRT(SUMSQ(Q8,Q10)) / COUNT(Q8,Q10)</f>
        <v>3.0713963165924603</v>
      </c>
    </row>
    <row r="11" spans="1:19" s="3" customFormat="1" x14ac:dyDescent="0.3">
      <c r="A11" s="3" t="s">
        <v>19</v>
      </c>
      <c r="B11" s="3">
        <v>1000</v>
      </c>
      <c r="C11" s="3">
        <v>377.54426643572401</v>
      </c>
      <c r="D11" s="3">
        <v>10.9477790877927</v>
      </c>
      <c r="E11" s="3">
        <v>3.83775201359981E-2</v>
      </c>
      <c r="F11" s="3">
        <v>1589.00208154646</v>
      </c>
      <c r="G11" s="3">
        <v>0</v>
      </c>
      <c r="H11" s="3">
        <v>0.83293472076285502</v>
      </c>
      <c r="I11" s="3">
        <v>8</v>
      </c>
      <c r="J11" s="3">
        <v>0.52631578947368396</v>
      </c>
      <c r="K11" s="3">
        <v>48.736842105263101</v>
      </c>
      <c r="L11" s="4">
        <f t="shared" si="0"/>
        <v>2.6486960309070077E-3</v>
      </c>
      <c r="M11" s="4">
        <f t="shared" si="1"/>
        <v>2.8997339017083266E-2</v>
      </c>
      <c r="N11" s="4">
        <f t="shared" si="2"/>
        <v>5.0923543017083267E-2</v>
      </c>
      <c r="O11" s="4">
        <f t="shared" si="3"/>
        <v>2.781666703090701E-5</v>
      </c>
      <c r="P11" s="4">
        <f t="shared" si="4"/>
        <v>95.219748216565634</v>
      </c>
      <c r="Q11" s="4">
        <f t="shared" si="5"/>
        <v>4.8489269443821179</v>
      </c>
    </row>
    <row r="12" spans="1:19" s="3" customFormat="1" x14ac:dyDescent="0.3">
      <c r="A12" s="3" t="s">
        <v>20</v>
      </c>
      <c r="B12" s="3">
        <v>250</v>
      </c>
      <c r="C12" s="3">
        <v>179.94748941270899</v>
      </c>
      <c r="D12" s="3">
        <v>6.1587198526579501</v>
      </c>
      <c r="E12" s="3">
        <v>2.5678069622459599E-2</v>
      </c>
      <c r="F12" s="4">
        <v>-1.23456789E-300</v>
      </c>
      <c r="G12" s="3">
        <v>0</v>
      </c>
      <c r="H12" s="3">
        <v>0.77890263015309402</v>
      </c>
      <c r="I12" s="3">
        <v>5</v>
      </c>
      <c r="J12" s="3">
        <v>0</v>
      </c>
      <c r="K12" s="3">
        <v>48.736842105263101</v>
      </c>
      <c r="L12" s="4">
        <f t="shared" si="0"/>
        <v>5.5571767256307938E-3</v>
      </c>
      <c r="M12" s="4">
        <f t="shared" si="1"/>
        <v>3.4225094624871069E-2</v>
      </c>
      <c r="N12" s="4">
        <f t="shared" si="2"/>
        <v>8.8113982624871079E-2</v>
      </c>
      <c r="O12" s="4">
        <f t="shared" si="3"/>
        <v>7.3120590902523179E-5</v>
      </c>
      <c r="P12" s="4">
        <f t="shared" si="4"/>
        <v>76.000161610278127</v>
      </c>
      <c r="Q12" s="4">
        <f t="shared" si="5"/>
        <v>6.6966769196154408</v>
      </c>
      <c r="R12" s="5">
        <f>AVERAGE(P11:P13)</f>
        <v>83.054486372193878</v>
      </c>
      <c r="S12" s="6">
        <f>SQRT(SUMSQ(Q11:Q13)/COUNT(Q11:Q13))</f>
        <v>5.6133324541479306</v>
      </c>
    </row>
    <row r="13" spans="1:19" s="3" customFormat="1" x14ac:dyDescent="0.3">
      <c r="A13" s="3" t="s">
        <v>21</v>
      </c>
      <c r="B13" s="3">
        <v>500</v>
      </c>
      <c r="C13" s="3">
        <v>430.26149868467701</v>
      </c>
      <c r="D13" s="3">
        <v>13.1887669713061</v>
      </c>
      <c r="E13" s="3">
        <v>2.27052882957599E-2</v>
      </c>
      <c r="F13" s="3">
        <v>863.43634270777204</v>
      </c>
      <c r="G13" s="3">
        <v>0</v>
      </c>
      <c r="H13" s="3">
        <v>0.71272130652217602</v>
      </c>
      <c r="I13" s="3">
        <v>7</v>
      </c>
      <c r="J13" s="3">
        <v>0.52631578947368396</v>
      </c>
      <c r="K13" s="3">
        <v>86.210526315789394</v>
      </c>
      <c r="L13" s="4">
        <f t="shared" si="0"/>
        <v>2.3241679840214184E-3</v>
      </c>
      <c r="M13" s="4">
        <f t="shared" si="1"/>
        <v>3.0652909943428768E-2</v>
      </c>
      <c r="N13" s="4">
        <f t="shared" si="2"/>
        <v>6.5634078943428764E-2</v>
      </c>
      <c r="O13" s="4">
        <f t="shared" si="3"/>
        <v>2.9818605968042839E-5</v>
      </c>
      <c r="P13" s="4">
        <f t="shared" si="4"/>
        <v>77.943549289737859</v>
      </c>
      <c r="Q13" s="4">
        <f t="shared" si="5"/>
        <v>5.1157530672136859</v>
      </c>
    </row>
    <row r="14" spans="1:19" x14ac:dyDescent="0.3">
      <c r="A14" t="s">
        <v>22</v>
      </c>
      <c r="B14">
        <v>1000</v>
      </c>
      <c r="C14">
        <v>283.17803584669701</v>
      </c>
      <c r="D14">
        <v>74.834034281993596</v>
      </c>
      <c r="E14">
        <v>1.45882964361906E-2</v>
      </c>
      <c r="F14" s="1">
        <v>-1.23456789E-300</v>
      </c>
      <c r="G14">
        <v>0</v>
      </c>
      <c r="H14">
        <v>8.5391773584304206E-2</v>
      </c>
      <c r="I14">
        <v>7</v>
      </c>
      <c r="J14">
        <v>0</v>
      </c>
      <c r="K14">
        <v>30</v>
      </c>
      <c r="L14" s="1">
        <f t="shared" si="0"/>
        <v>3.5313473271682909E-3</v>
      </c>
      <c r="M14" s="1">
        <f t="shared" si="1"/>
        <v>0.26426496694293833</v>
      </c>
      <c r="N14" s="1">
        <f t="shared" si="2"/>
        <v>0.31491785194293831</v>
      </c>
      <c r="O14" s="1">
        <f t="shared" si="3"/>
        <v>1.9871635327168292E-5</v>
      </c>
      <c r="P14" s="1">
        <f t="shared" si="4"/>
        <v>177.70793742074511</v>
      </c>
      <c r="Q14" s="1">
        <f t="shared" si="5"/>
        <v>55.963401925751157</v>
      </c>
    </row>
    <row r="15" spans="1:19" s="3" customFormat="1" x14ac:dyDescent="0.3">
      <c r="A15" s="3" t="s">
        <v>23</v>
      </c>
      <c r="B15" s="3">
        <v>250</v>
      </c>
      <c r="C15" s="3">
        <v>94.165295852062897</v>
      </c>
      <c r="D15" s="3">
        <v>5.4576000270793603</v>
      </c>
      <c r="E15" s="3">
        <v>1.5699625916772798E-2</v>
      </c>
      <c r="F15" s="3">
        <v>4440.0310224265104</v>
      </c>
      <c r="G15" s="3">
        <v>0</v>
      </c>
      <c r="H15" s="3">
        <v>0.66816111857480298</v>
      </c>
      <c r="I15" s="3">
        <v>8</v>
      </c>
      <c r="J15" s="3">
        <v>0.52631578947368396</v>
      </c>
      <c r="K15" s="3">
        <v>30</v>
      </c>
      <c r="L15" s="4">
        <f t="shared" si="0"/>
        <v>1.0619623619842243E-2</v>
      </c>
      <c r="M15" s="4">
        <f t="shared" si="1"/>
        <v>5.7957658155223642E-2</v>
      </c>
      <c r="N15" s="4">
        <f t="shared" si="2"/>
        <v>9.2401729155223641E-2</v>
      </c>
      <c r="O15" s="4">
        <f t="shared" si="3"/>
        <v>1.8104815847936898E-4</v>
      </c>
      <c r="P15" s="4">
        <f t="shared" si="4"/>
        <v>58.656347068298864</v>
      </c>
      <c r="Q15" s="4">
        <f t="shared" si="5"/>
        <v>5.4199478950397477</v>
      </c>
    </row>
    <row r="16" spans="1:19" s="3" customFormat="1" x14ac:dyDescent="0.3">
      <c r="A16" s="3" t="s">
        <v>24</v>
      </c>
      <c r="B16" s="3">
        <v>500</v>
      </c>
      <c r="C16" s="3">
        <v>38.0590283760517</v>
      </c>
      <c r="D16" s="3">
        <v>1.04061361076735</v>
      </c>
      <c r="E16" s="3">
        <v>1.55462354122348E-2</v>
      </c>
      <c r="F16" s="3">
        <v>7899.4168775743401</v>
      </c>
      <c r="G16" s="3">
        <v>0</v>
      </c>
      <c r="H16" s="3">
        <v>0.89204962992593895</v>
      </c>
      <c r="I16" s="3">
        <v>6</v>
      </c>
      <c r="J16" s="3">
        <v>0</v>
      </c>
      <c r="K16" s="3">
        <v>34.684210526315702</v>
      </c>
      <c r="L16" s="4">
        <f t="shared" si="0"/>
        <v>2.6274974498015323E-2</v>
      </c>
      <c r="M16" s="4">
        <f t="shared" si="1"/>
        <v>2.7342096085199767E-2</v>
      </c>
      <c r="N16" s="4">
        <f t="shared" si="2"/>
        <v>7.9965103085199774E-2</v>
      </c>
      <c r="O16" s="4">
        <f t="shared" si="3"/>
        <v>8.5248268996030645E-5</v>
      </c>
      <c r="P16" s="5">
        <f t="shared" si="4"/>
        <v>308.21710290960567</v>
      </c>
      <c r="Q16" s="5">
        <f t="shared" si="5"/>
        <v>24.646612406788243</v>
      </c>
    </row>
    <row r="17" spans="1:17" x14ac:dyDescent="0.3">
      <c r="A17" t="s">
        <v>25</v>
      </c>
      <c r="B17">
        <v>1000</v>
      </c>
      <c r="C17">
        <v>1149350435975430</v>
      </c>
      <c r="D17" s="1">
        <v>-1.23456789E-300</v>
      </c>
      <c r="E17">
        <v>0.214841935182883</v>
      </c>
      <c r="F17" s="1">
        <v>-1.23456789E-300</v>
      </c>
      <c r="G17">
        <v>0</v>
      </c>
      <c r="H17" s="1">
        <v>1.70685687805871E-12</v>
      </c>
      <c r="I17">
        <v>43</v>
      </c>
      <c r="J17">
        <v>4.7368421052631504</v>
      </c>
      <c r="K17">
        <v>72.157894736842096</v>
      </c>
      <c r="L17" s="1">
        <f t="shared" si="0"/>
        <v>8.7005665869985132E-16</v>
      </c>
      <c r="M17" s="1">
        <f t="shared" si="1"/>
        <v>0</v>
      </c>
      <c r="N17" s="1">
        <f t="shared" si="2"/>
        <v>1.3417561E-2</v>
      </c>
      <c r="O17" s="1">
        <f t="shared" si="3"/>
        <v>4.76140800000087E-6</v>
      </c>
      <c r="P17" s="1">
        <f t="shared" si="4"/>
        <v>1.8273096082076822E-10</v>
      </c>
      <c r="Q17" s="1">
        <f t="shared" si="5"/>
        <v>2.4518038134012677E-12</v>
      </c>
    </row>
    <row r="18" spans="1:17" x14ac:dyDescent="0.3">
      <c r="A18" t="s">
        <v>26</v>
      </c>
      <c r="B18">
        <v>250</v>
      </c>
      <c r="C18">
        <v>847.938566323553</v>
      </c>
      <c r="D18">
        <v>131.371770197346</v>
      </c>
      <c r="E18">
        <v>3.80455485546689E-2</v>
      </c>
      <c r="F18">
        <v>2071.6856347985699</v>
      </c>
      <c r="G18">
        <v>0</v>
      </c>
      <c r="H18">
        <v>0.21845429925802601</v>
      </c>
      <c r="I18">
        <v>22</v>
      </c>
      <c r="J18">
        <v>0</v>
      </c>
      <c r="K18">
        <v>30</v>
      </c>
      <c r="L18" s="1">
        <f t="shared" si="0"/>
        <v>1.1793307200729727E-3</v>
      </c>
      <c r="M18" s="1">
        <f t="shared" si="1"/>
        <v>0.15493076434409717</v>
      </c>
      <c r="N18" s="1">
        <f t="shared" si="2"/>
        <v>0.17799049334409717</v>
      </c>
      <c r="O18" s="1">
        <f t="shared" si="3"/>
        <v>4.8082734880291892E-5</v>
      </c>
      <c r="P18" s="1">
        <f t="shared" si="4"/>
        <v>24.527114004830782</v>
      </c>
      <c r="Q18" s="1">
        <f t="shared" si="5"/>
        <v>4.3655931220267457</v>
      </c>
    </row>
    <row r="19" spans="1:17" x14ac:dyDescent="0.3">
      <c r="A19" t="s">
        <v>27</v>
      </c>
      <c r="B19">
        <v>500</v>
      </c>
      <c r="C19" s="1">
        <v>1.27462088453766E+17</v>
      </c>
      <c r="D19" s="1">
        <v>7.0409627079767803E+27</v>
      </c>
      <c r="E19">
        <v>0.11663287321329199</v>
      </c>
      <c r="F19">
        <v>7143.0384767486803</v>
      </c>
      <c r="G19">
        <v>0</v>
      </c>
      <c r="H19" s="1">
        <v>1.0058620603103901E-13</v>
      </c>
      <c r="I19">
        <v>48</v>
      </c>
      <c r="J19">
        <v>4.2105263157894699</v>
      </c>
      <c r="K19">
        <v>72.157894736842096</v>
      </c>
      <c r="L19" s="1">
        <f t="shared" si="0"/>
        <v>7.845470069813954E-18</v>
      </c>
      <c r="M19" s="1">
        <f t="shared" si="1"/>
        <v>55239662188.10804</v>
      </c>
      <c r="N19" s="1">
        <f t="shared" si="2"/>
        <v>55239662188.135338</v>
      </c>
      <c r="O19" s="1">
        <f t="shared" si="3"/>
        <v>1.1345600000000017E-5</v>
      </c>
      <c r="P19" s="1">
        <f t="shared" si="4"/>
        <v>6.9149891321868759E-13</v>
      </c>
      <c r="Q19" s="1">
        <f t="shared" si="5"/>
        <v>3.8198166369663014E-2</v>
      </c>
    </row>
    <row r="20" spans="1:17" x14ac:dyDescent="0.3">
      <c r="A20" t="s">
        <v>28</v>
      </c>
      <c r="B20">
        <v>1000</v>
      </c>
      <c r="C20">
        <v>2113.1370573374002</v>
      </c>
      <c r="D20">
        <v>1291.9959096755999</v>
      </c>
      <c r="E20">
        <v>2.1295214966011E-2</v>
      </c>
      <c r="F20" s="1">
        <v>-1.23456789E-300</v>
      </c>
      <c r="G20">
        <v>0</v>
      </c>
      <c r="H20">
        <v>1.75875146085155E-2</v>
      </c>
      <c r="I20">
        <v>12</v>
      </c>
      <c r="J20">
        <v>0</v>
      </c>
      <c r="K20">
        <v>30</v>
      </c>
      <c r="L20" s="1">
        <f t="shared" si="0"/>
        <v>4.732300711530857E-4</v>
      </c>
      <c r="M20" s="1">
        <f t="shared" si="1"/>
        <v>0.61141131626527978</v>
      </c>
      <c r="N20" s="1">
        <f t="shared" si="2"/>
        <v>0.64626675726527982</v>
      </c>
      <c r="O20" s="1">
        <f t="shared" si="3"/>
        <v>1.5401018071153085E-5</v>
      </c>
      <c r="P20" s="1">
        <f t="shared" si="4"/>
        <v>30.727194070336846</v>
      </c>
      <c r="Q20" s="1">
        <f t="shared" si="5"/>
        <v>19.857964071697527</v>
      </c>
    </row>
    <row r="21" spans="1:17" x14ac:dyDescent="0.3">
      <c r="A21" t="s">
        <v>29</v>
      </c>
      <c r="B21">
        <v>250</v>
      </c>
      <c r="C21">
        <v>2185392492.8649802</v>
      </c>
      <c r="D21">
        <v>4907301324874180</v>
      </c>
      <c r="E21">
        <v>2.5731529545413599E-2</v>
      </c>
      <c r="F21">
        <v>19204.891622070099</v>
      </c>
      <c r="G21">
        <v>0</v>
      </c>
      <c r="H21">
        <v>0</v>
      </c>
      <c r="I21">
        <v>300</v>
      </c>
      <c r="J21">
        <v>0</v>
      </c>
      <c r="K21">
        <v>30</v>
      </c>
      <c r="L21" s="1">
        <f t="shared" si="0"/>
        <v>4.5758370785333471E-10</v>
      </c>
      <c r="M21" s="1">
        <f t="shared" si="1"/>
        <v>2245501.1357895094</v>
      </c>
      <c r="N21" s="1">
        <f t="shared" si="2"/>
        <v>2245501.1723360172</v>
      </c>
      <c r="O21" s="1">
        <f t="shared" si="3"/>
        <v>7.3229441830334837E-5</v>
      </c>
      <c r="P21" s="1">
        <f t="shared" si="4"/>
        <v>6.2486302833429971E-6</v>
      </c>
      <c r="Q21" s="1">
        <f t="shared" si="5"/>
        <v>14.03130662674104</v>
      </c>
    </row>
    <row r="22" spans="1:17" x14ac:dyDescent="0.3">
      <c r="A22" t="s">
        <v>30</v>
      </c>
      <c r="B22">
        <v>500</v>
      </c>
      <c r="C22">
        <v>3269359260559190</v>
      </c>
      <c r="D22" s="1">
        <v>9.9879729128061203E+23</v>
      </c>
      <c r="E22">
        <v>4.6880377152232797E-2</v>
      </c>
      <c r="F22" s="1">
        <v>-1.23456789E-300</v>
      </c>
      <c r="G22">
        <v>0</v>
      </c>
      <c r="H22" s="1">
        <v>2.0095036745715299E-14</v>
      </c>
      <c r="I22">
        <v>47</v>
      </c>
      <c r="J22">
        <v>6.8421052631578902</v>
      </c>
      <c r="K22">
        <v>76.842105263157805</v>
      </c>
      <c r="L22" s="1">
        <f t="shared" si="0"/>
        <v>3.0587033124923699E-16</v>
      </c>
      <c r="M22" s="1">
        <f t="shared" si="1"/>
        <v>305502458.33484149</v>
      </c>
      <c r="N22" s="1">
        <f t="shared" si="2"/>
        <v>305502458.36380333</v>
      </c>
      <c r="O22" s="1">
        <f t="shared" si="3"/>
        <v>7.8660108000000621E-5</v>
      </c>
      <c r="P22" s="1">
        <f t="shared" si="4"/>
        <v>3.8885063728775275E-12</v>
      </c>
      <c r="Q22" s="1">
        <f t="shared" si="5"/>
        <v>1.1879482562774006E-3</v>
      </c>
    </row>
    <row r="23" spans="1:17" x14ac:dyDescent="0.3">
      <c r="A23" t="s">
        <v>31</v>
      </c>
      <c r="B23">
        <v>1000</v>
      </c>
      <c r="C23">
        <v>114653249060726</v>
      </c>
      <c r="D23" s="1">
        <v>2.5959955772313499E+21</v>
      </c>
      <c r="E23">
        <v>0.17018796686794499</v>
      </c>
      <c r="F23">
        <v>7401.1155701592897</v>
      </c>
      <c r="G23">
        <v>0</v>
      </c>
      <c r="H23" s="1">
        <v>9.6744834365836101E-13</v>
      </c>
      <c r="I23">
        <v>46</v>
      </c>
      <c r="J23">
        <v>1.0526315789473599</v>
      </c>
      <c r="K23">
        <v>30</v>
      </c>
      <c r="L23" s="1">
        <f t="shared" si="0"/>
        <v>8.7219508229579337E-15</v>
      </c>
      <c r="M23" s="1">
        <f t="shared" si="1"/>
        <v>22642145.761228126</v>
      </c>
      <c r="N23" s="1">
        <f t="shared" si="2"/>
        <v>22642145.780939307</v>
      </c>
      <c r="O23" s="1">
        <f t="shared" si="3"/>
        <v>4.2981700000087221E-6</v>
      </c>
      <c r="P23" s="1">
        <f t="shared" si="4"/>
        <v>2.0292242565883234E-9</v>
      </c>
      <c r="Q23" s="1">
        <f t="shared" si="5"/>
        <v>4.5945991439891011E-2</v>
      </c>
    </row>
    <row r="24" spans="1:17" x14ac:dyDescent="0.3">
      <c r="A24" t="s">
        <v>32</v>
      </c>
      <c r="B24">
        <v>250</v>
      </c>
      <c r="C24" s="1">
        <v>1.6224836499943E+16</v>
      </c>
      <c r="D24" s="1">
        <v>-1.23456789E-300</v>
      </c>
      <c r="E24">
        <v>5.6810202592894002E-2</v>
      </c>
      <c r="F24">
        <v>1301.8773735257801</v>
      </c>
      <c r="G24">
        <v>0</v>
      </c>
      <c r="H24" s="1">
        <v>2.3020474415602601E-12</v>
      </c>
      <c r="I24">
        <v>37</v>
      </c>
      <c r="J24">
        <v>6.3157894736842097</v>
      </c>
      <c r="K24">
        <v>44.052631578947299</v>
      </c>
      <c r="L24" s="1">
        <f t="shared" si="0"/>
        <v>6.1633903059886807E-17</v>
      </c>
      <c r="M24" s="1">
        <f t="shared" si="1"/>
        <v>0</v>
      </c>
      <c r="N24" s="1">
        <f t="shared" si="2"/>
        <v>7.7237392000000002E-2</v>
      </c>
      <c r="O24" s="1">
        <f t="shared" si="3"/>
        <v>1.1566424000000246E-5</v>
      </c>
      <c r="P24" s="1">
        <f t="shared" si="4"/>
        <v>5.3286913102861783E-12</v>
      </c>
      <c r="Q24" s="1">
        <f t="shared" si="5"/>
        <v>4.1157421957956718E-13</v>
      </c>
    </row>
    <row r="25" spans="1:17" x14ac:dyDescent="0.3">
      <c r="A25" t="s">
        <v>33</v>
      </c>
      <c r="B25">
        <v>500</v>
      </c>
      <c r="C25" s="1">
        <v>3.61820310700864E+16</v>
      </c>
      <c r="D25" s="1">
        <v>6.6758764138126396E+22</v>
      </c>
      <c r="E25">
        <v>0.107625945726983</v>
      </c>
      <c r="F25" s="1">
        <v>-1.23456789E-300</v>
      </c>
      <c r="G25">
        <v>0</v>
      </c>
      <c r="H25" s="1">
        <v>5.23558973952731E-12</v>
      </c>
      <c r="I25">
        <v>32</v>
      </c>
      <c r="J25">
        <v>4.2105263157894699</v>
      </c>
      <c r="K25">
        <v>58.105263157894697</v>
      </c>
      <c r="L25" s="1">
        <f t="shared" si="0"/>
        <v>2.763802833685456E-17</v>
      </c>
      <c r="M25" s="1">
        <f t="shared" si="1"/>
        <v>1845080.6149829272</v>
      </c>
      <c r="N25" s="1">
        <f t="shared" si="2"/>
        <v>1845080.6386566921</v>
      </c>
      <c r="O25" s="1">
        <f t="shared" si="3"/>
        <v>1.0720002000000055E-5</v>
      </c>
      <c r="P25" s="1">
        <f t="shared" si="4"/>
        <v>2.5781738041517547E-12</v>
      </c>
      <c r="Q25" s="1">
        <f t="shared" si="5"/>
        <v>4.7569385691322733E-6</v>
      </c>
    </row>
    <row r="26" spans="1:17" x14ac:dyDescent="0.3">
      <c r="A26" t="s">
        <v>34</v>
      </c>
      <c r="B26">
        <v>1000</v>
      </c>
      <c r="C26">
        <v>1837515886246170</v>
      </c>
      <c r="D26" s="1">
        <v>-1.23456789E-300</v>
      </c>
      <c r="E26">
        <v>0.14016501449056601</v>
      </c>
      <c r="F26">
        <v>5995.6184680463903</v>
      </c>
      <c r="G26">
        <v>0</v>
      </c>
      <c r="H26" s="1">
        <v>4.8069326297195403E-12</v>
      </c>
      <c r="I26">
        <v>44</v>
      </c>
      <c r="J26">
        <v>9.4736842105263097</v>
      </c>
      <c r="K26">
        <v>30</v>
      </c>
      <c r="L26" s="1">
        <f t="shared" si="0"/>
        <v>5.4421298204005354E-16</v>
      </c>
      <c r="M26" s="1">
        <f t="shared" si="1"/>
        <v>0</v>
      </c>
      <c r="N26" s="1">
        <f t="shared" si="2"/>
        <v>1.1670438E-2</v>
      </c>
      <c r="O26" s="1">
        <f t="shared" si="3"/>
        <v>9.5332440000005446E-6</v>
      </c>
      <c r="P26" s="1">
        <f t="shared" si="4"/>
        <v>5.7085812766359747E-11</v>
      </c>
      <c r="Q26" s="1">
        <f t="shared" si="5"/>
        <v>6.6621643856940996E-13</v>
      </c>
    </row>
    <row r="27" spans="1:17" x14ac:dyDescent="0.3">
      <c r="A27" t="s">
        <v>35</v>
      </c>
      <c r="B27">
        <v>250</v>
      </c>
      <c r="C27">
        <v>65459757964.971703</v>
      </c>
      <c r="D27" s="1">
        <v>9.4014181166579098E+17</v>
      </c>
      <c r="E27">
        <v>6.0550542980810397E-2</v>
      </c>
      <c r="F27">
        <v>1969.7149119928899</v>
      </c>
      <c r="G27">
        <v>0</v>
      </c>
      <c r="H27">
        <v>0</v>
      </c>
      <c r="I27">
        <v>130</v>
      </c>
      <c r="J27">
        <v>0</v>
      </c>
      <c r="K27">
        <v>30</v>
      </c>
      <c r="L27" s="1">
        <f t="shared" si="0"/>
        <v>1.5276561220026385E-11</v>
      </c>
      <c r="M27" s="1">
        <f t="shared" si="1"/>
        <v>14362133.941418972</v>
      </c>
      <c r="N27" s="1">
        <f t="shared" si="2"/>
        <v>14362133.974235009</v>
      </c>
      <c r="O27" s="1">
        <f t="shared" si="3"/>
        <v>2.4992648061106244E-5</v>
      </c>
      <c r="P27" s="1">
        <f t="shared" si="4"/>
        <v>6.1124220141361853E-7</v>
      </c>
      <c r="Q27" s="1">
        <f t="shared" si="5"/>
        <v>8.7787423874087285</v>
      </c>
    </row>
    <row r="28" spans="1:17" x14ac:dyDescent="0.3">
      <c r="A28" t="s">
        <v>36</v>
      </c>
      <c r="B28">
        <v>500</v>
      </c>
      <c r="C28" s="1">
        <v>1.1200629372819599E+18</v>
      </c>
      <c r="D28" s="1">
        <v>5.0245578541637598E+27</v>
      </c>
      <c r="E28">
        <v>9.8510603228476296E-2</v>
      </c>
      <c r="F28">
        <v>3132.0091935709502</v>
      </c>
      <c r="G28">
        <v>0</v>
      </c>
      <c r="H28" s="1">
        <v>3.57824880836688E-13</v>
      </c>
      <c r="I28">
        <v>52</v>
      </c>
      <c r="J28">
        <v>10</v>
      </c>
      <c r="K28">
        <v>30</v>
      </c>
      <c r="L28" s="1">
        <f t="shared" si="0"/>
        <v>8.9280697246057E-19</v>
      </c>
      <c r="M28" s="1">
        <f t="shared" si="1"/>
        <v>4485960285.7289248</v>
      </c>
      <c r="N28" s="1">
        <f t="shared" si="2"/>
        <v>4485960285.7520151</v>
      </c>
      <c r="O28" s="1">
        <f t="shared" si="3"/>
        <v>1.0354676000000002E-5</v>
      </c>
      <c r="P28" s="1">
        <f t="shared" si="4"/>
        <v>8.6222588950206637E-14</v>
      </c>
      <c r="Q28" s="1">
        <f t="shared" si="5"/>
        <v>3.8679110976534752E-4</v>
      </c>
    </row>
    <row r="29" spans="1:17" x14ac:dyDescent="0.3">
      <c r="A29" t="s">
        <v>37</v>
      </c>
      <c r="B29">
        <v>1000</v>
      </c>
      <c r="C29">
        <v>591938455.66735303</v>
      </c>
      <c r="D29">
        <v>0</v>
      </c>
      <c r="E29">
        <v>9.9427127638277192E-3</v>
      </c>
      <c r="F29" s="1">
        <v>-1.23456789E-300</v>
      </c>
      <c r="G29">
        <v>0</v>
      </c>
      <c r="H29">
        <v>0</v>
      </c>
      <c r="I29">
        <v>400</v>
      </c>
      <c r="J29">
        <v>0</v>
      </c>
      <c r="K29">
        <v>30</v>
      </c>
      <c r="L29" s="1">
        <f t="shared" si="0"/>
        <v>1.6893648155915083E-9</v>
      </c>
      <c r="M29" s="1">
        <f t="shared" si="1"/>
        <v>0</v>
      </c>
      <c r="N29" s="1">
        <f t="shared" si="2"/>
        <v>-4.1219000000000001E-306</v>
      </c>
      <c r="O29" s="1">
        <f t="shared" si="3"/>
        <v>3.3404493648155912E-9</v>
      </c>
      <c r="P29" s="1">
        <f t="shared" si="4"/>
        <v>0.50572980790707756</v>
      </c>
      <c r="Q29" s="1">
        <f t="shared" si="5"/>
        <v>-2.0845676952121829E-306</v>
      </c>
    </row>
    <row r="30" spans="1:17" x14ac:dyDescent="0.3">
      <c r="A30" t="s">
        <v>38</v>
      </c>
      <c r="B30">
        <v>250</v>
      </c>
      <c r="C30" s="1">
        <v>3.00665873288071E+16</v>
      </c>
      <c r="D30" s="1">
        <v>1.51474369457023E+25</v>
      </c>
      <c r="E30">
        <v>1.15291317309848E-2</v>
      </c>
      <c r="F30">
        <v>436.21650551348898</v>
      </c>
      <c r="G30">
        <v>0</v>
      </c>
      <c r="H30" s="1">
        <v>4.4408920985006199E-15</v>
      </c>
      <c r="I30">
        <v>37</v>
      </c>
      <c r="J30">
        <v>8.9473684210526301</v>
      </c>
      <c r="K30">
        <v>76.842105263157805</v>
      </c>
      <c r="L30" s="1">
        <f t="shared" si="0"/>
        <v>3.3259511266245036E-17</v>
      </c>
      <c r="M30" s="1">
        <f t="shared" si="1"/>
        <v>503796349.75032192</v>
      </c>
      <c r="N30" s="1">
        <f t="shared" si="2"/>
        <v>503796350.16104025</v>
      </c>
      <c r="O30" s="1">
        <f t="shared" si="3"/>
        <v>1.5433992000000135E-5</v>
      </c>
      <c r="P30" s="1">
        <f t="shared" si="4"/>
        <v>2.1549519570986396E-12</v>
      </c>
      <c r="Q30" s="1">
        <f t="shared" si="5"/>
        <v>1.0856569307586851E-3</v>
      </c>
    </row>
    <row r="31" spans="1:17" x14ac:dyDescent="0.3">
      <c r="A31" t="s">
        <v>39</v>
      </c>
      <c r="B31">
        <v>500</v>
      </c>
      <c r="C31">
        <v>0.318329279218937</v>
      </c>
      <c r="D31">
        <v>4560643.3404548196</v>
      </c>
      <c r="E31">
        <v>6.5473791884103098E-3</v>
      </c>
      <c r="F31">
        <v>3298139205178.3999</v>
      </c>
      <c r="G31">
        <v>0</v>
      </c>
      <c r="H31">
        <v>0</v>
      </c>
      <c r="I31">
        <v>6</v>
      </c>
      <c r="J31">
        <v>0</v>
      </c>
      <c r="K31">
        <v>30</v>
      </c>
      <c r="L31" s="1">
        <f t="shared" si="0"/>
        <v>3.1414012636651969</v>
      </c>
      <c r="M31" s="1">
        <f t="shared" si="1"/>
        <v>14326810.752831034</v>
      </c>
      <c r="N31" s="1">
        <f t="shared" si="2"/>
        <v>14326823.584440853</v>
      </c>
      <c r="O31" s="1">
        <f t="shared" si="3"/>
        <v>6.2828035152263937E-3</v>
      </c>
      <c r="P31" s="1">
        <f t="shared" si="4"/>
        <v>499.99992138095695</v>
      </c>
      <c r="Q31" s="1">
        <f t="shared" si="5"/>
        <v>7163410665.8592663</v>
      </c>
    </row>
    <row r="32" spans="1:17" x14ac:dyDescent="0.3">
      <c r="A32" t="s">
        <v>40</v>
      </c>
      <c r="B32">
        <v>1000</v>
      </c>
      <c r="C32">
        <v>173631668751501</v>
      </c>
      <c r="D32" s="1">
        <v>2.95491566965189E+24</v>
      </c>
      <c r="E32">
        <v>3.4220330438263197E-2</v>
      </c>
      <c r="F32">
        <v>9307.14065544396</v>
      </c>
      <c r="G32">
        <v>0</v>
      </c>
      <c r="H32" s="1">
        <v>9.7966079692923793E-13</v>
      </c>
      <c r="I32">
        <v>35</v>
      </c>
      <c r="J32">
        <v>10</v>
      </c>
      <c r="K32">
        <v>30</v>
      </c>
      <c r="L32" s="1">
        <f t="shared" si="0"/>
        <v>5.7593180275839244E-15</v>
      </c>
      <c r="M32" s="1">
        <f t="shared" si="1"/>
        <v>17018299086.216352</v>
      </c>
      <c r="N32" s="1">
        <f t="shared" si="2"/>
        <v>17018299086.360172</v>
      </c>
      <c r="O32" s="1">
        <f t="shared" si="3"/>
        <v>3.3431050000057591E-6</v>
      </c>
      <c r="P32" s="1">
        <f t="shared" si="4"/>
        <v>1.7227451807747596E-9</v>
      </c>
      <c r="Q32" s="1">
        <f t="shared" si="5"/>
        <v>29.318192736010481</v>
      </c>
    </row>
    <row r="33" spans="1:17" x14ac:dyDescent="0.3">
      <c r="A33" t="s">
        <v>41</v>
      </c>
      <c r="B33">
        <v>250</v>
      </c>
      <c r="C33">
        <v>401.60185065496103</v>
      </c>
      <c r="D33">
        <v>50.975100672307299</v>
      </c>
      <c r="E33">
        <v>2.0506469721671899E-2</v>
      </c>
      <c r="F33">
        <v>4156.0734823885496</v>
      </c>
      <c r="G33">
        <v>0</v>
      </c>
      <c r="H33">
        <v>0.29251459823213599</v>
      </c>
      <c r="I33">
        <v>7</v>
      </c>
      <c r="J33">
        <v>0</v>
      </c>
      <c r="K33">
        <v>30</v>
      </c>
      <c r="L33" s="1">
        <f t="shared" si="0"/>
        <v>2.4900283660773187E-3</v>
      </c>
      <c r="M33" s="1">
        <f t="shared" si="1"/>
        <v>0.12692944663769218</v>
      </c>
      <c r="N33" s="1">
        <f t="shared" si="2"/>
        <v>0.16643755963769219</v>
      </c>
      <c r="O33" s="1">
        <f t="shared" si="3"/>
        <v>9.0967933464309266E-5</v>
      </c>
      <c r="P33" s="1">
        <f t="shared" si="4"/>
        <v>27.372594619336567</v>
      </c>
      <c r="Q33" s="1">
        <f t="shared" si="5"/>
        <v>4.5558278493942019</v>
      </c>
    </row>
    <row r="34" spans="1:17" x14ac:dyDescent="0.3">
      <c r="A34" t="s">
        <v>42</v>
      </c>
      <c r="B34">
        <v>500</v>
      </c>
      <c r="C34">
        <v>2164760969.5742002</v>
      </c>
      <c r="D34">
        <v>3163004801948190</v>
      </c>
      <c r="E34">
        <v>2.2235635579687801E-2</v>
      </c>
      <c r="F34">
        <v>6735.7700619918496</v>
      </c>
      <c r="G34">
        <v>0</v>
      </c>
      <c r="H34">
        <v>0</v>
      </c>
      <c r="I34">
        <v>394</v>
      </c>
      <c r="J34">
        <v>0</v>
      </c>
      <c r="K34">
        <v>30</v>
      </c>
      <c r="L34" s="1">
        <f t="shared" si="0"/>
        <v>4.6194476621439455E-10</v>
      </c>
      <c r="M34" s="1">
        <f t="shared" si="1"/>
        <v>1461133.513770964</v>
      </c>
      <c r="N34" s="1">
        <f t="shared" si="2"/>
        <v>1461133.5870797019</v>
      </c>
      <c r="O34" s="1">
        <f t="shared" si="3"/>
        <v>2.1476840923889532E-5</v>
      </c>
      <c r="P34" s="1">
        <f t="shared" si="4"/>
        <v>2.150897181999217E-5</v>
      </c>
      <c r="Q34" s="1">
        <f t="shared" si="5"/>
        <v>31.427481149741386</v>
      </c>
    </row>
    <row r="35" spans="1:17" x14ac:dyDescent="0.3">
      <c r="A35" t="s">
        <v>43</v>
      </c>
      <c r="B35">
        <v>1000</v>
      </c>
      <c r="C35">
        <v>371.31460271511997</v>
      </c>
      <c r="D35">
        <v>35.865750557317099</v>
      </c>
      <c r="E35">
        <v>4.4628182025383899E-2</v>
      </c>
      <c r="F35">
        <v>5413.3666640167903</v>
      </c>
      <c r="G35">
        <v>0</v>
      </c>
      <c r="H35">
        <v>0.42131219475434301</v>
      </c>
      <c r="I35">
        <v>7</v>
      </c>
      <c r="J35">
        <v>0.52631578947368396</v>
      </c>
      <c r="K35">
        <v>30</v>
      </c>
      <c r="L35" s="1">
        <f t="shared" si="0"/>
        <v>2.6931340504462199E-3</v>
      </c>
      <c r="M35" s="1">
        <f t="shared" si="1"/>
        <v>9.659127407072117E-2</v>
      </c>
      <c r="N35" s="1">
        <f t="shared" si="2"/>
        <v>0.12606231807072116</v>
      </c>
      <c r="O35" s="1">
        <f t="shared" si="3"/>
        <v>3.7165329050446213E-5</v>
      </c>
      <c r="P35" s="1">
        <f t="shared" si="4"/>
        <v>72.463613783445993</v>
      </c>
      <c r="Q35" s="1">
        <f t="shared" si="5"/>
        <v>9.1349311293226627</v>
      </c>
    </row>
    <row r="36" spans="1:17" x14ac:dyDescent="0.3">
      <c r="A36" t="s">
        <v>44</v>
      </c>
      <c r="B36">
        <v>250</v>
      </c>
      <c r="C36">
        <v>359.39273640703698</v>
      </c>
      <c r="D36">
        <v>25.9725222433004</v>
      </c>
      <c r="E36">
        <v>2.4514904405437202E-2</v>
      </c>
      <c r="F36" s="1">
        <v>-1.23456789E-300</v>
      </c>
      <c r="G36">
        <v>0</v>
      </c>
      <c r="H36">
        <v>0.493451381516053</v>
      </c>
      <c r="I36">
        <v>6</v>
      </c>
      <c r="J36">
        <v>0</v>
      </c>
      <c r="K36">
        <v>39.368421052631497</v>
      </c>
      <c r="L36" s="1">
        <f t="shared" si="0"/>
        <v>2.7824713710057603E-3</v>
      </c>
      <c r="M36" s="1">
        <f t="shared" si="1"/>
        <v>7.2267799574793665E-2</v>
      </c>
      <c r="N36" s="1">
        <f t="shared" si="2"/>
        <v>0.11940822057479367</v>
      </c>
      <c r="O36" s="1">
        <f t="shared" si="3"/>
        <v>5.6471294948402307E-4</v>
      </c>
      <c r="P36" s="1">
        <f t="shared" si="4"/>
        <v>4.9272313899443922</v>
      </c>
      <c r="Q36" s="1">
        <f t="shared" si="5"/>
        <v>0.58835193263352714</v>
      </c>
    </row>
    <row r="37" spans="1:17" s="3" customFormat="1" x14ac:dyDescent="0.3">
      <c r="A37" s="3" t="s">
        <v>45</v>
      </c>
      <c r="B37" s="3">
        <v>500</v>
      </c>
      <c r="C37" s="3">
        <v>364.45139474065297</v>
      </c>
      <c r="D37" s="3">
        <v>24.702255485455499</v>
      </c>
      <c r="E37" s="3">
        <v>2.1531163258783001E-2</v>
      </c>
      <c r="F37" s="4">
        <v>-1.23456789E-300</v>
      </c>
      <c r="G37" s="3">
        <v>0</v>
      </c>
      <c r="H37" s="3">
        <v>0.59396193307071299</v>
      </c>
      <c r="I37" s="3">
        <v>21</v>
      </c>
      <c r="J37" s="3">
        <v>0</v>
      </c>
      <c r="K37" s="3">
        <v>30</v>
      </c>
      <c r="L37" s="4">
        <f t="shared" si="0"/>
        <v>2.7438501112380413E-3</v>
      </c>
      <c r="M37" s="4">
        <f t="shared" si="1"/>
        <v>6.7779286461597588E-2</v>
      </c>
      <c r="N37" s="4">
        <f t="shared" si="2"/>
        <v>9.7965301461597584E-2</v>
      </c>
      <c r="O37" s="4">
        <f t="shared" si="3"/>
        <v>6.5999412222476087E-5</v>
      </c>
      <c r="P37" s="5">
        <f t="shared" si="4"/>
        <v>41.573856779039978</v>
      </c>
      <c r="Q37" s="5">
        <f t="shared" si="5"/>
        <v>4.0727954122799339</v>
      </c>
    </row>
    <row r="39" spans="1:17" x14ac:dyDescent="0.3">
      <c r="A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48</v>
      </c>
      <c r="H39" t="s">
        <v>49</v>
      </c>
      <c r="I39" t="s">
        <v>6</v>
      </c>
      <c r="J39" t="s">
        <v>7</v>
      </c>
      <c r="K39" t="s">
        <v>8</v>
      </c>
      <c r="L39" t="s">
        <v>9</v>
      </c>
      <c r="M39" t="s">
        <v>46</v>
      </c>
      <c r="N39" t="s">
        <v>47</v>
      </c>
    </row>
    <row r="40" spans="1:17" x14ac:dyDescent="0.3">
      <c r="A40" t="s">
        <v>50</v>
      </c>
      <c r="B40">
        <v>1000</v>
      </c>
      <c r="C40">
        <v>6.042741393</v>
      </c>
      <c r="D40">
        <v>0.34320211</v>
      </c>
      <c r="E40">
        <v>-2.6529993000000002E-2</v>
      </c>
      <c r="F40">
        <v>15986.85296</v>
      </c>
      <c r="G40">
        <v>2.8963554999999998E-2</v>
      </c>
      <c r="H40">
        <v>2.13033E-4</v>
      </c>
      <c r="I40">
        <v>0.89889438499999996</v>
      </c>
      <c r="J40">
        <v>12</v>
      </c>
      <c r="K40">
        <v>0</v>
      </c>
      <c r="L40">
        <v>35.880000000000003</v>
      </c>
      <c r="M40">
        <v>0.16548780299999999</v>
      </c>
      <c r="N40">
        <v>5.6795762999999999E-2</v>
      </c>
    </row>
    <row r="41" spans="1:17" x14ac:dyDescent="0.3">
      <c r="A41" t="s">
        <v>51</v>
      </c>
      <c r="B41">
        <v>250</v>
      </c>
      <c r="C41">
        <v>7.8285551079999998</v>
      </c>
      <c r="D41">
        <v>0.58188221200000001</v>
      </c>
      <c r="E41">
        <v>-7.2961880000000003E-3</v>
      </c>
      <c r="F41">
        <v>13864.373149999999</v>
      </c>
      <c r="G41">
        <v>5.2765549999999996E-3</v>
      </c>
      <c r="H41">
        <v>1.3769100000000001E-4</v>
      </c>
      <c r="I41">
        <v>0.86145397999999995</v>
      </c>
      <c r="J41">
        <v>6</v>
      </c>
      <c r="K41">
        <v>0</v>
      </c>
      <c r="L41">
        <v>35.880000000000003</v>
      </c>
      <c r="M41">
        <v>0.12773749300000001</v>
      </c>
      <c r="N41">
        <v>7.4328174999999996E-2</v>
      </c>
    </row>
    <row r="42" spans="1:17" x14ac:dyDescent="0.3">
      <c r="A42" t="s">
        <v>52</v>
      </c>
      <c r="B42">
        <v>500</v>
      </c>
      <c r="C42">
        <v>3.9170236940000001</v>
      </c>
      <c r="D42">
        <v>0.17094809799999999</v>
      </c>
      <c r="E42">
        <v>-3.1855669000000003E-2</v>
      </c>
      <c r="F42">
        <v>33086.014239999997</v>
      </c>
      <c r="G42">
        <v>3.4639753000000002E-2</v>
      </c>
      <c r="H42">
        <v>1.6260299999999999E-4</v>
      </c>
      <c r="I42">
        <v>0.92819024500000002</v>
      </c>
      <c r="J42">
        <v>10</v>
      </c>
      <c r="K42">
        <v>0</v>
      </c>
      <c r="L42">
        <v>35.880000000000003</v>
      </c>
      <c r="M42">
        <v>0.255295877</v>
      </c>
      <c r="N42">
        <v>4.3642344999999999E-2</v>
      </c>
    </row>
    <row r="43" spans="1:17" x14ac:dyDescent="0.3">
      <c r="A43" t="s">
        <v>53</v>
      </c>
      <c r="B43">
        <v>1000</v>
      </c>
      <c r="C43">
        <v>133.92522750000001</v>
      </c>
      <c r="D43">
        <v>10.34236409</v>
      </c>
      <c r="E43">
        <v>-6.9841584999999998E-2</v>
      </c>
      <c r="F43">
        <v>6772.8535959999999</v>
      </c>
      <c r="G43">
        <v>0.113361694</v>
      </c>
      <c r="H43">
        <v>3.8072330000000001E-3</v>
      </c>
      <c r="I43">
        <v>0.95641147299999996</v>
      </c>
      <c r="J43">
        <v>9</v>
      </c>
      <c r="K43">
        <v>0</v>
      </c>
      <c r="L43">
        <v>119.6</v>
      </c>
      <c r="M43">
        <v>7.4668529999999999E-3</v>
      </c>
      <c r="N43">
        <v>7.7224913000000006E-2</v>
      </c>
    </row>
    <row r="44" spans="1:17" x14ac:dyDescent="0.3">
      <c r="A44" t="s">
        <v>54</v>
      </c>
      <c r="B44">
        <v>250</v>
      </c>
      <c r="C44">
        <v>63.911520230000001</v>
      </c>
      <c r="D44">
        <v>2.889686288</v>
      </c>
      <c r="E44">
        <v>-2.5062277000000001E-2</v>
      </c>
      <c r="F44" s="1">
        <v>-1.23E-300</v>
      </c>
      <c r="G44">
        <v>3.3687060999999997E-2</v>
      </c>
      <c r="H44">
        <v>4.51843E-4</v>
      </c>
      <c r="I44">
        <v>0.94268712899999996</v>
      </c>
      <c r="J44">
        <v>9</v>
      </c>
      <c r="K44">
        <v>0</v>
      </c>
      <c r="L44">
        <v>119.6</v>
      </c>
      <c r="M44">
        <v>1.5646631000000001E-2</v>
      </c>
      <c r="N44">
        <v>4.5213855999999997E-2</v>
      </c>
    </row>
    <row r="45" spans="1:17" x14ac:dyDescent="0.3">
      <c r="A45" t="s">
        <v>55</v>
      </c>
      <c r="B45">
        <v>500</v>
      </c>
      <c r="C45">
        <v>58.593221190000001</v>
      </c>
      <c r="D45">
        <v>3.6029983140000001</v>
      </c>
      <c r="E45">
        <v>-4.1011516999999997E-2</v>
      </c>
      <c r="F45">
        <v>5140.3311629999998</v>
      </c>
      <c r="G45">
        <v>6.3974149999999994E-2</v>
      </c>
      <c r="H45">
        <v>7.2012900000000002E-4</v>
      </c>
      <c r="I45">
        <v>0.88489449499999995</v>
      </c>
      <c r="J45">
        <v>9</v>
      </c>
      <c r="K45">
        <v>0</v>
      </c>
      <c r="L45">
        <v>119.6</v>
      </c>
      <c r="M45">
        <v>1.7066820999999999E-2</v>
      </c>
      <c r="N45">
        <v>6.1491725999999997E-2</v>
      </c>
    </row>
    <row r="46" spans="1:17" x14ac:dyDescent="0.3">
      <c r="A46" t="s">
        <v>56</v>
      </c>
      <c r="B46">
        <v>1000</v>
      </c>
      <c r="C46">
        <v>124.2705588</v>
      </c>
      <c r="D46">
        <v>5.9287634379999998</v>
      </c>
      <c r="E46">
        <v>-9.2494314999999994E-2</v>
      </c>
      <c r="F46">
        <v>12321.73835</v>
      </c>
      <c r="G46">
        <v>0.118202355</v>
      </c>
      <c r="H46">
        <v>2.9640080000000002E-3</v>
      </c>
      <c r="I46">
        <v>0.98031390299999999</v>
      </c>
      <c r="J46">
        <v>8</v>
      </c>
      <c r="K46">
        <v>0</v>
      </c>
      <c r="L46">
        <v>119.6</v>
      </c>
      <c r="M46">
        <v>8.0469579999999999E-3</v>
      </c>
      <c r="N46">
        <v>4.7708512000000002E-2</v>
      </c>
    </row>
    <row r="47" spans="1:17" x14ac:dyDescent="0.3">
      <c r="A47" t="s">
        <v>57</v>
      </c>
      <c r="B47">
        <v>250</v>
      </c>
      <c r="C47">
        <v>59.567497770000003</v>
      </c>
      <c r="D47">
        <v>2.0378179919999999</v>
      </c>
      <c r="E47">
        <v>-4.4368355999999998E-2</v>
      </c>
      <c r="F47">
        <v>2657.1985199999999</v>
      </c>
      <c r="G47">
        <v>5.9102617000000003E-2</v>
      </c>
      <c r="H47">
        <v>5.4799999999999998E-4</v>
      </c>
      <c r="I47">
        <v>0.96230023200000003</v>
      </c>
      <c r="J47">
        <v>7</v>
      </c>
      <c r="K47">
        <v>0</v>
      </c>
      <c r="L47">
        <v>119.6</v>
      </c>
      <c r="M47">
        <v>1.6787678E-2</v>
      </c>
      <c r="N47">
        <v>3.4210233E-2</v>
      </c>
    </row>
    <row r="48" spans="1:17" x14ac:dyDescent="0.3">
      <c r="A48" t="s">
        <v>58</v>
      </c>
      <c r="B48">
        <v>500</v>
      </c>
      <c r="C48">
        <v>85.632852479999997</v>
      </c>
      <c r="D48">
        <v>2.515559149</v>
      </c>
      <c r="E48">
        <v>-6.6181065999999997E-2</v>
      </c>
      <c r="F48">
        <v>2508.2120869999999</v>
      </c>
      <c r="G48">
        <v>7.3694211999999995E-2</v>
      </c>
      <c r="H48">
        <v>9.22071E-4</v>
      </c>
      <c r="I48">
        <v>0.98492873999999997</v>
      </c>
      <c r="J48">
        <v>6</v>
      </c>
      <c r="K48">
        <v>0</v>
      </c>
      <c r="L48">
        <v>119.6</v>
      </c>
      <c r="M48">
        <v>1.1677761E-2</v>
      </c>
      <c r="N48">
        <v>2.9376098999999999E-2</v>
      </c>
    </row>
    <row r="49" spans="1:14" x14ac:dyDescent="0.3">
      <c r="A49" t="s">
        <v>59</v>
      </c>
      <c r="B49">
        <v>1000</v>
      </c>
      <c r="C49">
        <v>39.733040189999997</v>
      </c>
      <c r="D49">
        <v>0.87119476299999998</v>
      </c>
      <c r="E49">
        <v>-6.7037979999999997E-2</v>
      </c>
      <c r="F49">
        <v>3115.4980580000001</v>
      </c>
      <c r="G49">
        <v>6.8531309999999998E-2</v>
      </c>
      <c r="H49">
        <v>5.2355700000000002E-4</v>
      </c>
      <c r="I49">
        <v>0.98778259999999996</v>
      </c>
      <c r="J49">
        <v>6</v>
      </c>
      <c r="K49">
        <v>0</v>
      </c>
      <c r="L49">
        <v>84.349473680000003</v>
      </c>
      <c r="M49">
        <v>2.5167971000000001E-2</v>
      </c>
      <c r="N49">
        <v>2.1926204000000001E-2</v>
      </c>
    </row>
    <row r="50" spans="1:14" x14ac:dyDescent="0.3">
      <c r="A50" t="s">
        <v>60</v>
      </c>
      <c r="B50">
        <v>250</v>
      </c>
      <c r="C50">
        <v>78.597995729999994</v>
      </c>
      <c r="D50">
        <v>4.2355585939999996</v>
      </c>
      <c r="E50">
        <v>-3.1574235999999999E-2</v>
      </c>
      <c r="F50" s="1">
        <v>-1.23E-300</v>
      </c>
      <c r="G50">
        <v>3.7557144000000001E-2</v>
      </c>
      <c r="H50">
        <v>7.2513500000000002E-4</v>
      </c>
      <c r="I50">
        <v>0.94327465899999996</v>
      </c>
      <c r="J50">
        <v>6</v>
      </c>
      <c r="K50">
        <v>0</v>
      </c>
      <c r="L50">
        <v>119.6</v>
      </c>
      <c r="M50">
        <v>1.2722971E-2</v>
      </c>
      <c r="N50">
        <v>5.3888888000000003E-2</v>
      </c>
    </row>
    <row r="51" spans="1:14" x14ac:dyDescent="0.3">
      <c r="A51" t="s">
        <v>61</v>
      </c>
      <c r="B51">
        <v>500</v>
      </c>
      <c r="C51">
        <v>79.458822229999996</v>
      </c>
      <c r="D51">
        <v>2.7795624800000001</v>
      </c>
      <c r="E51">
        <v>-4.0161526000000003E-2</v>
      </c>
      <c r="F51">
        <v>2562.848645</v>
      </c>
      <c r="G51">
        <v>4.6866259E-2</v>
      </c>
      <c r="H51">
        <v>6.5605100000000005E-4</v>
      </c>
      <c r="I51">
        <v>0.97575340600000005</v>
      </c>
      <c r="J51">
        <v>6</v>
      </c>
      <c r="K51">
        <v>0</v>
      </c>
      <c r="L51">
        <v>119.6</v>
      </c>
      <c r="M51">
        <v>1.2585135000000001E-2</v>
      </c>
      <c r="N51">
        <v>3.4981168999999999E-2</v>
      </c>
    </row>
    <row r="52" spans="1:14" x14ac:dyDescent="0.3">
      <c r="A52" t="s">
        <v>62</v>
      </c>
      <c r="B52">
        <v>1000</v>
      </c>
      <c r="C52">
        <v>61.198429939999997</v>
      </c>
      <c r="D52">
        <v>3.0998770480000002</v>
      </c>
      <c r="E52">
        <v>-1.9100918000000001E-2</v>
      </c>
      <c r="F52" s="1">
        <v>-1.23E-300</v>
      </c>
      <c r="G52">
        <v>2.2009540000000001E-2</v>
      </c>
      <c r="H52">
        <v>3.9759499999999999E-4</v>
      </c>
      <c r="I52">
        <v>0.92412717200000005</v>
      </c>
      <c r="J52">
        <v>8</v>
      </c>
      <c r="K52">
        <v>0</v>
      </c>
      <c r="L52">
        <v>119.6</v>
      </c>
      <c r="M52">
        <v>1.6340288000000001E-2</v>
      </c>
      <c r="N52">
        <v>5.0652885000000002E-2</v>
      </c>
    </row>
    <row r="53" spans="1:14" x14ac:dyDescent="0.3">
      <c r="A53" t="s">
        <v>63</v>
      </c>
      <c r="B53">
        <v>250</v>
      </c>
      <c r="C53">
        <v>28.8663469</v>
      </c>
      <c r="D53">
        <v>0.99427449300000004</v>
      </c>
      <c r="E53">
        <v>-2.2360779000000001E-2</v>
      </c>
      <c r="F53" s="1">
        <v>-1.23E-300</v>
      </c>
      <c r="G53">
        <v>2.5885611999999999E-2</v>
      </c>
      <c r="H53">
        <v>1.5268200000000001E-4</v>
      </c>
      <c r="I53">
        <v>0.923108755</v>
      </c>
      <c r="J53">
        <v>7</v>
      </c>
      <c r="K53">
        <v>0</v>
      </c>
      <c r="L53">
        <v>106.3810526</v>
      </c>
      <c r="M53">
        <v>3.4642416000000002E-2</v>
      </c>
      <c r="N53">
        <v>3.4444071E-2</v>
      </c>
    </row>
    <row r="54" spans="1:14" x14ac:dyDescent="0.3">
      <c r="A54" t="s">
        <v>64</v>
      </c>
      <c r="B54">
        <v>500</v>
      </c>
      <c r="C54">
        <v>61.16522105</v>
      </c>
      <c r="D54">
        <v>3.218697868</v>
      </c>
      <c r="E54">
        <v>-1.810937E-2</v>
      </c>
      <c r="F54" s="1">
        <v>-1.23E-300</v>
      </c>
      <c r="G54">
        <v>2.4823786E-2</v>
      </c>
      <c r="H54">
        <v>3.9521199999999998E-4</v>
      </c>
      <c r="I54">
        <v>0.91853203699999997</v>
      </c>
      <c r="J54">
        <v>8</v>
      </c>
      <c r="K54">
        <v>0</v>
      </c>
      <c r="L54">
        <v>119.6</v>
      </c>
      <c r="M54">
        <v>1.6349160000000001E-2</v>
      </c>
      <c r="N54">
        <v>5.2623006999999999E-2</v>
      </c>
    </row>
    <row r="55" spans="1:14" x14ac:dyDescent="0.3">
      <c r="A55" t="s">
        <v>65</v>
      </c>
      <c r="B55">
        <v>1000</v>
      </c>
      <c r="C55">
        <v>210.02191060000001</v>
      </c>
      <c r="D55">
        <v>2.817981831</v>
      </c>
      <c r="E55">
        <v>-0.42913747600000002</v>
      </c>
      <c r="F55">
        <v>2401.0999230000002</v>
      </c>
      <c r="G55">
        <v>0.45142410199999999</v>
      </c>
      <c r="H55">
        <v>4.5160310000000002E-3</v>
      </c>
      <c r="I55">
        <v>0.99942832400000003</v>
      </c>
      <c r="J55">
        <v>6</v>
      </c>
      <c r="K55">
        <v>0</v>
      </c>
      <c r="L55">
        <v>119.6</v>
      </c>
      <c r="M55">
        <v>4.761408E-3</v>
      </c>
      <c r="N55">
        <v>1.3417561E-2</v>
      </c>
    </row>
    <row r="56" spans="1:14" x14ac:dyDescent="0.3">
      <c r="A56" t="s">
        <v>66</v>
      </c>
      <c r="B56">
        <v>250</v>
      </c>
      <c r="C56">
        <v>92.239413389999996</v>
      </c>
      <c r="D56">
        <v>2.127015916</v>
      </c>
      <c r="E56">
        <v>-0.103515307</v>
      </c>
      <c r="F56">
        <v>2539.8145</v>
      </c>
      <c r="G56">
        <v>0.105854272</v>
      </c>
      <c r="H56">
        <v>1.200195E-3</v>
      </c>
      <c r="I56">
        <v>0.991841113</v>
      </c>
      <c r="J56">
        <v>6</v>
      </c>
      <c r="K56">
        <v>0</v>
      </c>
      <c r="L56">
        <v>119.6</v>
      </c>
      <c r="M56">
        <v>1.0841353E-2</v>
      </c>
      <c r="N56">
        <v>2.3059729000000001E-2</v>
      </c>
    </row>
    <row r="57" spans="1:14" x14ac:dyDescent="0.3">
      <c r="A57" t="s">
        <v>67</v>
      </c>
      <c r="B57">
        <v>500</v>
      </c>
      <c r="C57">
        <v>176.27978859999999</v>
      </c>
      <c r="D57">
        <v>4.8123353590000004</v>
      </c>
      <c r="E57">
        <v>-0.211333407</v>
      </c>
      <c r="F57">
        <v>2212.2735379999999</v>
      </c>
      <c r="G57">
        <v>0.22017029299999999</v>
      </c>
      <c r="H57">
        <v>4.1810679999999996E-3</v>
      </c>
      <c r="I57">
        <v>0.99667150900000001</v>
      </c>
      <c r="J57">
        <v>6</v>
      </c>
      <c r="K57">
        <v>0</v>
      </c>
      <c r="L57">
        <v>119.6</v>
      </c>
      <c r="M57">
        <v>5.6728000000000004E-3</v>
      </c>
      <c r="N57">
        <v>2.7299416E-2</v>
      </c>
    </row>
    <row r="58" spans="1:14" x14ac:dyDescent="0.3">
      <c r="A58" t="s">
        <v>68</v>
      </c>
      <c r="B58">
        <v>1000</v>
      </c>
      <c r="C58">
        <v>66.989162800000003</v>
      </c>
      <c r="D58">
        <v>2.3349368209999999</v>
      </c>
      <c r="E58">
        <v>-3.7858555000000002E-2</v>
      </c>
      <c r="F58" s="1">
        <v>-1.23E-300</v>
      </c>
      <c r="G58">
        <v>4.6043292999999999E-2</v>
      </c>
      <c r="H58">
        <v>5.8056099999999995E-4</v>
      </c>
      <c r="I58">
        <v>0.96774003200000003</v>
      </c>
      <c r="J58">
        <v>8</v>
      </c>
      <c r="K58">
        <v>0</v>
      </c>
      <c r="L58">
        <v>119.6</v>
      </c>
      <c r="M58">
        <v>1.4927788000000001E-2</v>
      </c>
      <c r="N58">
        <v>3.4855441000000001E-2</v>
      </c>
    </row>
    <row r="59" spans="1:14" x14ac:dyDescent="0.3">
      <c r="A59" t="s">
        <v>69</v>
      </c>
      <c r="B59">
        <v>250</v>
      </c>
      <c r="C59">
        <v>54.622840259999997</v>
      </c>
      <c r="D59">
        <v>1.9962740779999999</v>
      </c>
      <c r="E59">
        <v>-2.3134010999999999E-2</v>
      </c>
      <c r="F59" s="1">
        <v>-1.23E-300</v>
      </c>
      <c r="G59">
        <v>2.4447157000000001E-2</v>
      </c>
      <c r="H59">
        <v>3.4352100000000001E-4</v>
      </c>
      <c r="I59">
        <v>0.95101513500000001</v>
      </c>
      <c r="J59">
        <v>8</v>
      </c>
      <c r="K59">
        <v>0</v>
      </c>
      <c r="L59">
        <v>119.6</v>
      </c>
      <c r="M59">
        <v>1.8307360000000002E-2</v>
      </c>
      <c r="N59">
        <v>3.6546507999999998E-2</v>
      </c>
    </row>
    <row r="60" spans="1:14" x14ac:dyDescent="0.3">
      <c r="A60" t="s">
        <v>70</v>
      </c>
      <c r="B60">
        <v>500</v>
      </c>
      <c r="C60">
        <v>25.425848500000001</v>
      </c>
      <c r="D60">
        <v>0.73637938999999997</v>
      </c>
      <c r="E60">
        <v>-3.2638552000000001E-2</v>
      </c>
      <c r="F60">
        <v>11094.76175</v>
      </c>
      <c r="G60">
        <v>3.8162544E-2</v>
      </c>
      <c r="H60">
        <v>2.2310200000000001E-4</v>
      </c>
      <c r="I60">
        <v>0.96042837599999997</v>
      </c>
      <c r="J60">
        <v>6</v>
      </c>
      <c r="K60">
        <v>0</v>
      </c>
      <c r="L60">
        <v>84.349473680000003</v>
      </c>
      <c r="M60">
        <v>3.9330054000000003E-2</v>
      </c>
      <c r="N60">
        <v>2.8961840999999999E-2</v>
      </c>
    </row>
    <row r="61" spans="1:14" x14ac:dyDescent="0.3">
      <c r="A61" t="s">
        <v>71</v>
      </c>
      <c r="B61">
        <v>1000</v>
      </c>
      <c r="C61">
        <v>232.65717119999999</v>
      </c>
      <c r="D61">
        <v>4.5859478649999996</v>
      </c>
      <c r="E61">
        <v>-0.36689449899999999</v>
      </c>
      <c r="F61" s="1">
        <v>-1.23E-300</v>
      </c>
      <c r="G61">
        <v>0.41044096699999999</v>
      </c>
      <c r="H61">
        <v>6.1837230000000003E-3</v>
      </c>
      <c r="I61">
        <v>0.99899221199999999</v>
      </c>
      <c r="J61">
        <v>7</v>
      </c>
      <c r="K61">
        <v>0</v>
      </c>
      <c r="L61">
        <v>119.6</v>
      </c>
      <c r="M61">
        <v>4.2981699999999996E-3</v>
      </c>
      <c r="N61">
        <v>1.9711182000000001E-2</v>
      </c>
    </row>
    <row r="62" spans="1:14" x14ac:dyDescent="0.3">
      <c r="A62" t="s">
        <v>72</v>
      </c>
      <c r="B62">
        <v>250</v>
      </c>
      <c r="C62">
        <v>345.82853319999998</v>
      </c>
      <c r="D62">
        <v>26.71089405</v>
      </c>
      <c r="E62">
        <v>-0.137115134</v>
      </c>
      <c r="F62">
        <v>4262.4493030000003</v>
      </c>
      <c r="G62">
        <v>0.17864864799999999</v>
      </c>
      <c r="H62">
        <v>1.1467053E-2</v>
      </c>
      <c r="I62">
        <v>0.99299067399999996</v>
      </c>
      <c r="J62">
        <v>17</v>
      </c>
      <c r="K62">
        <v>0</v>
      </c>
      <c r="L62">
        <v>119.6</v>
      </c>
      <c r="M62">
        <v>2.8916060000000001E-3</v>
      </c>
      <c r="N62">
        <v>7.7237392000000002E-2</v>
      </c>
    </row>
    <row r="63" spans="1:14" x14ac:dyDescent="0.3">
      <c r="A63" t="s">
        <v>73</v>
      </c>
      <c r="B63">
        <v>500</v>
      </c>
      <c r="C63">
        <v>186.5671237</v>
      </c>
      <c r="D63">
        <v>4.4167462110000004</v>
      </c>
      <c r="E63">
        <v>-0.20016793599999999</v>
      </c>
      <c r="F63">
        <v>1562.640292</v>
      </c>
      <c r="G63">
        <v>0.212945404</v>
      </c>
      <c r="H63">
        <v>3.6211170000000001E-3</v>
      </c>
      <c r="I63">
        <v>0.997757703</v>
      </c>
      <c r="J63">
        <v>6</v>
      </c>
      <c r="K63">
        <v>0</v>
      </c>
      <c r="L63">
        <v>119.6</v>
      </c>
      <c r="M63">
        <v>5.3600009999999997E-3</v>
      </c>
      <c r="N63">
        <v>2.3673764999999999E-2</v>
      </c>
    </row>
    <row r="64" spans="1:14" x14ac:dyDescent="0.3">
      <c r="A64" t="s">
        <v>74</v>
      </c>
      <c r="B64">
        <v>1000</v>
      </c>
      <c r="C64">
        <v>104.8960835</v>
      </c>
      <c r="D64">
        <v>1.224183247</v>
      </c>
      <c r="E64">
        <v>-0.18993376300000001</v>
      </c>
      <c r="F64" s="1">
        <v>-1.23E-300</v>
      </c>
      <c r="G64">
        <v>0.19928347599999999</v>
      </c>
      <c r="H64">
        <v>1.391256E-3</v>
      </c>
      <c r="I64">
        <v>0.998826251</v>
      </c>
      <c r="J64">
        <v>5</v>
      </c>
      <c r="K64">
        <v>0</v>
      </c>
      <c r="L64">
        <v>106.3810526</v>
      </c>
      <c r="M64">
        <v>9.5332439999999997E-3</v>
      </c>
      <c r="N64">
        <v>1.1670438E-2</v>
      </c>
    </row>
    <row r="65" spans="1:14" x14ac:dyDescent="0.3">
      <c r="A65" t="s">
        <v>75</v>
      </c>
      <c r="B65">
        <v>250</v>
      </c>
      <c r="C65">
        <v>160.04707239999999</v>
      </c>
      <c r="D65">
        <v>5.2521107410000001</v>
      </c>
      <c r="E65">
        <v>-9.5658319000000006E-2</v>
      </c>
      <c r="F65">
        <v>1601.2906889999999</v>
      </c>
      <c r="G65">
        <v>0.105389818</v>
      </c>
      <c r="H65">
        <v>2.3554230000000002E-3</v>
      </c>
      <c r="I65">
        <v>0.99420645399999996</v>
      </c>
      <c r="J65">
        <v>6</v>
      </c>
      <c r="K65">
        <v>0</v>
      </c>
      <c r="L65">
        <v>119.6</v>
      </c>
      <c r="M65">
        <v>6.2481619999999998E-3</v>
      </c>
      <c r="N65">
        <v>3.2816037999999999E-2</v>
      </c>
    </row>
    <row r="66" spans="1:14" x14ac:dyDescent="0.3">
      <c r="A66" t="s">
        <v>76</v>
      </c>
      <c r="B66">
        <v>500</v>
      </c>
      <c r="C66">
        <v>193.1494678</v>
      </c>
      <c r="D66">
        <v>4.4599814029999996</v>
      </c>
      <c r="E66">
        <v>-0.182251105</v>
      </c>
      <c r="F66" s="1">
        <v>-1.23E-300</v>
      </c>
      <c r="G66">
        <v>0.19751200699999999</v>
      </c>
      <c r="H66">
        <v>3.3315710000000002E-3</v>
      </c>
      <c r="I66">
        <v>0.99800660600000002</v>
      </c>
      <c r="J66">
        <v>6</v>
      </c>
      <c r="K66">
        <v>0</v>
      </c>
      <c r="L66">
        <v>119.6</v>
      </c>
      <c r="M66">
        <v>5.1773380000000001E-3</v>
      </c>
      <c r="N66">
        <v>2.3090829E-2</v>
      </c>
    </row>
    <row r="67" spans="1:14" x14ac:dyDescent="0.3">
      <c r="A67" t="s">
        <v>77</v>
      </c>
      <c r="B67">
        <v>1000</v>
      </c>
      <c r="C67">
        <v>299512.33130000002</v>
      </c>
      <c r="D67" s="1">
        <v>-1.23E-300</v>
      </c>
      <c r="E67">
        <v>-5.0922377770000002</v>
      </c>
      <c r="F67" s="1">
        <v>-1.23E-300</v>
      </c>
      <c r="G67">
        <v>13.372335120000001</v>
      </c>
      <c r="H67" s="1">
        <v>-1.23E-300</v>
      </c>
      <c r="I67">
        <v>0.63161544300000005</v>
      </c>
      <c r="J67">
        <v>400</v>
      </c>
      <c r="K67">
        <v>0</v>
      </c>
      <c r="L67">
        <v>119.6</v>
      </c>
      <c r="M67" s="1">
        <v>3.3387599999999999E-6</v>
      </c>
      <c r="N67" s="1">
        <v>-4.1219000000000001E-306</v>
      </c>
    </row>
    <row r="68" spans="1:14" x14ac:dyDescent="0.3">
      <c r="A68" t="s">
        <v>78</v>
      </c>
      <c r="B68">
        <v>250</v>
      </c>
      <c r="C68">
        <v>259.16819709999999</v>
      </c>
      <c r="D68">
        <v>106.44513070000001</v>
      </c>
      <c r="E68">
        <v>-1.0869050999999999E-2</v>
      </c>
      <c r="F68">
        <v>1186.276476</v>
      </c>
      <c r="G68">
        <v>1.7287218E-2</v>
      </c>
      <c r="H68">
        <v>5.6165219999999997E-3</v>
      </c>
      <c r="I68">
        <v>0.73864478499999997</v>
      </c>
      <c r="J68">
        <v>8</v>
      </c>
      <c r="K68">
        <v>0</v>
      </c>
      <c r="L68">
        <v>119.6</v>
      </c>
      <c r="M68">
        <v>3.8584980000000001E-3</v>
      </c>
      <c r="N68">
        <v>0.41071833600000002</v>
      </c>
    </row>
    <row r="69" spans="1:14" x14ac:dyDescent="0.3">
      <c r="A69" t="s">
        <v>79</v>
      </c>
      <c r="B69">
        <v>500</v>
      </c>
      <c r="C69">
        <v>2024503.1740000001</v>
      </c>
      <c r="D69">
        <v>25977634.82</v>
      </c>
      <c r="E69">
        <v>-45.939740090000001</v>
      </c>
      <c r="F69">
        <v>1176.451403</v>
      </c>
      <c r="G69">
        <v>123.69693700000001</v>
      </c>
      <c r="H69">
        <v>1587.261988</v>
      </c>
      <c r="I69">
        <v>0.79246243999999999</v>
      </c>
      <c r="J69">
        <v>400</v>
      </c>
      <c r="K69">
        <v>0</v>
      </c>
      <c r="L69">
        <v>119.6</v>
      </c>
      <c r="M69" s="1">
        <v>4.93948E-7</v>
      </c>
      <c r="N69">
        <v>12.831609820000001</v>
      </c>
    </row>
    <row r="70" spans="1:14" x14ac:dyDescent="0.3">
      <c r="A70" t="s">
        <v>80</v>
      </c>
      <c r="B70">
        <v>1000</v>
      </c>
      <c r="C70">
        <v>299.1231353</v>
      </c>
      <c r="D70">
        <v>43.020115349999998</v>
      </c>
      <c r="E70">
        <v>-5.7142691000000002E-2</v>
      </c>
      <c r="F70" s="1">
        <v>-1.23E-300</v>
      </c>
      <c r="G70">
        <v>7.7699922000000005E-2</v>
      </c>
      <c r="H70">
        <v>7.9417329999999994E-3</v>
      </c>
      <c r="I70">
        <v>0.968380503</v>
      </c>
      <c r="J70">
        <v>16</v>
      </c>
      <c r="K70">
        <v>0</v>
      </c>
      <c r="L70">
        <v>119.6</v>
      </c>
      <c r="M70">
        <v>3.3431049999999999E-3</v>
      </c>
      <c r="N70">
        <v>0.14382075599999999</v>
      </c>
    </row>
    <row r="71" spans="1:14" x14ac:dyDescent="0.3">
      <c r="A71" t="s">
        <v>81</v>
      </c>
      <c r="B71">
        <v>250</v>
      </c>
      <c r="C71">
        <v>49.377948439999997</v>
      </c>
      <c r="D71">
        <v>1.950829564</v>
      </c>
      <c r="E71">
        <v>-3.0751926999999998E-2</v>
      </c>
      <c r="F71">
        <v>4883.1552650000003</v>
      </c>
      <c r="G71">
        <v>3.8965867000000001E-2</v>
      </c>
      <c r="H71">
        <v>3.8809100000000002E-4</v>
      </c>
      <c r="I71">
        <v>0.93412046699999995</v>
      </c>
      <c r="J71">
        <v>9</v>
      </c>
      <c r="K71">
        <v>0</v>
      </c>
      <c r="L71">
        <v>119.6</v>
      </c>
      <c r="M71">
        <v>2.0251954999999999E-2</v>
      </c>
      <c r="N71">
        <v>3.9508112999999997E-2</v>
      </c>
    </row>
    <row r="72" spans="1:14" x14ac:dyDescent="0.3">
      <c r="A72" t="s">
        <v>82</v>
      </c>
      <c r="B72">
        <v>500</v>
      </c>
      <c r="C72">
        <v>93.123571670000004</v>
      </c>
      <c r="D72">
        <v>6.8267715469999999</v>
      </c>
      <c r="E72">
        <v>-2.240114E-2</v>
      </c>
      <c r="F72" s="1">
        <v>-1.23E-300</v>
      </c>
      <c r="G72">
        <v>2.7877105999999999E-2</v>
      </c>
      <c r="H72">
        <v>8.4227300000000005E-4</v>
      </c>
      <c r="I72">
        <v>0.92448540099999998</v>
      </c>
      <c r="J72">
        <v>8</v>
      </c>
      <c r="K72">
        <v>0</v>
      </c>
      <c r="L72">
        <v>119.6</v>
      </c>
      <c r="M72">
        <v>1.073842E-2</v>
      </c>
      <c r="N72">
        <v>7.3308737999999998E-2</v>
      </c>
    </row>
    <row r="73" spans="1:14" x14ac:dyDescent="0.3">
      <c r="A73" t="s">
        <v>83</v>
      </c>
      <c r="B73">
        <v>1000</v>
      </c>
      <c r="C73">
        <v>29.008887120000001</v>
      </c>
      <c r="D73">
        <v>0.85492219300000005</v>
      </c>
      <c r="E73">
        <v>-5.7528962000000003E-2</v>
      </c>
      <c r="F73" s="1">
        <v>-1.23E-300</v>
      </c>
      <c r="G73">
        <v>7.3311189999999998E-2</v>
      </c>
      <c r="H73">
        <v>3.6427399999999999E-4</v>
      </c>
      <c r="I73">
        <v>0.94754334500000004</v>
      </c>
      <c r="J73">
        <v>7</v>
      </c>
      <c r="K73">
        <v>0</v>
      </c>
      <c r="L73">
        <v>101.9747368</v>
      </c>
      <c r="M73">
        <v>3.4472194999999997E-2</v>
      </c>
      <c r="N73">
        <v>2.9471043999999998E-2</v>
      </c>
    </row>
    <row r="74" spans="1:14" x14ac:dyDescent="0.3">
      <c r="A74" t="s">
        <v>84</v>
      </c>
      <c r="B74">
        <v>250</v>
      </c>
      <c r="C74">
        <v>7.2256545689999996</v>
      </c>
      <c r="D74">
        <v>0.34062040100000002</v>
      </c>
      <c r="E74">
        <v>-2.580377E-2</v>
      </c>
      <c r="F74" s="1">
        <v>-1.23E-300</v>
      </c>
      <c r="G74">
        <v>2.9456810999999999E-2</v>
      </c>
      <c r="H74">
        <v>2.2355500000000001E-4</v>
      </c>
      <c r="I74">
        <v>0.93546000799999995</v>
      </c>
      <c r="J74">
        <v>10</v>
      </c>
      <c r="K74">
        <v>0</v>
      </c>
      <c r="L74">
        <v>35.880000000000003</v>
      </c>
      <c r="M74">
        <v>0.138395766</v>
      </c>
      <c r="N74">
        <v>4.7140421000000002E-2</v>
      </c>
    </row>
    <row r="75" spans="1:14" x14ac:dyDescent="0.3">
      <c r="A75" t="s">
        <v>85</v>
      </c>
      <c r="B75">
        <v>500</v>
      </c>
      <c r="C75">
        <v>33.051452650000002</v>
      </c>
      <c r="D75">
        <v>0.99769163199999999</v>
      </c>
      <c r="E75">
        <v>-4.0282115E-2</v>
      </c>
      <c r="F75">
        <v>6417.4561450000001</v>
      </c>
      <c r="G75">
        <v>4.9524683E-2</v>
      </c>
      <c r="H75">
        <v>2.96893E-4</v>
      </c>
      <c r="I75">
        <v>0.94840261299999995</v>
      </c>
      <c r="J75">
        <v>8</v>
      </c>
      <c r="K75">
        <v>0</v>
      </c>
      <c r="L75">
        <v>106.3810526</v>
      </c>
      <c r="M75">
        <v>3.0255856000000001E-2</v>
      </c>
      <c r="N75">
        <v>3.0186015E-2</v>
      </c>
    </row>
  </sheetData>
  <conditionalFormatting sqref="H1:H38 H76:H1048576">
    <cfRule type="cellIs" dxfId="1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Павел Мартынюк</cp:lastModifiedBy>
  <dcterms:created xsi:type="dcterms:W3CDTF">2025-07-15T09:18:51Z</dcterms:created>
  <dcterms:modified xsi:type="dcterms:W3CDTF">2025-07-15T09:38:30Z</dcterms:modified>
</cp:coreProperties>
</file>