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25"/>
  <workbookPr defaultThemeVersion="166925"/>
  <bookViews>
    <workbookView xWindow="-120" yWindow="-120" windowWidth="20640" windowHeight="11160" activeTab="0" tabRatio="749"/>
  </bookViews>
  <sheets>
    <sheet name="Result" sheetId="1" r:id="rId1"/>
    <sheet name="Sheet2" sheetId="2" r:id="rId2"/>
  </sheets>
  <definedNames>
    <definedName name="_xlnm._FilterDatabase" localSheetId="0" hidden="1">Result!$C$5:$J$17</definedName>
    <definedName name="_xlnm.Criteria" localSheetId="0">Result!$S$15:$S$16</definedName>
    <definedName name="_xlnm.Extract" localSheetId="0">Result!$S$19:$Z$19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<sst xmlns="http://schemas.openxmlformats.org/spreadsheetml/2006/main" uniqueCount="72" count="72">
  <si>
    <t>Roll</t>
  </si>
  <si>
    <t>Name</t>
  </si>
  <si>
    <t>Session</t>
  </si>
  <si>
    <t>Bangla</t>
  </si>
  <si>
    <t>English</t>
  </si>
  <si>
    <t>Math</t>
  </si>
  <si>
    <t>Accounting</t>
  </si>
  <si>
    <t>Management</t>
  </si>
  <si>
    <t>Marketing</t>
  </si>
  <si>
    <t>Md Eftakarul Islam Efty</t>
  </si>
  <si>
    <t>2023-2024</t>
  </si>
  <si>
    <t>Result</t>
  </si>
  <si>
    <t>Daffodil Institute of IT</t>
  </si>
  <si>
    <t>Total</t>
  </si>
  <si>
    <t>Average</t>
  </si>
  <si>
    <t>Count</t>
  </si>
  <si>
    <t>Max</t>
  </si>
  <si>
    <t>Min</t>
  </si>
  <si>
    <t>Ilman</t>
  </si>
  <si>
    <t>2023-2025</t>
  </si>
  <si>
    <t>Percentage</t>
  </si>
  <si>
    <t>Total Marks</t>
  </si>
  <si>
    <t>Obtain Marks</t>
  </si>
  <si>
    <t>Asad</t>
  </si>
  <si>
    <t>Final Result</t>
  </si>
  <si>
    <t>Pass</t>
  </si>
  <si>
    <t>Grade</t>
  </si>
  <si>
    <t>CGPA</t>
  </si>
  <si>
    <t>T. Ob. Mark</t>
  </si>
  <si>
    <t>Rafi</t>
  </si>
  <si>
    <t>Elman</t>
  </si>
  <si>
    <t>s</t>
  </si>
  <si>
    <t>Efty</t>
  </si>
  <si>
    <t xml:space="preserve">if </t>
  </si>
  <si>
    <t xml:space="preserve">Grade </t>
  </si>
  <si>
    <t xml:space="preserve">GPA </t>
  </si>
  <si>
    <t>Tarek</t>
  </si>
  <si>
    <t>2023-2026</t>
  </si>
  <si>
    <t>2023-2027</t>
  </si>
  <si>
    <t>2023-2028</t>
  </si>
  <si>
    <t>2023-2029</t>
  </si>
  <si>
    <t>2023-2030</t>
  </si>
  <si>
    <t>2023-2031</t>
  </si>
  <si>
    <t>2023-2032</t>
  </si>
  <si>
    <t>2023-2033</t>
  </si>
  <si>
    <t>2023-2034</t>
  </si>
  <si>
    <t xml:space="preserve">Session </t>
  </si>
  <si>
    <t>2023-2023</t>
  </si>
  <si>
    <t>2023-2022</t>
  </si>
  <si>
    <t>2023-2021</t>
  </si>
  <si>
    <t>2023-2020</t>
  </si>
  <si>
    <t>2023-2019</t>
  </si>
  <si>
    <t>2023-2018</t>
  </si>
  <si>
    <t>2023-2017</t>
  </si>
  <si>
    <t>2023-2016</t>
  </si>
  <si>
    <t>2023-2015</t>
  </si>
  <si>
    <t>2023-2014</t>
  </si>
  <si>
    <t>2023-2013</t>
  </si>
  <si>
    <t>2023-2012</t>
  </si>
  <si>
    <t>2023-2011</t>
  </si>
  <si>
    <t>Ahad</t>
  </si>
  <si>
    <t>Rahim</t>
  </si>
  <si>
    <t>Raghib</t>
  </si>
  <si>
    <t>Tanzim</t>
  </si>
  <si>
    <t>Hasan</t>
  </si>
  <si>
    <t>Nishan</t>
  </si>
  <si>
    <t>A+</t>
  </si>
  <si>
    <t>Erin</t>
  </si>
  <si>
    <t>Lotfa</t>
  </si>
  <si>
    <t>Ayat</t>
  </si>
  <si>
    <t>Kobita</t>
  </si>
  <si>
    <t>Shifu</t>
  </si>
</sst>
</file>

<file path=xl/styles.xml><?xml version="1.0" encoding="utf-8"?>
<styleSheet xmlns="http://schemas.openxmlformats.org/spreadsheetml/2006/main">
  <numFmts count="3">
    <numFmt numFmtId="0" formatCode="General"/>
    <numFmt numFmtId="9" formatCode="0%"/>
    <numFmt numFmtId="2" formatCode="0.00"/>
  </numFmts>
  <fonts count="8">
    <font>
      <name val="Calibri"/>
      <sz val="11"/>
    </font>
    <font>
      <name val="Calibri"/>
      <sz val="11"/>
      <color rgb="FFFF0000"/>
    </font>
    <font>
      <name val="Calibri"/>
      <sz val="11"/>
      <color rgb="FF000000"/>
    </font>
    <font>
      <name val="Calibri"/>
      <sz val="11"/>
    </font>
    <font>
      <name val="Calibri"/>
      <sz val="11"/>
      <color rgb="FFFFFFFF"/>
    </font>
    <font>
      <name val="Calibri"/>
      <sz val="11"/>
    </font>
    <font>
      <name val="Calibri"/>
      <sz val="11"/>
    </font>
    <font>
      <name val="Calibri"/>
      <sz val="11"/>
      <color rgb="FF000000"/>
    </font>
  </fonts>
  <fills count="11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F7CAAC"/>
        <bgColor indexed="64"/>
      </patternFill>
    </fill>
    <fill>
      <patternFill patternType="solid">
        <fgColor rgb="FFFFCC99"/>
      </patternFill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>
      <alignment vertical="bottom"/>
      <protection locked="0" hidden="0"/>
    </xf>
  </cellStyleXfs>
  <cellXfs count="6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Border="1" applyAlignment="1">
      <alignment horizontal="center" vertical="center"/>
    </xf>
    <xf numFmtId="0" fontId="2" fillId="3" borderId="2" xfId="0" applyFill="1" applyBorder="1" applyAlignment="1">
      <alignment horizontal="center" vertical="center"/>
    </xf>
    <xf numFmtId="0" fontId="2" fillId="3" borderId="0" xfId="0" applyFill="1" applyBorder="1" applyAlignment="1">
      <alignment horizontal="center" vertical="center"/>
    </xf>
    <xf numFmtId="0" fontId="2" fillId="3" borderId="3" xfId="0" applyFill="1" applyBorder="1" applyAlignment="1">
      <alignment horizontal="center" vertical="center"/>
    </xf>
    <xf numFmtId="0" fontId="2" fillId="4" borderId="3" xfId="0" applyFill="1" applyBorder="1" applyAlignment="1">
      <alignment horizontal="center" vertical="center"/>
    </xf>
    <xf numFmtId="0" fontId="2" fillId="4" borderId="4" xfId="0" applyFill="1" applyBorder="1" applyAlignment="1">
      <alignment horizontal="center" vertical="center"/>
    </xf>
    <xf numFmtId="0" fontId="2" fillId="4" borderId="5" xfId="0" applyFill="1" applyBorder="1" applyAlignment="1">
      <alignment horizontal="center" vertical="center"/>
    </xf>
    <xf numFmtId="0" fontId="2" fillId="5" borderId="6" xfId="0" applyFill="1" applyBorder="1" applyAlignment="1">
      <alignment horizontal="center" vertical="center"/>
    </xf>
    <xf numFmtId="0" fontId="2" fillId="5" borderId="7" xfId="0" applyFill="1" applyBorder="1" applyAlignment="1">
      <alignment horizontal="center" vertical="center"/>
    </xf>
    <xf numFmtId="0" fontId="2" fillId="6" borderId="7" xfId="0" applyFill="1" applyBorder="1" applyAlignment="1">
      <alignment horizontal="center" vertical="center"/>
    </xf>
    <xf numFmtId="0" fontId="2" fillId="5" borderId="8" xfId="0" applyFill="1" applyBorder="1" applyAlignment="1">
      <alignment horizontal="center" vertical="center"/>
    </xf>
    <xf numFmtId="0" fontId="2" fillId="5" borderId="9" xfId="0" applyFill="1" applyBorder="1" applyAlignment="1">
      <alignment horizontal="center" vertical="center"/>
    </xf>
    <xf numFmtId="0" fontId="2" fillId="0" borderId="0" xfId="0" applyAlignment="1">
      <alignment horizontal="center" vertical="center"/>
    </xf>
    <xf numFmtId="0" fontId="2" fillId="5" borderId="6" xfId="0" applyFill="1" applyBorder="1" applyAlignment="1">
      <alignment horizontal="center" vertical="center" wrapText="1"/>
    </xf>
    <xf numFmtId="0" fontId="2" fillId="5" borderId="7" xfId="0" applyFill="1" applyBorder="1" applyAlignment="1">
      <alignment horizontal="center" vertical="center" wrapText="1"/>
    </xf>
    <xf numFmtId="0" fontId="2" fillId="0" borderId="0" xfId="0" applyAlignment="1">
      <alignment horizontal="center" vertical="bottom"/>
    </xf>
    <xf numFmtId="0" fontId="2" fillId="0" borderId="0" xfId="0" applyAlignment="1">
      <alignment horizontal="center" vertical="center" wrapText="1"/>
    </xf>
    <xf numFmtId="0" fontId="2" fillId="0" borderId="0" xfId="0" applyBorder="1" applyAlignment="1">
      <alignment vertical="bottom"/>
    </xf>
    <xf numFmtId="0" fontId="2" fillId="0" borderId="0" xfId="0" applyFill="1" applyBorder="1" applyAlignment="1">
      <alignment vertical="bottom"/>
    </xf>
    <xf numFmtId="0" fontId="3" fillId="0" borderId="0" xfId="0" applyFont="1" applyBorder="1" applyAlignment="1">
      <alignment vertical="bottom" wrapText="1"/>
    </xf>
    <xf numFmtId="0" fontId="2" fillId="0" borderId="0" xfId="0" applyBorder="1" applyAlignment="1">
      <alignment vertical="bottom" wrapText="1"/>
    </xf>
    <xf numFmtId="0" fontId="2" fillId="5" borderId="10" xfId="0" applyFill="1" applyBorder="1" applyAlignment="1">
      <alignment horizontal="center" vertical="center"/>
    </xf>
    <xf numFmtId="0" fontId="2" fillId="5" borderId="11" xfId="0" applyFill="1" applyBorder="1" applyAlignment="1">
      <alignment horizontal="center" vertical="center"/>
    </xf>
    <xf numFmtId="0" fontId="2" fillId="6" borderId="11" xfId="0" applyFill="1" applyBorder="1" applyAlignment="1">
      <alignment horizontal="center" vertical="center"/>
    </xf>
    <xf numFmtId="0" fontId="2" fillId="5" borderId="12" xfId="0" applyFill="1" applyBorder="1" applyAlignment="1">
      <alignment horizontal="center" vertical="center"/>
    </xf>
    <xf numFmtId="0" fontId="2" fillId="5" borderId="13" xfId="0" applyFill="1" applyBorder="1" applyAlignment="1">
      <alignment horizontal="center" vertical="center"/>
    </xf>
    <xf numFmtId="0" fontId="2" fillId="6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bottom"/>
    </xf>
    <xf numFmtId="0" fontId="2" fillId="0" borderId="0" xfId="0" applyFill="1" applyBorder="1" applyAlignment="1">
      <alignment horizontal="center" vertical="center" wrapText="1"/>
    </xf>
    <xf numFmtId="0" fontId="2" fillId="0" borderId="0" xfId="0" applyFill="1" applyBorder="1" applyAlignment="1">
      <alignment vertical="bottom" wrapText="1"/>
    </xf>
    <xf numFmtId="0" fontId="2" fillId="0" borderId="0" xfId="0" applyFill="1" applyBorder="1" applyAlignment="1">
      <alignment horizontal="center" vertical="center"/>
    </xf>
    <xf numFmtId="0" fontId="2" fillId="4" borderId="14" xfId="0" applyFill="1" applyBorder="1" applyAlignment="1">
      <alignment horizontal="center" vertical="center"/>
    </xf>
    <xf numFmtId="0" fontId="2" fillId="7" borderId="1" xfId="0" applyFill="1" applyBorder="1" applyAlignment="1">
      <alignment horizontal="center" vertical="center"/>
    </xf>
    <xf numFmtId="0" fontId="5" fillId="0" borderId="0" xfId="0" applyBorder="1" applyAlignment="1">
      <alignment horizontal="center" vertical="center"/>
    </xf>
    <xf numFmtId="0" fontId="6" fillId="0" borderId="0" xfId="0" applyAlignment="1">
      <alignment horizontal="center" vertical="center"/>
    </xf>
    <xf numFmtId="0" fontId="2" fillId="4" borderId="1" xfId="0" applyFill="1" applyBorder="1" applyAlignment="1">
      <alignment horizontal="center" vertical="center"/>
    </xf>
    <xf numFmtId="0" fontId="2" fillId="7" borderId="15" xfId="0" applyFill="1" applyBorder="1" applyAlignment="1">
      <alignment horizontal="center" vertical="center"/>
    </xf>
    <xf numFmtId="0" fontId="2" fillId="7" borderId="16" xfId="0" applyFill="1" applyBorder="1" applyAlignment="1">
      <alignment horizontal="center" vertical="center"/>
    </xf>
    <xf numFmtId="0" fontId="2" fillId="8" borderId="17" xfId="0" applyFill="1" applyBorder="1" applyAlignment="1">
      <alignment horizontal="center" vertical="center"/>
    </xf>
    <xf numFmtId="0" fontId="2" fillId="8" borderId="18" xfId="0" applyFill="1" applyBorder="1" applyAlignment="1">
      <alignment horizontal="center" vertical="center"/>
    </xf>
    <xf numFmtId="0" fontId="5" fillId="9" borderId="18" xfId="0" applyFill="1" applyBorder="1" applyAlignment="1">
      <alignment horizontal="center" vertical="center"/>
    </xf>
    <xf numFmtId="0" fontId="2" fillId="8" borderId="19" xfId="0" applyFill="1" applyBorder="1" applyAlignment="1">
      <alignment horizontal="center" vertical="center"/>
    </xf>
    <xf numFmtId="0" fontId="2" fillId="10" borderId="6" xfId="0" applyFill="1" applyBorder="1" applyAlignment="1">
      <alignment horizontal="center" vertical="center"/>
    </xf>
    <xf numFmtId="0" fontId="2" fillId="0" borderId="7" xfId="0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0" fontId="6" fillId="0" borderId="7" xfId="0" applyBorder="1" applyAlignment="1">
      <alignment horizontal="center" vertical="center" wrapText="1"/>
    </xf>
    <xf numFmtId="0" fontId="6" fillId="0" borderId="7" xfId="0" applyBorder="1" applyAlignment="1">
      <alignment horizontal="center" vertical="center"/>
    </xf>
    <xf numFmtId="0" fontId="2" fillId="0" borderId="20" xfId="0" applyBorder="1" applyAlignment="1">
      <alignment horizontal="center" vertical="center"/>
    </xf>
    <xf numFmtId="0" fontId="2" fillId="10" borderId="10" xfId="0" applyFill="1" applyBorder="1" applyAlignment="1">
      <alignment horizontal="center" vertical="center"/>
    </xf>
    <xf numFmtId="0" fontId="2" fillId="0" borderId="11" xfId="0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5" fillId="0" borderId="11" xfId="0" applyBorder="1" applyAlignment="1">
      <alignment horizontal="center" vertical="center" wrapText="1"/>
    </xf>
    <xf numFmtId="0" fontId="5" fillId="0" borderId="11" xfId="0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0" fontId="2" fillId="0" borderId="17" xfId="0" applyBorder="1" applyAlignment="1">
      <alignment horizontal="center" vertical="center"/>
    </xf>
    <xf numFmtId="0" fontId="2" fillId="0" borderId="21" xfId="0" applyBorder="1" applyAlignment="1">
      <alignment horizontal="center" vertical="center"/>
    </xf>
    <xf numFmtId="9" fontId="2" fillId="0" borderId="21" xfId="1" applyFont="1" applyBorder="1" applyAlignment="1">
      <alignment horizontal="center" vertical="center"/>
    </xf>
    <xf numFmtId="0" fontId="2" fillId="0" borderId="22" xfId="0" applyBorder="1" applyAlignment="1">
      <alignment horizontal="center" vertical="center"/>
    </xf>
    <xf numFmtId="0" fontId="2" fillId="6" borderId="23" xfId="0" applyFill="1" applyBorder="1" applyAlignment="1">
      <alignment horizontal="center" vertical="center"/>
    </xf>
    <xf numFmtId="0" fontId="2" fillId="0" borderId="24" xfId="0" applyBorder="1" applyAlignment="1">
      <alignment horizontal="center" vertical="center"/>
    </xf>
    <xf numFmtId="0" fontId="2" fillId="0" borderId="13" xfId="0" applyBorder="1" applyAlignment="1">
      <alignment horizontal="center" vertical="center"/>
    </xf>
    <xf numFmtId="0" fontId="2" fillId="0" borderId="25" xfId="0" applyBorder="1" applyAlignment="1">
      <alignment horizontal="center" vertical="center"/>
    </xf>
    <xf numFmtId="2" fontId="2" fillId="0" borderId="26" xfId="0" applyNumberForma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</cellXfs>
  <cellStyles count="2">
    <cellStyle name="常规" xfId="0" builtinId="0"/>
    <cellStyle name="百分比" xfId="1" builtinId="5"/>
  </cellStyles>
  <dxfs count="9">
    <dxf>
      <font>
        <color rgb="FFD0021B"/>
      </font>
      <fill>
        <patternFill patternType="solid">
          <fgColor rgb="FFFFFF00"/>
          <bgColor rgb="FFF8CCCE"/>
        </patternFill>
      </fill>
    </dxf>
    <dxf>
      <font>
        <color rgb="FF12561A"/>
      </font>
      <fill>
        <patternFill patternType="solid">
          <fgColor rgb="FFFFFF00"/>
          <bgColor rgb="FFC3F0CD"/>
        </patternFill>
      </fill>
    </dxf>
    <dxf>
      <font>
        <color rgb="FFD0021B"/>
      </font>
      <fill>
        <patternFill patternType="solid">
          <fgColor rgb="FFFFFF00"/>
          <bgColor rgb="FFF8CCCE"/>
        </patternFill>
      </fill>
    </dxf>
    <dxf>
      <font>
        <color rgb="FF12561A"/>
      </font>
      <fill>
        <patternFill patternType="solid">
          <fgColor rgb="FFFFFF00"/>
          <bgColor rgb="FFC3F0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0021B"/>
      </font>
      <fill>
        <patternFill patternType="solid">
          <fgColor rgb="FFFFFF00"/>
          <bgColor rgb="FFF8CCCE"/>
        </patternFill>
      </fill>
    </dxf>
    <dxf>
      <font>
        <color rgb="FF12561A"/>
      </font>
      <fill>
        <patternFill patternType="solid">
          <fgColor rgb="FFFFFF00"/>
          <bgColor rgb="FFC3F0CD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B1:AP41"/>
  <sheetViews>
    <sheetView tabSelected="1" workbookViewId="0" topLeftCell="E2" zoomScale="69">
      <selection activeCell="G15" sqref="G15"/>
    </sheetView>
  </sheetViews>
  <sheetFormatPr defaultRowHeight="15.0" defaultColWidth="10"/>
  <cols>
    <col min="1" max="2" customWidth="1" width="9.140625" style="0"/>
    <col min="3" max="3" customWidth="1" width="11.7109375" style="0"/>
    <col min="4" max="4" customWidth="1" width="12.425781" style="0"/>
    <col min="5" max="5" customWidth="1" width="10.378906" style="0"/>
    <col min="6" max="6" customWidth="1" width="12.855469" style="0"/>
    <col min="7" max="7" customWidth="1" width="11.140625" style="0"/>
    <col min="8" max="8" customWidth="1" width="11.0" style="0"/>
    <col min="9" max="9" customWidth="1" width="12.425781" style="0"/>
    <col min="10" max="10" customWidth="1" width="12.7109375" style="0"/>
  </cols>
  <sheetData>
    <row r="4" spans="8:8" ht="16.5" customHeight="1">
      <c r="C4" s="1" t="s">
        <v>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8:8" ht="19.5" customHeight="1">
      <c r="B5" s="2"/>
      <c r="C5" s="3" t="s">
        <v>0</v>
      </c>
      <c r="D5" s="4" t="s">
        <v>1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11</v>
      </c>
      <c r="K5" s="6" t="s">
        <v>14</v>
      </c>
      <c r="L5" s="6" t="s">
        <v>16</v>
      </c>
      <c r="M5" s="6" t="s">
        <v>17</v>
      </c>
      <c r="N5" s="7" t="s">
        <v>46</v>
      </c>
      <c r="O5" s="6" t="s">
        <v>13</v>
      </c>
      <c r="P5" s="8" t="s">
        <v>15</v>
      </c>
    </row>
    <row r="6" spans="8:8" ht="15.75" customHeight="1">
      <c r="B6" s="2"/>
      <c r="C6" s="9">
        <v>300365.0</v>
      </c>
      <c r="D6" s="10" t="s">
        <v>32</v>
      </c>
      <c r="E6" s="10">
        <v>90.0</v>
      </c>
      <c r="F6" s="10">
        <v>88.0</v>
      </c>
      <c r="G6" s="10">
        <v>91.0</v>
      </c>
      <c r="H6" s="10">
        <v>80.0</v>
      </c>
      <c r="I6" s="10">
        <v>95.0</v>
      </c>
      <c r="J6" s="10" t="str">
        <f>IF(OR(E6&lt;33,F6&lt;33,G6&lt;33,H6&lt;33,I6&lt;33),"Fail","Pass")</f>
        <v>Pass</v>
      </c>
      <c r="K6" s="11">
        <f>AVERAGE(E6:I6)</f>
        <v>88.8</v>
      </c>
      <c r="L6" s="11">
        <f>MAX(E6:I6)</f>
        <v>95.0</v>
      </c>
      <c r="M6" s="11">
        <f>MIN(E6:I6)</f>
        <v>80.0</v>
      </c>
      <c r="N6" s="12" t="s">
        <v>10</v>
      </c>
      <c r="O6" s="11">
        <f>SUM(E6:I6)</f>
        <v>444.0</v>
      </c>
      <c r="P6" s="13">
        <f>COUNT(C6:O6)</f>
        <v>10.0</v>
      </c>
      <c r="T6" s="14"/>
    </row>
    <row r="7" spans="8:8" ht="20.6" customHeight="1">
      <c r="B7" s="2"/>
      <c r="C7" s="15">
        <v>300366.0</v>
      </c>
      <c r="D7" s="16" t="s">
        <v>18</v>
      </c>
      <c r="E7" s="10">
        <v>76.0</v>
      </c>
      <c r="F7" s="10">
        <v>79.0</v>
      </c>
      <c r="G7" s="10">
        <v>80.0</v>
      </c>
      <c r="H7" s="10">
        <v>75.0</v>
      </c>
      <c r="I7" s="10">
        <v>77.0</v>
      </c>
      <c r="J7" s="10" t="str">
        <f>IF(OR(E7&lt;33,F7&lt;33,G7&lt;33,H7&lt;33,I7&lt;33),"Fail","Pass")</f>
        <v>Pass</v>
      </c>
      <c r="K7" s="11">
        <f>AVERAGE(E7:I7)</f>
        <v>77.4</v>
      </c>
      <c r="L7" s="11">
        <f>MAX(E7:I7)</f>
        <v>80.0</v>
      </c>
      <c r="M7" s="11">
        <f>MIN(E7:I7)</f>
        <v>75.0</v>
      </c>
      <c r="N7" s="12" t="s">
        <v>10</v>
      </c>
      <c r="O7" s="11">
        <f>SUM(E7:I7)</f>
        <v>387.0</v>
      </c>
      <c r="P7" s="13">
        <f>COUNT(C7:O7)</f>
        <v>10.0</v>
      </c>
    </row>
    <row r="8" spans="8:8" ht="16.6">
      <c r="B8" s="2"/>
      <c r="C8" s="9">
        <v>300367.0</v>
      </c>
      <c r="D8" s="10" t="s">
        <v>67</v>
      </c>
      <c r="E8" s="10">
        <v>75.0</v>
      </c>
      <c r="F8" s="10">
        <v>76.0</v>
      </c>
      <c r="G8" s="10">
        <v>56.0</v>
      </c>
      <c r="H8" s="10">
        <v>67.0</v>
      </c>
      <c r="I8" s="10">
        <v>59.0</v>
      </c>
      <c r="J8" s="10" t="str">
        <f>IF(OR(E8&lt;33,F8&lt;33,G8&lt;33,H8&lt;33,I8&lt;33),"Fail","Pass")</f>
        <v>Pass</v>
      </c>
      <c r="K8" s="11">
        <f>AVERAGE(E8:I8)</f>
        <v>66.6</v>
      </c>
      <c r="L8" s="11">
        <f>MAX(E8:I8)</f>
        <v>76.0</v>
      </c>
      <c r="M8" s="11">
        <f>MIN(E8:I8)</f>
        <v>56.0</v>
      </c>
      <c r="N8" s="12" t="s">
        <v>10</v>
      </c>
      <c r="O8" s="11">
        <f>SUM(E8:I8)</f>
        <v>333.0</v>
      </c>
      <c r="P8" s="13">
        <f>COUNT(C8:O8)</f>
        <v>10.0</v>
      </c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8:8" ht="16.7">
      <c r="B9" s="2"/>
      <c r="C9" s="9">
        <v>300368.0</v>
      </c>
      <c r="D9" s="10" t="s">
        <v>68</v>
      </c>
      <c r="E9" s="10">
        <v>76.0</v>
      </c>
      <c r="F9" s="10">
        <v>88.0</v>
      </c>
      <c r="G9" s="10">
        <v>48.0</v>
      </c>
      <c r="H9" s="10">
        <v>57.0</v>
      </c>
      <c r="I9" s="10">
        <v>63.0</v>
      </c>
      <c r="J9" s="10" t="str">
        <f>IF(OR(E9&lt;33,F9&lt;33,G9&lt;33,H9&lt;33,I9&lt;33),"Fail","Pass")</f>
        <v>Pass</v>
      </c>
      <c r="K9" s="11">
        <f>AVERAGE(E9:I9)</f>
        <v>66.4</v>
      </c>
      <c r="L9" s="11">
        <f>MAX(E9:I9)</f>
        <v>88.0</v>
      </c>
      <c r="M9" s="11">
        <f>MIN(E9:I9)</f>
        <v>48.0</v>
      </c>
      <c r="N9" s="12" t="s">
        <v>10</v>
      </c>
      <c r="O9" s="11">
        <f>SUM(E9:I9)</f>
        <v>332.0</v>
      </c>
      <c r="P9" s="13">
        <f>COUNT(C9:O9)</f>
        <v>10.0</v>
      </c>
      <c r="S9" s="14"/>
    </row>
    <row r="10" spans="8:8" ht="16.6">
      <c r="B10" s="2"/>
      <c r="C10" s="9">
        <v>300369.0</v>
      </c>
      <c r="D10" s="10" t="s">
        <v>69</v>
      </c>
      <c r="E10" s="10">
        <v>78.0</v>
      </c>
      <c r="F10" s="10">
        <v>78.0</v>
      </c>
      <c r="G10" s="10">
        <v>67.0</v>
      </c>
      <c r="H10" s="10">
        <v>83.0</v>
      </c>
      <c r="I10" s="10">
        <v>66.0</v>
      </c>
      <c r="J10" s="10" t="str">
        <f>IF(OR(E10&lt;33,F10&lt;33,G10&lt;33,H10&lt;33,I10&lt;33),"Fail","Pass")</f>
        <v>Pass</v>
      </c>
      <c r="K10" s="11">
        <f>AVERAGE(E10:I10)</f>
        <v>74.4</v>
      </c>
      <c r="L10" s="11">
        <f>MAX(E10:I10)</f>
        <v>83.0</v>
      </c>
      <c r="M10" s="11">
        <f>MIN(E10:I10)</f>
        <v>66.0</v>
      </c>
      <c r="N10" s="12" t="s">
        <v>10</v>
      </c>
      <c r="O10" s="11">
        <f>SUM(E10:I10)</f>
        <v>372.0</v>
      </c>
      <c r="P10" s="13">
        <f>COUNT(C10:O10)</f>
        <v>10.0</v>
      </c>
      <c r="S10" s="18"/>
    </row>
    <row r="11" spans="8:8" ht="16.6">
      <c r="B11" s="2"/>
      <c r="C11" s="9">
        <v>300370.0</v>
      </c>
      <c r="D11" s="10" t="s">
        <v>70</v>
      </c>
      <c r="E11" s="10">
        <v>78.0</v>
      </c>
      <c r="F11" s="10">
        <v>67.0</v>
      </c>
      <c r="G11" s="10">
        <v>78.0</v>
      </c>
      <c r="H11" s="10">
        <v>74.0</v>
      </c>
      <c r="I11" s="10">
        <v>59.0</v>
      </c>
      <c r="J11" s="10" t="str">
        <f>IF(OR(E11&lt;33,F11&lt;33,G11&lt;33,H11&lt;33,I11&lt;33),"Fail","Pass")</f>
        <v>Pass</v>
      </c>
      <c r="K11" s="11">
        <f>AVERAGE(E11:I11)</f>
        <v>71.2</v>
      </c>
      <c r="L11" s="11">
        <f>MAX(E11:I11)</f>
        <v>78.0</v>
      </c>
      <c r="M11" s="11">
        <f>MIN(E11:I11)</f>
        <v>59.0</v>
      </c>
      <c r="N11" s="12" t="s">
        <v>10</v>
      </c>
      <c r="O11" s="11">
        <f>SUM(E11:I11)</f>
        <v>356.0</v>
      </c>
      <c r="P11" s="13">
        <f>COUNT(C11:O11)</f>
        <v>10.0</v>
      </c>
      <c r="S11" s="14"/>
    </row>
    <row r="12" spans="8:8" ht="16.7">
      <c r="B12" s="2"/>
      <c r="C12" s="9">
        <v>300371.0</v>
      </c>
      <c r="D12" s="10" t="s">
        <v>71</v>
      </c>
      <c r="E12" s="10">
        <v>88.0</v>
      </c>
      <c r="F12" s="10">
        <v>70.0</v>
      </c>
      <c r="G12" s="10">
        <v>86.0</v>
      </c>
      <c r="H12" s="10">
        <v>78.0</v>
      </c>
      <c r="I12" s="10">
        <v>76.0</v>
      </c>
      <c r="J12" s="10" t="str">
        <f>IF(OR(E12&lt;33,F12&lt;33,G12&lt;33,H12&lt;33,I12&lt;33),"Fail","Pass")</f>
        <v>Pass</v>
      </c>
      <c r="K12" s="11">
        <f>AVERAGE(E12:I12)</f>
        <v>79.6</v>
      </c>
      <c r="L12" s="11">
        <f>MAX(E12:I12)</f>
        <v>88.0</v>
      </c>
      <c r="M12" s="11">
        <f>MIN(E12:I12)</f>
        <v>70.0</v>
      </c>
      <c r="N12" s="12" t="s">
        <v>10</v>
      </c>
      <c r="O12" s="11">
        <f>SUM(E12:I12)</f>
        <v>398.0</v>
      </c>
      <c r="P12" s="13">
        <f>COUNT(C12:O12)</f>
        <v>10.0</v>
      </c>
      <c r="S12" s="14"/>
    </row>
    <row r="13" spans="8:8" ht="24.95">
      <c r="B13" s="2"/>
      <c r="C13" s="9">
        <v>300372.0</v>
      </c>
      <c r="D13" s="10" t="s">
        <v>61</v>
      </c>
      <c r="E13" s="10">
        <v>56.0</v>
      </c>
      <c r="F13" s="10">
        <v>64.0</v>
      </c>
      <c r="G13" s="10">
        <v>35.0</v>
      </c>
      <c r="H13" s="10">
        <v>78.0</v>
      </c>
      <c r="I13" s="10">
        <v>35.0</v>
      </c>
      <c r="J13" s="10" t="str">
        <f>IF(OR(E13&lt;33,F13&lt;33,G13&lt;33,H13&lt;33,I13&lt;33),"Fail","Pass")</f>
        <v>Pass</v>
      </c>
      <c r="K13" s="11">
        <f>AVERAGE(E13:I13)</f>
        <v>53.6</v>
      </c>
      <c r="L13" s="11">
        <f>MAX(E13:I13)</f>
        <v>78.0</v>
      </c>
      <c r="M13" s="11">
        <f>MIN(E13:I13)</f>
        <v>35.0</v>
      </c>
      <c r="N13" s="12" t="s">
        <v>10</v>
      </c>
      <c r="O13" s="11">
        <f>SUM(E13:I13)</f>
        <v>268.0</v>
      </c>
      <c r="P13" s="13">
        <f>COUNT(C13:O13)</f>
        <v>10.0</v>
      </c>
      <c r="V13" t="s">
        <v>31</v>
      </c>
    </row>
    <row r="14" spans="8:8" ht="16.7">
      <c r="B14" s="2"/>
      <c r="C14" s="9">
        <v>300373.0</v>
      </c>
      <c r="D14" s="10" t="s">
        <v>62</v>
      </c>
      <c r="E14" s="10">
        <v>78.0</v>
      </c>
      <c r="F14" s="10">
        <v>68.0</v>
      </c>
      <c r="G14" s="10">
        <v>39.0</v>
      </c>
      <c r="H14" s="10">
        <v>80.0</v>
      </c>
      <c r="I14" s="10">
        <v>56.0</v>
      </c>
      <c r="J14" s="10" t="str">
        <f>IF(OR(E14&lt;33,F14&lt;33,G14&lt;33,H14&lt;33,I14&lt;33),"Fail","Pass")</f>
        <v>Pass</v>
      </c>
      <c r="K14" s="11">
        <f>AVERAGE(E14:I14)</f>
        <v>64.2</v>
      </c>
      <c r="L14" s="11">
        <f>MAX(E14:I14)</f>
        <v>80.0</v>
      </c>
      <c r="M14" s="11">
        <f>MIN(E14:I14)</f>
        <v>39.0</v>
      </c>
      <c r="N14" s="12" t="s">
        <v>10</v>
      </c>
      <c r="O14" s="11">
        <f>SUM(E14:I14)</f>
        <v>321.0</v>
      </c>
      <c r="P14" s="13">
        <f>COUNT(C14:O14)</f>
        <v>10.0</v>
      </c>
    </row>
    <row r="15" spans="8:8" ht="16.7">
      <c r="B15" s="2"/>
      <c r="C15" s="9">
        <v>300374.0</v>
      </c>
      <c r="D15" s="10" t="s">
        <v>63</v>
      </c>
      <c r="E15" s="10">
        <v>46.0</v>
      </c>
      <c r="F15" s="10">
        <v>80.0</v>
      </c>
      <c r="G15" s="10">
        <v>49.0</v>
      </c>
      <c r="H15" s="10">
        <v>82.0</v>
      </c>
      <c r="I15" s="10">
        <v>46.0</v>
      </c>
      <c r="J15" s="10" t="str">
        <f>IF(OR(E15&lt;33,F15&lt;33,G15&lt;33,H15&lt;33,I15&lt;33),"Fail","Pass")</f>
        <v>Pass</v>
      </c>
      <c r="K15" s="11">
        <f>AVERAGE(E15:I15)</f>
        <v>60.6</v>
      </c>
      <c r="L15" s="11">
        <f>MAX(E15:I15)</f>
        <v>82.0</v>
      </c>
      <c r="M15" s="11">
        <f>MIN(E15:I15)</f>
        <v>46.0</v>
      </c>
      <c r="N15" s="12" t="s">
        <v>10</v>
      </c>
      <c r="O15" s="11">
        <f>SUM(E15:I15)</f>
        <v>303.0</v>
      </c>
      <c r="P15" s="13">
        <f>COUNT(C15:O15)</f>
        <v>10.0</v>
      </c>
      <c r="R15" s="19"/>
      <c r="S15" s="20"/>
      <c r="T15" s="20"/>
      <c r="U15" s="20"/>
      <c r="V15" s="20"/>
      <c r="W15" s="20"/>
      <c r="X15" s="20"/>
      <c r="Y15" s="20"/>
      <c r="Z15" s="20"/>
      <c r="AA15" s="19"/>
      <c r="AB15" s="19"/>
      <c r="AC15" s="19"/>
    </row>
    <row r="16" spans="8:8" ht="21.65">
      <c r="B16" s="2"/>
      <c r="C16" s="9">
        <v>300375.0</v>
      </c>
      <c r="D16" s="10" t="s">
        <v>64</v>
      </c>
      <c r="E16" s="10">
        <v>69.0</v>
      </c>
      <c r="F16" s="10">
        <v>46.0</v>
      </c>
      <c r="G16" s="10">
        <v>56.0</v>
      </c>
      <c r="H16" s="10">
        <v>57.0</v>
      </c>
      <c r="I16" s="10">
        <v>55.0</v>
      </c>
      <c r="J16" s="10" t="str">
        <f>IF(OR(E16&lt;33,F16&lt;33,G16&lt;33,H16&lt;33,I16&lt;33),"Fail","Pass")</f>
        <v>Pass</v>
      </c>
      <c r="K16" s="11">
        <f>AVERAGE(E16:I16)</f>
        <v>56.6</v>
      </c>
      <c r="L16" s="11">
        <f>MAX(E16:I16)</f>
        <v>69.0</v>
      </c>
      <c r="M16" s="11">
        <f>MIN(E16:I16)</f>
        <v>46.0</v>
      </c>
      <c r="N16" s="12" t="s">
        <v>10</v>
      </c>
      <c r="O16" s="11">
        <f>SUM(E16:I16)</f>
        <v>283.0</v>
      </c>
      <c r="P16" s="13">
        <f>COUNT(C16:O16)</f>
        <v>10.0</v>
      </c>
      <c r="R16" s="19"/>
      <c r="S16" s="21"/>
      <c r="T16" s="19"/>
      <c r="U16" s="22"/>
      <c r="V16" s="19"/>
      <c r="W16" s="19"/>
      <c r="X16" s="19"/>
      <c r="Y16" s="19"/>
      <c r="Z16" s="19"/>
      <c r="AA16" s="19"/>
      <c r="AB16" s="19"/>
      <c r="AC16" s="19"/>
    </row>
    <row r="17" spans="8:8" ht="21.65">
      <c r="B17" s="2"/>
      <c r="C17" s="23">
        <v>300376.0</v>
      </c>
      <c r="D17" s="24" t="s">
        <v>65</v>
      </c>
      <c r="E17" s="24">
        <v>60.0</v>
      </c>
      <c r="F17" s="24">
        <v>70.0</v>
      </c>
      <c r="G17" s="24">
        <v>56.0</v>
      </c>
      <c r="H17" s="24">
        <v>76.0</v>
      </c>
      <c r="I17" s="24">
        <v>75.0</v>
      </c>
      <c r="J17" s="24" t="str">
        <f>IF(OR(E17&lt;33,F17&lt;33,G17&lt;33,H17&lt;33,I17&lt;33),"Fail","Pass")</f>
        <v>Pass</v>
      </c>
      <c r="K17" s="25">
        <f>AVERAGE(E17:I17)</f>
        <v>67.4</v>
      </c>
      <c r="L17" s="25">
        <f>MAX(E17:I17)</f>
        <v>76.0</v>
      </c>
      <c r="M17" s="25">
        <f>MIN(E17:I17)</f>
        <v>56.0</v>
      </c>
      <c r="N17" s="26" t="s">
        <v>10</v>
      </c>
      <c r="O17" s="25">
        <f>SUM(E17:I17)</f>
        <v>337.0</v>
      </c>
      <c r="P17" s="27">
        <f>COUNT(C17:O17)</f>
        <v>10.0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spans="8:8">
      <c r="K18" s="28"/>
      <c r="L18" s="2"/>
      <c r="M18" s="28"/>
      <c r="N18" s="28"/>
      <c r="O18" s="28"/>
      <c r="P18" s="28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8:8" ht="22.0">
      <c r="R19" s="20"/>
      <c r="S19" s="29"/>
      <c r="T19" s="30"/>
      <c r="U19" s="30"/>
      <c r="V19" s="30"/>
      <c r="W19" s="30"/>
      <c r="X19" s="30"/>
      <c r="Y19" s="30"/>
      <c r="Z19" s="30"/>
      <c r="AA19" s="20"/>
      <c r="AB19" s="20"/>
      <c r="AC19" s="20"/>
    </row>
    <row r="20" spans="8:8">
      <c r="R20" s="20"/>
      <c r="S20" s="31"/>
      <c r="T20" s="32"/>
      <c r="U20" s="33"/>
      <c r="V20" s="33"/>
      <c r="W20" s="33"/>
      <c r="X20" s="33"/>
      <c r="Y20" s="33"/>
      <c r="Z20" s="33"/>
      <c r="AA20" s="20"/>
      <c r="AB20" s="20"/>
      <c r="AC20" s="20"/>
    </row>
    <row r="21" spans="8:8" ht="22.0">
      <c r="R21" s="20"/>
      <c r="S21" s="33"/>
      <c r="T21" s="20"/>
      <c r="U21" s="20"/>
      <c r="V21" s="20"/>
      <c r="W21" s="20"/>
      <c r="X21" s="20"/>
      <c r="Y21" s="20"/>
      <c r="Z21" s="33"/>
      <c r="AA21" s="20"/>
      <c r="AB21" s="20"/>
      <c r="AC21" s="20"/>
    </row>
    <row r="22" spans="8:8" ht="18.4" customHeight="1">
      <c r="D22" s="34" t="s">
        <v>0</v>
      </c>
      <c r="E22" s="35">
        <v>300365.0</v>
      </c>
      <c r="F22" s="36"/>
      <c r="G22" s="37"/>
      <c r="H22" s="37"/>
      <c r="I22" s="37"/>
      <c r="R22" s="20"/>
      <c r="S22" s="33"/>
      <c r="T22" s="20"/>
      <c r="U22" s="20"/>
      <c r="V22" s="20"/>
      <c r="W22" s="20"/>
      <c r="X22" s="20"/>
      <c r="Y22" s="20"/>
      <c r="Z22" s="33"/>
      <c r="AA22" s="20"/>
      <c r="AB22" s="20"/>
      <c r="AC22" s="20"/>
    </row>
    <row r="23" spans="8:8" ht="20.4" customHeight="1">
      <c r="D23" s="38" t="s">
        <v>1</v>
      </c>
      <c r="E23" s="39" t="s">
        <v>63</v>
      </c>
      <c r="F23" s="40"/>
      <c r="G23" s="36"/>
      <c r="H23" s="37"/>
      <c r="I23" s="37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8:8">
      <c r="D24" s="36"/>
      <c r="E24" s="36"/>
      <c r="F24" s="36"/>
      <c r="G24" s="37"/>
      <c r="H24" s="37"/>
      <c r="I24" s="37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8:8" ht="15.75">
      <c r="D25" s="36"/>
      <c r="E25" s="36"/>
      <c r="F25" s="36"/>
      <c r="G25" s="36"/>
      <c r="H25" s="36"/>
      <c r="I25" s="36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8:8" ht="17.1">
      <c r="D26" s="41" t="s">
        <v>1</v>
      </c>
      <c r="E26" s="42" t="s">
        <v>21</v>
      </c>
      <c r="F26" s="42" t="s">
        <v>22</v>
      </c>
      <c r="G26" s="42" t="s">
        <v>20</v>
      </c>
      <c r="H26" s="43" t="s">
        <v>34</v>
      </c>
      <c r="I26" s="43" t="s">
        <v>35</v>
      </c>
      <c r="J26" s="44" t="s">
        <v>11</v>
      </c>
      <c r="K26" s="28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8:8" ht="21.65">
      <c r="D27" s="45" t="s">
        <v>3</v>
      </c>
      <c r="E27" s="11">
        <v>100.0</v>
      </c>
      <c r="F27" s="46">
        <f>VLOOKUP(E22,C6:J17,MATCH(D27,C5:J5,0),0)</f>
        <v>90.0</v>
      </c>
      <c r="G27" s="47">
        <f>F27/E27</f>
        <v>0.9</v>
      </c>
      <c r="H27" s="48" t="str">
        <f>IF(F27&gt;=80,"A+",IF(F27&gt;=70,"A",IF(F27&gt;=60,"A-",IF(F27&gt;=50,"B",IF(F27&gt;=40,"C",IF(F27&gt;=33,"D",IF(F27&lt;33,"F", )))))))</f>
        <v>A+</v>
      </c>
      <c r="I27" s="49" t="str">
        <f>IF(F27&gt;=80,"5.00",IF(F27&gt;=70,"4.00",IF(F27&gt;=60,"3.50",IF(F27&gt;=50,"3.00",IF(F27&gt;=40,"2.00",IF(F27&gt;=33,"1.00",IF(F27&lt;33,"0.00", )))))))</f>
        <v>5.00</v>
      </c>
      <c r="J27" s="50" t="str">
        <f>IF(G27&lt;33%,"Fail","Pass")</f>
        <v>Pass</v>
      </c>
      <c r="K27" s="36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8:8" ht="21.65">
      <c r="D28" s="45" t="s">
        <v>4</v>
      </c>
      <c r="E28" s="11">
        <v>100.0</v>
      </c>
      <c r="F28" s="46">
        <f>VLOOKUP(E22,C6:J17,MATCH(D28,C5:J5,0),0)</f>
        <v>88.0</v>
      </c>
      <c r="G28" s="47">
        <f t="shared" si="0" ref="G28:G31">F28/E28</f>
        <v>0.88</v>
      </c>
      <c r="H28" s="48" t="str">
        <f>IF(F28&gt;=80,"A+",IF(F28&gt;=70,"A",IF(F28&gt;=60,"A-",IF(F28&gt;=50,"B",IF(F28&gt;=40,"C",IF(F28&gt;=33,"D",IF(F28&lt;33,"F", )))))))</f>
        <v>A+</v>
      </c>
      <c r="I28" s="49" t="str">
        <f>IF(F28&gt;=80,"5.00",IF(F28&gt;=70,"4.00",IF(F28&gt;=60,"3.50",IF(F28&gt;=50,"3.00",IF(F28&gt;=40,"2.00",IF(F28&gt;=33,"1.00",IF(F28&lt;33,"0.00", )))))))</f>
        <v>5.00</v>
      </c>
      <c r="J28" s="50" t="str">
        <f>IF(G28&lt;33%,"Fail","Pass")</f>
        <v>Pass</v>
      </c>
      <c r="K28" s="36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8:8" ht="21.65">
      <c r="D29" s="45" t="s">
        <v>5</v>
      </c>
      <c r="E29" s="11">
        <v>100.0</v>
      </c>
      <c r="F29" s="46">
        <f>VLOOKUP(E22,C6:J19,MATCH(D29,C5:J5,0),0)</f>
        <v>91.0</v>
      </c>
      <c r="G29" s="47">
        <f t="shared" si="0"/>
        <v>0.91</v>
      </c>
      <c r="H29" s="48" t="str">
        <f>IF(F29&gt;=80,"A+",IF(F29&gt;=70,"A",IF(F29&gt;=60,"A-",IF(F29&gt;=50,"B",IF(F29&gt;=40,"C",IF(F29&gt;=33,"D",IF(F29&lt;33,"F", )))))))</f>
        <v>A+</v>
      </c>
      <c r="I29" s="49" t="str">
        <f>IF(F29&gt;=80,"5.00",IF(F29&gt;=70,"4.00",IF(F29&gt;=60,"3.50",IF(F29&gt;=50,"3.00",IF(F29&gt;=40,"2.00",IF(F29&gt;=33,"1.00",IF(F29&lt;33,"0.00", )))))))</f>
        <v>5.00</v>
      </c>
      <c r="J29" s="50" t="str">
        <f>IF(G29&lt;33%,"Fail","Pass")</f>
        <v>Pass</v>
      </c>
      <c r="K29" s="36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8:8" ht="21.65">
      <c r="D30" s="45" t="s">
        <v>6</v>
      </c>
      <c r="E30" s="11">
        <v>100.0</v>
      </c>
      <c r="F30" s="46">
        <f>VLOOKUP(E22,C6:J17,MATCH(D30,C5:J5,0),0)</f>
        <v>80.0</v>
      </c>
      <c r="G30" s="47">
        <f t="shared" si="0"/>
        <v>0.8</v>
      </c>
      <c r="H30" s="48" t="str">
        <f>IF(F30&gt;=80,"A+",IF(F30&gt;=70,"A",IF(F30&gt;=60,"A-",IF(F30&gt;=50,"B",IF(F30&gt;=40,"C",IF(F30&gt;=33,"D",IF(F30&lt;33,"F", )))))))</f>
        <v>A+</v>
      </c>
      <c r="I30" s="49" t="str">
        <f>IF(F30&gt;=80,"5.00",IF(F30&gt;=70,"4.00",IF(F30&gt;=60,"3.50",IF(F30&gt;=50,"3.00",IF(F30&gt;=40,"2.00",IF(F30&gt;=33,"1.00",IF(F30&lt;33,"0.00", )))))))</f>
        <v>5.00</v>
      </c>
      <c r="J30" s="50" t="str">
        <f>IF(G30&lt;33%,"Fail","Pass")</f>
        <v>Pass</v>
      </c>
      <c r="K30" s="36"/>
    </row>
    <row r="31" spans="8:8" ht="21.65">
      <c r="D31" s="51" t="s">
        <v>7</v>
      </c>
      <c r="E31" s="25">
        <v>100.0</v>
      </c>
      <c r="F31" s="52">
        <f>VLOOKUP(E22,C6:J17,MATCH(D31,C5:J5,0),0)</f>
        <v>95.0</v>
      </c>
      <c r="G31" s="53">
        <f t="shared" si="0"/>
        <v>0.95</v>
      </c>
      <c r="H31" s="54" t="str">
        <f>IF(F31&gt;=80,"A+",IF(F31&gt;=70,"A",IF(F31&gt;=60,"A-",IF(F31&gt;=50,"B",IF(F31&gt;=40,"C",IF(F31&gt;=33,"D",IF(F31&lt;33,"F", )))))))</f>
        <v>A+</v>
      </c>
      <c r="I31" s="55" t="str">
        <f>IF(F31&gt;=80,"5.00",IF(F31&gt;=70,"4.00",IF(F31&gt;=60,"3.50",IF(F31&gt;=50,"3.00",IF(F31&gt;=40,"2.00",IF(F31&gt;=33,"1.00",IF(F31&lt;33,"0.00", )))))))</f>
        <v>5.00</v>
      </c>
      <c r="J31" s="50" t="str">
        <f>IF(G31&lt;33%,"Fail","Pass")</f>
        <v>Pass</v>
      </c>
      <c r="K31" s="36"/>
    </row>
    <row r="32" spans="8:8">
      <c r="D32" s="36"/>
      <c r="E32" s="36"/>
      <c r="F32" s="36"/>
      <c r="G32" s="56"/>
      <c r="H32" s="36"/>
      <c r="I32" s="36"/>
      <c r="J32" s="36"/>
      <c r="K32" s="37"/>
    </row>
    <row r="33" spans="8:8">
      <c r="D33" s="37"/>
      <c r="E33" s="57" t="s">
        <v>24</v>
      </c>
      <c r="F33" s="58" t="s">
        <v>25</v>
      </c>
      <c r="G33" s="59" t="s">
        <v>21</v>
      </c>
      <c r="H33" s="60">
        <f>SUM(E27:E31)</f>
        <v>500.0</v>
      </c>
      <c r="I33" s="37"/>
      <c r="J33" s="37"/>
      <c r="K33" s="37"/>
    </row>
    <row r="34" spans="8:8" ht="16.65">
      <c r="D34" s="37"/>
      <c r="E34" s="61" t="s">
        <v>26</v>
      </c>
      <c r="F34" s="10" t="s">
        <v>66</v>
      </c>
      <c r="G34" s="62" t="s">
        <v>28</v>
      </c>
      <c r="H34" s="63">
        <f>SUM(F27:F31)</f>
        <v>444.0</v>
      </c>
      <c r="I34" s="37"/>
    </row>
    <row r="35" spans="8:8" ht="17.55">
      <c r="D35" s="37"/>
      <c r="E35" s="64" t="s">
        <v>27</v>
      </c>
      <c r="F35" s="65">
        <f>SUM((I27+I28+I29+I30+I31)/5)</f>
        <v>5.0</v>
      </c>
      <c r="G35" s="66"/>
      <c r="H35" s="2"/>
      <c r="I35" s="37"/>
    </row>
    <row r="36" spans="8:8">
      <c r="D36" s="37"/>
      <c r="E36" s="37"/>
      <c r="F36" s="37"/>
      <c r="G36" s="56"/>
      <c r="H36" s="37"/>
      <c r="I36" s="37"/>
    </row>
    <row r="37" spans="8:8">
      <c r="D37" s="37"/>
      <c r="E37" s="37"/>
      <c r="F37" s="37"/>
      <c r="G37" s="56"/>
      <c r="H37" s="37"/>
      <c r="I37" s="37"/>
    </row>
    <row r="38" spans="8:8">
      <c r="D38" s="37"/>
      <c r="E38" s="37"/>
      <c r="F38" s="37"/>
      <c r="G38" s="37"/>
      <c r="H38" s="37"/>
      <c r="I38" s="37"/>
    </row>
    <row r="39" spans="8:8">
      <c r="D39" s="37"/>
      <c r="E39" s="37"/>
      <c r="F39" s="37"/>
      <c r="G39" s="37"/>
      <c r="H39" s="37"/>
      <c r="I39" s="37"/>
    </row>
    <row r="40" spans="8:8">
      <c r="D40" s="37"/>
      <c r="E40" s="37"/>
      <c r="F40" s="37"/>
      <c r="G40" s="37"/>
      <c r="H40" s="37"/>
      <c r="I40" s="37"/>
    </row>
    <row r="41" spans="8:8">
      <c r="D41" s="37"/>
      <c r="E41" s="37"/>
      <c r="F41" s="37"/>
      <c r="G41" s="37"/>
      <c r="H41" s="37"/>
      <c r="I41" s="37"/>
    </row>
  </sheetData>
  <mergeCells count="3">
    <mergeCell ref="X8:AK8"/>
    <mergeCell ref="C4:P4"/>
    <mergeCell ref="E23:F23"/>
  </mergeCells>
  <conditionalFormatting sqref="F33">
    <cfRule type="containsText" text="Fail" operator="containsText" priority="1" dxfId="0">
      <formula>NOT(ISERROR(SEARCH("Fail",F33)))</formula>
    </cfRule>
    <cfRule type="containsText" text="Pass" operator="containsText" priority="2" dxfId="1">
      <formula>NOT(ISERROR(SEARCH("Pass",F33)))</formula>
    </cfRule>
  </conditionalFormatting>
  <conditionalFormatting sqref="J6:J17">
    <cfRule type="containsText" text="Fail" operator="containsText" priority="5" dxfId="2">
      <formula>NOT(ISERROR(SEARCH("Fail",J6)))</formula>
    </cfRule>
    <cfRule type="containsText" text="Pass" operator="containsText" priority="6" dxfId="3">
      <formula>NOT(ISERROR(SEARCH("Pass",J6)))</formula>
    </cfRule>
  </conditionalFormatting>
  <conditionalFormatting sqref="T6">
    <cfRule type="iconSet" priority="12">
      <iconSet iconSet="3TrafficLights1">
        <cfvo type="percent" val="0"/>
        <cfvo type="percent" val="33"/>
        <cfvo type="percent" val="67"/>
      </iconSet>
    </cfRule>
    <cfRule type="iconSet" priority="11">
      <iconSet iconSet="3Arrows">
        <cfvo type="percent" val="0"/>
        <cfvo type="percent" val="33"/>
        <cfvo type="percent" val="67"/>
      </iconSet>
    </cfRule>
    <cfRule type="top10" rank="10" priority="16" dxfId="4"/>
    <cfRule type="colorScale" priority="13">
      <colorScale>
        <cfvo type="min"/>
        <cfvo type="percentile" val="50.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.0"/>
        <cfvo type="max"/>
        <color rgb="FFF8696B"/>
        <color rgb="FFFFEB84"/>
        <color rgb="FF63BE7B"/>
      </colorScale>
    </cfRule>
    <cfRule type="dataBar" priority="14">
      <dataBar>
        <cfvo type="min"/>
        <cfvo type="max"/>
        <color rgb="FF63C384"/>
      </dataBar>
    </cfRule>
    <cfRule type="containsText" text="Pass" operator="containsText" priority="10" dxfId="5">
      <formula>NOT(ISERROR(SEARCH("Pass",T6)))</formula>
    </cfRule>
    <cfRule type="dataBar" priority="32776">
      <dataBar maxLength="100" minLength="0">
        <cfvo type="min"/>
        <cfvo type="max"/>
        <color rgb="FF000000"/>
      </dataBar>
    </cfRule>
  </conditionalFormatting>
  <conditionalFormatting sqref="L18">
    <cfRule type="containsText" text="Fail" operator="containsText" priority="17" dxfId="6">
      <formula>NOT(ISERROR(SEARCH("Fail",L18)))</formula>
    </cfRule>
  </conditionalFormatting>
  <conditionalFormatting sqref="J27:J31">
    <cfRule type="containsText" text="Fail" operator="containsText" priority="3" dxfId="7">
      <formula>NOT(ISERROR(SEARCH("Fail",J27)))</formula>
    </cfRule>
    <cfRule type="containsText" text="Pass" operator="containsText" priority="4" dxfId="8">
      <formula>NOT(ISERROR(SEARCH("Pass",J27)))</formula>
    </cfRule>
  </conditionalFormatting>
  <dataValidations count="2">
    <dataValidation allowBlank="1" type="list" errorStyle="stop" showInputMessage="1" showErrorMessage="1" sqref="E22">
      <formula1>$C$6:$C$17</formula1>
    </dataValidation>
    <dataValidation allowBlank="1" type="list" errorStyle="stop" showInputMessage="1" showErrorMessage="1" sqref="E23">
      <formula1>$D$6:$D$17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B1:P16"/>
  <sheetViews>
    <sheetView workbookViewId="0">
      <selection activeCell="B3" sqref="B3:K3"/>
    </sheetView>
  </sheetViews>
  <sheetFormatPr defaultRowHeight="15.0" defaultColWidth="10"/>
  <sheetData>
    <row r="2" spans="8:8">
      <c r="B2" s="17" t="s">
        <v>12</v>
      </c>
      <c r="C2" s="17"/>
      <c r="D2" s="17"/>
      <c r="E2" s="17"/>
      <c r="F2" s="17"/>
      <c r="G2" s="17"/>
      <c r="H2" s="17"/>
      <c r="I2" s="17"/>
      <c r="J2" s="17"/>
      <c r="K2" s="17"/>
    </row>
    <row r="3" spans="8:8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11</v>
      </c>
    </row>
    <row r="4" spans="8:8">
      <c r="B4">
        <v>300365.0</v>
      </c>
      <c r="C4" t="s">
        <v>9</v>
      </c>
      <c r="D4" t="s">
        <v>10</v>
      </c>
      <c r="E4">
        <v>90.0</v>
      </c>
      <c r="F4">
        <v>80.0</v>
      </c>
      <c r="G4">
        <v>87.0</v>
      </c>
      <c r="H4">
        <v>89.0</v>
      </c>
      <c r="I4">
        <v>94.0</v>
      </c>
      <c r="J4">
        <v>88.0</v>
      </c>
    </row>
    <row r="5" spans="8:8">
      <c r="B5">
        <v>300366.0</v>
      </c>
    </row>
    <row r="6" spans="8:8">
      <c r="B6">
        <v>300367.0</v>
      </c>
    </row>
    <row r="7" spans="8:8" ht="51.75" customHeight="1">
      <c r="B7">
        <v>300368.0</v>
      </c>
    </row>
    <row r="8" spans="8:8">
      <c r="B8">
        <v>300369.0</v>
      </c>
    </row>
    <row r="9" spans="8:8">
      <c r="B9">
        <v>300370.0</v>
      </c>
    </row>
    <row r="10" spans="8:8">
      <c r="B10">
        <v>300371.0</v>
      </c>
    </row>
    <row r="11" spans="8:8">
      <c r="B11">
        <v>300372.0</v>
      </c>
    </row>
    <row r="12" spans="8:8">
      <c r="B12">
        <v>300373.0</v>
      </c>
    </row>
    <row r="13" spans="8:8">
      <c r="B13">
        <v>300374.0</v>
      </c>
    </row>
    <row r="14" spans="8:8">
      <c r="B14">
        <v>300375.0</v>
      </c>
    </row>
    <row r="15" spans="8:8">
      <c r="B15">
        <v>300376.0</v>
      </c>
    </row>
    <row r="16" spans="8:8">
      <c r="B16">
        <v>300377.0</v>
      </c>
    </row>
  </sheetData>
  <mergeCells count="1"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IDB LAB .01</dc:creator>
  <cp:lastModifiedBy>IDB LAB .01</cp:lastModifiedBy>
  <dcterms:created xsi:type="dcterms:W3CDTF">2024-08-29T21:10:03Z</dcterms:created>
  <dcterms:modified xsi:type="dcterms:W3CDTF">2024-10-24T18:27:11Z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b52490315dcd4822a900118c2694b1dc</vt:lpwstr>
  </property>
</Properties>
</file>