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_altermark\Documents\Calculatrice produits\Mock\"/>
    </mc:Choice>
  </mc:AlternateContent>
  <xr:revisionPtr revIDLastSave="0" documentId="13_ncr:1_{476B9EDA-A75B-425C-885D-ECA0D6ADAF05}" xr6:coauthVersionLast="47" xr6:coauthVersionMax="47" xr10:uidLastSave="{00000000-0000-0000-0000-000000000000}"/>
  <bookViews>
    <workbookView xWindow="-108" yWindow="-108" windowWidth="23256" windowHeight="12576" xr2:uid="{3CD8273C-359A-46AC-83EC-E5892F3ED92A}"/>
  </bookViews>
  <sheets>
    <sheet name="5Sacherie" sheetId="1" r:id="rId1"/>
  </sheets>
  <externalReferences>
    <externalReference r:id="rId2"/>
  </externalReferences>
  <definedNames>
    <definedName name="nom_organisation">'[1]descriptif global'!$B$3</definedName>
    <definedName name="Périmètre_1">'[1]descriptif global'!$B$17</definedName>
    <definedName name="Périmètre_2">'[1]descriptif global'!$C$17</definedName>
    <definedName name="Périmètre_3">'[1]descriptif global'!$D$17</definedName>
    <definedName name="Périmètre_4">'[1]descriptif global'!$E$17</definedName>
    <definedName name="Période_de_l_étude">'[1]descriptif global'!$B$14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M12" i="1"/>
  <c r="L12" i="1"/>
  <c r="N11" i="1"/>
  <c r="M11" i="1"/>
  <c r="L11" i="1"/>
  <c r="N10" i="1"/>
  <c r="M10" i="1"/>
  <c r="L10" i="1"/>
  <c r="A1" i="1"/>
  <c r="B1" i="1" s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Alternance Marketing</author>
  </authors>
  <commentList>
    <comment ref="B9" authorId="0" shapeId="0" xr:uid="{34DD363C-9CB0-4B1D-B494-BD878FDCFFB3}">
      <text>
        <r>
          <rPr>
            <sz val="9"/>
            <color indexed="81"/>
            <rFont val="Tahoma"/>
            <family val="2"/>
          </rPr>
          <t>Dernière année où la BDD a été mise à jour</t>
        </r>
      </text>
    </comment>
  </commentList>
</comments>
</file>

<file path=xl/sharedStrings.xml><?xml version="1.0" encoding="utf-8"?>
<sst xmlns="http://schemas.openxmlformats.org/spreadsheetml/2006/main" count="34" uniqueCount="24">
  <si>
    <t>Sacherie</t>
  </si>
  <si>
    <t>BILAN CARBONE - Entrées Manuelles</t>
  </si>
  <si>
    <t>Densité PEBD</t>
  </si>
  <si>
    <r>
      <rPr>
        <u/>
        <sz val="10"/>
        <rFont val="Calibri"/>
        <family val="2"/>
      </rPr>
      <t xml:space="preserve"> Note: </t>
    </r>
    <r>
      <rPr>
        <sz val="10"/>
        <rFont val="Calibri"/>
        <family val="2"/>
      </rPr>
      <t xml:space="preserve">quand ce fichier est mis à jour, penser à </t>
    </r>
    <r>
      <rPr>
        <b/>
        <u/>
        <sz val="10"/>
        <color rgb="FFFF0000"/>
        <rFont val="Calibri"/>
        <family val="2"/>
      </rPr>
      <t>AJOUTER</t>
    </r>
    <r>
      <rPr>
        <sz val="10"/>
        <rFont val="Calibri"/>
        <family val="2"/>
      </rPr>
      <t xml:space="preserve"> à la fin les références à la liste et ne pas supprimer d'anciennes</t>
    </r>
  </si>
  <si>
    <t>La liste est parcourue de bas en haut, la réf sera de toute façon la plus récente</t>
  </si>
  <si>
    <t>Année</t>
  </si>
  <si>
    <t>Gamme</t>
  </si>
  <si>
    <t>Référence</t>
  </si>
  <si>
    <t>Désignation produit</t>
  </si>
  <si>
    <t>Laize (mm)</t>
  </si>
  <si>
    <t>Dév (mm)</t>
  </si>
  <si>
    <t>Epais (µm)</t>
  </si>
  <si>
    <t>Type</t>
  </si>
  <si>
    <t>Taux Recyclage</t>
  </si>
  <si>
    <t>Poids plastique (gr)</t>
  </si>
  <si>
    <t>Poids papier (gr)</t>
  </si>
  <si>
    <t>Imprimeur</t>
  </si>
  <si>
    <t>PEBD</t>
  </si>
  <si>
    <t>placel</t>
  </si>
  <si>
    <t>Densité papier</t>
  </si>
  <si>
    <t>BIDON10</t>
  </si>
  <si>
    <t>ref bidon 10L</t>
  </si>
  <si>
    <t>BIDON20</t>
  </si>
  <si>
    <t>BIDON30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</si>
</sst>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Calibri"/>
      <family val="2"/>
    </font>
    <font>
      <b/>
      <i/>
      <sz val="11"/>
      <color theme="1"/>
      <name val="Calibri"/>
      <family val="2"/>
      <scheme val="minor"/>
    </font>
    <font>
      <sz val="10"/>
      <name val="Calibri"/>
      <family val="2"/>
    </font>
    <font>
      <b/>
      <sz val="14"/>
      <name val="Arial Black"/>
      <family val="2"/>
    </font>
    <font>
      <u/>
      <sz val="10"/>
      <name val="Calibri"/>
      <family val="2"/>
    </font>
    <font>
      <b/>
      <sz val="11"/>
      <name val="Calibri"/>
      <family val="2"/>
      <scheme val="minor"/>
    </font>
    <font>
      <b/>
      <u/>
      <sz val="10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0E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3" borderId="0" xfId="2" applyFont="1" applyFill="1" applyAlignment="1">
      <alignment vertical="center"/>
    </xf>
    <xf numFmtId="49" fontId="5" fillId="3" borderId="0" xfId="2" applyNumberFormat="1" applyFont="1" applyFill="1" applyAlignment="1">
      <alignment vertical="center"/>
    </xf>
    <xf numFmtId="0" fontId="7" fillId="3" borderId="0" xfId="2" applyFont="1" applyFill="1" applyAlignment="1">
      <alignment vertical="center"/>
    </xf>
    <xf numFmtId="1" fontId="8" fillId="0" borderId="7" xfId="0" applyNumberFormat="1" applyFont="1" applyBorder="1"/>
    <xf numFmtId="0" fontId="5" fillId="2" borderId="0" xfId="2" applyFont="1" applyFill="1" applyAlignment="1">
      <alignment vertical="center"/>
    </xf>
    <xf numFmtId="0" fontId="5" fillId="3" borderId="0" xfId="2" applyFont="1" applyFill="1" applyAlignment="1">
      <alignment horizontal="right" vertical="center"/>
    </xf>
    <xf numFmtId="1" fontId="8" fillId="0" borderId="8" xfId="0" applyNumberFormat="1" applyFont="1" applyBorder="1"/>
    <xf numFmtId="1" fontId="10" fillId="0" borderId="8" xfId="0" applyNumberFormat="1" applyFont="1" applyBorder="1"/>
    <xf numFmtId="1" fontId="8" fillId="0" borderId="8" xfId="0" applyNumberFormat="1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1" fontId="10" fillId="0" borderId="8" xfId="0" applyNumberFormat="1" applyFont="1" applyBorder="1" applyAlignment="1">
      <alignment horizontal="center"/>
    </xf>
    <xf numFmtId="1" fontId="10" fillId="0" borderId="7" xfId="0" applyNumberFormat="1" applyFont="1" applyBorder="1" applyAlignment="1">
      <alignment horizontal="center"/>
    </xf>
    <xf numFmtId="0" fontId="5" fillId="5" borderId="1" xfId="2" applyFont="1" applyFill="1" applyBorder="1" applyAlignment="1">
      <alignment vertical="center"/>
    </xf>
    <xf numFmtId="1" fontId="2" fillId="0" borderId="0" xfId="0" applyNumberFormat="1" applyFont="1"/>
    <xf numFmtId="9" fontId="5" fillId="2" borderId="9" xfId="1" applyFont="1" applyFill="1" applyBorder="1" applyAlignment="1">
      <alignment vertical="center"/>
    </xf>
    <xf numFmtId="1" fontId="0" fillId="0" borderId="0" xfId="0" applyNumberFormat="1"/>
    <xf numFmtId="0" fontId="5" fillId="2" borderId="9" xfId="2" applyFont="1" applyFill="1" applyBorder="1" applyAlignment="1">
      <alignment vertical="center"/>
    </xf>
    <xf numFmtId="1" fontId="0" fillId="0" borderId="0" xfId="0" applyNumberFormat="1" applyAlignment="1">
      <alignment horizontal="center"/>
    </xf>
    <xf numFmtId="0" fontId="5" fillId="2" borderId="0" xfId="2" applyFont="1" applyFill="1" applyBorder="1" applyAlignment="1">
      <alignment vertical="center"/>
    </xf>
    <xf numFmtId="0" fontId="6" fillId="4" borderId="3" xfId="2" applyFont="1" applyFill="1" applyBorder="1" applyAlignment="1">
      <alignment horizontal="center" vertical="center" wrapText="1"/>
    </xf>
    <xf numFmtId="0" fontId="6" fillId="4" borderId="5" xfId="2" applyFont="1" applyFill="1" applyBorder="1" applyAlignment="1">
      <alignment horizontal="center" vertical="center" wrapText="1"/>
    </xf>
    <xf numFmtId="0" fontId="6" fillId="4" borderId="4" xfId="2" applyFont="1" applyFill="1" applyBorder="1" applyAlignment="1">
      <alignment horizontal="center" vertical="center" wrapText="1"/>
    </xf>
    <xf numFmtId="0" fontId="6" fillId="4" borderId="6" xfId="2" applyFont="1" applyFill="1" applyBorder="1" applyAlignment="1">
      <alignment horizontal="center" vertical="center" wrapText="1"/>
    </xf>
  </cellXfs>
  <cellStyles count="3">
    <cellStyle name="Normal" xfId="0" builtinId="0"/>
    <cellStyle name="Normal 2 2" xfId="2" xr:uid="{D14F3D00-5EE5-47F7-8C05-B2465C5F1BA8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AOUL/Local%20Settings/Temporary%20Internet%20Files/OLK39/FLORENTAISE_Donn&#233;es%20EXPLOITE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f global"/>
      <sheetName val="Activités support"/>
      <sheetName val="St Mars"/>
      <sheetName val="St Escobille"/>
      <sheetName val="Lavilledieu"/>
      <sheetName val="consolidation"/>
      <sheetName val="graphiques"/>
      <sheetName val="graphiques Liliane2"/>
      <sheetName val="Graphiques pascal"/>
      <sheetName val="graphiques Liliane"/>
      <sheetName val="Exploitation"/>
    </sheetNames>
    <sheetDataSet>
      <sheetData sheetId="0">
        <row r="3">
          <cell r="B3" t="str">
            <v>Entreprise X</v>
          </cell>
        </row>
        <row r="14">
          <cell r="B14" t="str">
            <v>1er juillet 2008 - 30 juin 2009</v>
          </cell>
        </row>
        <row r="17">
          <cell r="B17" t="str">
            <v>Activités de support</v>
          </cell>
          <cell r="C17" t="str">
            <v>Production St Mars</v>
          </cell>
          <cell r="D17" t="str">
            <v>Production St Escobille</v>
          </cell>
          <cell r="E17" t="str">
            <v>Production Lavilledieu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4FB3-87D1-4585-9590-1590E8C70AA9}">
  <dimension ref="A1:AF12"/>
  <sheetViews>
    <sheetView tabSelected="1" zoomScale="85" zoomScaleNormal="85" workbookViewId="0">
      <pane ySplit="1" topLeftCell="A3" activePane="bottomLeft" state="frozen"/>
      <selection pane="bottomLeft" activeCell="C16" sqref="C16"/>
    </sheetView>
  </sheetViews>
  <sheetFormatPr baseColWidth="10" defaultColWidth="11.44140625" defaultRowHeight="14.4" x14ac:dyDescent="0.3"/>
  <cols>
    <col min="1" max="1" width="19.88671875" style="4" bestFit="1" customWidth="1"/>
    <col min="2" max="3" width="22.5546875" style="4" bestFit="1" customWidth="1"/>
    <col min="4" max="5" width="11.44140625" style="4"/>
    <col min="6" max="6" width="63" style="4" bestFit="1" customWidth="1"/>
    <col min="7" max="9" width="11.44140625" style="4"/>
    <col min="10" max="10" width="2.6640625" style="4" customWidth="1"/>
    <col min="11" max="12" width="14.33203125" style="4" bestFit="1" customWidth="1"/>
    <col min="13" max="13" width="18.33203125" style="4" bestFit="1" customWidth="1"/>
    <col min="14" max="14" width="15.5546875" style="4" bestFit="1" customWidth="1"/>
    <col min="15" max="15" width="18.33203125" style="4" bestFit="1" customWidth="1"/>
    <col min="16" max="16" width="11.44140625" style="4"/>
    <col min="17" max="17" width="39.44140625" style="4" bestFit="1" customWidth="1"/>
    <col min="18" max="18" width="11.44140625" style="4"/>
    <col min="19" max="19" width="18.33203125" style="4" bestFit="1" customWidth="1"/>
    <col min="20" max="20" width="19.109375" style="4" bestFit="1" customWidth="1"/>
    <col min="21" max="21" width="13.5546875" style="4" customWidth="1"/>
    <col min="22" max="23" width="12.5546875" style="4" customWidth="1"/>
    <col min="24" max="24" width="14.5546875" style="4" bestFit="1" customWidth="1"/>
    <col min="25" max="28" width="11.44140625" style="4"/>
  </cols>
  <sheetData>
    <row r="1" spans="1:32" s="3" customFormat="1" x14ac:dyDescent="0.3">
      <c r="A1" s="1">
        <f>0</f>
        <v>0</v>
      </c>
      <c r="B1" s="2">
        <f>A1+1</f>
        <v>1</v>
      </c>
      <c r="C1" s="2">
        <f t="shared" ref="C1:AB1" si="0">B1+1</f>
        <v>2</v>
      </c>
      <c r="D1" s="2">
        <f t="shared" si="0"/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U1" s="2">
        <f t="shared" si="0"/>
        <v>20</v>
      </c>
      <c r="V1" s="2">
        <f t="shared" si="0"/>
        <v>21</v>
      </c>
      <c r="W1" s="2">
        <f t="shared" si="0"/>
        <v>22</v>
      </c>
      <c r="X1" s="2">
        <f t="shared" si="0"/>
        <v>23</v>
      </c>
      <c r="Y1" s="2">
        <f t="shared" si="0"/>
        <v>24</v>
      </c>
      <c r="Z1" s="2">
        <f t="shared" si="0"/>
        <v>25</v>
      </c>
      <c r="AA1" s="2">
        <f t="shared" si="0"/>
        <v>26</v>
      </c>
      <c r="AB1" s="2">
        <f t="shared" si="0"/>
        <v>27</v>
      </c>
    </row>
    <row r="2" spans="1:32" x14ac:dyDescent="0.3">
      <c r="AC2" s="4"/>
      <c r="AD2" s="4"/>
      <c r="AE2" s="4"/>
      <c r="AF2" s="4"/>
    </row>
    <row r="3" spans="1:32" ht="15" customHeight="1" x14ac:dyDescent="0.3">
      <c r="B3" s="5"/>
      <c r="C3" s="23" t="s">
        <v>0</v>
      </c>
      <c r="D3" s="23"/>
      <c r="E3" s="23"/>
      <c r="F3" s="23"/>
      <c r="H3" s="23" t="s">
        <v>1</v>
      </c>
      <c r="I3" s="23"/>
      <c r="J3" s="23"/>
      <c r="K3" s="23"/>
      <c r="L3" s="23"/>
      <c r="M3" s="25"/>
      <c r="Q3" s="6"/>
      <c r="AC3" s="4"/>
      <c r="AD3" s="4"/>
      <c r="AE3" s="4"/>
      <c r="AF3" s="4"/>
    </row>
    <row r="4" spans="1:32" ht="15" customHeight="1" x14ac:dyDescent="0.3">
      <c r="B4" s="5"/>
      <c r="C4" s="24"/>
      <c r="D4" s="24"/>
      <c r="E4" s="24"/>
      <c r="F4" s="24"/>
      <c r="H4" s="24"/>
      <c r="I4" s="24"/>
      <c r="J4" s="24"/>
      <c r="K4" s="24"/>
      <c r="L4" s="24"/>
      <c r="M4" s="26"/>
      <c r="AC4" s="4"/>
      <c r="AD4" s="4"/>
      <c r="AE4" s="4"/>
      <c r="AF4" s="4"/>
    </row>
    <row r="5" spans="1:32" x14ac:dyDescent="0.3">
      <c r="AC5" s="4"/>
      <c r="AD5" s="4"/>
      <c r="AE5" s="4"/>
      <c r="AF5" s="4"/>
    </row>
    <row r="6" spans="1:32" x14ac:dyDescent="0.3">
      <c r="B6" s="5"/>
      <c r="C6" s="7" t="s">
        <v>2</v>
      </c>
      <c r="D6" s="8">
        <v>0.98</v>
      </c>
      <c r="F6" s="4" t="s">
        <v>3</v>
      </c>
      <c r="U6"/>
      <c r="V6"/>
      <c r="W6"/>
      <c r="X6"/>
      <c r="Y6"/>
      <c r="Z6"/>
      <c r="AA6"/>
      <c r="AB6"/>
      <c r="AD6" s="4"/>
      <c r="AE6" s="4"/>
      <c r="AF6" s="4"/>
    </row>
    <row r="7" spans="1:32" s="4" customFormat="1" x14ac:dyDescent="0.3">
      <c r="C7" s="7" t="s">
        <v>19</v>
      </c>
      <c r="F7" s="4" t="s">
        <v>4</v>
      </c>
      <c r="T7" s="9"/>
      <c r="U7"/>
      <c r="V7"/>
      <c r="W7"/>
      <c r="X7"/>
      <c r="Y7"/>
      <c r="Z7"/>
      <c r="AA7"/>
      <c r="AB7"/>
      <c r="AC7"/>
    </row>
    <row r="8" spans="1:32" s="4" customFormat="1" x14ac:dyDescent="0.3">
      <c r="T8" s="9"/>
      <c r="U8"/>
      <c r="V8"/>
      <c r="W8"/>
      <c r="X8"/>
      <c r="Y8"/>
      <c r="Z8"/>
      <c r="AA8"/>
      <c r="AB8"/>
      <c r="AC8"/>
    </row>
    <row r="9" spans="1:32" s="4" customFormat="1" x14ac:dyDescent="0.3">
      <c r="B9" s="10" t="s">
        <v>5</v>
      </c>
      <c r="C9" s="10" t="s">
        <v>6</v>
      </c>
      <c r="D9" s="10" t="s">
        <v>7</v>
      </c>
      <c r="E9" s="11" t="s">
        <v>0</v>
      </c>
      <c r="F9" s="10" t="s">
        <v>8</v>
      </c>
      <c r="G9" s="12" t="s">
        <v>9</v>
      </c>
      <c r="H9" s="12" t="s">
        <v>10</v>
      </c>
      <c r="I9" s="12" t="s">
        <v>11</v>
      </c>
      <c r="K9" s="13" t="s">
        <v>12</v>
      </c>
      <c r="L9" s="14" t="s">
        <v>13</v>
      </c>
      <c r="M9" s="15" t="s">
        <v>14</v>
      </c>
      <c r="N9" s="15" t="s">
        <v>15</v>
      </c>
      <c r="O9" s="14" t="s">
        <v>16</v>
      </c>
      <c r="Q9" s="14"/>
      <c r="R9" s="13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</row>
    <row r="10" spans="1:32" x14ac:dyDescent="0.3">
      <c r="B10" s="17">
        <v>2020</v>
      </c>
      <c r="C10" s="19"/>
      <c r="D10" s="19" t="s">
        <v>20</v>
      </c>
      <c r="E10" s="19" t="s">
        <v>20</v>
      </c>
      <c r="F10" s="19" t="s">
        <v>21</v>
      </c>
      <c r="G10" s="19">
        <v>1000</v>
      </c>
      <c r="H10" s="19">
        <v>900</v>
      </c>
      <c r="I10" s="19">
        <v>100</v>
      </c>
      <c r="K10" s="20" t="s">
        <v>17</v>
      </c>
      <c r="L10" s="18">
        <f t="shared" ref="L10" si="1">IF(AND(C10="Botanic",B10&gt;2017),0.3,IF(AND(O10="Placel",B10&gt;2017), 0.2,IF(AND(OR(D10="UTRU50E",D10 = "UEPL50E", D10 = "UGBS20E"),B10&gt;2019),0.2,0)))</f>
        <v>0.2</v>
      </c>
      <c r="M10" s="20">
        <f t="shared" ref="M10" si="2">IF(K10="PEBD",PRODUCT(G10:I10)*$D$6/1000000,0)</f>
        <v>88.2</v>
      </c>
      <c r="N10" s="22">
        <f t="shared" ref="N10" si="3">IF(K10&lt;&gt;"PEBD",PRODUCT(G10:I10)*$D$6/1000000,0)</f>
        <v>0</v>
      </c>
      <c r="O10" s="21" t="s">
        <v>18</v>
      </c>
    </row>
    <row r="11" spans="1:32" x14ac:dyDescent="0.3">
      <c r="B11" s="17">
        <v>2020</v>
      </c>
      <c r="C11" s="19"/>
      <c r="D11" s="19" t="s">
        <v>22</v>
      </c>
      <c r="E11" s="19" t="s">
        <v>22</v>
      </c>
      <c r="F11" s="19" t="s">
        <v>21</v>
      </c>
      <c r="G11" s="19">
        <v>1000</v>
      </c>
      <c r="H11" s="19">
        <v>900</v>
      </c>
      <c r="I11" s="19">
        <v>100</v>
      </c>
      <c r="K11" s="20" t="s">
        <v>17</v>
      </c>
      <c r="L11" s="18">
        <f t="shared" ref="L11:L12" si="4">IF(AND(C11="Botanic",B11&gt;2017),0.3,IF(AND(O11="Placel",B11&gt;2017), 0.2,IF(AND(OR(D11="UTRU50E",D11 = "UEPL50E", D11 = "UGBS20E"),B11&gt;2019),0.2,0)))</f>
        <v>0.2</v>
      </c>
      <c r="M11" s="20">
        <f t="shared" ref="M11:M12" si="5">IF(K11="PEBD",PRODUCT(G11:I11)*$D$6/1000000,0)</f>
        <v>88.2</v>
      </c>
      <c r="N11" s="22">
        <f t="shared" ref="N11:N12" si="6">IF(K11&lt;&gt;"PEBD",PRODUCT(G11:I11)*$D$6/1000000,0)</f>
        <v>0</v>
      </c>
      <c r="O11" s="21" t="s">
        <v>18</v>
      </c>
    </row>
    <row r="12" spans="1:32" x14ac:dyDescent="0.3">
      <c r="B12" s="17">
        <v>2020</v>
      </c>
      <c r="C12" s="19"/>
      <c r="D12" s="19" t="s">
        <v>23</v>
      </c>
      <c r="E12" s="19" t="s">
        <v>23</v>
      </c>
      <c r="F12" s="19" t="s">
        <v>21</v>
      </c>
      <c r="G12" s="19">
        <v>1000</v>
      </c>
      <c r="H12" s="19">
        <v>900</v>
      </c>
      <c r="I12" s="19">
        <v>100</v>
      </c>
      <c r="K12" s="20" t="s">
        <v>17</v>
      </c>
      <c r="L12" s="18">
        <f t="shared" si="4"/>
        <v>0.2</v>
      </c>
      <c r="M12" s="20">
        <f t="shared" si="5"/>
        <v>88.2</v>
      </c>
      <c r="N12" s="22">
        <f t="shared" si="6"/>
        <v>0</v>
      </c>
      <c r="O12" s="21" t="s">
        <v>18</v>
      </c>
    </row>
  </sheetData>
  <mergeCells count="2">
    <mergeCell ref="C3:F4"/>
    <mergeCell ref="H3:M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5Sacherie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Alternance Marketing</dc:creator>
  <cp:lastModifiedBy>Alternance Marketing</cp:lastModifiedBy>
  <dcterms:created xsi:type="dcterms:W3CDTF">2021-04-23T13:38:22Z</dcterms:created>
  <dcterms:modified xsi:type="dcterms:W3CDTF">2021-06-28T14:13:14Z</dcterms:modified>
</cp:coreProperties>
</file>