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/>
  <mc:AlternateContent xmlns:mc="http://schemas.openxmlformats.org/markup-compatibility/2006">
    <mc:Choice Requires="x15">
      <x15ac:absPath xmlns:x15ac="http://schemas.microsoft.com/office/spreadsheetml/2010/11/ac" url="D:\Project Stock Delivery\RIG\"/>
    </mc:Choice>
  </mc:AlternateContent>
  <xr:revisionPtr revIDLastSave="0" documentId="13_ncr:1_{1B838CC1-C334-4F0A-B499-A9952A52B61F}" xr6:coauthVersionLast="36" xr6:coauthVersionMax="47" xr10:uidLastSave="{00000000-0000-0000-0000-000000000000}"/>
  <bookViews>
    <workbookView xWindow="-120" yWindow="-120" windowWidth="19440" windowHeight="15000" xr2:uid="{735D5CC3-5F3C-4ADB-925D-1A5BEBC2BB0F}"/>
  </bookViews>
  <sheets>
    <sheet name="Lot Record &amp; Point" sheetId="1" r:id="rId1"/>
    <sheet name="Error record" sheetId="2" r:id="rId2"/>
    <sheet name="standard" sheetId="3" r:id="rId3"/>
  </sheets>
  <externalReferences>
    <externalReference r:id="rId4"/>
  </externalReferences>
  <definedNames>
    <definedName name="_xlnm._FilterDatabase" localSheetId="1" hidden="1">'Error record'!$B$4:$F$8</definedName>
    <definedName name="_xlnm._FilterDatabase" localSheetId="0" hidden="1">'Lot Record &amp; Point'!$B$5:$T$105</definedName>
    <definedName name="_xlnm._FilterDatabase" localSheetId="2" hidden="1">standard!$O$210:$CX$212</definedName>
    <definedName name="Issue_code">'Error record'!$N$5:$R$5</definedName>
    <definedName name="_xlnm.Print_Area" localSheetId="2">standard!$A$2:$N$67</definedName>
    <definedName name="Z_40DA9F71_FCDC_4967_B1BC_E084DA3450F9_.wvu.PrintArea" localSheetId="2" hidden="1">standard!$B$2:$AF$103</definedName>
    <definedName name="Z_49C000D9_DE4B_47B9_BA13_C8E9899C31CC_.wvu.PrintArea" localSheetId="2" hidden="1">standard!$B$2:$AF$103</definedName>
    <definedName name="Z_8D377AC2_7307_4963_8C74_280C18A88354_.wvu.FilterData" localSheetId="0" hidden="1">'Lot Record &amp; Point'!$B$5:$T$5</definedName>
    <definedName name="Z_8D377AC2_7307_4963_8C74_280C18A88354_.wvu.FilterData" localSheetId="2" hidden="1">standard!$O$210:$BT$212</definedName>
    <definedName name="Z_8D377AC2_7307_4963_8C74_280C18A88354_.wvu.PrintArea" localSheetId="2" hidden="1">standard!$A$2:$M$63</definedName>
    <definedName name="Z_8D377AC2_7307_4963_8C74_280C18A88354_.wvu.Rows" localSheetId="2" hidden="1">standard!$5:$5</definedName>
    <definedName name="Z_B1E3A992_DA9E_45F3_B9CA_610BCCDBF285_.wvu.PrintArea" localSheetId="2" hidden="1">standard!$B$2:$AF$103</definedName>
    <definedName name="Z_DD3C4FDA_B8BB_46E1_BC45_FE8D1DB05322_.wvu.FilterData" localSheetId="0" hidden="1">'Lot Record &amp; Point'!$B$5:$T$5</definedName>
    <definedName name="Z_DD3C4FDA_B8BB_46E1_BC45_FE8D1DB05322_.wvu.PrintArea" localSheetId="2" hidden="1">standard!$A$2:$L$63</definedName>
    <definedName name="Z_DD3C4FDA_B8BB_46E1_BC45_FE8D1DB05322_.wvu.Rows" localSheetId="2" hidden="1">standard!$5:$5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1" i="3" l="1"/>
  <c r="O201" i="3"/>
  <c r="N201" i="3"/>
  <c r="M201" i="3"/>
  <c r="H201" i="3"/>
  <c r="G201" i="3"/>
  <c r="F201" i="3"/>
  <c r="E201" i="3"/>
  <c r="P200" i="3"/>
  <c r="O200" i="3"/>
  <c r="N200" i="3"/>
  <c r="M200" i="3"/>
  <c r="H200" i="3"/>
  <c r="G200" i="3"/>
  <c r="F200" i="3"/>
  <c r="E200" i="3"/>
  <c r="P199" i="3"/>
  <c r="O199" i="3"/>
  <c r="N199" i="3"/>
  <c r="M199" i="3"/>
  <c r="H199" i="3"/>
  <c r="G199" i="3"/>
  <c r="F199" i="3"/>
  <c r="E199" i="3"/>
  <c r="P198" i="3"/>
  <c r="O198" i="3"/>
  <c r="N198" i="3"/>
  <c r="M198" i="3"/>
  <c r="H198" i="3"/>
  <c r="G198" i="3"/>
  <c r="F198" i="3"/>
  <c r="E198" i="3"/>
  <c r="P197" i="3"/>
  <c r="O197" i="3"/>
  <c r="N197" i="3"/>
  <c r="M197" i="3"/>
  <c r="H197" i="3"/>
  <c r="G197" i="3"/>
  <c r="F197" i="3"/>
  <c r="E197" i="3"/>
  <c r="P196" i="3"/>
  <c r="O196" i="3"/>
  <c r="N196" i="3"/>
  <c r="M196" i="3"/>
  <c r="H196" i="3"/>
  <c r="G196" i="3"/>
  <c r="F196" i="3"/>
  <c r="E196" i="3"/>
  <c r="P195" i="3"/>
  <c r="O195" i="3"/>
  <c r="N195" i="3"/>
  <c r="M195" i="3"/>
  <c r="H195" i="3"/>
  <c r="G195" i="3"/>
  <c r="F195" i="3"/>
  <c r="E195" i="3"/>
  <c r="P194" i="3"/>
  <c r="O194" i="3"/>
  <c r="N194" i="3"/>
  <c r="M194" i="3"/>
  <c r="H194" i="3"/>
  <c r="G194" i="3"/>
  <c r="F194" i="3"/>
  <c r="E194" i="3"/>
  <c r="P193" i="3"/>
  <c r="O193" i="3"/>
  <c r="N193" i="3"/>
  <c r="M193" i="3"/>
  <c r="H193" i="3"/>
  <c r="G193" i="3"/>
  <c r="F193" i="3"/>
  <c r="E193" i="3"/>
  <c r="P192" i="3"/>
  <c r="O192" i="3"/>
  <c r="N192" i="3"/>
  <c r="M192" i="3"/>
  <c r="H192" i="3"/>
  <c r="G192" i="3"/>
  <c r="F192" i="3"/>
  <c r="E192" i="3"/>
  <c r="P191" i="3"/>
  <c r="O191" i="3"/>
  <c r="N191" i="3"/>
  <c r="M191" i="3"/>
  <c r="H191" i="3"/>
  <c r="G191" i="3"/>
  <c r="F191" i="3"/>
  <c r="E191" i="3"/>
  <c r="P190" i="3"/>
  <c r="O190" i="3"/>
  <c r="N190" i="3"/>
  <c r="M190" i="3"/>
  <c r="H190" i="3"/>
  <c r="G190" i="3"/>
  <c r="F190" i="3"/>
  <c r="E190" i="3"/>
  <c r="P189" i="3"/>
  <c r="O189" i="3"/>
  <c r="N189" i="3"/>
  <c r="M189" i="3"/>
  <c r="H189" i="3"/>
  <c r="G189" i="3"/>
  <c r="F189" i="3"/>
  <c r="E189" i="3"/>
  <c r="P188" i="3"/>
  <c r="O188" i="3"/>
  <c r="N188" i="3"/>
  <c r="M188" i="3"/>
  <c r="H188" i="3"/>
  <c r="G188" i="3"/>
  <c r="F188" i="3"/>
  <c r="E188" i="3"/>
  <c r="P187" i="3"/>
  <c r="O187" i="3"/>
  <c r="N187" i="3"/>
  <c r="M187" i="3"/>
  <c r="H187" i="3"/>
  <c r="G187" i="3"/>
  <c r="F187" i="3"/>
  <c r="E187" i="3"/>
  <c r="P186" i="3"/>
  <c r="O186" i="3"/>
  <c r="N186" i="3"/>
  <c r="M186" i="3"/>
  <c r="H186" i="3"/>
  <c r="G186" i="3"/>
  <c r="F186" i="3"/>
  <c r="E186" i="3"/>
  <c r="P185" i="3"/>
  <c r="O185" i="3"/>
  <c r="N185" i="3"/>
  <c r="M185" i="3"/>
  <c r="H185" i="3"/>
  <c r="G185" i="3"/>
  <c r="F185" i="3"/>
  <c r="E185" i="3"/>
  <c r="P184" i="3"/>
  <c r="O184" i="3"/>
  <c r="N184" i="3"/>
  <c r="M184" i="3"/>
  <c r="H184" i="3"/>
  <c r="G184" i="3"/>
  <c r="F184" i="3"/>
  <c r="E184" i="3"/>
  <c r="P183" i="3"/>
  <c r="O183" i="3"/>
  <c r="N183" i="3"/>
  <c r="M183" i="3"/>
  <c r="H183" i="3"/>
  <c r="G183" i="3"/>
  <c r="F183" i="3"/>
  <c r="E183" i="3"/>
  <c r="P182" i="3"/>
  <c r="O182" i="3"/>
  <c r="N182" i="3"/>
  <c r="M182" i="3"/>
  <c r="H182" i="3"/>
  <c r="G182" i="3"/>
  <c r="F182" i="3"/>
  <c r="E182" i="3"/>
  <c r="P181" i="3"/>
  <c r="O181" i="3"/>
  <c r="N181" i="3"/>
  <c r="M181" i="3"/>
  <c r="H181" i="3"/>
  <c r="G181" i="3"/>
  <c r="F181" i="3"/>
  <c r="E181" i="3"/>
  <c r="P180" i="3"/>
  <c r="O180" i="3"/>
  <c r="N180" i="3"/>
  <c r="M180" i="3"/>
  <c r="H180" i="3"/>
  <c r="G180" i="3"/>
  <c r="F180" i="3"/>
  <c r="E180" i="3"/>
  <c r="P179" i="3"/>
  <c r="O179" i="3"/>
  <c r="N179" i="3"/>
  <c r="M179" i="3"/>
  <c r="H179" i="3"/>
  <c r="G179" i="3"/>
  <c r="F179" i="3"/>
  <c r="E179" i="3"/>
  <c r="P178" i="3"/>
  <c r="O178" i="3"/>
  <c r="N178" i="3"/>
  <c r="M178" i="3"/>
  <c r="H178" i="3"/>
  <c r="G178" i="3"/>
  <c r="F178" i="3"/>
  <c r="E178" i="3"/>
  <c r="P177" i="3"/>
  <c r="O177" i="3"/>
  <c r="N177" i="3"/>
  <c r="M177" i="3"/>
  <c r="H177" i="3"/>
  <c r="G177" i="3"/>
  <c r="F177" i="3"/>
  <c r="E177" i="3"/>
  <c r="P176" i="3"/>
  <c r="O176" i="3"/>
  <c r="N176" i="3"/>
  <c r="M176" i="3"/>
  <c r="H176" i="3"/>
  <c r="G176" i="3"/>
  <c r="F176" i="3"/>
  <c r="E176" i="3"/>
  <c r="P175" i="3"/>
  <c r="O175" i="3"/>
  <c r="N175" i="3"/>
  <c r="M175" i="3"/>
  <c r="H175" i="3"/>
  <c r="G175" i="3"/>
  <c r="F175" i="3"/>
  <c r="E175" i="3"/>
  <c r="P174" i="3"/>
  <c r="O174" i="3"/>
  <c r="N174" i="3"/>
  <c r="M174" i="3"/>
  <c r="H174" i="3"/>
  <c r="G174" i="3"/>
  <c r="F174" i="3"/>
  <c r="E174" i="3"/>
  <c r="P173" i="3"/>
  <c r="O173" i="3"/>
  <c r="N173" i="3"/>
  <c r="M173" i="3"/>
  <c r="H173" i="3"/>
  <c r="G173" i="3"/>
  <c r="F173" i="3"/>
  <c r="E173" i="3"/>
  <c r="P172" i="3"/>
  <c r="O172" i="3"/>
  <c r="N172" i="3"/>
  <c r="M172" i="3"/>
  <c r="H172" i="3"/>
  <c r="G172" i="3"/>
  <c r="F172" i="3"/>
  <c r="E172" i="3"/>
  <c r="P171" i="3"/>
  <c r="O171" i="3"/>
  <c r="N171" i="3"/>
  <c r="M171" i="3"/>
  <c r="H171" i="3"/>
  <c r="G171" i="3"/>
  <c r="F171" i="3"/>
  <c r="E171" i="3"/>
  <c r="P170" i="3"/>
  <c r="O170" i="3"/>
  <c r="N170" i="3"/>
  <c r="M170" i="3"/>
  <c r="H170" i="3"/>
  <c r="G170" i="3"/>
  <c r="F170" i="3"/>
  <c r="E170" i="3"/>
  <c r="P169" i="3"/>
  <c r="O169" i="3"/>
  <c r="N169" i="3"/>
  <c r="M169" i="3"/>
  <c r="H169" i="3"/>
  <c r="G169" i="3"/>
  <c r="F169" i="3"/>
  <c r="E169" i="3"/>
  <c r="P168" i="3"/>
  <c r="O168" i="3"/>
  <c r="N168" i="3"/>
  <c r="M168" i="3"/>
  <c r="H168" i="3"/>
  <c r="G168" i="3"/>
  <c r="F168" i="3"/>
  <c r="E168" i="3"/>
  <c r="P167" i="3"/>
  <c r="O167" i="3"/>
  <c r="N167" i="3"/>
  <c r="M167" i="3"/>
  <c r="H167" i="3"/>
  <c r="G167" i="3"/>
  <c r="F167" i="3"/>
  <c r="E167" i="3"/>
  <c r="P166" i="3"/>
  <c r="O166" i="3"/>
  <c r="N166" i="3"/>
  <c r="M166" i="3"/>
  <c r="H166" i="3"/>
  <c r="G166" i="3"/>
  <c r="F166" i="3"/>
  <c r="E166" i="3"/>
  <c r="P165" i="3"/>
  <c r="O165" i="3"/>
  <c r="N165" i="3"/>
  <c r="M165" i="3"/>
  <c r="H165" i="3"/>
  <c r="G165" i="3"/>
  <c r="F165" i="3"/>
  <c r="E165" i="3"/>
  <c r="P164" i="3"/>
  <c r="O164" i="3"/>
  <c r="N164" i="3"/>
  <c r="M164" i="3"/>
  <c r="H164" i="3"/>
  <c r="G164" i="3"/>
  <c r="F164" i="3"/>
  <c r="E164" i="3"/>
  <c r="P163" i="3"/>
  <c r="O163" i="3"/>
  <c r="N163" i="3"/>
  <c r="M163" i="3"/>
  <c r="H163" i="3"/>
  <c r="G163" i="3"/>
  <c r="F163" i="3"/>
  <c r="E163" i="3"/>
  <c r="P162" i="3"/>
  <c r="O162" i="3"/>
  <c r="N162" i="3"/>
  <c r="M162" i="3"/>
  <c r="H162" i="3"/>
  <c r="G162" i="3"/>
  <c r="F162" i="3"/>
  <c r="E162" i="3"/>
  <c r="P161" i="3"/>
  <c r="O161" i="3"/>
  <c r="N161" i="3"/>
  <c r="M161" i="3"/>
  <c r="H161" i="3"/>
  <c r="G161" i="3"/>
  <c r="F161" i="3"/>
  <c r="E161" i="3"/>
  <c r="P160" i="3"/>
  <c r="O160" i="3"/>
  <c r="N160" i="3"/>
  <c r="M160" i="3"/>
  <c r="H160" i="3"/>
  <c r="G160" i="3"/>
  <c r="F160" i="3"/>
  <c r="E160" i="3"/>
  <c r="P159" i="3"/>
  <c r="O159" i="3"/>
  <c r="N159" i="3"/>
  <c r="M159" i="3"/>
  <c r="H159" i="3"/>
  <c r="G159" i="3"/>
  <c r="F159" i="3"/>
  <c r="E159" i="3"/>
  <c r="P158" i="3"/>
  <c r="O158" i="3"/>
  <c r="N158" i="3"/>
  <c r="M158" i="3"/>
  <c r="H158" i="3"/>
  <c r="G158" i="3"/>
  <c r="F158" i="3"/>
  <c r="E158" i="3"/>
  <c r="P157" i="3"/>
  <c r="O157" i="3"/>
  <c r="N157" i="3"/>
  <c r="M157" i="3"/>
  <c r="H157" i="3"/>
  <c r="G157" i="3"/>
  <c r="F157" i="3"/>
  <c r="E157" i="3"/>
  <c r="P156" i="3"/>
  <c r="O156" i="3"/>
  <c r="N156" i="3"/>
  <c r="M156" i="3"/>
  <c r="H156" i="3"/>
  <c r="G156" i="3"/>
  <c r="F156" i="3"/>
  <c r="E156" i="3"/>
  <c r="P155" i="3"/>
  <c r="O155" i="3"/>
  <c r="N155" i="3"/>
  <c r="M155" i="3"/>
  <c r="H155" i="3"/>
  <c r="G155" i="3"/>
  <c r="F155" i="3"/>
  <c r="E155" i="3"/>
  <c r="P154" i="3"/>
  <c r="O154" i="3"/>
  <c r="N154" i="3"/>
  <c r="M154" i="3"/>
  <c r="H154" i="3"/>
  <c r="G154" i="3"/>
  <c r="F154" i="3"/>
  <c r="E154" i="3"/>
  <c r="P153" i="3"/>
  <c r="O153" i="3"/>
  <c r="N153" i="3"/>
  <c r="M153" i="3"/>
  <c r="H153" i="3"/>
  <c r="G153" i="3"/>
  <c r="F153" i="3"/>
  <c r="E153" i="3"/>
  <c r="P152" i="3"/>
  <c r="O152" i="3"/>
  <c r="N152" i="3"/>
  <c r="M152" i="3"/>
  <c r="H152" i="3"/>
  <c r="G152" i="3"/>
  <c r="F152" i="3"/>
  <c r="E152" i="3"/>
  <c r="P151" i="3"/>
  <c r="O151" i="3"/>
  <c r="N151" i="3"/>
  <c r="M151" i="3"/>
  <c r="H151" i="3"/>
  <c r="G151" i="3"/>
  <c r="F151" i="3"/>
  <c r="E151" i="3"/>
  <c r="P150" i="3"/>
  <c r="O150" i="3"/>
  <c r="N150" i="3"/>
  <c r="M150" i="3"/>
  <c r="H150" i="3"/>
  <c r="G150" i="3"/>
  <c r="F150" i="3"/>
  <c r="E150" i="3"/>
  <c r="P149" i="3"/>
  <c r="O149" i="3"/>
  <c r="N149" i="3"/>
  <c r="M149" i="3"/>
  <c r="H149" i="3"/>
  <c r="G149" i="3"/>
  <c r="F149" i="3"/>
  <c r="E149" i="3"/>
  <c r="P148" i="3"/>
  <c r="O148" i="3"/>
  <c r="N148" i="3"/>
  <c r="M148" i="3"/>
  <c r="H148" i="3"/>
  <c r="G148" i="3"/>
  <c r="F148" i="3"/>
  <c r="E148" i="3"/>
  <c r="P147" i="3"/>
  <c r="O147" i="3"/>
  <c r="N147" i="3"/>
  <c r="M147" i="3"/>
  <c r="H147" i="3"/>
  <c r="G147" i="3"/>
  <c r="F147" i="3"/>
  <c r="E147" i="3"/>
  <c r="P146" i="3"/>
  <c r="O146" i="3"/>
  <c r="N146" i="3"/>
  <c r="M146" i="3"/>
  <c r="H146" i="3"/>
  <c r="G146" i="3"/>
  <c r="F146" i="3"/>
  <c r="E146" i="3"/>
  <c r="P145" i="3"/>
  <c r="O145" i="3"/>
  <c r="N145" i="3"/>
  <c r="M145" i="3"/>
  <c r="H145" i="3"/>
  <c r="G145" i="3"/>
  <c r="F145" i="3"/>
  <c r="E145" i="3"/>
  <c r="P144" i="3"/>
  <c r="O144" i="3"/>
  <c r="N144" i="3"/>
  <c r="M144" i="3"/>
  <c r="H144" i="3"/>
  <c r="G144" i="3"/>
  <c r="F144" i="3"/>
  <c r="E144" i="3"/>
  <c r="P143" i="3"/>
  <c r="O143" i="3"/>
  <c r="N143" i="3"/>
  <c r="M143" i="3"/>
  <c r="H143" i="3"/>
  <c r="G143" i="3"/>
  <c r="F143" i="3"/>
  <c r="E143" i="3"/>
  <c r="P142" i="3"/>
  <c r="O142" i="3"/>
  <c r="N142" i="3"/>
  <c r="M142" i="3"/>
  <c r="H142" i="3"/>
  <c r="G142" i="3"/>
  <c r="F142" i="3"/>
  <c r="E142" i="3"/>
  <c r="P141" i="3"/>
  <c r="O141" i="3"/>
  <c r="N141" i="3"/>
  <c r="M141" i="3"/>
  <c r="H141" i="3"/>
  <c r="G141" i="3"/>
  <c r="F141" i="3"/>
  <c r="E141" i="3"/>
  <c r="P140" i="3"/>
  <c r="O140" i="3"/>
  <c r="N140" i="3"/>
  <c r="M140" i="3"/>
  <c r="H140" i="3"/>
  <c r="G140" i="3"/>
  <c r="F140" i="3"/>
  <c r="E140" i="3"/>
  <c r="P139" i="3"/>
  <c r="O139" i="3"/>
  <c r="N139" i="3"/>
  <c r="M139" i="3"/>
  <c r="H139" i="3"/>
  <c r="G139" i="3"/>
  <c r="F139" i="3"/>
  <c r="E139" i="3"/>
  <c r="P138" i="3"/>
  <c r="O138" i="3"/>
  <c r="N138" i="3"/>
  <c r="M138" i="3"/>
  <c r="H138" i="3"/>
  <c r="G138" i="3"/>
  <c r="F138" i="3"/>
  <c r="E138" i="3"/>
  <c r="P137" i="3"/>
  <c r="O137" i="3"/>
  <c r="N137" i="3"/>
  <c r="M137" i="3"/>
  <c r="H137" i="3"/>
  <c r="G137" i="3"/>
  <c r="F137" i="3"/>
  <c r="E137" i="3"/>
  <c r="P136" i="3"/>
  <c r="O136" i="3"/>
  <c r="N136" i="3"/>
  <c r="M136" i="3"/>
  <c r="H136" i="3"/>
  <c r="G136" i="3"/>
  <c r="F136" i="3"/>
  <c r="E136" i="3"/>
  <c r="P135" i="3"/>
  <c r="O135" i="3"/>
  <c r="N135" i="3"/>
  <c r="M135" i="3"/>
  <c r="H135" i="3"/>
  <c r="G135" i="3"/>
  <c r="F135" i="3"/>
  <c r="E135" i="3"/>
  <c r="P134" i="3"/>
  <c r="O134" i="3"/>
  <c r="N134" i="3"/>
  <c r="M134" i="3"/>
  <c r="H134" i="3"/>
  <c r="G134" i="3"/>
  <c r="F134" i="3"/>
  <c r="E134" i="3"/>
  <c r="P133" i="3"/>
  <c r="O133" i="3"/>
  <c r="N133" i="3"/>
  <c r="M133" i="3"/>
  <c r="H133" i="3"/>
  <c r="G133" i="3"/>
  <c r="F133" i="3"/>
  <c r="E133" i="3"/>
  <c r="P132" i="3"/>
  <c r="O132" i="3"/>
  <c r="N132" i="3"/>
  <c r="M132" i="3"/>
  <c r="H132" i="3"/>
  <c r="G132" i="3"/>
  <c r="F132" i="3"/>
  <c r="E132" i="3"/>
  <c r="P131" i="3"/>
  <c r="O131" i="3"/>
  <c r="N131" i="3"/>
  <c r="M131" i="3"/>
  <c r="H131" i="3"/>
  <c r="G131" i="3"/>
  <c r="F131" i="3"/>
  <c r="E131" i="3"/>
  <c r="P130" i="3"/>
  <c r="O130" i="3"/>
  <c r="N130" i="3"/>
  <c r="M130" i="3"/>
  <c r="H130" i="3"/>
  <c r="G130" i="3"/>
  <c r="F130" i="3"/>
  <c r="E130" i="3"/>
  <c r="P129" i="3"/>
  <c r="O129" i="3"/>
  <c r="N129" i="3"/>
  <c r="M129" i="3"/>
  <c r="H129" i="3"/>
  <c r="G129" i="3"/>
  <c r="F129" i="3"/>
  <c r="E129" i="3"/>
  <c r="P128" i="3"/>
  <c r="O128" i="3"/>
  <c r="N128" i="3"/>
  <c r="M128" i="3"/>
  <c r="H128" i="3"/>
  <c r="G128" i="3"/>
  <c r="F128" i="3"/>
  <c r="E128" i="3"/>
  <c r="P127" i="3"/>
  <c r="O127" i="3"/>
  <c r="N127" i="3"/>
  <c r="M127" i="3"/>
  <c r="H127" i="3"/>
  <c r="G127" i="3"/>
  <c r="F127" i="3"/>
  <c r="E127" i="3"/>
  <c r="P126" i="3"/>
  <c r="O126" i="3"/>
  <c r="N126" i="3"/>
  <c r="M126" i="3"/>
  <c r="H126" i="3"/>
  <c r="G126" i="3"/>
  <c r="F126" i="3"/>
  <c r="E126" i="3"/>
  <c r="P125" i="3"/>
  <c r="O125" i="3"/>
  <c r="N125" i="3"/>
  <c r="M125" i="3"/>
  <c r="H125" i="3"/>
  <c r="G125" i="3"/>
  <c r="F125" i="3"/>
  <c r="E125" i="3"/>
  <c r="P124" i="3"/>
  <c r="O124" i="3"/>
  <c r="N124" i="3"/>
  <c r="M124" i="3"/>
  <c r="H124" i="3"/>
  <c r="G124" i="3"/>
  <c r="F124" i="3"/>
  <c r="E124" i="3"/>
  <c r="P123" i="3"/>
  <c r="O123" i="3"/>
  <c r="N123" i="3"/>
  <c r="M123" i="3"/>
  <c r="H123" i="3"/>
  <c r="G123" i="3"/>
  <c r="F123" i="3"/>
  <c r="E123" i="3"/>
  <c r="P122" i="3"/>
  <c r="O122" i="3"/>
  <c r="N122" i="3"/>
  <c r="M122" i="3"/>
  <c r="H122" i="3"/>
  <c r="G122" i="3"/>
  <c r="F122" i="3"/>
  <c r="E122" i="3"/>
  <c r="P121" i="3"/>
  <c r="O121" i="3"/>
  <c r="N121" i="3"/>
  <c r="M121" i="3"/>
  <c r="H121" i="3"/>
  <c r="G121" i="3"/>
  <c r="F121" i="3"/>
  <c r="E121" i="3"/>
  <c r="P120" i="3"/>
  <c r="O120" i="3"/>
  <c r="N120" i="3"/>
  <c r="M120" i="3"/>
  <c r="H120" i="3"/>
  <c r="G120" i="3"/>
  <c r="F120" i="3"/>
  <c r="E120" i="3"/>
  <c r="P119" i="3"/>
  <c r="O119" i="3"/>
  <c r="N119" i="3"/>
  <c r="M119" i="3"/>
  <c r="H119" i="3"/>
  <c r="G119" i="3"/>
  <c r="F119" i="3"/>
  <c r="E119" i="3"/>
  <c r="P118" i="3"/>
  <c r="O118" i="3"/>
  <c r="N118" i="3"/>
  <c r="M118" i="3"/>
  <c r="H118" i="3"/>
  <c r="G118" i="3"/>
  <c r="F118" i="3"/>
  <c r="E118" i="3"/>
  <c r="P117" i="3"/>
  <c r="O117" i="3"/>
  <c r="N117" i="3"/>
  <c r="M117" i="3"/>
  <c r="H117" i="3"/>
  <c r="G117" i="3"/>
  <c r="F117" i="3"/>
  <c r="E117" i="3"/>
  <c r="P116" i="3"/>
  <c r="O116" i="3"/>
  <c r="N116" i="3"/>
  <c r="M116" i="3"/>
  <c r="H116" i="3"/>
  <c r="G116" i="3"/>
  <c r="F116" i="3"/>
  <c r="E116" i="3"/>
  <c r="P115" i="3"/>
  <c r="O115" i="3"/>
  <c r="N115" i="3"/>
  <c r="M115" i="3"/>
  <c r="H115" i="3"/>
  <c r="G115" i="3"/>
  <c r="F115" i="3"/>
  <c r="E115" i="3"/>
  <c r="P114" i="3"/>
  <c r="O114" i="3"/>
  <c r="N114" i="3"/>
  <c r="M114" i="3"/>
  <c r="H114" i="3"/>
  <c r="G114" i="3"/>
  <c r="F114" i="3"/>
  <c r="E114" i="3"/>
  <c r="P113" i="3"/>
  <c r="O113" i="3"/>
  <c r="N113" i="3"/>
  <c r="M113" i="3"/>
  <c r="H113" i="3"/>
  <c r="G113" i="3"/>
  <c r="F113" i="3"/>
  <c r="E113" i="3"/>
  <c r="P112" i="3"/>
  <c r="O112" i="3"/>
  <c r="N112" i="3"/>
  <c r="M112" i="3"/>
  <c r="H112" i="3"/>
  <c r="G112" i="3"/>
  <c r="F112" i="3"/>
  <c r="E112" i="3"/>
  <c r="P111" i="3"/>
  <c r="O111" i="3"/>
  <c r="N111" i="3"/>
  <c r="M111" i="3"/>
  <c r="H111" i="3"/>
  <c r="G111" i="3"/>
  <c r="F111" i="3"/>
  <c r="E111" i="3"/>
  <c r="P110" i="3"/>
  <c r="O110" i="3"/>
  <c r="N110" i="3"/>
  <c r="M110" i="3"/>
  <c r="H110" i="3"/>
  <c r="G110" i="3"/>
  <c r="F110" i="3"/>
  <c r="E110" i="3"/>
  <c r="P109" i="3"/>
  <c r="O109" i="3"/>
  <c r="N109" i="3"/>
  <c r="M109" i="3"/>
  <c r="H109" i="3"/>
  <c r="G109" i="3"/>
  <c r="F109" i="3"/>
  <c r="E109" i="3"/>
  <c r="P108" i="3"/>
  <c r="O108" i="3"/>
  <c r="N108" i="3"/>
  <c r="M108" i="3"/>
  <c r="H108" i="3"/>
  <c r="G108" i="3"/>
  <c r="F108" i="3"/>
  <c r="E108" i="3"/>
  <c r="P107" i="3"/>
  <c r="O107" i="3"/>
  <c r="N107" i="3"/>
  <c r="M107" i="3"/>
  <c r="H107" i="3"/>
  <c r="G107" i="3"/>
  <c r="F107" i="3"/>
  <c r="E107" i="3"/>
  <c r="P106" i="3"/>
  <c r="O106" i="3"/>
  <c r="N106" i="3"/>
  <c r="M106" i="3"/>
  <c r="H106" i="3"/>
  <c r="G106" i="3"/>
  <c r="F106" i="3"/>
  <c r="E106" i="3"/>
  <c r="P105" i="3"/>
  <c r="O105" i="3"/>
  <c r="N105" i="3"/>
  <c r="M105" i="3"/>
  <c r="H105" i="3"/>
  <c r="G105" i="3"/>
  <c r="F105" i="3"/>
  <c r="E105" i="3"/>
  <c r="P104" i="3"/>
  <c r="O104" i="3"/>
  <c r="N104" i="3"/>
  <c r="M104" i="3"/>
  <c r="H104" i="3"/>
  <c r="G104" i="3"/>
  <c r="F104" i="3"/>
  <c r="E104" i="3"/>
  <c r="P103" i="3"/>
  <c r="O103" i="3"/>
  <c r="N103" i="3"/>
  <c r="M103" i="3"/>
  <c r="H103" i="3"/>
  <c r="G103" i="3"/>
  <c r="F103" i="3"/>
  <c r="E103" i="3"/>
  <c r="P102" i="3"/>
  <c r="O102" i="3"/>
  <c r="N102" i="3"/>
  <c r="M102" i="3"/>
  <c r="H102" i="3"/>
  <c r="G102" i="3"/>
  <c r="F102" i="3"/>
  <c r="E102" i="3"/>
  <c r="P101" i="3"/>
  <c r="O101" i="3"/>
  <c r="N101" i="3"/>
  <c r="M101" i="3"/>
  <c r="H101" i="3"/>
  <c r="G101" i="3"/>
  <c r="F101" i="3"/>
  <c r="E101" i="3"/>
  <c r="P100" i="3"/>
  <c r="O100" i="3"/>
  <c r="N100" i="3"/>
  <c r="M100" i="3"/>
  <c r="H100" i="3"/>
  <c r="G100" i="3"/>
  <c r="F100" i="3"/>
  <c r="E100" i="3"/>
  <c r="P99" i="3"/>
  <c r="O99" i="3"/>
  <c r="N99" i="3"/>
  <c r="M99" i="3"/>
  <c r="H99" i="3"/>
  <c r="G99" i="3"/>
  <c r="F99" i="3"/>
  <c r="E99" i="3"/>
  <c r="P98" i="3"/>
  <c r="O98" i="3"/>
  <c r="N98" i="3"/>
  <c r="M98" i="3"/>
  <c r="H98" i="3"/>
  <c r="G98" i="3"/>
  <c r="F98" i="3"/>
  <c r="E98" i="3"/>
  <c r="P97" i="3"/>
  <c r="O97" i="3"/>
  <c r="N97" i="3"/>
  <c r="M97" i="3"/>
  <c r="H97" i="3"/>
  <c r="G97" i="3"/>
  <c r="F97" i="3"/>
  <c r="E97" i="3"/>
  <c r="P96" i="3"/>
  <c r="O96" i="3"/>
  <c r="N96" i="3"/>
  <c r="M96" i="3"/>
  <c r="H96" i="3"/>
  <c r="G96" i="3"/>
  <c r="F96" i="3"/>
  <c r="E96" i="3"/>
  <c r="P95" i="3"/>
  <c r="O95" i="3"/>
  <c r="N95" i="3"/>
  <c r="M95" i="3"/>
  <c r="H95" i="3"/>
  <c r="G95" i="3"/>
  <c r="F95" i="3"/>
  <c r="E95" i="3"/>
  <c r="P94" i="3"/>
  <c r="O94" i="3"/>
  <c r="N94" i="3"/>
  <c r="M94" i="3"/>
  <c r="H94" i="3"/>
  <c r="G94" i="3"/>
  <c r="F94" i="3"/>
  <c r="E94" i="3"/>
  <c r="P93" i="3"/>
  <c r="O93" i="3"/>
  <c r="N93" i="3"/>
  <c r="M93" i="3"/>
  <c r="H93" i="3"/>
  <c r="G93" i="3"/>
  <c r="F93" i="3"/>
  <c r="E93" i="3"/>
  <c r="P92" i="3"/>
  <c r="O92" i="3"/>
  <c r="N92" i="3"/>
  <c r="M92" i="3"/>
  <c r="H92" i="3"/>
  <c r="G92" i="3"/>
  <c r="F92" i="3"/>
  <c r="E92" i="3"/>
  <c r="P91" i="3"/>
  <c r="O91" i="3"/>
  <c r="N91" i="3"/>
  <c r="M91" i="3"/>
  <c r="H91" i="3"/>
  <c r="G91" i="3"/>
  <c r="F91" i="3"/>
  <c r="E91" i="3"/>
  <c r="P90" i="3"/>
  <c r="O90" i="3"/>
  <c r="N90" i="3"/>
  <c r="M90" i="3"/>
  <c r="H90" i="3"/>
  <c r="G90" i="3"/>
  <c r="F90" i="3"/>
  <c r="E90" i="3"/>
  <c r="P89" i="3"/>
  <c r="O89" i="3"/>
  <c r="N89" i="3"/>
  <c r="M89" i="3"/>
  <c r="H89" i="3"/>
  <c r="G89" i="3"/>
  <c r="F89" i="3"/>
  <c r="E89" i="3"/>
  <c r="P88" i="3"/>
  <c r="O88" i="3"/>
  <c r="N88" i="3"/>
  <c r="M88" i="3"/>
  <c r="H88" i="3"/>
  <c r="G88" i="3"/>
  <c r="F88" i="3"/>
  <c r="E88" i="3"/>
  <c r="P87" i="3"/>
  <c r="O87" i="3"/>
  <c r="N87" i="3"/>
  <c r="M87" i="3"/>
  <c r="H87" i="3"/>
  <c r="G87" i="3"/>
  <c r="F87" i="3"/>
  <c r="E87" i="3"/>
  <c r="P86" i="3"/>
  <c r="O86" i="3"/>
  <c r="N86" i="3"/>
  <c r="M86" i="3"/>
  <c r="H86" i="3"/>
  <c r="G86" i="3"/>
  <c r="F86" i="3"/>
  <c r="E86" i="3"/>
  <c r="P85" i="3"/>
  <c r="O85" i="3"/>
  <c r="N85" i="3"/>
  <c r="M85" i="3"/>
  <c r="H85" i="3"/>
  <c r="G85" i="3"/>
  <c r="F85" i="3"/>
  <c r="E85" i="3"/>
  <c r="P84" i="3"/>
  <c r="O84" i="3"/>
  <c r="N84" i="3"/>
  <c r="M84" i="3"/>
  <c r="H84" i="3"/>
  <c r="G84" i="3"/>
  <c r="F84" i="3"/>
  <c r="E84" i="3"/>
  <c r="P83" i="3"/>
  <c r="O83" i="3"/>
  <c r="N83" i="3"/>
  <c r="M83" i="3"/>
  <c r="H83" i="3"/>
  <c r="G83" i="3"/>
  <c r="F83" i="3"/>
  <c r="E83" i="3"/>
  <c r="P82" i="3"/>
  <c r="O82" i="3"/>
  <c r="N82" i="3"/>
  <c r="M82" i="3"/>
  <c r="H82" i="3"/>
  <c r="G82" i="3"/>
  <c r="F82" i="3"/>
  <c r="E82" i="3"/>
  <c r="P81" i="3"/>
  <c r="O81" i="3"/>
  <c r="N81" i="3"/>
  <c r="M81" i="3"/>
  <c r="H81" i="3"/>
  <c r="G81" i="3"/>
  <c r="F81" i="3"/>
  <c r="E81" i="3"/>
  <c r="P80" i="3"/>
  <c r="O80" i="3"/>
  <c r="N80" i="3"/>
  <c r="M80" i="3"/>
  <c r="H80" i="3"/>
  <c r="G80" i="3"/>
  <c r="F80" i="3"/>
  <c r="E80" i="3"/>
  <c r="P79" i="3"/>
  <c r="O79" i="3"/>
  <c r="N79" i="3"/>
  <c r="M79" i="3"/>
  <c r="H79" i="3"/>
  <c r="G79" i="3"/>
  <c r="F79" i="3"/>
  <c r="E79" i="3"/>
  <c r="P78" i="3"/>
  <c r="O78" i="3"/>
  <c r="N78" i="3"/>
  <c r="M78" i="3"/>
  <c r="H78" i="3"/>
  <c r="G78" i="3"/>
  <c r="F78" i="3"/>
  <c r="E78" i="3"/>
  <c r="P77" i="3"/>
  <c r="O77" i="3"/>
  <c r="N77" i="3"/>
  <c r="M77" i="3"/>
  <c r="H77" i="3"/>
  <c r="G77" i="3"/>
  <c r="F77" i="3"/>
  <c r="E77" i="3"/>
  <c r="P76" i="3"/>
  <c r="O76" i="3"/>
  <c r="N76" i="3"/>
  <c r="M76" i="3"/>
  <c r="H76" i="3"/>
  <c r="G76" i="3"/>
  <c r="F76" i="3"/>
  <c r="E76" i="3"/>
  <c r="P75" i="3"/>
  <c r="O75" i="3"/>
  <c r="N75" i="3"/>
  <c r="M75" i="3"/>
  <c r="H75" i="3"/>
  <c r="G75" i="3"/>
  <c r="F75" i="3"/>
  <c r="E75" i="3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P74" i="3"/>
  <c r="O74" i="3"/>
  <c r="N74" i="3"/>
  <c r="M74" i="3"/>
  <c r="H74" i="3"/>
  <c r="G74" i="3"/>
  <c r="F74" i="3"/>
  <c r="E74" i="3"/>
  <c r="A74" i="3"/>
  <c r="R73" i="3"/>
  <c r="R74" i="3" s="1"/>
  <c r="P73" i="3"/>
  <c r="O73" i="3"/>
  <c r="N73" i="3"/>
  <c r="M73" i="3"/>
  <c r="H73" i="3"/>
  <c r="G73" i="3"/>
  <c r="F73" i="3"/>
  <c r="E73" i="3"/>
  <c r="A73" i="3"/>
  <c r="P72" i="3"/>
  <c r="O72" i="3"/>
  <c r="N72" i="3"/>
  <c r="M72" i="3"/>
  <c r="H72" i="3"/>
  <c r="G72" i="3"/>
  <c r="F72" i="3"/>
  <c r="E72" i="3"/>
  <c r="T68" i="3"/>
  <c r="I3" i="3"/>
  <c r="W70" i="3" s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Q7" i="2"/>
  <c r="C7" i="2"/>
  <c r="C6" i="2"/>
  <c r="I5" i="2"/>
  <c r="C5" i="2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E101" i="1"/>
  <c r="K101" i="1" s="1"/>
  <c r="P100" i="1"/>
  <c r="O100" i="1"/>
  <c r="N100" i="1"/>
  <c r="M100" i="1"/>
  <c r="L100" i="1"/>
  <c r="E100" i="1"/>
  <c r="K100" i="1" s="1"/>
  <c r="P99" i="1"/>
  <c r="O99" i="1"/>
  <c r="N99" i="1"/>
  <c r="M99" i="1"/>
  <c r="L99" i="1"/>
  <c r="E99" i="1"/>
  <c r="K99" i="1" s="1"/>
  <c r="P98" i="1"/>
  <c r="O98" i="1"/>
  <c r="N98" i="1"/>
  <c r="M98" i="1"/>
  <c r="L98" i="1"/>
  <c r="E98" i="1"/>
  <c r="K98" i="1" s="1"/>
  <c r="P97" i="1"/>
  <c r="O97" i="1"/>
  <c r="N97" i="1"/>
  <c r="M97" i="1"/>
  <c r="L97" i="1"/>
  <c r="K97" i="1"/>
  <c r="P96" i="1"/>
  <c r="O96" i="1"/>
  <c r="N96" i="1"/>
  <c r="M96" i="1"/>
  <c r="L96" i="1"/>
  <c r="E96" i="1"/>
  <c r="K96" i="1" s="1"/>
  <c r="Q96" i="1" s="1"/>
  <c r="P94" i="1"/>
  <c r="O94" i="1"/>
  <c r="N94" i="1"/>
  <c r="M94" i="1"/>
  <c r="L94" i="1"/>
  <c r="E94" i="1"/>
  <c r="K94" i="1" s="1"/>
  <c r="P93" i="1"/>
  <c r="O93" i="1"/>
  <c r="N93" i="1"/>
  <c r="M93" i="1"/>
  <c r="L93" i="1"/>
  <c r="E93" i="1"/>
  <c r="K93" i="1" s="1"/>
  <c r="P92" i="1"/>
  <c r="O92" i="1"/>
  <c r="N92" i="1"/>
  <c r="M92" i="1"/>
  <c r="L92" i="1"/>
  <c r="E92" i="1"/>
  <c r="K92" i="1" s="1"/>
  <c r="P91" i="1"/>
  <c r="O91" i="1"/>
  <c r="N91" i="1"/>
  <c r="M91" i="1"/>
  <c r="L91" i="1"/>
  <c r="E91" i="1"/>
  <c r="K91" i="1" s="1"/>
  <c r="P90" i="1"/>
  <c r="O90" i="1"/>
  <c r="N90" i="1"/>
  <c r="M90" i="1"/>
  <c r="L90" i="1"/>
  <c r="E90" i="1"/>
  <c r="K90" i="1" s="1"/>
  <c r="P89" i="1"/>
  <c r="O89" i="1"/>
  <c r="N89" i="1"/>
  <c r="M89" i="1"/>
  <c r="L89" i="1"/>
  <c r="E89" i="1"/>
  <c r="K89" i="1" s="1"/>
  <c r="Q89" i="1" s="1"/>
  <c r="P88" i="1"/>
  <c r="O88" i="1"/>
  <c r="N88" i="1"/>
  <c r="M88" i="1"/>
  <c r="L88" i="1"/>
  <c r="E88" i="1"/>
  <c r="K88" i="1" s="1"/>
  <c r="P87" i="1"/>
  <c r="O87" i="1"/>
  <c r="N87" i="1"/>
  <c r="M87" i="1"/>
  <c r="L87" i="1"/>
  <c r="K87" i="1"/>
  <c r="E87" i="1"/>
  <c r="P86" i="1"/>
  <c r="O86" i="1"/>
  <c r="N86" i="1"/>
  <c r="M86" i="1"/>
  <c r="L86" i="1"/>
  <c r="E86" i="1"/>
  <c r="K86" i="1" s="1"/>
  <c r="P85" i="1"/>
  <c r="O85" i="1"/>
  <c r="N85" i="1"/>
  <c r="M85" i="1"/>
  <c r="L85" i="1"/>
  <c r="E85" i="1"/>
  <c r="K85" i="1" s="1"/>
  <c r="P84" i="1"/>
  <c r="O84" i="1"/>
  <c r="N84" i="1"/>
  <c r="M84" i="1"/>
  <c r="L84" i="1"/>
  <c r="E84" i="1"/>
  <c r="K84" i="1" s="1"/>
  <c r="Q84" i="1" s="1"/>
  <c r="P83" i="1"/>
  <c r="O83" i="1"/>
  <c r="N83" i="1"/>
  <c r="M83" i="1"/>
  <c r="L83" i="1"/>
  <c r="E83" i="1"/>
  <c r="K83" i="1" s="1"/>
  <c r="Q83" i="1" s="1"/>
  <c r="P82" i="1"/>
  <c r="O82" i="1"/>
  <c r="N82" i="1"/>
  <c r="M82" i="1"/>
  <c r="L82" i="1"/>
  <c r="K82" i="1"/>
  <c r="E82" i="1"/>
  <c r="P81" i="1"/>
  <c r="O81" i="1"/>
  <c r="N81" i="1"/>
  <c r="M81" i="1"/>
  <c r="L81" i="1"/>
  <c r="E81" i="1"/>
  <c r="K81" i="1" s="1"/>
  <c r="P80" i="1"/>
  <c r="O80" i="1"/>
  <c r="N80" i="1"/>
  <c r="M80" i="1"/>
  <c r="L80" i="1"/>
  <c r="E80" i="1"/>
  <c r="K80" i="1" s="1"/>
  <c r="P79" i="1"/>
  <c r="O79" i="1"/>
  <c r="N79" i="1"/>
  <c r="M79" i="1"/>
  <c r="L79" i="1"/>
  <c r="E79" i="1"/>
  <c r="K79" i="1" s="1"/>
  <c r="P78" i="1"/>
  <c r="O78" i="1"/>
  <c r="N78" i="1"/>
  <c r="M78" i="1"/>
  <c r="L78" i="1"/>
  <c r="E78" i="1"/>
  <c r="K78" i="1" s="1"/>
  <c r="P77" i="1"/>
  <c r="O77" i="1"/>
  <c r="N77" i="1"/>
  <c r="M77" i="1"/>
  <c r="L77" i="1"/>
  <c r="E77" i="1"/>
  <c r="K77" i="1" s="1"/>
  <c r="P76" i="1"/>
  <c r="O76" i="1"/>
  <c r="N76" i="1"/>
  <c r="M76" i="1"/>
  <c r="L76" i="1"/>
  <c r="E76" i="1"/>
  <c r="K76" i="1" s="1"/>
  <c r="P75" i="1"/>
  <c r="O75" i="1"/>
  <c r="N75" i="1"/>
  <c r="M75" i="1"/>
  <c r="L75" i="1"/>
  <c r="E75" i="1"/>
  <c r="K75" i="1" s="1"/>
  <c r="P74" i="1"/>
  <c r="O74" i="1"/>
  <c r="N74" i="1"/>
  <c r="M74" i="1"/>
  <c r="L74" i="1"/>
  <c r="E74" i="1"/>
  <c r="K74" i="1" s="1"/>
  <c r="P73" i="1"/>
  <c r="O73" i="1"/>
  <c r="N73" i="1"/>
  <c r="M73" i="1"/>
  <c r="L73" i="1"/>
  <c r="K73" i="1"/>
  <c r="P72" i="1"/>
  <c r="O72" i="1"/>
  <c r="N72" i="1"/>
  <c r="M72" i="1"/>
  <c r="L72" i="1"/>
  <c r="E72" i="1"/>
  <c r="P71" i="1"/>
  <c r="O71" i="1"/>
  <c r="N71" i="1"/>
  <c r="M71" i="1"/>
  <c r="L71" i="1"/>
  <c r="E71" i="1"/>
  <c r="K71" i="1" s="1"/>
  <c r="P70" i="1"/>
  <c r="O70" i="1"/>
  <c r="N70" i="1"/>
  <c r="M70" i="1"/>
  <c r="L70" i="1"/>
  <c r="E70" i="1"/>
  <c r="K70" i="1" s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4" i="1"/>
  <c r="O44" i="1"/>
  <c r="N44" i="1"/>
  <c r="M44" i="1"/>
  <c r="L44" i="1"/>
  <c r="E44" i="1"/>
  <c r="K44" i="1" s="1"/>
  <c r="P43" i="1"/>
  <c r="O43" i="1"/>
  <c r="N43" i="1"/>
  <c r="M43" i="1"/>
  <c r="L43" i="1"/>
  <c r="E43" i="1"/>
  <c r="K43" i="1" s="1"/>
  <c r="P42" i="1"/>
  <c r="O42" i="1"/>
  <c r="N42" i="1"/>
  <c r="M42" i="1"/>
  <c r="L42" i="1"/>
  <c r="E42" i="1"/>
  <c r="K42" i="1" s="1"/>
  <c r="P41" i="1"/>
  <c r="O41" i="1"/>
  <c r="N41" i="1"/>
  <c r="M41" i="1"/>
  <c r="L41" i="1"/>
  <c r="E41" i="1"/>
  <c r="K41" i="1" s="1"/>
  <c r="P40" i="1"/>
  <c r="O40" i="1"/>
  <c r="N40" i="1"/>
  <c r="M40" i="1"/>
  <c r="L40" i="1"/>
  <c r="E40" i="1"/>
  <c r="K40" i="1" s="1"/>
  <c r="P39" i="1"/>
  <c r="O39" i="1"/>
  <c r="N39" i="1"/>
  <c r="M39" i="1"/>
  <c r="L39" i="1"/>
  <c r="E39" i="1"/>
  <c r="K39" i="1" s="1"/>
  <c r="P38" i="1"/>
  <c r="O38" i="1"/>
  <c r="N38" i="1"/>
  <c r="M38" i="1"/>
  <c r="L38" i="1"/>
  <c r="E38" i="1"/>
  <c r="K38" i="1" s="1"/>
  <c r="P37" i="1"/>
  <c r="O37" i="1"/>
  <c r="N37" i="1"/>
  <c r="M37" i="1"/>
  <c r="L37" i="1"/>
  <c r="E37" i="1"/>
  <c r="K37" i="1" s="1"/>
  <c r="P36" i="1"/>
  <c r="O36" i="1"/>
  <c r="N36" i="1"/>
  <c r="M36" i="1"/>
  <c r="L36" i="1"/>
  <c r="E36" i="1"/>
  <c r="K36" i="1" s="1"/>
  <c r="P35" i="1"/>
  <c r="O35" i="1"/>
  <c r="N35" i="1"/>
  <c r="M35" i="1"/>
  <c r="L35" i="1"/>
  <c r="E35" i="1"/>
  <c r="K35" i="1" s="1"/>
  <c r="P34" i="1"/>
  <c r="O34" i="1"/>
  <c r="N34" i="1"/>
  <c r="M34" i="1"/>
  <c r="L34" i="1"/>
  <c r="E34" i="1"/>
  <c r="K34" i="1" s="1"/>
  <c r="P33" i="1"/>
  <c r="O33" i="1"/>
  <c r="N33" i="1"/>
  <c r="M33" i="1"/>
  <c r="L33" i="1"/>
  <c r="K33" i="1"/>
  <c r="P32" i="1"/>
  <c r="O32" i="1"/>
  <c r="N32" i="1"/>
  <c r="M32" i="1"/>
  <c r="L32" i="1"/>
  <c r="E32" i="1"/>
  <c r="K32" i="1" s="1"/>
  <c r="Q32" i="1" s="1"/>
  <c r="P31" i="1"/>
  <c r="O31" i="1"/>
  <c r="N31" i="1"/>
  <c r="M31" i="1"/>
  <c r="L31" i="1"/>
  <c r="E31" i="1"/>
  <c r="K31" i="1" s="1"/>
  <c r="P30" i="1"/>
  <c r="O30" i="1"/>
  <c r="N30" i="1"/>
  <c r="M30" i="1"/>
  <c r="L30" i="1"/>
  <c r="E30" i="1"/>
  <c r="K30" i="1" s="1"/>
  <c r="P29" i="1"/>
  <c r="O29" i="1"/>
  <c r="N29" i="1"/>
  <c r="M29" i="1"/>
  <c r="L29" i="1"/>
  <c r="E29" i="1"/>
  <c r="K29" i="1" s="1"/>
  <c r="P28" i="1"/>
  <c r="O28" i="1"/>
  <c r="N28" i="1"/>
  <c r="M28" i="1"/>
  <c r="L28" i="1"/>
  <c r="E28" i="1"/>
  <c r="K28" i="1" s="1"/>
  <c r="P27" i="1"/>
  <c r="O27" i="1"/>
  <c r="N27" i="1"/>
  <c r="M27" i="1"/>
  <c r="L27" i="1"/>
  <c r="E27" i="1"/>
  <c r="K27" i="1" s="1"/>
  <c r="P26" i="1"/>
  <c r="O26" i="1"/>
  <c r="N26" i="1"/>
  <c r="M26" i="1"/>
  <c r="L26" i="1"/>
  <c r="E26" i="1"/>
  <c r="K26" i="1" s="1"/>
  <c r="P25" i="1"/>
  <c r="O25" i="1"/>
  <c r="N25" i="1"/>
  <c r="M25" i="1"/>
  <c r="L25" i="1"/>
  <c r="E25" i="1"/>
  <c r="K25" i="1" s="1"/>
  <c r="P24" i="1"/>
  <c r="O24" i="1"/>
  <c r="N24" i="1"/>
  <c r="M24" i="1"/>
  <c r="L24" i="1"/>
  <c r="E24" i="1"/>
  <c r="K24" i="1" s="1"/>
  <c r="P23" i="1"/>
  <c r="O23" i="1"/>
  <c r="N23" i="1"/>
  <c r="M23" i="1"/>
  <c r="L23" i="1"/>
  <c r="E23" i="1"/>
  <c r="K23" i="1" s="1"/>
  <c r="P22" i="1"/>
  <c r="O22" i="1"/>
  <c r="N22" i="1"/>
  <c r="M22" i="1"/>
  <c r="L22" i="1"/>
  <c r="E22" i="1"/>
  <c r="K22" i="1" s="1"/>
  <c r="P21" i="1"/>
  <c r="O21" i="1"/>
  <c r="N21" i="1"/>
  <c r="M21" i="1"/>
  <c r="L21" i="1"/>
  <c r="E21" i="1"/>
  <c r="K21" i="1" s="1"/>
  <c r="P20" i="1"/>
  <c r="O20" i="1"/>
  <c r="N20" i="1"/>
  <c r="M20" i="1"/>
  <c r="L20" i="1"/>
  <c r="K20" i="1"/>
  <c r="E20" i="1"/>
  <c r="P19" i="1"/>
  <c r="O19" i="1"/>
  <c r="N19" i="1"/>
  <c r="M19" i="1"/>
  <c r="L19" i="1"/>
  <c r="E19" i="1"/>
  <c r="K19" i="1" s="1"/>
  <c r="P18" i="1"/>
  <c r="O18" i="1"/>
  <c r="N18" i="1"/>
  <c r="M18" i="1"/>
  <c r="L18" i="1"/>
  <c r="E18" i="1"/>
  <c r="K18" i="1" s="1"/>
  <c r="P17" i="1"/>
  <c r="O17" i="1"/>
  <c r="N17" i="1"/>
  <c r="M17" i="1"/>
  <c r="L17" i="1"/>
  <c r="E17" i="1"/>
  <c r="K17" i="1" s="1"/>
  <c r="P16" i="1"/>
  <c r="O16" i="1"/>
  <c r="N16" i="1"/>
  <c r="M16" i="1"/>
  <c r="L16" i="1"/>
  <c r="E16" i="1"/>
  <c r="K16" i="1" s="1"/>
  <c r="P15" i="1"/>
  <c r="O15" i="1"/>
  <c r="N15" i="1"/>
  <c r="M15" i="1"/>
  <c r="L15" i="1"/>
  <c r="K15" i="1"/>
  <c r="E15" i="1"/>
  <c r="P14" i="1"/>
  <c r="O14" i="1"/>
  <c r="N14" i="1"/>
  <c r="M14" i="1"/>
  <c r="L14" i="1"/>
  <c r="E14" i="1"/>
  <c r="K14" i="1" s="1"/>
  <c r="Q14" i="1" s="1"/>
  <c r="P13" i="1"/>
  <c r="O13" i="1"/>
  <c r="N13" i="1"/>
  <c r="M13" i="1"/>
  <c r="L13" i="1"/>
  <c r="E13" i="1"/>
  <c r="K13" i="1" s="1"/>
  <c r="P11" i="1"/>
  <c r="O11" i="1"/>
  <c r="N11" i="1"/>
  <c r="M11" i="1"/>
  <c r="L11" i="1"/>
  <c r="E11" i="1"/>
  <c r="K11" i="1" s="1"/>
  <c r="P10" i="1"/>
  <c r="O10" i="1"/>
  <c r="N10" i="1"/>
  <c r="M10" i="1"/>
  <c r="L10" i="1"/>
  <c r="E10" i="1"/>
  <c r="K10" i="1" s="1"/>
  <c r="P9" i="1"/>
  <c r="O9" i="1"/>
  <c r="N9" i="1"/>
  <c r="M9" i="1"/>
  <c r="L9" i="1"/>
  <c r="E9" i="1"/>
  <c r="K9" i="1" s="1"/>
  <c r="B9" i="1"/>
  <c r="Q23" i="1" l="1"/>
  <c r="Q10" i="1"/>
  <c r="Q24" i="1"/>
  <c r="Q37" i="1"/>
  <c r="Q87" i="1"/>
  <c r="Q22" i="1"/>
  <c r="Q27" i="1"/>
  <c r="Q85" i="1"/>
  <c r="Q101" i="1"/>
  <c r="A7" i="2"/>
  <c r="Q30" i="1"/>
  <c r="Q31" i="1"/>
  <c r="Q41" i="1"/>
  <c r="Q46" i="1"/>
  <c r="Q48" i="1"/>
  <c r="Q50" i="1"/>
  <c r="Q52" i="1"/>
  <c r="Q54" i="1"/>
  <c r="Q56" i="1"/>
  <c r="Q58" i="1"/>
  <c r="Q60" i="1"/>
  <c r="Q62" i="1"/>
  <c r="Q64" i="1"/>
  <c r="Q66" i="1"/>
  <c r="Q68" i="1"/>
  <c r="Q78" i="1"/>
  <c r="Q9" i="1"/>
  <c r="P7" i="1"/>
  <c r="N7" i="1"/>
  <c r="Q18" i="1"/>
  <c r="Q19" i="1"/>
  <c r="Q39" i="1"/>
  <c r="Q40" i="1"/>
  <c r="Q75" i="1"/>
  <c r="Q92" i="1"/>
  <c r="Q99" i="1"/>
  <c r="M7" i="1"/>
  <c r="Q20" i="1"/>
  <c r="Q26" i="1"/>
  <c r="Q28" i="1"/>
  <c r="Q33" i="1"/>
  <c r="Q47" i="1"/>
  <c r="Q49" i="1"/>
  <c r="Q51" i="1"/>
  <c r="Q53" i="1"/>
  <c r="Q55" i="1"/>
  <c r="Q57" i="1"/>
  <c r="Q59" i="1"/>
  <c r="Q61" i="1"/>
  <c r="Q63" i="1"/>
  <c r="Q65" i="1"/>
  <c r="Q67" i="1"/>
  <c r="Q77" i="1"/>
  <c r="Q79" i="1"/>
  <c r="Q88" i="1"/>
  <c r="Q11" i="1"/>
  <c r="Q38" i="1"/>
  <c r="Q71" i="1"/>
  <c r="Q73" i="1"/>
  <c r="Q93" i="1"/>
  <c r="Q98" i="1"/>
  <c r="Q103" i="1"/>
  <c r="A11" i="2"/>
  <c r="A15" i="2"/>
  <c r="A19" i="2"/>
  <c r="A23" i="2"/>
  <c r="A27" i="2"/>
  <c r="L7" i="1"/>
  <c r="Q16" i="1"/>
  <c r="Q17" i="1"/>
  <c r="A8" i="2"/>
  <c r="Q91" i="1"/>
  <c r="Q13" i="1"/>
  <c r="Q35" i="1"/>
  <c r="Q72" i="1"/>
  <c r="Q76" i="1"/>
  <c r="Q81" i="1"/>
  <c r="Q97" i="1"/>
  <c r="Q102" i="1"/>
  <c r="Q104" i="1"/>
  <c r="T69" i="3"/>
  <c r="Q15" i="1"/>
  <c r="Q34" i="1"/>
  <c r="Q36" i="1"/>
  <c r="Q43" i="1"/>
  <c r="Q74" i="1"/>
  <c r="Q90" i="1"/>
  <c r="A12" i="2"/>
  <c r="A16" i="2"/>
  <c r="A20" i="2"/>
  <c r="A24" i="2"/>
  <c r="A28" i="2"/>
  <c r="R75" i="3"/>
  <c r="Q94" i="1"/>
  <c r="A9" i="2"/>
  <c r="A13" i="2"/>
  <c r="A17" i="2"/>
  <c r="A21" i="2"/>
  <c r="A25" i="2"/>
  <c r="A29" i="2"/>
  <c r="S72" i="3"/>
  <c r="B11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10" i="1"/>
  <c r="S74" i="3" s="1"/>
  <c r="K7" i="1"/>
  <c r="O7" i="1"/>
  <c r="Q21" i="1"/>
  <c r="Q25" i="1"/>
  <c r="Q29" i="1"/>
  <c r="Q42" i="1"/>
  <c r="Q44" i="1"/>
  <c r="Q70" i="1"/>
  <c r="Q80" i="1"/>
  <c r="Q82" i="1"/>
  <c r="A5" i="2"/>
  <c r="A6" i="2"/>
  <c r="A10" i="2"/>
  <c r="A14" i="2"/>
  <c r="A18" i="2"/>
  <c r="A22" i="2"/>
  <c r="A26" i="2"/>
  <c r="A30" i="2"/>
  <c r="Q86" i="1"/>
  <c r="Q100" i="1"/>
  <c r="B2" i="3"/>
  <c r="T74" i="3" l="1"/>
  <c r="W74" i="3"/>
  <c r="U74" i="3"/>
  <c r="T72" i="3"/>
  <c r="W72" i="3"/>
  <c r="U72" i="3"/>
  <c r="S73" i="3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S75" i="3"/>
  <c r="R76" i="3"/>
  <c r="S76" i="3" l="1"/>
  <c r="R77" i="3"/>
  <c r="T75" i="3"/>
  <c r="W75" i="3"/>
  <c r="U75" i="3"/>
  <c r="B67" i="1"/>
  <c r="B68" i="1" s="1"/>
  <c r="T73" i="3"/>
  <c r="W73" i="3"/>
  <c r="U73" i="3"/>
  <c r="B70" i="1" l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S77" i="3"/>
  <c r="R78" i="3"/>
  <c r="T76" i="3"/>
  <c r="W76" i="3"/>
  <c r="U76" i="3"/>
  <c r="S78" i="3" l="1"/>
  <c r="R79" i="3"/>
  <c r="T77" i="3"/>
  <c r="W77" i="3"/>
  <c r="U77" i="3"/>
  <c r="B93" i="1"/>
  <c r="B94" i="1" s="1"/>
  <c r="S79" i="3" l="1"/>
  <c r="R80" i="3"/>
  <c r="T78" i="3"/>
  <c r="W78" i="3"/>
  <c r="U78" i="3"/>
  <c r="B96" i="1"/>
  <c r="B97" i="1" s="1"/>
  <c r="B98" i="1" s="1"/>
  <c r="B99" i="1" s="1"/>
  <c r="B100" i="1" s="1"/>
  <c r="B101" i="1" s="1"/>
  <c r="B102" i="1" s="1"/>
  <c r="B103" i="1" s="1"/>
  <c r="B104" i="1" s="1"/>
  <c r="Q7" i="1" l="1"/>
  <c r="A2" i="1"/>
  <c r="S80" i="3"/>
  <c r="R81" i="3"/>
  <c r="T79" i="3"/>
  <c r="W79" i="3"/>
  <c r="U79" i="3"/>
  <c r="S81" i="3" l="1"/>
  <c r="R82" i="3"/>
  <c r="T80" i="3"/>
  <c r="W80" i="3"/>
  <c r="U80" i="3"/>
  <c r="S82" i="3" l="1"/>
  <c r="R83" i="3"/>
  <c r="T81" i="3"/>
  <c r="W81" i="3"/>
  <c r="U81" i="3"/>
  <c r="S83" i="3" l="1"/>
  <c r="R84" i="3"/>
  <c r="T82" i="3"/>
  <c r="W82" i="3"/>
  <c r="U82" i="3"/>
  <c r="T83" i="3" l="1"/>
  <c r="W83" i="3"/>
  <c r="U83" i="3"/>
  <c r="S84" i="3"/>
  <c r="R85" i="3"/>
  <c r="R86" i="3" l="1"/>
  <c r="S85" i="3"/>
  <c r="T84" i="3"/>
  <c r="W84" i="3"/>
  <c r="U84" i="3"/>
  <c r="T85" i="3" l="1"/>
  <c r="W85" i="3"/>
  <c r="U85" i="3"/>
  <c r="R87" i="3"/>
  <c r="S86" i="3"/>
  <c r="W86" i="3" l="1"/>
  <c r="U86" i="3"/>
  <c r="T86" i="3"/>
  <c r="R88" i="3"/>
  <c r="S87" i="3"/>
  <c r="W87" i="3" l="1"/>
  <c r="U87" i="3"/>
  <c r="T87" i="3"/>
  <c r="R89" i="3"/>
  <c r="S88" i="3"/>
  <c r="W88" i="3" l="1"/>
  <c r="U88" i="3"/>
  <c r="T88" i="3"/>
  <c r="R90" i="3"/>
  <c r="S89" i="3"/>
  <c r="W89" i="3" l="1"/>
  <c r="U89" i="3"/>
  <c r="T89" i="3"/>
  <c r="R91" i="3"/>
  <c r="S90" i="3"/>
  <c r="W90" i="3" l="1"/>
  <c r="U90" i="3"/>
  <c r="T90" i="3"/>
  <c r="R92" i="3"/>
  <c r="S91" i="3"/>
  <c r="W91" i="3" l="1"/>
  <c r="U91" i="3"/>
  <c r="T91" i="3"/>
  <c r="R93" i="3"/>
  <c r="S92" i="3"/>
  <c r="T92" i="3" l="1"/>
  <c r="W92" i="3"/>
  <c r="U92" i="3"/>
  <c r="R94" i="3"/>
  <c r="S93" i="3"/>
  <c r="T93" i="3" l="1"/>
  <c r="W93" i="3"/>
  <c r="U93" i="3"/>
  <c r="R95" i="3"/>
  <c r="S94" i="3"/>
  <c r="T94" i="3" l="1"/>
  <c r="W94" i="3"/>
  <c r="U94" i="3"/>
  <c r="R96" i="3"/>
  <c r="S95" i="3"/>
  <c r="T95" i="3" l="1"/>
  <c r="W95" i="3"/>
  <c r="U95" i="3"/>
  <c r="R97" i="3"/>
  <c r="S96" i="3"/>
  <c r="T96" i="3" l="1"/>
  <c r="W96" i="3"/>
  <c r="U96" i="3"/>
  <c r="R98" i="3"/>
  <c r="S97" i="3"/>
  <c r="T97" i="3" l="1"/>
  <c r="W97" i="3"/>
  <c r="U97" i="3"/>
  <c r="R99" i="3"/>
  <c r="S98" i="3"/>
  <c r="T98" i="3" l="1"/>
  <c r="W98" i="3"/>
  <c r="U98" i="3"/>
  <c r="S99" i="3"/>
  <c r="R100" i="3"/>
  <c r="T99" i="3" l="1"/>
  <c r="W99" i="3"/>
  <c r="U99" i="3"/>
  <c r="S100" i="3"/>
  <c r="R101" i="3"/>
  <c r="S101" i="3" l="1"/>
  <c r="R102" i="3"/>
  <c r="T100" i="3"/>
  <c r="W100" i="3"/>
  <c r="U100" i="3"/>
  <c r="S102" i="3" l="1"/>
  <c r="R103" i="3"/>
  <c r="T101" i="3"/>
  <c r="W101" i="3"/>
  <c r="U101" i="3"/>
  <c r="S103" i="3" l="1"/>
  <c r="R104" i="3"/>
  <c r="T102" i="3"/>
  <c r="W102" i="3"/>
  <c r="U102" i="3"/>
  <c r="S104" i="3" l="1"/>
  <c r="R105" i="3"/>
  <c r="T103" i="3"/>
  <c r="W103" i="3"/>
  <c r="U103" i="3"/>
  <c r="S105" i="3" l="1"/>
  <c r="R106" i="3"/>
  <c r="T104" i="3"/>
  <c r="W104" i="3"/>
  <c r="U104" i="3"/>
  <c r="S106" i="3" l="1"/>
  <c r="R107" i="3"/>
  <c r="T105" i="3"/>
  <c r="W105" i="3"/>
  <c r="U105" i="3"/>
  <c r="S107" i="3" l="1"/>
  <c r="R108" i="3"/>
  <c r="T106" i="3"/>
  <c r="W106" i="3"/>
  <c r="U106" i="3"/>
  <c r="S108" i="3" l="1"/>
  <c r="R109" i="3"/>
  <c r="T107" i="3"/>
  <c r="W107" i="3"/>
  <c r="U107" i="3"/>
  <c r="S109" i="3" l="1"/>
  <c r="R110" i="3"/>
  <c r="T108" i="3"/>
  <c r="W108" i="3"/>
  <c r="U108" i="3"/>
  <c r="S110" i="3" l="1"/>
  <c r="R111" i="3"/>
  <c r="T109" i="3"/>
  <c r="W109" i="3"/>
  <c r="U109" i="3"/>
  <c r="S111" i="3" l="1"/>
  <c r="R112" i="3"/>
  <c r="T110" i="3"/>
  <c r="W110" i="3"/>
  <c r="U110" i="3"/>
  <c r="S112" i="3" l="1"/>
  <c r="R113" i="3"/>
  <c r="T111" i="3"/>
  <c r="W111" i="3"/>
  <c r="U111" i="3"/>
  <c r="S113" i="3" l="1"/>
  <c r="R114" i="3"/>
  <c r="T112" i="3"/>
  <c r="W112" i="3"/>
  <c r="U112" i="3"/>
  <c r="S114" i="3" l="1"/>
  <c r="R115" i="3"/>
  <c r="T113" i="3"/>
  <c r="W113" i="3"/>
  <c r="U113" i="3"/>
  <c r="S115" i="3" l="1"/>
  <c r="R116" i="3"/>
  <c r="T114" i="3"/>
  <c r="W114" i="3"/>
  <c r="U114" i="3"/>
  <c r="S116" i="3" l="1"/>
  <c r="R117" i="3"/>
  <c r="T115" i="3"/>
  <c r="W115" i="3"/>
  <c r="U115" i="3"/>
  <c r="S117" i="3" l="1"/>
  <c r="R118" i="3"/>
  <c r="T116" i="3"/>
  <c r="W116" i="3"/>
  <c r="U116" i="3"/>
  <c r="S118" i="3" l="1"/>
  <c r="R119" i="3"/>
  <c r="T117" i="3"/>
  <c r="W117" i="3"/>
  <c r="U117" i="3"/>
  <c r="S119" i="3" l="1"/>
  <c r="R120" i="3"/>
  <c r="T118" i="3"/>
  <c r="W118" i="3"/>
  <c r="U118" i="3"/>
  <c r="T119" i="3" l="1"/>
  <c r="W119" i="3"/>
  <c r="U119" i="3"/>
  <c r="S120" i="3"/>
  <c r="R121" i="3"/>
  <c r="T120" i="3" l="1"/>
  <c r="W120" i="3"/>
  <c r="U120" i="3"/>
  <c r="S121" i="3"/>
  <c r="R122" i="3"/>
  <c r="S122" i="3" l="1"/>
  <c r="R123" i="3"/>
  <c r="T121" i="3"/>
  <c r="W121" i="3"/>
  <c r="U121" i="3"/>
  <c r="S123" i="3" l="1"/>
  <c r="R124" i="3"/>
  <c r="T122" i="3"/>
  <c r="W122" i="3"/>
  <c r="U122" i="3"/>
  <c r="S124" i="3" l="1"/>
  <c r="R125" i="3"/>
  <c r="T123" i="3"/>
  <c r="W123" i="3"/>
  <c r="U123" i="3"/>
  <c r="S125" i="3" l="1"/>
  <c r="R126" i="3"/>
  <c r="T124" i="3"/>
  <c r="W124" i="3"/>
  <c r="U124" i="3"/>
  <c r="S126" i="3" l="1"/>
  <c r="R127" i="3"/>
  <c r="T125" i="3"/>
  <c r="W125" i="3"/>
  <c r="U125" i="3"/>
  <c r="S127" i="3" l="1"/>
  <c r="R128" i="3"/>
  <c r="T126" i="3"/>
  <c r="W126" i="3"/>
  <c r="U126" i="3"/>
  <c r="R129" i="3" l="1"/>
  <c r="S128" i="3"/>
  <c r="T127" i="3"/>
  <c r="W127" i="3"/>
  <c r="U127" i="3"/>
  <c r="U128" i="3" l="1"/>
  <c r="T128" i="3"/>
  <c r="W128" i="3"/>
  <c r="R130" i="3"/>
  <c r="S129" i="3"/>
  <c r="U129" i="3" l="1"/>
  <c r="W129" i="3"/>
  <c r="T129" i="3"/>
  <c r="R131" i="3"/>
  <c r="S130" i="3"/>
  <c r="U130" i="3" l="1"/>
  <c r="T130" i="3"/>
  <c r="W130" i="3"/>
  <c r="R132" i="3"/>
  <c r="S131" i="3"/>
  <c r="R133" i="3" l="1"/>
  <c r="S132" i="3"/>
  <c r="U131" i="3"/>
  <c r="W131" i="3"/>
  <c r="T131" i="3"/>
  <c r="W132" i="3" l="1"/>
  <c r="U132" i="3"/>
  <c r="R134" i="3"/>
  <c r="S133" i="3"/>
  <c r="W133" i="3" l="1"/>
  <c r="T133" i="3"/>
  <c r="U133" i="3"/>
  <c r="R135" i="3"/>
  <c r="S134" i="3"/>
  <c r="W134" i="3" l="1"/>
  <c r="T134" i="3"/>
  <c r="U134" i="3"/>
  <c r="R136" i="3"/>
  <c r="S135" i="3"/>
  <c r="R137" i="3" l="1"/>
  <c r="S136" i="3"/>
  <c r="W135" i="3"/>
  <c r="U135" i="3"/>
  <c r="T135" i="3"/>
  <c r="W136" i="3" l="1"/>
  <c r="U136" i="3"/>
  <c r="T136" i="3"/>
  <c r="R138" i="3"/>
  <c r="S137" i="3"/>
  <c r="W137" i="3" l="1"/>
  <c r="U137" i="3"/>
  <c r="T137" i="3"/>
  <c r="R139" i="3"/>
  <c r="S138" i="3"/>
  <c r="R140" i="3" l="1"/>
  <c r="S139" i="3"/>
  <c r="W138" i="3"/>
  <c r="U138" i="3"/>
  <c r="T138" i="3"/>
  <c r="R141" i="3" l="1"/>
  <c r="S140" i="3"/>
  <c r="W139" i="3"/>
  <c r="U139" i="3"/>
  <c r="T139" i="3"/>
  <c r="W140" i="3" l="1"/>
  <c r="U140" i="3"/>
  <c r="T140" i="3"/>
  <c r="R142" i="3"/>
  <c r="S141" i="3"/>
  <c r="R143" i="3" l="1"/>
  <c r="S142" i="3"/>
  <c r="W141" i="3"/>
  <c r="U141" i="3"/>
  <c r="T141" i="3"/>
  <c r="R144" i="3" l="1"/>
  <c r="S143" i="3"/>
  <c r="W142" i="3"/>
  <c r="U142" i="3"/>
  <c r="T142" i="3"/>
  <c r="R145" i="3" l="1"/>
  <c r="S144" i="3"/>
  <c r="W143" i="3"/>
  <c r="U143" i="3"/>
  <c r="T143" i="3"/>
  <c r="W144" i="3" l="1"/>
  <c r="U144" i="3"/>
  <c r="T144" i="3"/>
  <c r="R146" i="3"/>
  <c r="S145" i="3"/>
  <c r="R147" i="3" l="1"/>
  <c r="S146" i="3"/>
  <c r="W145" i="3"/>
  <c r="U145" i="3"/>
  <c r="T145" i="3"/>
  <c r="W146" i="3" l="1"/>
  <c r="U146" i="3"/>
  <c r="T146" i="3"/>
  <c r="R148" i="3"/>
  <c r="S147" i="3"/>
  <c r="W147" i="3" l="1"/>
  <c r="U147" i="3"/>
  <c r="T147" i="3"/>
  <c r="R149" i="3"/>
  <c r="S148" i="3"/>
  <c r="W148" i="3" l="1"/>
  <c r="U148" i="3"/>
  <c r="T148" i="3"/>
  <c r="R150" i="3"/>
  <c r="S149" i="3"/>
  <c r="W149" i="3" l="1"/>
  <c r="U149" i="3"/>
  <c r="T149" i="3"/>
  <c r="R151" i="3"/>
  <c r="S150" i="3"/>
  <c r="R152" i="3" l="1"/>
  <c r="S151" i="3"/>
  <c r="W150" i="3"/>
  <c r="U150" i="3"/>
  <c r="T150" i="3"/>
  <c r="W151" i="3" l="1"/>
  <c r="U151" i="3"/>
  <c r="T151" i="3"/>
  <c r="R153" i="3"/>
  <c r="S152" i="3"/>
  <c r="R154" i="3" l="1"/>
  <c r="S153" i="3"/>
  <c r="W152" i="3"/>
  <c r="U152" i="3"/>
  <c r="T152" i="3"/>
  <c r="W153" i="3" l="1"/>
  <c r="U153" i="3"/>
  <c r="T153" i="3"/>
  <c r="R155" i="3"/>
  <c r="S154" i="3"/>
  <c r="W154" i="3" l="1"/>
  <c r="U154" i="3"/>
  <c r="T154" i="3"/>
  <c r="R156" i="3"/>
  <c r="S155" i="3"/>
  <c r="W155" i="3" l="1"/>
  <c r="U155" i="3"/>
  <c r="T155" i="3"/>
  <c r="R157" i="3"/>
  <c r="S156" i="3"/>
  <c r="W156" i="3" l="1"/>
  <c r="U156" i="3"/>
  <c r="T156" i="3"/>
  <c r="R158" i="3"/>
  <c r="S157" i="3"/>
  <c r="R159" i="3" l="1"/>
  <c r="S158" i="3"/>
  <c r="W157" i="3"/>
  <c r="U157" i="3"/>
  <c r="T157" i="3"/>
  <c r="W158" i="3" l="1"/>
  <c r="U158" i="3"/>
  <c r="T158" i="3"/>
  <c r="S159" i="3"/>
  <c r="R160" i="3"/>
  <c r="S160" i="3" l="1"/>
  <c r="R161" i="3"/>
  <c r="W159" i="3"/>
  <c r="U159" i="3"/>
  <c r="T159" i="3"/>
  <c r="S161" i="3" l="1"/>
  <c r="R162" i="3"/>
  <c r="U160" i="3"/>
  <c r="W160" i="3"/>
  <c r="T160" i="3"/>
  <c r="R163" i="3" l="1"/>
  <c r="S162" i="3"/>
  <c r="U161" i="3"/>
  <c r="W161" i="3"/>
  <c r="T161" i="3"/>
  <c r="U162" i="3" l="1"/>
  <c r="T162" i="3"/>
  <c r="W162" i="3"/>
  <c r="R164" i="3"/>
  <c r="S163" i="3"/>
  <c r="S164" i="3" l="1"/>
  <c r="R165" i="3"/>
  <c r="W163" i="3"/>
  <c r="U163" i="3"/>
  <c r="T163" i="3"/>
  <c r="S165" i="3" l="1"/>
  <c r="R166" i="3"/>
  <c r="W164" i="3"/>
  <c r="Y164" i="3" s="1"/>
  <c r="U164" i="3"/>
  <c r="T164" i="3"/>
  <c r="S166" i="3" l="1"/>
  <c r="R167" i="3"/>
  <c r="T165" i="3"/>
  <c r="W165" i="3"/>
  <c r="U165" i="3"/>
  <c r="Y165" i="3" l="1"/>
  <c r="X165" i="3"/>
  <c r="S167" i="3"/>
  <c r="R168" i="3"/>
  <c r="T166" i="3"/>
  <c r="W166" i="3"/>
  <c r="U166" i="3"/>
  <c r="T167" i="3" l="1"/>
  <c r="W167" i="3"/>
  <c r="U167" i="3"/>
  <c r="S168" i="3"/>
  <c r="R169" i="3"/>
  <c r="Y166" i="3"/>
  <c r="X166" i="3"/>
  <c r="S169" i="3" l="1"/>
  <c r="R170" i="3"/>
  <c r="Y167" i="3"/>
  <c r="X167" i="3"/>
  <c r="T168" i="3"/>
  <c r="W168" i="3"/>
  <c r="U168" i="3"/>
  <c r="T169" i="3" l="1"/>
  <c r="W169" i="3"/>
  <c r="U169" i="3"/>
  <c r="Y168" i="3"/>
  <c r="X168" i="3"/>
  <c r="S170" i="3"/>
  <c r="R171" i="3"/>
  <c r="S171" i="3" l="1"/>
  <c r="R172" i="3"/>
  <c r="T170" i="3"/>
  <c r="W170" i="3"/>
  <c r="U170" i="3"/>
  <c r="Y169" i="3"/>
  <c r="X169" i="3"/>
  <c r="Y170" i="3" l="1"/>
  <c r="X170" i="3"/>
  <c r="S172" i="3"/>
  <c r="R173" i="3"/>
  <c r="T171" i="3"/>
  <c r="W171" i="3"/>
  <c r="U171" i="3"/>
  <c r="S173" i="3" l="1"/>
  <c r="R174" i="3"/>
  <c r="T172" i="3"/>
  <c r="W172" i="3"/>
  <c r="U172" i="3"/>
  <c r="Y171" i="3"/>
  <c r="X171" i="3"/>
  <c r="Y172" i="3" l="1"/>
  <c r="X172" i="3"/>
  <c r="S174" i="3"/>
  <c r="R175" i="3"/>
  <c r="T173" i="3"/>
  <c r="W173" i="3"/>
  <c r="U173" i="3"/>
  <c r="S175" i="3" l="1"/>
  <c r="R176" i="3"/>
  <c r="T174" i="3"/>
  <c r="W174" i="3"/>
  <c r="U174" i="3"/>
  <c r="Y173" i="3"/>
  <c r="X173" i="3"/>
  <c r="Y174" i="3" l="1"/>
  <c r="X174" i="3"/>
  <c r="S176" i="3"/>
  <c r="R177" i="3"/>
  <c r="T175" i="3"/>
  <c r="W175" i="3"/>
  <c r="U175" i="3"/>
  <c r="S177" i="3" l="1"/>
  <c r="R178" i="3"/>
  <c r="T176" i="3"/>
  <c r="W176" i="3"/>
  <c r="U176" i="3"/>
  <c r="Y175" i="3"/>
  <c r="X175" i="3"/>
  <c r="Y176" i="3" l="1"/>
  <c r="X176" i="3"/>
  <c r="S178" i="3"/>
  <c r="R179" i="3"/>
  <c r="T177" i="3"/>
  <c r="W177" i="3"/>
  <c r="U177" i="3"/>
  <c r="T178" i="3" l="1"/>
  <c r="W178" i="3"/>
  <c r="U178" i="3"/>
  <c r="S179" i="3"/>
  <c r="R180" i="3"/>
  <c r="Y177" i="3"/>
  <c r="X177" i="3"/>
  <c r="T179" i="3" l="1"/>
  <c r="W179" i="3"/>
  <c r="U179" i="3"/>
  <c r="Y178" i="3"/>
  <c r="X178" i="3"/>
  <c r="S180" i="3"/>
  <c r="R181" i="3"/>
  <c r="S181" i="3" l="1"/>
  <c r="R182" i="3"/>
  <c r="T180" i="3"/>
  <c r="W180" i="3"/>
  <c r="U180" i="3"/>
  <c r="Y179" i="3"/>
  <c r="X179" i="3"/>
  <c r="Y180" i="3" l="1"/>
  <c r="X180" i="3"/>
  <c r="S182" i="3"/>
  <c r="R183" i="3"/>
  <c r="T181" i="3"/>
  <c r="W181" i="3"/>
  <c r="U181" i="3"/>
  <c r="S183" i="3" l="1"/>
  <c r="R184" i="3"/>
  <c r="T182" i="3"/>
  <c r="W182" i="3"/>
  <c r="U182" i="3"/>
  <c r="Y181" i="3"/>
  <c r="X181" i="3"/>
  <c r="Y182" i="3" l="1"/>
  <c r="X182" i="3"/>
  <c r="S184" i="3"/>
  <c r="R185" i="3"/>
  <c r="T183" i="3"/>
  <c r="W183" i="3"/>
  <c r="U183" i="3"/>
  <c r="S185" i="3" l="1"/>
  <c r="R186" i="3"/>
  <c r="T184" i="3"/>
  <c r="W184" i="3"/>
  <c r="U184" i="3"/>
  <c r="Y183" i="3"/>
  <c r="X183" i="3"/>
  <c r="Y184" i="3" l="1"/>
  <c r="X184" i="3"/>
  <c r="S186" i="3"/>
  <c r="R187" i="3"/>
  <c r="T185" i="3"/>
  <c r="W185" i="3"/>
  <c r="U185" i="3"/>
  <c r="S187" i="3" l="1"/>
  <c r="R188" i="3"/>
  <c r="T186" i="3"/>
  <c r="W186" i="3"/>
  <c r="U186" i="3"/>
  <c r="Y185" i="3"/>
  <c r="X185" i="3"/>
  <c r="Y186" i="3" l="1"/>
  <c r="X186" i="3"/>
  <c r="S188" i="3"/>
  <c r="R189" i="3"/>
  <c r="T187" i="3"/>
  <c r="W187" i="3"/>
  <c r="U187" i="3"/>
  <c r="S189" i="3" l="1"/>
  <c r="R190" i="3"/>
  <c r="T188" i="3"/>
  <c r="W188" i="3"/>
  <c r="U188" i="3"/>
  <c r="Y187" i="3"/>
  <c r="X187" i="3"/>
  <c r="Y188" i="3" l="1"/>
  <c r="X188" i="3"/>
  <c r="S190" i="3"/>
  <c r="R191" i="3"/>
  <c r="T189" i="3"/>
  <c r="W189" i="3"/>
  <c r="U189" i="3"/>
  <c r="S191" i="3" l="1"/>
  <c r="R192" i="3"/>
  <c r="T190" i="3"/>
  <c r="W190" i="3"/>
  <c r="U190" i="3"/>
  <c r="Y189" i="3"/>
  <c r="X189" i="3"/>
  <c r="Y190" i="3" l="1"/>
  <c r="X190" i="3"/>
  <c r="S192" i="3"/>
  <c r="R193" i="3"/>
  <c r="T191" i="3"/>
  <c r="W191" i="3"/>
  <c r="U191" i="3"/>
  <c r="S193" i="3" l="1"/>
  <c r="R194" i="3"/>
  <c r="T192" i="3"/>
  <c r="W192" i="3"/>
  <c r="U192" i="3"/>
  <c r="Y191" i="3"/>
  <c r="X191" i="3"/>
  <c r="Y192" i="3" l="1"/>
  <c r="X192" i="3"/>
  <c r="S194" i="3"/>
  <c r="R195" i="3"/>
  <c r="T193" i="3"/>
  <c r="W193" i="3"/>
  <c r="U193" i="3"/>
  <c r="S195" i="3" l="1"/>
  <c r="R196" i="3"/>
  <c r="T194" i="3"/>
  <c r="W194" i="3"/>
  <c r="U194" i="3"/>
  <c r="Y193" i="3"/>
  <c r="X193" i="3"/>
  <c r="Y194" i="3" l="1"/>
  <c r="X194" i="3"/>
  <c r="S196" i="3"/>
  <c r="R197" i="3"/>
  <c r="T195" i="3"/>
  <c r="W195" i="3"/>
  <c r="U195" i="3"/>
  <c r="S197" i="3" l="1"/>
  <c r="R198" i="3"/>
  <c r="T196" i="3"/>
  <c r="W196" i="3"/>
  <c r="U196" i="3"/>
  <c r="Y195" i="3"/>
  <c r="X195" i="3"/>
  <c r="Y196" i="3" l="1"/>
  <c r="X196" i="3"/>
  <c r="S198" i="3"/>
  <c r="R199" i="3"/>
  <c r="T197" i="3"/>
  <c r="W197" i="3"/>
  <c r="U197" i="3"/>
  <c r="S199" i="3" l="1"/>
  <c r="R200" i="3"/>
  <c r="T198" i="3"/>
  <c r="W198" i="3"/>
  <c r="U198" i="3"/>
  <c r="Y197" i="3"/>
  <c r="X197" i="3"/>
  <c r="Y198" i="3" l="1"/>
  <c r="X198" i="3"/>
  <c r="S200" i="3"/>
  <c r="R201" i="3"/>
  <c r="S201" i="3" s="1"/>
  <c r="T199" i="3"/>
  <c r="W199" i="3"/>
  <c r="U199" i="3"/>
  <c r="T201" i="3" l="1"/>
  <c r="W201" i="3"/>
  <c r="U201" i="3"/>
  <c r="Y75" i="3"/>
  <c r="X72" i="3"/>
  <c r="X73" i="3"/>
  <c r="X74" i="3"/>
  <c r="Y72" i="3"/>
  <c r="Y73" i="3"/>
  <c r="X75" i="3"/>
  <c r="Y74" i="3"/>
  <c r="Y78" i="3"/>
  <c r="Y76" i="3"/>
  <c r="X78" i="3"/>
  <c r="Y79" i="3"/>
  <c r="X76" i="3"/>
  <c r="X80" i="3"/>
  <c r="Y77" i="3"/>
  <c r="X77" i="3"/>
  <c r="X79" i="3"/>
  <c r="Y80" i="3"/>
  <c r="Y81" i="3"/>
  <c r="X83" i="3"/>
  <c r="X81" i="3"/>
  <c r="X82" i="3"/>
  <c r="Y83" i="3"/>
  <c r="Y82" i="3"/>
  <c r="X84" i="3"/>
  <c r="Y84" i="3"/>
  <c r="X85" i="3"/>
  <c r="X86" i="3"/>
  <c r="Y85" i="3"/>
  <c r="Y86" i="3"/>
  <c r="Y87" i="3"/>
  <c r="X87" i="3"/>
  <c r="X88" i="3"/>
  <c r="X89" i="3"/>
  <c r="Y88" i="3"/>
  <c r="X90" i="3"/>
  <c r="Y90" i="3"/>
  <c r="Y89" i="3"/>
  <c r="Y91" i="3"/>
  <c r="X91" i="3"/>
  <c r="Y92" i="3"/>
  <c r="Y93" i="3"/>
  <c r="X92" i="3"/>
  <c r="X93" i="3"/>
  <c r="Y94" i="3"/>
  <c r="X94" i="3"/>
  <c r="X97" i="3"/>
  <c r="Y96" i="3"/>
  <c r="X95" i="3"/>
  <c r="Y95" i="3"/>
  <c r="Y97" i="3"/>
  <c r="X96" i="3"/>
  <c r="Y98" i="3"/>
  <c r="X99" i="3"/>
  <c r="Y99" i="3"/>
  <c r="X98" i="3"/>
  <c r="Y101" i="3"/>
  <c r="X100" i="3"/>
  <c r="Y100" i="3"/>
  <c r="X101" i="3"/>
  <c r="X102" i="3"/>
  <c r="Y102" i="3"/>
  <c r="Y103" i="3"/>
  <c r="X105" i="3"/>
  <c r="X103" i="3"/>
  <c r="Y105" i="3"/>
  <c r="X104" i="3"/>
  <c r="Y104" i="3"/>
  <c r="Y106" i="3"/>
  <c r="Y107" i="3"/>
  <c r="X106" i="3"/>
  <c r="X107" i="3"/>
  <c r="Y108" i="3"/>
  <c r="X108" i="3"/>
  <c r="Y110" i="3"/>
  <c r="X109" i="3"/>
  <c r="Y109" i="3"/>
  <c r="X110" i="3"/>
  <c r="Y112" i="3"/>
  <c r="X111" i="3"/>
  <c r="Y111" i="3"/>
  <c r="X115" i="3"/>
  <c r="Y114" i="3"/>
  <c r="X113" i="3"/>
  <c r="X112" i="3"/>
  <c r="Y113" i="3"/>
  <c r="X114" i="3"/>
  <c r="Y116" i="3"/>
  <c r="Y115" i="3"/>
  <c r="X116" i="3"/>
  <c r="X118" i="3"/>
  <c r="X117" i="3"/>
  <c r="Y117" i="3"/>
  <c r="Y118" i="3"/>
  <c r="X119" i="3"/>
  <c r="Y119" i="3"/>
  <c r="X121" i="3"/>
  <c r="Y121" i="3"/>
  <c r="Y120" i="3"/>
  <c r="X120" i="3"/>
  <c r="X122" i="3"/>
  <c r="Y123" i="3"/>
  <c r="X123" i="3"/>
  <c r="Y122" i="3"/>
  <c r="Y126" i="3"/>
  <c r="Y125" i="3"/>
  <c r="Y128" i="3"/>
  <c r="X124" i="3"/>
  <c r="X126" i="3"/>
  <c r="Y124" i="3"/>
  <c r="Y129" i="3"/>
  <c r="X125" i="3"/>
  <c r="Y127" i="3"/>
  <c r="X127" i="3"/>
  <c r="X129" i="3"/>
  <c r="X131" i="3"/>
  <c r="X128" i="3"/>
  <c r="Y130" i="3"/>
  <c r="X132" i="3"/>
  <c r="X133" i="3"/>
  <c r="X130" i="3"/>
  <c r="Y131" i="3"/>
  <c r="Y133" i="3"/>
  <c r="Y132" i="3"/>
  <c r="X135" i="3"/>
  <c r="Y135" i="3"/>
  <c r="Y134" i="3"/>
  <c r="X134" i="3"/>
  <c r="X136" i="3"/>
  <c r="Y136" i="3"/>
  <c r="Y137" i="3"/>
  <c r="X137" i="3"/>
  <c r="Y139" i="3"/>
  <c r="Y141" i="3"/>
  <c r="X139" i="3"/>
  <c r="X140" i="3"/>
  <c r="X141" i="3"/>
  <c r="Y138" i="3"/>
  <c r="Y140" i="3"/>
  <c r="X138" i="3"/>
  <c r="Y143" i="3"/>
  <c r="X143" i="3"/>
  <c r="X142" i="3"/>
  <c r="Y142" i="3"/>
  <c r="X144" i="3"/>
  <c r="X146" i="3"/>
  <c r="X145" i="3"/>
  <c r="Y145" i="3"/>
  <c r="Y144" i="3"/>
  <c r="Y146" i="3"/>
  <c r="Y147" i="3"/>
  <c r="X147" i="3"/>
  <c r="X148" i="3"/>
  <c r="Y148" i="3"/>
  <c r="X149" i="3"/>
  <c r="Y152" i="3"/>
  <c r="X150" i="3"/>
  <c r="Y150" i="3"/>
  <c r="Y149" i="3"/>
  <c r="Y151" i="3"/>
  <c r="X152" i="3"/>
  <c r="Y153" i="3"/>
  <c r="X151" i="3"/>
  <c r="X153" i="3"/>
  <c r="Y157" i="3"/>
  <c r="Y155" i="3"/>
  <c r="X154" i="3"/>
  <c r="X155" i="3"/>
  <c r="Y154" i="3"/>
  <c r="Y156" i="3"/>
  <c r="X157" i="3"/>
  <c r="X156" i="3"/>
  <c r="Y159" i="3"/>
  <c r="Y158" i="3"/>
  <c r="X158" i="3"/>
  <c r="X159" i="3"/>
  <c r="Y160" i="3"/>
  <c r="Y162" i="3"/>
  <c r="Y161" i="3"/>
  <c r="X161" i="3"/>
  <c r="X160" i="3"/>
  <c r="Y163" i="3"/>
  <c r="T200" i="3"/>
  <c r="W200" i="3"/>
  <c r="U200" i="3"/>
  <c r="Y199" i="3"/>
  <c r="X199" i="3"/>
  <c r="Y200" i="3" l="1"/>
  <c r="X200" i="3"/>
  <c r="Y201" i="3"/>
  <c r="X20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dmvn4605</author>
  </authors>
  <commentList>
    <comment ref="E3" authorId="0" shapeId="0" xr:uid="{ED14A877-97B4-4FB9-B6C8-F8551F1929B4}">
      <text>
        <r>
          <rPr>
            <sz val="8"/>
            <color indexed="81"/>
            <rFont val="Tahoma"/>
            <family val="2"/>
          </rPr>
          <t xml:space="preserve">Điền số lượng lót giao hàng cho từng tuần or tháng
</t>
        </r>
      </text>
    </comment>
    <comment ref="L3" authorId="0" shapeId="0" xr:uid="{BE782FCF-2719-4E9C-A372-847B4EDAAD8B}">
      <text>
        <r>
          <rPr>
            <sz val="8"/>
            <color indexed="81"/>
            <rFont val="Tahoma"/>
            <family val="2"/>
          </rPr>
          <t>Điền số lần vi phạm của nhà cung cấp vào từng hạng mục lỗi.</t>
        </r>
      </text>
    </comment>
    <comment ref="R3" authorId="0" shapeId="0" xr:uid="{568C8588-FDEA-4234-BB33-2309949770D4}">
      <text>
        <r>
          <rPr>
            <sz val="8"/>
            <color indexed="81"/>
            <rFont val="Tahoma"/>
            <family val="2"/>
          </rPr>
          <t xml:space="preserve">Điền chi tiết lỗi của nhà cung cấp vi phạm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Thuy Duong</author>
    <author>DMVN</author>
  </authors>
  <commentList>
    <comment ref="T69" authorId="0" shapeId="0" xr:uid="{9E62DD3D-CC64-4039-9446-0950C04A1CC6}">
      <text>
        <r>
          <rPr>
            <b/>
            <sz val="9"/>
            <color indexed="81"/>
            <rFont val="Tahoma"/>
            <family val="2"/>
          </rPr>
          <t>Dien STT thang &lt;Theo nam tai chinh&gt;: VD thang 4 ~ 1, thang 5~ 2</t>
        </r>
      </text>
    </comment>
    <comment ref="AA70" authorId="0" shapeId="0" xr:uid="{CA1C6538-D970-4790-9988-22022D6ED134}">
      <text>
        <r>
          <rPr>
            <b/>
            <sz val="9"/>
            <color indexed="81"/>
            <rFont val="Tahoma"/>
            <family val="2"/>
          </rPr>
          <t>Copy du lieu cua thang truoc do (mục data)</t>
        </r>
      </text>
    </comment>
    <comment ref="S86" authorId="1" shapeId="0" xr:uid="{F0481070-B0E1-4416-8CCA-319AD24C27CD}">
      <text>
        <r>
          <rPr>
            <b/>
            <sz val="8"/>
            <color indexed="81"/>
            <rFont val="Tahoma"/>
            <family val="2"/>
          </rPr>
          <t>DMVN:</t>
        </r>
        <r>
          <rPr>
            <sz val="8"/>
            <color indexed="81"/>
            <rFont val="Tahoma"/>
            <family val="2"/>
          </rPr>
          <t xml:space="preserve">
sua </t>
        </r>
      </text>
    </comment>
    <comment ref="W86" authorId="1" shapeId="0" xr:uid="{A62EC207-8FC4-4DEA-9FF5-E506CF5DCF70}">
      <text>
        <r>
          <rPr>
            <b/>
            <sz val="8"/>
            <color indexed="81"/>
            <rFont val="Tahoma"/>
            <family val="2"/>
          </rPr>
          <t>DMVN:</t>
        </r>
        <r>
          <rPr>
            <sz val="8"/>
            <color indexed="81"/>
            <rFont val="Tahoma"/>
            <family val="2"/>
          </rPr>
          <t xml:space="preserve">
sua </t>
        </r>
      </text>
    </comment>
    <comment ref="AA86" authorId="1" shapeId="0" xr:uid="{941A0AF4-352C-40F2-A347-E655FC3F735F}">
      <text>
        <r>
          <rPr>
            <b/>
            <sz val="8"/>
            <color indexed="81"/>
            <rFont val="Tahoma"/>
            <family val="2"/>
          </rPr>
          <t>DMVN:</t>
        </r>
        <r>
          <rPr>
            <sz val="8"/>
            <color indexed="81"/>
            <rFont val="Tahoma"/>
            <family val="2"/>
          </rPr>
          <t xml:space="preserve">
sua </t>
        </r>
      </text>
    </comment>
  </commentList>
</comments>
</file>

<file path=xl/sharedStrings.xml><?xml version="1.0" encoding="utf-8"?>
<sst xmlns="http://schemas.openxmlformats.org/spreadsheetml/2006/main" count="866" uniqueCount="258">
  <si>
    <t>No.</t>
  </si>
  <si>
    <t>Name of supplier</t>
  </si>
  <si>
    <t>Lot</t>
    <phoneticPr fontId="0" type="noConversion"/>
  </si>
  <si>
    <t>Total Qty lot</t>
    <phoneticPr fontId="0" type="noConversion"/>
  </si>
  <si>
    <t>Poin item</t>
    <phoneticPr fontId="0" type="noConversion"/>
  </si>
  <si>
    <t>Total Point</t>
  </si>
  <si>
    <t>Comment</t>
    <phoneticPr fontId="0" type="noConversion"/>
  </si>
  <si>
    <t>Code</t>
  </si>
  <si>
    <t>MP record</t>
  </si>
  <si>
    <t>NP record</t>
  </si>
  <si>
    <t>W4</t>
  </si>
  <si>
    <t>W5</t>
  </si>
  <si>
    <t>On time</t>
  </si>
  <si>
    <t>Delay time</t>
  </si>
  <si>
    <t>Service</t>
  </si>
  <si>
    <t>Error</t>
    <phoneticPr fontId="0" type="noConversion"/>
  </si>
  <si>
    <t>Packaging error</t>
  </si>
  <si>
    <t>Planner code</t>
  </si>
  <si>
    <t>A01</t>
  </si>
  <si>
    <t>OHARA</t>
    <phoneticPr fontId="0" type="noConversion"/>
  </si>
  <si>
    <t>A02</t>
  </si>
  <si>
    <t>MATSUO</t>
    <phoneticPr fontId="0" type="noConversion"/>
  </si>
  <si>
    <t>A03</t>
  </si>
  <si>
    <t>HAL</t>
    <phoneticPr fontId="0" type="noConversion"/>
  </si>
  <si>
    <t>II.</t>
    <phoneticPr fontId="0" type="noConversion"/>
  </si>
  <si>
    <t>Local's Supplier</t>
    <phoneticPr fontId="0" type="noConversion"/>
  </si>
  <si>
    <t>E27</t>
  </si>
  <si>
    <t>CHUBURIKA</t>
  </si>
  <si>
    <t>A04</t>
  </si>
  <si>
    <t>Keinhing</t>
  </si>
  <si>
    <t>A06 + A12</t>
  </si>
  <si>
    <t>Nippo</t>
  </si>
  <si>
    <t>E05</t>
  </si>
  <si>
    <t>ADVANEX - VN</t>
    <phoneticPr fontId="0" type="noConversion"/>
  </si>
  <si>
    <t>E06</t>
  </si>
  <si>
    <t>ATARIH</t>
    <phoneticPr fontId="0" type="noConversion"/>
  </si>
  <si>
    <t>`</t>
  </si>
  <si>
    <t>E01</t>
  </si>
  <si>
    <t>KYOSHIN HCM</t>
  </si>
  <si>
    <t>E02</t>
  </si>
  <si>
    <t>MARUEI</t>
  </si>
  <si>
    <t>E03</t>
  </si>
  <si>
    <t>MEINAN</t>
    <phoneticPr fontId="0" type="noConversion"/>
  </si>
  <si>
    <t>E04</t>
  </si>
  <si>
    <t>HARIKI</t>
    <phoneticPr fontId="0" type="noConversion"/>
  </si>
  <si>
    <t>A07</t>
  </si>
  <si>
    <t>NSK</t>
    <phoneticPr fontId="0" type="noConversion"/>
  </si>
  <si>
    <t>E09</t>
  </si>
  <si>
    <t>VINATAIYO</t>
    <phoneticPr fontId="0" type="noConversion"/>
  </si>
  <si>
    <t>E10</t>
  </si>
  <si>
    <t>FUJIKURA - VN</t>
  </si>
  <si>
    <t>A08</t>
  </si>
  <si>
    <t>FUKOKU - VN</t>
    <phoneticPr fontId="0" type="noConversion"/>
  </si>
  <si>
    <t>D04</t>
  </si>
  <si>
    <t>HDVN</t>
    <phoneticPr fontId="0" type="noConversion"/>
  </si>
  <si>
    <t>A09</t>
  </si>
  <si>
    <t>Rhythm Kyoshin HN</t>
  </si>
  <si>
    <t>E16</t>
  </si>
  <si>
    <t>SHOEI</t>
    <phoneticPr fontId="0" type="noConversion"/>
  </si>
  <si>
    <t>E13</t>
  </si>
  <si>
    <t>Kawasaki</t>
  </si>
  <si>
    <t>E14</t>
  </si>
  <si>
    <t>Sanyo</t>
  </si>
  <si>
    <t>E12</t>
  </si>
  <si>
    <t>Sanwa</t>
  </si>
  <si>
    <t>E17</t>
  </si>
  <si>
    <t>Topy</t>
  </si>
  <si>
    <t>E19</t>
  </si>
  <si>
    <t>Fertile</t>
    <phoneticPr fontId="0" type="noConversion"/>
  </si>
  <si>
    <t>E15</t>
  </si>
  <si>
    <t>Surteckariya</t>
    <phoneticPr fontId="0" type="noConversion"/>
  </si>
  <si>
    <t>E21</t>
  </si>
  <si>
    <t>Toyo Drilube</t>
    <phoneticPr fontId="0" type="noConversion"/>
  </si>
  <si>
    <t>E20</t>
  </si>
  <si>
    <t>Curious</t>
  </si>
  <si>
    <t>E22</t>
  </si>
  <si>
    <t>Ohashi Tekko</t>
  </si>
  <si>
    <t>E24</t>
  </si>
  <si>
    <t>Daito Rubber</t>
  </si>
  <si>
    <t>E25</t>
  </si>
  <si>
    <t>Kuroda</t>
  </si>
  <si>
    <t>E23</t>
  </si>
  <si>
    <t>MICROTECHNO</t>
  </si>
  <si>
    <t>E29</t>
  </si>
  <si>
    <t>VIETINAK</t>
  </si>
  <si>
    <t>E26</t>
  </si>
  <si>
    <t>MABUCHI</t>
  </si>
  <si>
    <t>E30</t>
  </si>
  <si>
    <t>NOK VN</t>
  </si>
  <si>
    <t>E31</t>
  </si>
  <si>
    <t>TPR VN</t>
  </si>
  <si>
    <t>III.</t>
    <phoneticPr fontId="0" type="noConversion"/>
  </si>
  <si>
    <t>DSTH's Supplier</t>
    <phoneticPr fontId="0" type="noConversion"/>
  </si>
  <si>
    <t>G66</t>
  </si>
  <si>
    <t>KOHWA</t>
  </si>
  <si>
    <t>E&amp;H</t>
  </si>
  <si>
    <t>Kokoku Rubber</t>
  </si>
  <si>
    <t>Advanex</t>
  </si>
  <si>
    <t>Ohashi</t>
  </si>
  <si>
    <t>Minebea</t>
  </si>
  <si>
    <t>Sunchirin</t>
  </si>
  <si>
    <t>Thai IKEDA</t>
  </si>
  <si>
    <t>Yahagi</t>
  </si>
  <si>
    <t>Yamasei</t>
  </si>
  <si>
    <t>Yarnapund</t>
  </si>
  <si>
    <t>Fujita Rashi</t>
  </si>
  <si>
    <t>Kawabe</t>
  </si>
  <si>
    <t>Siam NDK</t>
  </si>
  <si>
    <t>Sakuma</t>
  </si>
  <si>
    <t>YS Tech</t>
  </si>
  <si>
    <t>Tsuchiya</t>
  </si>
  <si>
    <t>KOBATECH</t>
  </si>
  <si>
    <t>KOTOBUKI</t>
  </si>
  <si>
    <t>NHK</t>
  </si>
  <si>
    <t>Nippa</t>
  </si>
  <si>
    <t>G05</t>
  </si>
  <si>
    <t>Yamada</t>
  </si>
  <si>
    <t>G06</t>
  </si>
  <si>
    <t>Daiki</t>
  </si>
  <si>
    <t>IV.</t>
    <phoneticPr fontId="0" type="noConversion"/>
  </si>
  <si>
    <t>Other import's Supplier</t>
    <phoneticPr fontId="0" type="noConversion"/>
  </si>
  <si>
    <t>D02</t>
  </si>
  <si>
    <t>DNKR</t>
  </si>
  <si>
    <t>H93</t>
  </si>
  <si>
    <t>SANKO</t>
  </si>
  <si>
    <t>H91</t>
  </si>
  <si>
    <t>OKAYA</t>
  </si>
  <si>
    <t>G02</t>
  </si>
  <si>
    <t>HITACHI Thailand</t>
  </si>
  <si>
    <t>D08</t>
  </si>
  <si>
    <t>AINE</t>
    <phoneticPr fontId="0" type="noConversion"/>
  </si>
  <si>
    <t>I04</t>
  </si>
  <si>
    <t>HOKURIKU</t>
  </si>
  <si>
    <t>I05</t>
  </si>
  <si>
    <t>NTA</t>
  </si>
  <si>
    <t>I10</t>
  </si>
  <si>
    <t>SCHAEFFLER</t>
    <phoneticPr fontId="0" type="noConversion"/>
  </si>
  <si>
    <t>H96</t>
  </si>
  <si>
    <t>ITOMOL</t>
  </si>
  <si>
    <t>I02</t>
  </si>
  <si>
    <t xml:space="preserve">DAIMET KLANG </t>
    <phoneticPr fontId="0" type="noConversion"/>
  </si>
  <si>
    <t>I06</t>
  </si>
  <si>
    <t>HOINAK</t>
    <phoneticPr fontId="0" type="noConversion"/>
  </si>
  <si>
    <t>I14</t>
  </si>
  <si>
    <t>HIRATA</t>
    <phoneticPr fontId="0" type="noConversion"/>
  </si>
  <si>
    <t>G01</t>
  </si>
  <si>
    <t>NOK THAI</t>
  </si>
  <si>
    <t>I03</t>
  </si>
  <si>
    <t>NOK ASIA</t>
  </si>
  <si>
    <t>I07</t>
  </si>
  <si>
    <t xml:space="preserve">ASAHI KOSEI </t>
    <phoneticPr fontId="0" type="noConversion"/>
  </si>
  <si>
    <t>H84</t>
  </si>
  <si>
    <t xml:space="preserve">TOYOTA TSUSHO - AISP </t>
  </si>
  <si>
    <t>G03</t>
  </si>
  <si>
    <t>SWS Thailand</t>
  </si>
  <si>
    <t>I17</t>
  </si>
  <si>
    <t>Nissin</t>
  </si>
  <si>
    <t>D10</t>
  </si>
  <si>
    <t>DNIA</t>
    <phoneticPr fontId="0" type="noConversion"/>
  </si>
  <si>
    <t>D11</t>
  </si>
  <si>
    <t>DMAT</t>
  </si>
  <si>
    <t>I18</t>
  </si>
  <si>
    <t xml:space="preserve">TDK Hong Kong </t>
  </si>
  <si>
    <t>I15</t>
  </si>
  <si>
    <t>MIKURO</t>
  </si>
  <si>
    <t>I21</t>
  </si>
  <si>
    <t>GSE</t>
  </si>
  <si>
    <t>H98</t>
  </si>
  <si>
    <t>Mitsubishi</t>
  </si>
  <si>
    <t>D13</t>
  </si>
  <si>
    <t>DNMX</t>
  </si>
  <si>
    <t>V.</t>
  </si>
  <si>
    <t>Raw material's Supplier</t>
    <phoneticPr fontId="0" type="noConversion"/>
  </si>
  <si>
    <t>H87</t>
  </si>
  <si>
    <t>TSUCHIYA (chemical)</t>
  </si>
  <si>
    <t>H78 +H79+88</t>
  </si>
  <si>
    <t>TOYOTA TSUSHO (Chemical)</t>
  </si>
  <si>
    <t>H85</t>
  </si>
  <si>
    <t>NAGASE</t>
    <phoneticPr fontId="0" type="noConversion"/>
  </si>
  <si>
    <t>A11</t>
  </si>
  <si>
    <t>THREEBOND</t>
  </si>
  <si>
    <t>B190</t>
  </si>
  <si>
    <t>IDEMITSU</t>
  </si>
  <si>
    <t>E18</t>
  </si>
  <si>
    <t>Kurabe</t>
  </si>
  <si>
    <t>I23</t>
  </si>
  <si>
    <t>Scherdel</t>
  </si>
  <si>
    <t>I24</t>
  </si>
  <si>
    <t>Johnson</t>
  </si>
  <si>
    <t>Shin Ei</t>
  </si>
  <si>
    <t>Input data</t>
  </si>
  <si>
    <t>Ko input</t>
  </si>
  <si>
    <t>Select issue code</t>
  </si>
  <si>
    <t>Issue code</t>
  </si>
  <si>
    <t>ETA DMVN</t>
  </si>
  <si>
    <t>Supplier</t>
  </si>
  <si>
    <t>Part Number</t>
  </si>
  <si>
    <t>P.I.C</t>
  </si>
  <si>
    <t>Detail</t>
  </si>
  <si>
    <t>Delay time</t>
    <phoneticPr fontId="0" type="noConversion"/>
  </si>
  <si>
    <t>Error</t>
  </si>
  <si>
    <t>TSUCHIYA JP</t>
  </si>
  <si>
    <r>
      <t xml:space="preserve">    </t>
    </r>
    <r>
      <rPr>
        <b/>
        <u/>
        <sz val="11"/>
        <color indexed="12"/>
        <rFont val="Arial"/>
        <family val="2"/>
      </rPr>
      <t>#1. Monthly</t>
    </r>
  </si>
  <si>
    <r>
      <t xml:space="preserve">    </t>
    </r>
    <r>
      <rPr>
        <b/>
        <u/>
        <sz val="11"/>
        <color indexed="12"/>
        <rFont val="Arial"/>
        <family val="2"/>
      </rPr>
      <t>#2. Yearly</t>
    </r>
  </si>
  <si>
    <r>
      <t xml:space="preserve">    </t>
    </r>
    <r>
      <rPr>
        <b/>
        <u/>
        <sz val="11"/>
        <rFont val="Arial"/>
        <family val="2"/>
      </rPr>
      <t>EVALUATION LEVEL:</t>
    </r>
  </si>
  <si>
    <t>LEVEL</t>
  </si>
  <si>
    <t>PERFORMANCE POINT</t>
  </si>
  <si>
    <t>STATUS</t>
  </si>
  <si>
    <t>S</t>
  </si>
  <si>
    <t>=</t>
  </si>
  <si>
    <t>Points</t>
  </si>
  <si>
    <t>GOOD PERFORMANCE</t>
  </si>
  <si>
    <t>A</t>
  </si>
  <si>
    <t>= &lt;</t>
  </si>
  <si>
    <t>&lt;</t>
  </si>
  <si>
    <t>STANDARD</t>
  </si>
  <si>
    <t>B</t>
  </si>
  <si>
    <t>NEED TOBE IMPROVE</t>
  </si>
  <si>
    <t>C</t>
  </si>
  <si>
    <t>POOR</t>
  </si>
  <si>
    <t>Data for Chart (must to sort)</t>
  </si>
  <si>
    <t>Data</t>
  </si>
  <si>
    <t>#1. Monthly</t>
  </si>
  <si>
    <t>#2. Yearly</t>
  </si>
  <si>
    <t>This month</t>
    <phoneticPr fontId="0"/>
  </si>
  <si>
    <t>This year untill last month</t>
    <phoneticPr fontId="0"/>
  </si>
  <si>
    <t>No</t>
  </si>
  <si>
    <t>Supplier name</t>
  </si>
  <si>
    <t>Total Point</t>
    <phoneticPr fontId="0"/>
  </si>
  <si>
    <t>Qty lot</t>
    <phoneticPr fontId="0"/>
  </si>
  <si>
    <t>Supplier name</t>
    <phoneticPr fontId="0"/>
  </si>
  <si>
    <t>Everage Point</t>
  </si>
  <si>
    <t>Acc. Qty lot</t>
  </si>
  <si>
    <t>Acc. Point</t>
  </si>
  <si>
    <t>OHARA</t>
  </si>
  <si>
    <t>MATSUO</t>
  </si>
  <si>
    <t>HAL</t>
  </si>
  <si>
    <t xml:space="preserve">ASAHI KOSEI </t>
  </si>
  <si>
    <t>ADVANEX - VN</t>
  </si>
  <si>
    <t>ATARIH</t>
  </si>
  <si>
    <t xml:space="preserve">DAIMET KLANG </t>
  </si>
  <si>
    <t>MEINAN</t>
  </si>
  <si>
    <t>NAGASE</t>
  </si>
  <si>
    <t>HARIKI</t>
  </si>
  <si>
    <t>NSK</t>
  </si>
  <si>
    <t>VINATAIYO</t>
  </si>
  <si>
    <t>FUKOKU - VN</t>
  </si>
  <si>
    <t>HDVN</t>
  </si>
  <si>
    <t>HIRATA</t>
  </si>
  <si>
    <t>SHOEI</t>
  </si>
  <si>
    <t>Fertile</t>
  </si>
  <si>
    <t>Surteckariya</t>
  </si>
  <si>
    <t>Toyo Drilube</t>
  </si>
  <si>
    <t>SCHAEFFLER</t>
  </si>
  <si>
    <t>DNIA</t>
  </si>
  <si>
    <t>AINE</t>
  </si>
  <si>
    <t>HOINAK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</si>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</sst>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[$-409]mmm\-yy;@"/>
    <numFmt numFmtId="166" formatCode="0_);[Red]\(0\)"/>
    <numFmt numFmtId="167" formatCode="#,##0.0000"/>
    <numFmt numFmtId="168" formatCode="_(* #,##0_);_(* \(#,##0\);_(* &quot;-&quot;??_);_(@_)"/>
    <numFmt numFmtId="169" formatCode="#,##0.0;[Red]\-#,##0.0"/>
  </numFmts>
  <fonts count="3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Arial"/>
      <family val="2"/>
    </font>
    <font>
      <sz val="11"/>
      <color rgb="FFFF0000"/>
      <name val="ＭＳ Ｐゴシック"/>
      <family val="3"/>
      <charset val="128"/>
    </font>
    <font>
      <i/>
      <sz val="11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Arial"/>
      <family val="2"/>
    </font>
    <font>
      <b/>
      <sz val="11"/>
      <color indexed="12"/>
      <name val="ＭＳ Ｐゴシック"/>
      <family val="3"/>
      <charset val="128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indexed="10"/>
      <name val="ＭＳ Ｐゴシック"/>
      <family val="3"/>
      <charset val="128"/>
    </font>
    <font>
      <sz val="8"/>
      <color indexed="81"/>
      <name val="Tahoma"/>
      <family val="2"/>
    </font>
    <font>
      <b/>
      <sz val="14"/>
      <name val="ＭＳ Ｐゴシック"/>
      <family val="3"/>
      <charset val="128"/>
    </font>
    <font>
      <sz val="6"/>
      <color theme="0"/>
      <name val="ＭＳ Ｐゴシック"/>
      <family val="3"/>
      <charset val="128"/>
    </font>
    <font>
      <sz val="11"/>
      <name val="ＭＳ Ｐゴシック"/>
    </font>
    <font>
      <b/>
      <sz val="18"/>
      <name val="Arial"/>
      <family val="2"/>
    </font>
    <font>
      <b/>
      <sz val="14"/>
      <color theme="0"/>
      <name val="Arial"/>
      <family val="2"/>
    </font>
    <font>
      <b/>
      <sz val="11"/>
      <color indexed="12"/>
      <name val="Arial"/>
      <family val="2"/>
    </font>
    <font>
      <b/>
      <u/>
      <sz val="11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b/>
      <u/>
      <sz val="16"/>
      <name val="Arial"/>
      <family val="2"/>
    </font>
    <font>
      <b/>
      <u/>
      <sz val="14"/>
      <name val="Arial"/>
      <family val="2"/>
    </font>
    <font>
      <sz val="11"/>
      <color indexed="12"/>
      <name val="Arial"/>
      <family val="2"/>
    </font>
    <font>
      <b/>
      <sz val="10"/>
      <color indexed="12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7F7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</cellStyleXfs>
  <cellXfs count="18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 wrapText="1"/>
      <protection locked="0"/>
    </xf>
    <xf numFmtId="3" fontId="9" fillId="0" borderId="2" xfId="0" applyNumberFormat="1" applyFont="1" applyBorder="1" applyAlignment="1" applyProtection="1">
      <alignment horizontal="center" vertical="center"/>
      <protection locked="0"/>
    </xf>
    <xf numFmtId="164" fontId="9" fillId="0" borderId="2" xfId="3" applyNumberFormat="1" applyFont="1" applyBorder="1" applyAlignment="1" applyProtection="1">
      <alignment horizontal="center" vertical="center"/>
      <protection locked="0"/>
    </xf>
    <xf numFmtId="3" fontId="9" fillId="0" borderId="2" xfId="0" applyNumberFormat="1" applyFont="1" applyBorder="1" applyAlignment="1" applyProtection="1">
      <alignment horizontal="left" vertical="center"/>
      <protection locked="0"/>
    </xf>
    <xf numFmtId="0" fontId="11" fillId="6" borderId="15" xfId="0" applyFont="1" applyFill="1" applyBorder="1" applyAlignment="1" applyProtection="1">
      <alignment horizontal="center" vertical="center"/>
      <protection locked="0"/>
    </xf>
    <xf numFmtId="0" fontId="11" fillId="6" borderId="15" xfId="0" applyFont="1" applyFill="1" applyBorder="1" applyProtection="1">
      <alignment vertical="center"/>
      <protection locked="0"/>
    </xf>
    <xf numFmtId="0" fontId="8" fillId="6" borderId="16" xfId="0" applyFont="1" applyFill="1" applyBorder="1" applyProtection="1">
      <alignment vertical="center"/>
      <protection locked="0"/>
    </xf>
    <xf numFmtId="0" fontId="8" fillId="6" borderId="17" xfId="0" applyFont="1" applyFill="1" applyBorder="1" applyProtection="1">
      <alignment vertical="center"/>
      <protection locked="0"/>
    </xf>
    <xf numFmtId="0" fontId="8" fillId="7" borderId="17" xfId="0" applyFont="1" applyFill="1" applyBorder="1" applyProtection="1">
      <alignment vertical="center"/>
      <protection locked="0"/>
    </xf>
    <xf numFmtId="0" fontId="8" fillId="7" borderId="18" xfId="0" applyFont="1" applyFill="1" applyBorder="1" applyAlignment="1" applyProtection="1">
      <alignment horizontal="left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5" borderId="15" xfId="0" applyFont="1" applyFill="1" applyBorder="1" applyProtection="1">
      <alignment vertical="center"/>
      <protection locked="0"/>
    </xf>
    <xf numFmtId="0" fontId="8" fillId="3" borderId="19" xfId="0" applyFont="1" applyFill="1" applyBorder="1" applyProtection="1">
      <alignment vertical="center"/>
      <protection locked="0"/>
    </xf>
    <xf numFmtId="0" fontId="8" fillId="3" borderId="20" xfId="0" applyFont="1" applyFill="1" applyBorder="1" applyProtection="1">
      <alignment vertical="center"/>
      <protection locked="0"/>
    </xf>
    <xf numFmtId="0" fontId="8" fillId="4" borderId="21" xfId="0" applyFont="1" applyFill="1" applyBorder="1" applyProtection="1">
      <alignment vertical="center"/>
      <protection locked="0"/>
    </xf>
    <xf numFmtId="0" fontId="11" fillId="0" borderId="21" xfId="0" applyFont="1" applyBorder="1">
      <alignment vertical="center"/>
    </xf>
    <xf numFmtId="41" fontId="8" fillId="0" borderId="21" xfId="0" applyNumberFormat="1" applyFont="1" applyBorder="1" applyProtection="1">
      <alignment vertical="center"/>
      <protection locked="0"/>
    </xf>
    <xf numFmtId="0" fontId="7" fillId="2" borderId="21" xfId="0" applyFont="1" applyFill="1" applyBorder="1" applyAlignment="1">
      <alignment horizontal="left" vertical="center"/>
    </xf>
    <xf numFmtId="0" fontId="0" fillId="2" borderId="21" xfId="0" applyFill="1" applyBorder="1" applyAlignment="1" applyProtection="1">
      <alignment horizontal="left" vertical="center"/>
      <protection locked="0"/>
    </xf>
    <xf numFmtId="0" fontId="0" fillId="0" borderId="0" xfId="0" quotePrefix="1" applyAlignment="1" applyProtection="1">
      <alignment horizontal="left" vertical="center"/>
      <protection locked="0"/>
    </xf>
    <xf numFmtId="0" fontId="0" fillId="2" borderId="21" xfId="0" quotePrefix="1" applyFill="1" applyBorder="1" applyAlignment="1" applyProtection="1">
      <alignment horizontal="left" vertical="center" wrapText="1"/>
      <protection locked="0"/>
    </xf>
    <xf numFmtId="0" fontId="8" fillId="6" borderId="22" xfId="0" applyFont="1" applyFill="1" applyBorder="1" applyProtection="1">
      <alignment vertical="center"/>
      <protection locked="0"/>
    </xf>
    <xf numFmtId="0" fontId="8" fillId="6" borderId="19" xfId="0" applyFont="1" applyFill="1" applyBorder="1" applyProtection="1">
      <alignment vertical="center"/>
      <protection locked="0"/>
    </xf>
    <xf numFmtId="0" fontId="8" fillId="7" borderId="19" xfId="0" applyFont="1" applyFill="1" applyBorder="1" applyProtection="1">
      <alignment vertical="center"/>
      <protection locked="0"/>
    </xf>
    <xf numFmtId="0" fontId="11" fillId="7" borderId="21" xfId="0" applyFont="1" applyFill="1" applyBorder="1">
      <alignment vertical="center"/>
    </xf>
    <xf numFmtId="0" fontId="8" fillId="7" borderId="23" xfId="0" applyFont="1" applyFill="1" applyBorder="1" applyProtection="1">
      <alignment vertical="center"/>
      <protection locked="0"/>
    </xf>
    <xf numFmtId="0" fontId="7" fillId="7" borderId="21" xfId="0" applyFont="1" applyFill="1" applyBorder="1" applyAlignment="1">
      <alignment horizontal="left" vertical="center"/>
    </xf>
    <xf numFmtId="0" fontId="8" fillId="7" borderId="20" xfId="0" applyFont="1" applyFill="1" applyBorder="1" applyAlignment="1" applyProtection="1">
      <alignment horizontal="left" vertical="center"/>
      <protection locked="0"/>
    </xf>
    <xf numFmtId="41" fontId="8" fillId="3" borderId="19" xfId="0" applyNumberFormat="1" applyFont="1" applyFill="1" applyBorder="1" applyProtection="1">
      <alignment vertical="center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4" xfId="0" quotePrefix="1" applyFill="1" applyBorder="1" applyAlignment="1" applyProtection="1">
      <alignment horizontal="left" vertical="center" wrapText="1"/>
      <protection locked="0"/>
    </xf>
    <xf numFmtId="0" fontId="8" fillId="2" borderId="15" xfId="0" applyFont="1" applyFill="1" applyBorder="1" applyProtection="1">
      <alignment vertical="center"/>
      <protection locked="0"/>
    </xf>
    <xf numFmtId="0" fontId="0" fillId="2" borderId="24" xfId="0" applyFill="1" applyBorder="1" applyAlignment="1" applyProtection="1">
      <alignment horizontal="left" vertical="center"/>
      <protection locked="0"/>
    </xf>
    <xf numFmtId="0" fontId="8" fillId="5" borderId="15" xfId="0" applyFont="1" applyFill="1" applyBorder="1" applyAlignment="1" applyProtection="1">
      <alignment horizontal="center" vertical="center"/>
      <protection locked="0"/>
    </xf>
    <xf numFmtId="0" fontId="8" fillId="4" borderId="25" xfId="0" applyFont="1" applyFill="1" applyBorder="1" applyProtection="1">
      <alignment vertical="center"/>
      <protection locked="0"/>
    </xf>
    <xf numFmtId="0" fontId="0" fillId="5" borderId="24" xfId="0" applyFill="1" applyBorder="1" applyAlignment="1" applyProtection="1">
      <alignment horizontal="left" vertical="center"/>
      <protection locked="0"/>
    </xf>
    <xf numFmtId="0" fontId="0" fillId="5" borderId="0" xfId="0" applyFill="1" applyProtection="1">
      <alignment vertical="center"/>
      <protection locked="0"/>
    </xf>
    <xf numFmtId="0" fontId="8" fillId="4" borderId="15" xfId="0" applyFont="1" applyFill="1" applyBorder="1" applyProtection="1">
      <alignment vertical="center"/>
      <protection locked="0"/>
    </xf>
    <xf numFmtId="0" fontId="8" fillId="3" borderId="23" xfId="0" applyFont="1" applyFill="1" applyBorder="1" applyProtection="1">
      <alignment vertical="center"/>
      <protection locked="0"/>
    </xf>
    <xf numFmtId="0" fontId="8" fillId="6" borderId="23" xfId="0" applyFont="1" applyFill="1" applyBorder="1" applyProtection="1">
      <alignment vertical="center"/>
      <protection locked="0"/>
    </xf>
    <xf numFmtId="0" fontId="8" fillId="3" borderId="21" xfId="0" applyFont="1" applyFill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5" borderId="26" xfId="0" applyFont="1" applyFill="1" applyBorder="1" applyProtection="1">
      <alignment vertical="center"/>
      <protection locked="0"/>
    </xf>
    <xf numFmtId="0" fontId="8" fillId="3" borderId="15" xfId="0" applyFont="1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left" vertical="center"/>
      <protection locked="0"/>
    </xf>
    <xf numFmtId="0" fontId="0" fillId="2" borderId="15" xfId="0" applyFill="1" applyBorder="1" applyAlignment="1">
      <alignment horizontal="left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5" borderId="15" xfId="0" applyFont="1" applyFill="1" applyBorder="1" applyProtection="1">
      <alignment vertical="center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41" fontId="11" fillId="0" borderId="21" xfId="0" applyNumberFormat="1" applyFont="1" applyBorder="1">
      <alignment vertical="center"/>
    </xf>
    <xf numFmtId="0" fontId="8" fillId="4" borderId="23" xfId="0" applyFont="1" applyFill="1" applyBorder="1" applyProtection="1">
      <alignment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11" fillId="7" borderId="15" xfId="0" applyFont="1" applyFill="1" applyBorder="1" applyProtection="1">
      <alignment vertical="center"/>
      <protection locked="0"/>
    </xf>
    <xf numFmtId="0" fontId="8" fillId="7" borderId="22" xfId="0" applyFont="1" applyFill="1" applyBorder="1" applyProtection="1">
      <alignment vertical="center"/>
      <protection locked="0"/>
    </xf>
    <xf numFmtId="0" fontId="8" fillId="0" borderId="15" xfId="0" applyFont="1" applyBorder="1" applyAlignment="1" applyProtection="1">
      <alignment horizontal="left" vertical="center"/>
      <protection locked="0"/>
    </xf>
    <xf numFmtId="0" fontId="0" fillId="0" borderId="0" xfId="0" quotePrefix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3" fontId="0" fillId="0" borderId="0" xfId="0" applyNumberFormat="1" applyProtection="1">
      <alignment vertical="center"/>
      <protection locked="0"/>
    </xf>
    <xf numFmtId="3" fontId="7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0" fontId="3" fillId="0" borderId="0" xfId="0" applyFont="1">
      <alignment vertical="center"/>
    </xf>
    <xf numFmtId="0" fontId="0" fillId="8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0" fillId="9" borderId="2" xfId="0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16" fontId="0" fillId="10" borderId="8" xfId="0" applyNumberFormat="1" applyFill="1" applyBorder="1" applyAlignment="1">
      <alignment horizontal="center" vertical="center"/>
    </xf>
    <xf numFmtId="16" fontId="0" fillId="10" borderId="8" xfId="0" applyNumberFormat="1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 vertical="center"/>
    </xf>
    <xf numFmtId="0" fontId="0" fillId="10" borderId="8" xfId="0" applyFill="1" applyBorder="1" applyAlignment="1">
      <alignment horizontal="left" vertical="center"/>
    </xf>
    <xf numFmtId="0" fontId="0" fillId="10" borderId="13" xfId="0" quotePrefix="1" applyFill="1" applyBorder="1" applyAlignment="1">
      <alignment horizontal="left" vertical="center" wrapText="1"/>
    </xf>
    <xf numFmtId="16" fontId="0" fillId="10" borderId="8" xfId="0" applyNumberFormat="1" applyFill="1" applyBorder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16" fontId="17" fillId="10" borderId="2" xfId="0" applyNumberFormat="1" applyFont="1" applyFill="1" applyBorder="1" applyAlignment="1">
      <alignment horizontal="left" vertical="center" wrapText="1"/>
    </xf>
    <xf numFmtId="0" fontId="0" fillId="10" borderId="13" xfId="0" quotePrefix="1" applyFill="1" applyBorder="1" applyAlignment="1">
      <alignment vertical="center" wrapText="1"/>
    </xf>
    <xf numFmtId="16" fontId="0" fillId="10" borderId="2" xfId="0" applyNumberFormat="1" applyFill="1" applyBorder="1" applyAlignment="1">
      <alignment horizontal="center" vertical="center"/>
    </xf>
    <xf numFmtId="16" fontId="0" fillId="10" borderId="2" xfId="0" applyNumberFormat="1" applyFill="1" applyBorder="1" applyAlignment="1">
      <alignment horizontal="left" vertical="center" wrapText="1"/>
    </xf>
    <xf numFmtId="0" fontId="0" fillId="10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10" borderId="2" xfId="0" applyFill="1" applyBorder="1">
      <alignment vertical="center"/>
    </xf>
    <xf numFmtId="0" fontId="0" fillId="0" borderId="2" xfId="0" applyBorder="1">
      <alignment vertical="center"/>
    </xf>
    <xf numFmtId="16" fontId="0" fillId="7" borderId="2" xfId="0" applyNumberFormat="1" applyFill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 hidden="1"/>
    </xf>
    <xf numFmtId="165" fontId="2" fillId="0" borderId="0" xfId="0" applyNumberFormat="1" applyFont="1" applyProtection="1">
      <alignment vertical="center"/>
      <protection locked="0"/>
    </xf>
    <xf numFmtId="165" fontId="19" fillId="0" borderId="0" xfId="0" applyNumberFormat="1" applyFo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20" fillId="0" borderId="0" xfId="0" applyFont="1" applyProtection="1">
      <alignment vertical="center"/>
      <protection locked="0"/>
    </xf>
    <xf numFmtId="14" fontId="6" fillId="0" borderId="0" xfId="0" applyNumberFormat="1" applyFont="1" applyProtection="1">
      <alignment vertical="center"/>
      <protection locked="0"/>
    </xf>
    <xf numFmtId="0" fontId="21" fillId="0" borderId="0" xfId="0" applyFont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0" borderId="0" xfId="0" applyFont="1" applyProtection="1">
      <alignment vertical="center"/>
      <protection locked="0"/>
    </xf>
    <xf numFmtId="0" fontId="6" fillId="11" borderId="2" xfId="0" applyFont="1" applyFill="1" applyBorder="1" applyAlignment="1" applyProtection="1">
      <alignment horizontal="center" vertical="center"/>
      <protection locked="0"/>
    </xf>
    <xf numFmtId="0" fontId="6" fillId="11" borderId="3" xfId="0" applyFont="1" applyFill="1" applyBorder="1" applyProtection="1">
      <alignment vertical="center"/>
      <protection locked="0"/>
    </xf>
    <xf numFmtId="0" fontId="6" fillId="11" borderId="4" xfId="0" applyFont="1" applyFill="1" applyBorder="1" applyProtection="1">
      <alignment vertical="center"/>
      <protection locked="0"/>
    </xf>
    <xf numFmtId="0" fontId="6" fillId="11" borderId="10" xfId="0" applyFont="1" applyFill="1" applyBorder="1" applyProtection="1">
      <alignment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24" fillId="0" borderId="3" xfId="0" applyFont="1" applyBorder="1" applyProtection="1">
      <alignment vertical="center"/>
      <protection locked="0"/>
    </xf>
    <xf numFmtId="0" fontId="6" fillId="5" borderId="4" xfId="0" applyFont="1" applyFill="1" applyBorder="1" applyProtection="1">
      <alignment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Protection="1">
      <alignment vertical="center"/>
      <protection locked="0"/>
    </xf>
    <xf numFmtId="0" fontId="6" fillId="5" borderId="3" xfId="0" applyFont="1" applyFill="1" applyBorder="1" applyProtection="1">
      <alignment vertical="center"/>
      <protection locked="0"/>
    </xf>
    <xf numFmtId="0" fontId="6" fillId="0" borderId="3" xfId="0" applyFont="1" applyBorder="1" applyProtection="1">
      <alignment vertical="center"/>
      <protection locked="0"/>
    </xf>
    <xf numFmtId="0" fontId="25" fillId="0" borderId="0" xfId="0" applyFont="1" applyProtection="1">
      <alignment vertical="center"/>
      <protection locked="0"/>
    </xf>
    <xf numFmtId="0" fontId="26" fillId="0" borderId="3" xfId="0" applyFont="1" applyBorder="1" applyAlignment="1" applyProtection="1">
      <alignment horizontal="centerContinuous" vertical="center"/>
      <protection locked="0"/>
    </xf>
    <xf numFmtId="0" fontId="6" fillId="0" borderId="4" xfId="0" applyFont="1" applyBorder="1" applyAlignment="1" applyProtection="1">
      <alignment horizontal="centerContinuous" vertical="center"/>
      <protection locked="0"/>
    </xf>
    <xf numFmtId="0" fontId="25" fillId="0" borderId="4" xfId="0" applyFont="1" applyBorder="1" applyAlignment="1" applyProtection="1">
      <alignment horizontal="centerContinuous" vertical="center"/>
      <protection locked="0"/>
    </xf>
    <xf numFmtId="0" fontId="6" fillId="0" borderId="10" xfId="0" applyFont="1" applyBorder="1" applyAlignment="1" applyProtection="1">
      <alignment horizontal="centerContinuous" vertical="center"/>
      <protection locked="0"/>
    </xf>
    <xf numFmtId="0" fontId="27" fillId="12" borderId="0" xfId="0" applyFont="1" applyFill="1" applyProtection="1">
      <alignment vertical="center"/>
      <protection locked="0"/>
    </xf>
    <xf numFmtId="166" fontId="6" fillId="0" borderId="0" xfId="0" applyNumberFormat="1" applyFont="1" applyProtection="1">
      <alignment vertical="center"/>
      <protection locked="0"/>
    </xf>
    <xf numFmtId="0" fontId="28" fillId="0" borderId="1" xfId="0" applyFont="1" applyBorder="1" applyProtection="1">
      <alignment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67" fontId="8" fillId="0" borderId="3" xfId="0" applyNumberFormat="1" applyFont="1" applyBorder="1" applyProtection="1">
      <alignment vertical="center"/>
      <protection locked="0"/>
    </xf>
    <xf numFmtId="167" fontId="8" fillId="0" borderId="2" xfId="0" applyNumberFormat="1" applyFont="1" applyBorder="1" applyProtection="1">
      <alignment vertical="center"/>
      <protection locked="0"/>
    </xf>
    <xf numFmtId="0" fontId="8" fillId="0" borderId="3" xfId="0" applyFont="1" applyBorder="1" applyProtection="1">
      <alignment vertical="center"/>
      <protection locked="0"/>
    </xf>
    <xf numFmtId="167" fontId="8" fillId="0" borderId="3" xfId="0" applyNumberFormat="1" applyFont="1" applyBorder="1" applyAlignment="1" applyProtection="1">
      <alignment vertical="center" wrapText="1"/>
      <protection locked="0"/>
    </xf>
    <xf numFmtId="0" fontId="8" fillId="0" borderId="2" xfId="0" applyFont="1" applyBorder="1" applyProtection="1">
      <alignment vertical="center"/>
      <protection locked="0"/>
    </xf>
    <xf numFmtId="167" fontId="8" fillId="0" borderId="2" xfId="0" applyNumberFormat="1" applyFont="1" applyBorder="1" applyAlignment="1" applyProtection="1">
      <alignment vertical="center" wrapText="1"/>
      <protection locked="0"/>
    </xf>
    <xf numFmtId="0" fontId="30" fillId="2" borderId="2" xfId="0" applyFont="1" applyFill="1" applyBorder="1" applyAlignment="1" applyProtection="1">
      <alignment vertical="center" wrapText="1"/>
      <protection locked="0"/>
    </xf>
    <xf numFmtId="1" fontId="31" fillId="6" borderId="2" xfId="0" applyNumberFormat="1" applyFont="1" applyFill="1" applyBorder="1" applyProtection="1">
      <alignment vertical="center"/>
      <protection locked="0"/>
    </xf>
    <xf numFmtId="0" fontId="30" fillId="2" borderId="2" xfId="0" applyFont="1" applyFill="1" applyBorder="1" applyProtection="1">
      <alignment vertical="center"/>
      <protection locked="0"/>
    </xf>
    <xf numFmtId="168" fontId="31" fillId="6" borderId="2" xfId="1" applyNumberFormat="1" applyFont="1" applyFill="1" applyBorder="1" applyAlignment="1" applyProtection="1">
      <alignment vertical="center"/>
      <protection locked="0"/>
    </xf>
    <xf numFmtId="0" fontId="30" fillId="0" borderId="2" xfId="0" applyFont="1" applyBorder="1" applyAlignment="1" applyProtection="1">
      <alignment vertical="center" wrapText="1"/>
      <protection locked="0"/>
    </xf>
    <xf numFmtId="169" fontId="6" fillId="0" borderId="0" xfId="2" applyNumberFormat="1" applyFont="1" applyProtection="1">
      <alignment vertical="center"/>
      <protection locked="0"/>
    </xf>
    <xf numFmtId="3" fontId="6" fillId="0" borderId="0" xfId="0" applyNumberFormat="1" applyFont="1" applyProtection="1">
      <alignment vertical="center"/>
      <protection locked="0"/>
    </xf>
    <xf numFmtId="0" fontId="30" fillId="2" borderId="3" xfId="0" applyFont="1" applyFill="1" applyBorder="1" applyAlignment="1" applyProtection="1">
      <alignment vertical="center" wrapText="1"/>
      <protection locked="0"/>
    </xf>
    <xf numFmtId="1" fontId="31" fillId="6" borderId="3" xfId="0" applyNumberFormat="1" applyFont="1" applyFill="1" applyBorder="1" applyProtection="1">
      <alignment vertical="center"/>
      <protection locked="0"/>
    </xf>
    <xf numFmtId="168" fontId="31" fillId="8" borderId="3" xfId="1" applyNumberFormat="1" applyFont="1" applyFill="1" applyBorder="1" applyAlignment="1" applyProtection="1">
      <alignment vertical="center"/>
      <protection locked="0"/>
    </xf>
    <xf numFmtId="168" fontId="31" fillId="8" borderId="2" xfId="1" applyNumberFormat="1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9" xfId="0" applyFont="1" applyFill="1" applyBorder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3" fontId="9" fillId="0" borderId="3" xfId="0" applyNumberFormat="1" applyFont="1" applyBorder="1" applyAlignment="1" applyProtection="1">
      <alignment horizontal="center" vertical="center"/>
      <protection locked="0"/>
    </xf>
    <xf numFmtId="3" fontId="9" fillId="0" borderId="4" xfId="0" applyNumberFormat="1" applyFont="1" applyBorder="1" applyAlignment="1" applyProtection="1">
      <alignment horizontal="center" vertical="center"/>
      <protection locked="0"/>
    </xf>
    <xf numFmtId="3" fontId="9" fillId="0" borderId="10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388481671409"/>
          <c:y val="1.615457478880334E-2"/>
          <c:w val="0.75898153781591549"/>
          <c:h val="0.94496735551747102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standard!$H$71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standard!$B$72:$B$201</c15:sqref>
                  </c15:fullRef>
                </c:ext>
              </c:extLst>
              <c:f>standard!$B$72:$B$163</c:f>
              <c:strCache>
                <c:ptCount val="92"/>
                <c:pt idx="0">
                  <c:v>Keinhing</c:v>
                </c:pt>
                <c:pt idx="1">
                  <c:v>Topy</c:v>
                </c:pt>
                <c:pt idx="2">
                  <c:v>NOK ASIA</c:v>
                </c:pt>
                <c:pt idx="3">
                  <c:v>ASAHI KOSEI </c:v>
                </c:pt>
                <c:pt idx="4">
                  <c:v>DMAT</c:v>
                </c:pt>
                <c:pt idx="5">
                  <c:v>TSUCHIYA (chemical)</c:v>
                </c:pt>
                <c:pt idx="6">
                  <c:v>Daito Rubber</c:v>
                </c:pt>
                <c:pt idx="7">
                  <c:v>VIETINAK</c:v>
                </c:pt>
                <c:pt idx="8">
                  <c:v>HITACHI Thailand</c:v>
                </c:pt>
                <c:pt idx="9">
                  <c:v>HOKURIKU</c:v>
                </c:pt>
                <c:pt idx="10">
                  <c:v>DAIMET KLANG </c:v>
                </c:pt>
                <c:pt idx="11">
                  <c:v>NAGASE</c:v>
                </c:pt>
                <c:pt idx="12">
                  <c:v>Scherdel</c:v>
                </c:pt>
                <c:pt idx="13">
                  <c:v>Johnson</c:v>
                </c:pt>
                <c:pt idx="14">
                  <c:v>NSK</c:v>
                </c:pt>
                <c:pt idx="15">
                  <c:v>TPR VN</c:v>
                </c:pt>
                <c:pt idx="16">
                  <c:v>ITOMOL</c:v>
                </c:pt>
                <c:pt idx="17">
                  <c:v>HIRATA</c:v>
                </c:pt>
                <c:pt idx="18">
                  <c:v>GSE</c:v>
                </c:pt>
                <c:pt idx="19">
                  <c:v>Mitsubishi</c:v>
                </c:pt>
                <c:pt idx="20">
                  <c:v>Yamada</c:v>
                </c:pt>
                <c:pt idx="21">
                  <c:v>TDK Hong Kong </c:v>
                </c:pt>
                <c:pt idx="22">
                  <c:v>THREEBOND</c:v>
                </c:pt>
                <c:pt idx="23">
                  <c:v>FUJIKURA - VN</c:v>
                </c:pt>
                <c:pt idx="24">
                  <c:v>Daiki</c:v>
                </c:pt>
                <c:pt idx="25">
                  <c:v>CHUBURIKA</c:v>
                </c:pt>
                <c:pt idx="26">
                  <c:v>DNMX</c:v>
                </c:pt>
                <c:pt idx="27">
                  <c:v>KOBATECH</c:v>
                </c:pt>
                <c:pt idx="28">
                  <c:v>KOTOBUKI</c:v>
                </c:pt>
                <c:pt idx="29">
                  <c:v>Kawasaki</c:v>
                </c:pt>
                <c:pt idx="30">
                  <c:v>ATARIH</c:v>
                </c:pt>
                <c:pt idx="31">
                  <c:v>KOHWA</c:v>
                </c:pt>
                <c:pt idx="32">
                  <c:v>Siam NDK</c:v>
                </c:pt>
                <c:pt idx="33">
                  <c:v>SCHAEFFLER</c:v>
                </c:pt>
                <c:pt idx="34">
                  <c:v>DNIA</c:v>
                </c:pt>
                <c:pt idx="35">
                  <c:v>Thai IKEDA</c:v>
                </c:pt>
                <c:pt idx="36">
                  <c:v>Yarnapund</c:v>
                </c:pt>
                <c:pt idx="37">
                  <c:v>SANKO</c:v>
                </c:pt>
                <c:pt idx="38">
                  <c:v>Kurabe</c:v>
                </c:pt>
                <c:pt idx="39">
                  <c:v>FUKOKU - VN</c:v>
                </c:pt>
                <c:pt idx="40">
                  <c:v>Advanex</c:v>
                </c:pt>
                <c:pt idx="41">
                  <c:v>AINE</c:v>
                </c:pt>
                <c:pt idx="42">
                  <c:v>Sanyo</c:v>
                </c:pt>
                <c:pt idx="43">
                  <c:v>Toyo Drilube</c:v>
                </c:pt>
                <c:pt idx="44">
                  <c:v>NOK THAI</c:v>
                </c:pt>
                <c:pt idx="45">
                  <c:v>IDEMITSU</c:v>
                </c:pt>
                <c:pt idx="46">
                  <c:v>SHOEI</c:v>
                </c:pt>
                <c:pt idx="47">
                  <c:v>NOK VN</c:v>
                </c:pt>
                <c:pt idx="48">
                  <c:v>Tsuchiya</c:v>
                </c:pt>
                <c:pt idx="49">
                  <c:v>VINATAIYO</c:v>
                </c:pt>
                <c:pt idx="50">
                  <c:v>HOINAK</c:v>
                </c:pt>
                <c:pt idx="51">
                  <c:v>Shin Ei</c:v>
                </c:pt>
                <c:pt idx="52">
                  <c:v>Yamasei</c:v>
                </c:pt>
                <c:pt idx="53">
                  <c:v>TOYOTA TSUSHO - AISP </c:v>
                </c:pt>
                <c:pt idx="54">
                  <c:v>MABUCHI</c:v>
                </c:pt>
                <c:pt idx="55">
                  <c:v>MIKURO</c:v>
                </c:pt>
                <c:pt idx="56">
                  <c:v>NHK</c:v>
                </c:pt>
                <c:pt idx="57">
                  <c:v>ADVANEX - VN</c:v>
                </c:pt>
                <c:pt idx="58">
                  <c:v>TOYOTA TSUSHO (Chemical)</c:v>
                </c:pt>
                <c:pt idx="59">
                  <c:v>KYOSHIN HCM</c:v>
                </c:pt>
                <c:pt idx="60">
                  <c:v>MEINAN</c:v>
                </c:pt>
                <c:pt idx="61">
                  <c:v>Fertile</c:v>
                </c:pt>
                <c:pt idx="62">
                  <c:v>Kokoku Rubber</c:v>
                </c:pt>
                <c:pt idx="63">
                  <c:v>Rhythm Kyoshin HN</c:v>
                </c:pt>
                <c:pt idx="64">
                  <c:v>Kawabe</c:v>
                </c:pt>
                <c:pt idx="65">
                  <c:v>Curious</c:v>
                </c:pt>
                <c:pt idx="66">
                  <c:v>SWS Thailand</c:v>
                </c:pt>
                <c:pt idx="67">
                  <c:v>Nissin</c:v>
                </c:pt>
                <c:pt idx="68">
                  <c:v>Minebea</c:v>
                </c:pt>
                <c:pt idx="69">
                  <c:v>Nippa</c:v>
                </c:pt>
                <c:pt idx="70">
                  <c:v>Sanwa</c:v>
                </c:pt>
                <c:pt idx="71">
                  <c:v>Ohashi</c:v>
                </c:pt>
                <c:pt idx="72">
                  <c:v>MICROTECHNO</c:v>
                </c:pt>
                <c:pt idx="73">
                  <c:v>DNKR</c:v>
                </c:pt>
                <c:pt idx="74">
                  <c:v>OKAYA</c:v>
                </c:pt>
                <c:pt idx="75">
                  <c:v>Sunchirin</c:v>
                </c:pt>
                <c:pt idx="76">
                  <c:v>MARUEI</c:v>
                </c:pt>
                <c:pt idx="77">
                  <c:v>E&amp;H</c:v>
                </c:pt>
                <c:pt idx="78">
                  <c:v>HARIKI</c:v>
                </c:pt>
                <c:pt idx="79">
                  <c:v>Ohashi Tekko</c:v>
                </c:pt>
                <c:pt idx="80">
                  <c:v>Sakuma</c:v>
                </c:pt>
                <c:pt idx="81">
                  <c:v>NTA</c:v>
                </c:pt>
                <c:pt idx="82">
                  <c:v>YS Tech</c:v>
                </c:pt>
                <c:pt idx="83">
                  <c:v>Nippo</c:v>
                </c:pt>
                <c:pt idx="84">
                  <c:v>Kuroda</c:v>
                </c:pt>
                <c:pt idx="85">
                  <c:v>Fujita Rashi</c:v>
                </c:pt>
                <c:pt idx="86">
                  <c:v>HDVN</c:v>
                </c:pt>
                <c:pt idx="87">
                  <c:v>Surteckariya</c:v>
                </c:pt>
                <c:pt idx="88">
                  <c:v>HAL</c:v>
                </c:pt>
                <c:pt idx="89">
                  <c:v>Yahagi</c:v>
                </c:pt>
                <c:pt idx="90">
                  <c:v>OHARA</c:v>
                </c:pt>
                <c:pt idx="91">
                  <c:v>MATSUO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standard!$H$72:$H$201</c15:sqref>
                  </c15:fullRef>
                </c:ext>
              </c:extLst>
              <c:f>standard!$H$72:$H$163</c:f>
              <c:numCache>
                <c:formatCode>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B-4989-99B1-1EDDE5CA4DA1}"/>
            </c:ext>
          </c:extLst>
        </c:ser>
        <c:ser>
          <c:idx val="2"/>
          <c:order val="1"/>
          <c:tx>
            <c:strRef>
              <c:f>standard!$G$71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standard!$B$72:$B$201</c15:sqref>
                  </c15:fullRef>
                </c:ext>
              </c:extLst>
              <c:f>standard!$B$72:$B$163</c:f>
              <c:strCache>
                <c:ptCount val="92"/>
                <c:pt idx="0">
                  <c:v>Keinhing</c:v>
                </c:pt>
                <c:pt idx="1">
                  <c:v>Topy</c:v>
                </c:pt>
                <c:pt idx="2">
                  <c:v>NOK ASIA</c:v>
                </c:pt>
                <c:pt idx="3">
                  <c:v>ASAHI KOSEI </c:v>
                </c:pt>
                <c:pt idx="4">
                  <c:v>DMAT</c:v>
                </c:pt>
                <c:pt idx="5">
                  <c:v>TSUCHIYA (chemical)</c:v>
                </c:pt>
                <c:pt idx="6">
                  <c:v>Daito Rubber</c:v>
                </c:pt>
                <c:pt idx="7">
                  <c:v>VIETINAK</c:v>
                </c:pt>
                <c:pt idx="8">
                  <c:v>HITACHI Thailand</c:v>
                </c:pt>
                <c:pt idx="9">
                  <c:v>HOKURIKU</c:v>
                </c:pt>
                <c:pt idx="10">
                  <c:v>DAIMET KLANG </c:v>
                </c:pt>
                <c:pt idx="11">
                  <c:v>NAGASE</c:v>
                </c:pt>
                <c:pt idx="12">
                  <c:v>Scherdel</c:v>
                </c:pt>
                <c:pt idx="13">
                  <c:v>Johnson</c:v>
                </c:pt>
                <c:pt idx="14">
                  <c:v>NSK</c:v>
                </c:pt>
                <c:pt idx="15">
                  <c:v>TPR VN</c:v>
                </c:pt>
                <c:pt idx="16">
                  <c:v>ITOMOL</c:v>
                </c:pt>
                <c:pt idx="17">
                  <c:v>HIRATA</c:v>
                </c:pt>
                <c:pt idx="18">
                  <c:v>GSE</c:v>
                </c:pt>
                <c:pt idx="19">
                  <c:v>Mitsubishi</c:v>
                </c:pt>
                <c:pt idx="20">
                  <c:v>Yamada</c:v>
                </c:pt>
                <c:pt idx="21">
                  <c:v>TDK Hong Kong </c:v>
                </c:pt>
                <c:pt idx="22">
                  <c:v>THREEBOND</c:v>
                </c:pt>
                <c:pt idx="23">
                  <c:v>FUJIKURA - VN</c:v>
                </c:pt>
                <c:pt idx="24">
                  <c:v>Daiki</c:v>
                </c:pt>
                <c:pt idx="25">
                  <c:v>CHUBURIKA</c:v>
                </c:pt>
                <c:pt idx="26">
                  <c:v>DNMX</c:v>
                </c:pt>
                <c:pt idx="27">
                  <c:v>KOBATECH</c:v>
                </c:pt>
                <c:pt idx="28">
                  <c:v>KOTOBUKI</c:v>
                </c:pt>
                <c:pt idx="29">
                  <c:v>Kawasaki</c:v>
                </c:pt>
                <c:pt idx="30">
                  <c:v>ATARIH</c:v>
                </c:pt>
                <c:pt idx="31">
                  <c:v>KOHWA</c:v>
                </c:pt>
                <c:pt idx="32">
                  <c:v>Siam NDK</c:v>
                </c:pt>
                <c:pt idx="33">
                  <c:v>SCHAEFFLER</c:v>
                </c:pt>
                <c:pt idx="34">
                  <c:v>DNIA</c:v>
                </c:pt>
                <c:pt idx="35">
                  <c:v>Thai IKEDA</c:v>
                </c:pt>
                <c:pt idx="36">
                  <c:v>Yarnapund</c:v>
                </c:pt>
                <c:pt idx="37">
                  <c:v>SANKO</c:v>
                </c:pt>
                <c:pt idx="38">
                  <c:v>Kurabe</c:v>
                </c:pt>
                <c:pt idx="39">
                  <c:v>FUKOKU - VN</c:v>
                </c:pt>
                <c:pt idx="40">
                  <c:v>Advanex</c:v>
                </c:pt>
                <c:pt idx="41">
                  <c:v>AINE</c:v>
                </c:pt>
                <c:pt idx="42">
                  <c:v>Sanyo</c:v>
                </c:pt>
                <c:pt idx="43">
                  <c:v>Toyo Drilube</c:v>
                </c:pt>
                <c:pt idx="44">
                  <c:v>NOK THAI</c:v>
                </c:pt>
                <c:pt idx="45">
                  <c:v>IDEMITSU</c:v>
                </c:pt>
                <c:pt idx="46">
                  <c:v>SHOEI</c:v>
                </c:pt>
                <c:pt idx="47">
                  <c:v>NOK VN</c:v>
                </c:pt>
                <c:pt idx="48">
                  <c:v>Tsuchiya</c:v>
                </c:pt>
                <c:pt idx="49">
                  <c:v>VINATAIYO</c:v>
                </c:pt>
                <c:pt idx="50">
                  <c:v>HOINAK</c:v>
                </c:pt>
                <c:pt idx="51">
                  <c:v>Shin Ei</c:v>
                </c:pt>
                <c:pt idx="52">
                  <c:v>Yamasei</c:v>
                </c:pt>
                <c:pt idx="53">
                  <c:v>TOYOTA TSUSHO - AISP </c:v>
                </c:pt>
                <c:pt idx="54">
                  <c:v>MABUCHI</c:v>
                </c:pt>
                <c:pt idx="55">
                  <c:v>MIKURO</c:v>
                </c:pt>
                <c:pt idx="56">
                  <c:v>NHK</c:v>
                </c:pt>
                <c:pt idx="57">
                  <c:v>ADVANEX - VN</c:v>
                </c:pt>
                <c:pt idx="58">
                  <c:v>TOYOTA TSUSHO (Chemical)</c:v>
                </c:pt>
                <c:pt idx="59">
                  <c:v>KYOSHIN HCM</c:v>
                </c:pt>
                <c:pt idx="60">
                  <c:v>MEINAN</c:v>
                </c:pt>
                <c:pt idx="61">
                  <c:v>Fertile</c:v>
                </c:pt>
                <c:pt idx="62">
                  <c:v>Kokoku Rubber</c:v>
                </c:pt>
                <c:pt idx="63">
                  <c:v>Rhythm Kyoshin HN</c:v>
                </c:pt>
                <c:pt idx="64">
                  <c:v>Kawabe</c:v>
                </c:pt>
                <c:pt idx="65">
                  <c:v>Curious</c:v>
                </c:pt>
                <c:pt idx="66">
                  <c:v>SWS Thailand</c:v>
                </c:pt>
                <c:pt idx="67">
                  <c:v>Nissin</c:v>
                </c:pt>
                <c:pt idx="68">
                  <c:v>Minebea</c:v>
                </c:pt>
                <c:pt idx="69">
                  <c:v>Nippa</c:v>
                </c:pt>
                <c:pt idx="70">
                  <c:v>Sanwa</c:v>
                </c:pt>
                <c:pt idx="71">
                  <c:v>Ohashi</c:v>
                </c:pt>
                <c:pt idx="72">
                  <c:v>MICROTECHNO</c:v>
                </c:pt>
                <c:pt idx="73">
                  <c:v>DNKR</c:v>
                </c:pt>
                <c:pt idx="74">
                  <c:v>OKAYA</c:v>
                </c:pt>
                <c:pt idx="75">
                  <c:v>Sunchirin</c:v>
                </c:pt>
                <c:pt idx="76">
                  <c:v>MARUEI</c:v>
                </c:pt>
                <c:pt idx="77">
                  <c:v>E&amp;H</c:v>
                </c:pt>
                <c:pt idx="78">
                  <c:v>HARIKI</c:v>
                </c:pt>
                <c:pt idx="79">
                  <c:v>Ohashi Tekko</c:v>
                </c:pt>
                <c:pt idx="80">
                  <c:v>Sakuma</c:v>
                </c:pt>
                <c:pt idx="81">
                  <c:v>NTA</c:v>
                </c:pt>
                <c:pt idx="82">
                  <c:v>YS Tech</c:v>
                </c:pt>
                <c:pt idx="83">
                  <c:v>Nippo</c:v>
                </c:pt>
                <c:pt idx="84">
                  <c:v>Kuroda</c:v>
                </c:pt>
                <c:pt idx="85">
                  <c:v>Fujita Rashi</c:v>
                </c:pt>
                <c:pt idx="86">
                  <c:v>HDVN</c:v>
                </c:pt>
                <c:pt idx="87">
                  <c:v>Surteckariya</c:v>
                </c:pt>
                <c:pt idx="88">
                  <c:v>HAL</c:v>
                </c:pt>
                <c:pt idx="89">
                  <c:v>Yahagi</c:v>
                </c:pt>
                <c:pt idx="90">
                  <c:v>OHARA</c:v>
                </c:pt>
                <c:pt idx="91">
                  <c:v>MATSUO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standard!$G$72:$G$201</c15:sqref>
                  </c15:fullRef>
                </c:ext>
              </c:extLst>
              <c:f>standard!$G$72:$G$163</c:f>
              <c:numCache>
                <c:formatCode>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B-4989-99B1-1EDDE5CA4DA1}"/>
            </c:ext>
          </c:extLst>
        </c:ser>
        <c:ser>
          <c:idx val="1"/>
          <c:order val="2"/>
          <c:tx>
            <c:strRef>
              <c:f>standard!$F$71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standard!$B$72:$B$201</c15:sqref>
                  </c15:fullRef>
                </c:ext>
              </c:extLst>
              <c:f>standard!$B$72:$B$163</c:f>
              <c:strCache>
                <c:ptCount val="92"/>
                <c:pt idx="0">
                  <c:v>Keinhing</c:v>
                </c:pt>
                <c:pt idx="1">
                  <c:v>Topy</c:v>
                </c:pt>
                <c:pt idx="2">
                  <c:v>NOK ASIA</c:v>
                </c:pt>
                <c:pt idx="3">
                  <c:v>ASAHI KOSEI </c:v>
                </c:pt>
                <c:pt idx="4">
                  <c:v>DMAT</c:v>
                </c:pt>
                <c:pt idx="5">
                  <c:v>TSUCHIYA (chemical)</c:v>
                </c:pt>
                <c:pt idx="6">
                  <c:v>Daito Rubber</c:v>
                </c:pt>
                <c:pt idx="7">
                  <c:v>VIETINAK</c:v>
                </c:pt>
                <c:pt idx="8">
                  <c:v>HITACHI Thailand</c:v>
                </c:pt>
                <c:pt idx="9">
                  <c:v>HOKURIKU</c:v>
                </c:pt>
                <c:pt idx="10">
                  <c:v>DAIMET KLANG </c:v>
                </c:pt>
                <c:pt idx="11">
                  <c:v>NAGASE</c:v>
                </c:pt>
                <c:pt idx="12">
                  <c:v>Scherdel</c:v>
                </c:pt>
                <c:pt idx="13">
                  <c:v>Johnson</c:v>
                </c:pt>
                <c:pt idx="14">
                  <c:v>NSK</c:v>
                </c:pt>
                <c:pt idx="15">
                  <c:v>TPR VN</c:v>
                </c:pt>
                <c:pt idx="16">
                  <c:v>ITOMOL</c:v>
                </c:pt>
                <c:pt idx="17">
                  <c:v>HIRATA</c:v>
                </c:pt>
                <c:pt idx="18">
                  <c:v>GSE</c:v>
                </c:pt>
                <c:pt idx="19">
                  <c:v>Mitsubishi</c:v>
                </c:pt>
                <c:pt idx="20">
                  <c:v>Yamada</c:v>
                </c:pt>
                <c:pt idx="21">
                  <c:v>TDK Hong Kong </c:v>
                </c:pt>
                <c:pt idx="22">
                  <c:v>THREEBOND</c:v>
                </c:pt>
                <c:pt idx="23">
                  <c:v>FUJIKURA - VN</c:v>
                </c:pt>
                <c:pt idx="24">
                  <c:v>Daiki</c:v>
                </c:pt>
                <c:pt idx="25">
                  <c:v>CHUBURIKA</c:v>
                </c:pt>
                <c:pt idx="26">
                  <c:v>DNMX</c:v>
                </c:pt>
                <c:pt idx="27">
                  <c:v>KOBATECH</c:v>
                </c:pt>
                <c:pt idx="28">
                  <c:v>KOTOBUKI</c:v>
                </c:pt>
                <c:pt idx="29">
                  <c:v>Kawasaki</c:v>
                </c:pt>
                <c:pt idx="30">
                  <c:v>ATARIH</c:v>
                </c:pt>
                <c:pt idx="31">
                  <c:v>KOHWA</c:v>
                </c:pt>
                <c:pt idx="32">
                  <c:v>Siam NDK</c:v>
                </c:pt>
                <c:pt idx="33">
                  <c:v>SCHAEFFLER</c:v>
                </c:pt>
                <c:pt idx="34">
                  <c:v>DNIA</c:v>
                </c:pt>
                <c:pt idx="35">
                  <c:v>Thai IKEDA</c:v>
                </c:pt>
                <c:pt idx="36">
                  <c:v>Yarnapund</c:v>
                </c:pt>
                <c:pt idx="37">
                  <c:v>SANKO</c:v>
                </c:pt>
                <c:pt idx="38">
                  <c:v>Kurabe</c:v>
                </c:pt>
                <c:pt idx="39">
                  <c:v>FUKOKU - VN</c:v>
                </c:pt>
                <c:pt idx="40">
                  <c:v>Advanex</c:v>
                </c:pt>
                <c:pt idx="41">
                  <c:v>AINE</c:v>
                </c:pt>
                <c:pt idx="42">
                  <c:v>Sanyo</c:v>
                </c:pt>
                <c:pt idx="43">
                  <c:v>Toyo Drilube</c:v>
                </c:pt>
                <c:pt idx="44">
                  <c:v>NOK THAI</c:v>
                </c:pt>
                <c:pt idx="45">
                  <c:v>IDEMITSU</c:v>
                </c:pt>
                <c:pt idx="46">
                  <c:v>SHOEI</c:v>
                </c:pt>
                <c:pt idx="47">
                  <c:v>NOK VN</c:v>
                </c:pt>
                <c:pt idx="48">
                  <c:v>Tsuchiya</c:v>
                </c:pt>
                <c:pt idx="49">
                  <c:v>VINATAIYO</c:v>
                </c:pt>
                <c:pt idx="50">
                  <c:v>HOINAK</c:v>
                </c:pt>
                <c:pt idx="51">
                  <c:v>Shin Ei</c:v>
                </c:pt>
                <c:pt idx="52">
                  <c:v>Yamasei</c:v>
                </c:pt>
                <c:pt idx="53">
                  <c:v>TOYOTA TSUSHO - AISP </c:v>
                </c:pt>
                <c:pt idx="54">
                  <c:v>MABUCHI</c:v>
                </c:pt>
                <c:pt idx="55">
                  <c:v>MIKURO</c:v>
                </c:pt>
                <c:pt idx="56">
                  <c:v>NHK</c:v>
                </c:pt>
                <c:pt idx="57">
                  <c:v>ADVANEX - VN</c:v>
                </c:pt>
                <c:pt idx="58">
                  <c:v>TOYOTA TSUSHO (Chemical)</c:v>
                </c:pt>
                <c:pt idx="59">
                  <c:v>KYOSHIN HCM</c:v>
                </c:pt>
                <c:pt idx="60">
                  <c:v>MEINAN</c:v>
                </c:pt>
                <c:pt idx="61">
                  <c:v>Fertile</c:v>
                </c:pt>
                <c:pt idx="62">
                  <c:v>Kokoku Rubber</c:v>
                </c:pt>
                <c:pt idx="63">
                  <c:v>Rhythm Kyoshin HN</c:v>
                </c:pt>
                <c:pt idx="64">
                  <c:v>Kawabe</c:v>
                </c:pt>
                <c:pt idx="65">
                  <c:v>Curious</c:v>
                </c:pt>
                <c:pt idx="66">
                  <c:v>SWS Thailand</c:v>
                </c:pt>
                <c:pt idx="67">
                  <c:v>Nissin</c:v>
                </c:pt>
                <c:pt idx="68">
                  <c:v>Minebea</c:v>
                </c:pt>
                <c:pt idx="69">
                  <c:v>Nippa</c:v>
                </c:pt>
                <c:pt idx="70">
                  <c:v>Sanwa</c:v>
                </c:pt>
                <c:pt idx="71">
                  <c:v>Ohashi</c:v>
                </c:pt>
                <c:pt idx="72">
                  <c:v>MICROTECHNO</c:v>
                </c:pt>
                <c:pt idx="73">
                  <c:v>DNKR</c:v>
                </c:pt>
                <c:pt idx="74">
                  <c:v>OKAYA</c:v>
                </c:pt>
                <c:pt idx="75">
                  <c:v>Sunchirin</c:v>
                </c:pt>
                <c:pt idx="76">
                  <c:v>MARUEI</c:v>
                </c:pt>
                <c:pt idx="77">
                  <c:v>E&amp;H</c:v>
                </c:pt>
                <c:pt idx="78">
                  <c:v>HARIKI</c:v>
                </c:pt>
                <c:pt idx="79">
                  <c:v>Ohashi Tekko</c:v>
                </c:pt>
                <c:pt idx="80">
                  <c:v>Sakuma</c:v>
                </c:pt>
                <c:pt idx="81">
                  <c:v>NTA</c:v>
                </c:pt>
                <c:pt idx="82">
                  <c:v>YS Tech</c:v>
                </c:pt>
                <c:pt idx="83">
                  <c:v>Nippo</c:v>
                </c:pt>
                <c:pt idx="84">
                  <c:v>Kuroda</c:v>
                </c:pt>
                <c:pt idx="85">
                  <c:v>Fujita Rashi</c:v>
                </c:pt>
                <c:pt idx="86">
                  <c:v>HDVN</c:v>
                </c:pt>
                <c:pt idx="87">
                  <c:v>Surteckariya</c:v>
                </c:pt>
                <c:pt idx="88">
                  <c:v>HAL</c:v>
                </c:pt>
                <c:pt idx="89">
                  <c:v>Yahagi</c:v>
                </c:pt>
                <c:pt idx="90">
                  <c:v>OHARA</c:v>
                </c:pt>
                <c:pt idx="91">
                  <c:v>MATSUO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standard!$F$72:$F$201</c15:sqref>
                  </c15:fullRef>
                </c:ext>
              </c:extLst>
              <c:f>standard!$F$72:$F$163</c:f>
              <c:numCache>
                <c:formatCode>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B-4989-99B1-1EDDE5CA4DA1}"/>
            </c:ext>
          </c:extLst>
        </c:ser>
        <c:ser>
          <c:idx val="0"/>
          <c:order val="3"/>
          <c:tx>
            <c:strRef>
              <c:f>standard!$E$71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standard!$B$72:$B$201</c15:sqref>
                  </c15:fullRef>
                </c:ext>
              </c:extLst>
              <c:f>standard!$B$72:$B$163</c:f>
              <c:strCache>
                <c:ptCount val="92"/>
                <c:pt idx="0">
                  <c:v>Keinhing</c:v>
                </c:pt>
                <c:pt idx="1">
                  <c:v>Topy</c:v>
                </c:pt>
                <c:pt idx="2">
                  <c:v>NOK ASIA</c:v>
                </c:pt>
                <c:pt idx="3">
                  <c:v>ASAHI KOSEI </c:v>
                </c:pt>
                <c:pt idx="4">
                  <c:v>DMAT</c:v>
                </c:pt>
                <c:pt idx="5">
                  <c:v>TSUCHIYA (chemical)</c:v>
                </c:pt>
                <c:pt idx="6">
                  <c:v>Daito Rubber</c:v>
                </c:pt>
                <c:pt idx="7">
                  <c:v>VIETINAK</c:v>
                </c:pt>
                <c:pt idx="8">
                  <c:v>HITACHI Thailand</c:v>
                </c:pt>
                <c:pt idx="9">
                  <c:v>HOKURIKU</c:v>
                </c:pt>
                <c:pt idx="10">
                  <c:v>DAIMET KLANG </c:v>
                </c:pt>
                <c:pt idx="11">
                  <c:v>NAGASE</c:v>
                </c:pt>
                <c:pt idx="12">
                  <c:v>Scherdel</c:v>
                </c:pt>
                <c:pt idx="13">
                  <c:v>Johnson</c:v>
                </c:pt>
                <c:pt idx="14">
                  <c:v>NSK</c:v>
                </c:pt>
                <c:pt idx="15">
                  <c:v>TPR VN</c:v>
                </c:pt>
                <c:pt idx="16">
                  <c:v>ITOMOL</c:v>
                </c:pt>
                <c:pt idx="17">
                  <c:v>HIRATA</c:v>
                </c:pt>
                <c:pt idx="18">
                  <c:v>GSE</c:v>
                </c:pt>
                <c:pt idx="19">
                  <c:v>Mitsubishi</c:v>
                </c:pt>
                <c:pt idx="20">
                  <c:v>Yamada</c:v>
                </c:pt>
                <c:pt idx="21">
                  <c:v>TDK Hong Kong </c:v>
                </c:pt>
                <c:pt idx="22">
                  <c:v>THREEBOND</c:v>
                </c:pt>
                <c:pt idx="23">
                  <c:v>FUJIKURA - VN</c:v>
                </c:pt>
                <c:pt idx="24">
                  <c:v>Daiki</c:v>
                </c:pt>
                <c:pt idx="25">
                  <c:v>CHUBURIKA</c:v>
                </c:pt>
                <c:pt idx="26">
                  <c:v>DNMX</c:v>
                </c:pt>
                <c:pt idx="27">
                  <c:v>KOBATECH</c:v>
                </c:pt>
                <c:pt idx="28">
                  <c:v>KOTOBUKI</c:v>
                </c:pt>
                <c:pt idx="29">
                  <c:v>Kawasaki</c:v>
                </c:pt>
                <c:pt idx="30">
                  <c:v>ATARIH</c:v>
                </c:pt>
                <c:pt idx="31">
                  <c:v>KOHWA</c:v>
                </c:pt>
                <c:pt idx="32">
                  <c:v>Siam NDK</c:v>
                </c:pt>
                <c:pt idx="33">
                  <c:v>SCHAEFFLER</c:v>
                </c:pt>
                <c:pt idx="34">
                  <c:v>DNIA</c:v>
                </c:pt>
                <c:pt idx="35">
                  <c:v>Thai IKEDA</c:v>
                </c:pt>
                <c:pt idx="36">
                  <c:v>Yarnapund</c:v>
                </c:pt>
                <c:pt idx="37">
                  <c:v>SANKO</c:v>
                </c:pt>
                <c:pt idx="38">
                  <c:v>Kurabe</c:v>
                </c:pt>
                <c:pt idx="39">
                  <c:v>FUKOKU - VN</c:v>
                </c:pt>
                <c:pt idx="40">
                  <c:v>Advanex</c:v>
                </c:pt>
                <c:pt idx="41">
                  <c:v>AINE</c:v>
                </c:pt>
                <c:pt idx="42">
                  <c:v>Sanyo</c:v>
                </c:pt>
                <c:pt idx="43">
                  <c:v>Toyo Drilube</c:v>
                </c:pt>
                <c:pt idx="44">
                  <c:v>NOK THAI</c:v>
                </c:pt>
                <c:pt idx="45">
                  <c:v>IDEMITSU</c:v>
                </c:pt>
                <c:pt idx="46">
                  <c:v>SHOEI</c:v>
                </c:pt>
                <c:pt idx="47">
                  <c:v>NOK VN</c:v>
                </c:pt>
                <c:pt idx="48">
                  <c:v>Tsuchiya</c:v>
                </c:pt>
                <c:pt idx="49">
                  <c:v>VINATAIYO</c:v>
                </c:pt>
                <c:pt idx="50">
                  <c:v>HOINAK</c:v>
                </c:pt>
                <c:pt idx="51">
                  <c:v>Shin Ei</c:v>
                </c:pt>
                <c:pt idx="52">
                  <c:v>Yamasei</c:v>
                </c:pt>
                <c:pt idx="53">
                  <c:v>TOYOTA TSUSHO - AISP </c:v>
                </c:pt>
                <c:pt idx="54">
                  <c:v>MABUCHI</c:v>
                </c:pt>
                <c:pt idx="55">
                  <c:v>MIKURO</c:v>
                </c:pt>
                <c:pt idx="56">
                  <c:v>NHK</c:v>
                </c:pt>
                <c:pt idx="57">
                  <c:v>ADVANEX - VN</c:v>
                </c:pt>
                <c:pt idx="58">
                  <c:v>TOYOTA TSUSHO (Chemical)</c:v>
                </c:pt>
                <c:pt idx="59">
                  <c:v>KYOSHIN HCM</c:v>
                </c:pt>
                <c:pt idx="60">
                  <c:v>MEINAN</c:v>
                </c:pt>
                <c:pt idx="61">
                  <c:v>Fertile</c:v>
                </c:pt>
                <c:pt idx="62">
                  <c:v>Kokoku Rubber</c:v>
                </c:pt>
                <c:pt idx="63">
                  <c:v>Rhythm Kyoshin HN</c:v>
                </c:pt>
                <c:pt idx="64">
                  <c:v>Kawabe</c:v>
                </c:pt>
                <c:pt idx="65">
                  <c:v>Curious</c:v>
                </c:pt>
                <c:pt idx="66">
                  <c:v>SWS Thailand</c:v>
                </c:pt>
                <c:pt idx="67">
                  <c:v>Nissin</c:v>
                </c:pt>
                <c:pt idx="68">
                  <c:v>Minebea</c:v>
                </c:pt>
                <c:pt idx="69">
                  <c:v>Nippa</c:v>
                </c:pt>
                <c:pt idx="70">
                  <c:v>Sanwa</c:v>
                </c:pt>
                <c:pt idx="71">
                  <c:v>Ohashi</c:v>
                </c:pt>
                <c:pt idx="72">
                  <c:v>MICROTECHNO</c:v>
                </c:pt>
                <c:pt idx="73">
                  <c:v>DNKR</c:v>
                </c:pt>
                <c:pt idx="74">
                  <c:v>OKAYA</c:v>
                </c:pt>
                <c:pt idx="75">
                  <c:v>Sunchirin</c:v>
                </c:pt>
                <c:pt idx="76">
                  <c:v>MARUEI</c:v>
                </c:pt>
                <c:pt idx="77">
                  <c:v>E&amp;H</c:v>
                </c:pt>
                <c:pt idx="78">
                  <c:v>HARIKI</c:v>
                </c:pt>
                <c:pt idx="79">
                  <c:v>Ohashi Tekko</c:v>
                </c:pt>
                <c:pt idx="80">
                  <c:v>Sakuma</c:v>
                </c:pt>
                <c:pt idx="81">
                  <c:v>NTA</c:v>
                </c:pt>
                <c:pt idx="82">
                  <c:v>YS Tech</c:v>
                </c:pt>
                <c:pt idx="83">
                  <c:v>Nippo</c:v>
                </c:pt>
                <c:pt idx="84">
                  <c:v>Kuroda</c:v>
                </c:pt>
                <c:pt idx="85">
                  <c:v>Fujita Rashi</c:v>
                </c:pt>
                <c:pt idx="86">
                  <c:v>HDVN</c:v>
                </c:pt>
                <c:pt idx="87">
                  <c:v>Surteckariya</c:v>
                </c:pt>
                <c:pt idx="88">
                  <c:v>HAL</c:v>
                </c:pt>
                <c:pt idx="89">
                  <c:v>Yahagi</c:v>
                </c:pt>
                <c:pt idx="90">
                  <c:v>OHARA</c:v>
                </c:pt>
                <c:pt idx="91">
                  <c:v>MATSUO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standard!$E$72:$E$201</c15:sqref>
                  </c15:fullRef>
                </c:ext>
              </c:extLst>
              <c:f>standard!$E$72:$E$163</c:f>
              <c:numCache>
                <c:formatCode>0</c:formatCode>
                <c:ptCount val="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5B-4989-99B1-1EDDE5CA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075567"/>
        <c:axId val="304071407"/>
      </c:barChart>
      <c:catAx>
        <c:axId val="304075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4071407"/>
        <c:crosses val="autoZero"/>
        <c:auto val="1"/>
        <c:lblAlgn val="ctr"/>
        <c:lblOffset val="100"/>
        <c:tickLblSkip val="1"/>
        <c:noMultiLvlLbl val="0"/>
      </c:catAx>
      <c:valAx>
        <c:axId val="3040714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407556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08270021620008"/>
          <c:y val="1.6007242122623118E-2"/>
          <c:w val="0.76437106508764441"/>
          <c:h val="0.94533595651141222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standard!$P$71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standard!$J$72:$J$201</c15:sqref>
                  </c15:fullRef>
                </c:ext>
              </c:extLst>
              <c:f>standard!$J$72:$J$163</c:f>
              <c:strCache>
                <c:ptCount val="92"/>
                <c:pt idx="0">
                  <c:v>TOYOTA TSUSHO - AISP </c:v>
                </c:pt>
                <c:pt idx="1">
                  <c:v>Minebea</c:v>
                </c:pt>
                <c:pt idx="2">
                  <c:v>Yahagi</c:v>
                </c:pt>
                <c:pt idx="3">
                  <c:v>Nippa</c:v>
                </c:pt>
                <c:pt idx="4">
                  <c:v>Fujita Rashi</c:v>
                </c:pt>
                <c:pt idx="5">
                  <c:v>NTA</c:v>
                </c:pt>
                <c:pt idx="6">
                  <c:v>Kuroda</c:v>
                </c:pt>
                <c:pt idx="7">
                  <c:v>Keinhing</c:v>
                </c:pt>
                <c:pt idx="8">
                  <c:v>NOK ASIA</c:v>
                </c:pt>
                <c:pt idx="9">
                  <c:v>ASAHI KOSEI </c:v>
                </c:pt>
                <c:pt idx="10">
                  <c:v>DMAT</c:v>
                </c:pt>
                <c:pt idx="11">
                  <c:v>TSUCHIYA (chemical)</c:v>
                </c:pt>
                <c:pt idx="12">
                  <c:v>Topy</c:v>
                </c:pt>
                <c:pt idx="13">
                  <c:v>HOKURIKU</c:v>
                </c:pt>
                <c:pt idx="14">
                  <c:v>DAIMET KLANG </c:v>
                </c:pt>
                <c:pt idx="15">
                  <c:v>Daito Rubber</c:v>
                </c:pt>
                <c:pt idx="16">
                  <c:v>VIETINAK</c:v>
                </c:pt>
                <c:pt idx="17">
                  <c:v>HITACHI Thailand</c:v>
                </c:pt>
                <c:pt idx="18">
                  <c:v>HIRATA</c:v>
                </c:pt>
                <c:pt idx="19">
                  <c:v>Scherdel</c:v>
                </c:pt>
                <c:pt idx="20">
                  <c:v>Johnson</c:v>
                </c:pt>
                <c:pt idx="21">
                  <c:v>NSK</c:v>
                </c:pt>
                <c:pt idx="22">
                  <c:v>GSE</c:v>
                </c:pt>
                <c:pt idx="23">
                  <c:v>TPR VN</c:v>
                </c:pt>
                <c:pt idx="24">
                  <c:v>Mitsubishi</c:v>
                </c:pt>
                <c:pt idx="25">
                  <c:v>KOTOBUKI</c:v>
                </c:pt>
                <c:pt idx="26">
                  <c:v>ITOMOL</c:v>
                </c:pt>
                <c:pt idx="27">
                  <c:v>Yarnapund</c:v>
                </c:pt>
                <c:pt idx="28">
                  <c:v>KOBATECH</c:v>
                </c:pt>
                <c:pt idx="29">
                  <c:v>NAGASE</c:v>
                </c:pt>
                <c:pt idx="30">
                  <c:v>KOHWA</c:v>
                </c:pt>
                <c:pt idx="31">
                  <c:v>Yamada</c:v>
                </c:pt>
                <c:pt idx="32">
                  <c:v>TDK Hong Kong </c:v>
                </c:pt>
                <c:pt idx="33">
                  <c:v>THREEBOND</c:v>
                </c:pt>
                <c:pt idx="34">
                  <c:v>Advanex</c:v>
                </c:pt>
                <c:pt idx="35">
                  <c:v>FUJIKURA - VN</c:v>
                </c:pt>
                <c:pt idx="36">
                  <c:v>Daiki</c:v>
                </c:pt>
                <c:pt idx="37">
                  <c:v>Thai IKEDA</c:v>
                </c:pt>
                <c:pt idx="38">
                  <c:v>DNMX</c:v>
                </c:pt>
                <c:pt idx="39">
                  <c:v>Shin Ei</c:v>
                </c:pt>
                <c:pt idx="40">
                  <c:v>NHK</c:v>
                </c:pt>
                <c:pt idx="41">
                  <c:v>Kawasaki</c:v>
                </c:pt>
                <c:pt idx="42">
                  <c:v>Yamasei</c:v>
                </c:pt>
                <c:pt idx="43">
                  <c:v>CHUBURIKA</c:v>
                </c:pt>
                <c:pt idx="44">
                  <c:v>Kawabe</c:v>
                </c:pt>
                <c:pt idx="45">
                  <c:v>Siam NDK</c:v>
                </c:pt>
                <c:pt idx="46">
                  <c:v>DNIA</c:v>
                </c:pt>
                <c:pt idx="47">
                  <c:v>ATARIH</c:v>
                </c:pt>
                <c:pt idx="48">
                  <c:v>SCHAEFFLER</c:v>
                </c:pt>
                <c:pt idx="49">
                  <c:v>AINE</c:v>
                </c:pt>
                <c:pt idx="50">
                  <c:v>SANKO</c:v>
                </c:pt>
                <c:pt idx="51">
                  <c:v>Kurabe</c:v>
                </c:pt>
                <c:pt idx="52">
                  <c:v>NOK THAI</c:v>
                </c:pt>
                <c:pt idx="53">
                  <c:v>FUKOKU - VN</c:v>
                </c:pt>
                <c:pt idx="54">
                  <c:v>Kokoku Rubber</c:v>
                </c:pt>
                <c:pt idx="55">
                  <c:v>SHOEI</c:v>
                </c:pt>
                <c:pt idx="56">
                  <c:v>HOINAK</c:v>
                </c:pt>
                <c:pt idx="57">
                  <c:v>NOK VN</c:v>
                </c:pt>
                <c:pt idx="58">
                  <c:v>IDEMITSU</c:v>
                </c:pt>
                <c:pt idx="59">
                  <c:v>ADVANEX - VN</c:v>
                </c:pt>
                <c:pt idx="60">
                  <c:v>Toyo Drilube</c:v>
                </c:pt>
                <c:pt idx="61">
                  <c:v>VINATAIYO</c:v>
                </c:pt>
                <c:pt idx="62">
                  <c:v>TOYOTA TSUSHO (Chemical)</c:v>
                </c:pt>
                <c:pt idx="63">
                  <c:v>Sanyo</c:v>
                </c:pt>
                <c:pt idx="64">
                  <c:v>Fertile</c:v>
                </c:pt>
                <c:pt idx="65">
                  <c:v>KYOSHIN HCM</c:v>
                </c:pt>
                <c:pt idx="66">
                  <c:v>MABUCHI</c:v>
                </c:pt>
                <c:pt idx="67">
                  <c:v>MIKURO</c:v>
                </c:pt>
                <c:pt idx="68">
                  <c:v>Ohashi</c:v>
                </c:pt>
                <c:pt idx="69">
                  <c:v>MEINAN</c:v>
                </c:pt>
                <c:pt idx="70">
                  <c:v>Sunchirin</c:v>
                </c:pt>
                <c:pt idx="71">
                  <c:v>YS Tech</c:v>
                </c:pt>
                <c:pt idx="72">
                  <c:v>E&amp;H</c:v>
                </c:pt>
                <c:pt idx="73">
                  <c:v>SWS Thailand</c:v>
                </c:pt>
                <c:pt idx="74">
                  <c:v>Rhythm Kyoshin HN</c:v>
                </c:pt>
                <c:pt idx="75">
                  <c:v>Curious</c:v>
                </c:pt>
                <c:pt idx="76">
                  <c:v>Tsuchiya</c:v>
                </c:pt>
                <c:pt idx="77">
                  <c:v>Sakuma</c:v>
                </c:pt>
                <c:pt idx="78">
                  <c:v>Nissin</c:v>
                </c:pt>
                <c:pt idx="79">
                  <c:v>OKAYA</c:v>
                </c:pt>
                <c:pt idx="80">
                  <c:v>DNKR</c:v>
                </c:pt>
                <c:pt idx="81">
                  <c:v>Sanwa</c:v>
                </c:pt>
                <c:pt idx="82">
                  <c:v>MICROTECHNO</c:v>
                </c:pt>
                <c:pt idx="83">
                  <c:v>MARUEI</c:v>
                </c:pt>
                <c:pt idx="84">
                  <c:v>HARIKI</c:v>
                </c:pt>
                <c:pt idx="85">
                  <c:v>Ohashi Tekko</c:v>
                </c:pt>
                <c:pt idx="86">
                  <c:v>Nippo</c:v>
                </c:pt>
                <c:pt idx="87">
                  <c:v>HDVN</c:v>
                </c:pt>
                <c:pt idx="88">
                  <c:v>Surteckariya</c:v>
                </c:pt>
                <c:pt idx="89">
                  <c:v>HAL</c:v>
                </c:pt>
                <c:pt idx="90">
                  <c:v>OHARA</c:v>
                </c:pt>
                <c:pt idx="91">
                  <c:v>MATSUO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standard!$P$72:$P$201</c15:sqref>
                  </c15:fullRef>
                </c:ext>
              </c:extLst>
              <c:f>standard!$P$72:$P$163</c:f>
              <c:numCache>
                <c:formatCode>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 formatCode="_(* #,##0_);_(* \(#,##0\);_(* &quot;-&quot;??_);_(@_)">
                  <c:v>0</c:v>
                </c:pt>
                <c:pt idx="90" formatCode="_(* #,##0_);_(* \(#,##0\);_(* &quot;-&quot;??_);_(@_)">
                  <c:v>0</c:v>
                </c:pt>
                <c:pt idx="91" formatCode="_(* #,##0_);_(* \(#,##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7-4754-BEB7-44521B65DF46}"/>
            </c:ext>
          </c:extLst>
        </c:ser>
        <c:ser>
          <c:idx val="2"/>
          <c:order val="1"/>
          <c:tx>
            <c:strRef>
              <c:f>standard!$O$71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standard!$J$72:$J$201</c15:sqref>
                  </c15:fullRef>
                </c:ext>
              </c:extLst>
              <c:f>standard!$J$72:$J$163</c:f>
              <c:strCache>
                <c:ptCount val="92"/>
                <c:pt idx="0">
                  <c:v>TOYOTA TSUSHO - AISP </c:v>
                </c:pt>
                <c:pt idx="1">
                  <c:v>Minebea</c:v>
                </c:pt>
                <c:pt idx="2">
                  <c:v>Yahagi</c:v>
                </c:pt>
                <c:pt idx="3">
                  <c:v>Nippa</c:v>
                </c:pt>
                <c:pt idx="4">
                  <c:v>Fujita Rashi</c:v>
                </c:pt>
                <c:pt idx="5">
                  <c:v>NTA</c:v>
                </c:pt>
                <c:pt idx="6">
                  <c:v>Kuroda</c:v>
                </c:pt>
                <c:pt idx="7">
                  <c:v>Keinhing</c:v>
                </c:pt>
                <c:pt idx="8">
                  <c:v>NOK ASIA</c:v>
                </c:pt>
                <c:pt idx="9">
                  <c:v>ASAHI KOSEI </c:v>
                </c:pt>
                <c:pt idx="10">
                  <c:v>DMAT</c:v>
                </c:pt>
                <c:pt idx="11">
                  <c:v>TSUCHIYA (chemical)</c:v>
                </c:pt>
                <c:pt idx="12">
                  <c:v>Topy</c:v>
                </c:pt>
                <c:pt idx="13">
                  <c:v>HOKURIKU</c:v>
                </c:pt>
                <c:pt idx="14">
                  <c:v>DAIMET KLANG </c:v>
                </c:pt>
                <c:pt idx="15">
                  <c:v>Daito Rubber</c:v>
                </c:pt>
                <c:pt idx="16">
                  <c:v>VIETINAK</c:v>
                </c:pt>
                <c:pt idx="17">
                  <c:v>HITACHI Thailand</c:v>
                </c:pt>
                <c:pt idx="18">
                  <c:v>HIRATA</c:v>
                </c:pt>
                <c:pt idx="19">
                  <c:v>Scherdel</c:v>
                </c:pt>
                <c:pt idx="20">
                  <c:v>Johnson</c:v>
                </c:pt>
                <c:pt idx="21">
                  <c:v>NSK</c:v>
                </c:pt>
                <c:pt idx="22">
                  <c:v>GSE</c:v>
                </c:pt>
                <c:pt idx="23">
                  <c:v>TPR VN</c:v>
                </c:pt>
                <c:pt idx="24">
                  <c:v>Mitsubishi</c:v>
                </c:pt>
                <c:pt idx="25">
                  <c:v>KOTOBUKI</c:v>
                </c:pt>
                <c:pt idx="26">
                  <c:v>ITOMOL</c:v>
                </c:pt>
                <c:pt idx="27">
                  <c:v>Yarnapund</c:v>
                </c:pt>
                <c:pt idx="28">
                  <c:v>KOBATECH</c:v>
                </c:pt>
                <c:pt idx="29">
                  <c:v>NAGASE</c:v>
                </c:pt>
                <c:pt idx="30">
                  <c:v>KOHWA</c:v>
                </c:pt>
                <c:pt idx="31">
                  <c:v>Yamada</c:v>
                </c:pt>
                <c:pt idx="32">
                  <c:v>TDK Hong Kong </c:v>
                </c:pt>
                <c:pt idx="33">
                  <c:v>THREEBOND</c:v>
                </c:pt>
                <c:pt idx="34">
                  <c:v>Advanex</c:v>
                </c:pt>
                <c:pt idx="35">
                  <c:v>FUJIKURA - VN</c:v>
                </c:pt>
                <c:pt idx="36">
                  <c:v>Daiki</c:v>
                </c:pt>
                <c:pt idx="37">
                  <c:v>Thai IKEDA</c:v>
                </c:pt>
                <c:pt idx="38">
                  <c:v>DNMX</c:v>
                </c:pt>
                <c:pt idx="39">
                  <c:v>Shin Ei</c:v>
                </c:pt>
                <c:pt idx="40">
                  <c:v>NHK</c:v>
                </c:pt>
                <c:pt idx="41">
                  <c:v>Kawasaki</c:v>
                </c:pt>
                <c:pt idx="42">
                  <c:v>Yamasei</c:v>
                </c:pt>
                <c:pt idx="43">
                  <c:v>CHUBURIKA</c:v>
                </c:pt>
                <c:pt idx="44">
                  <c:v>Kawabe</c:v>
                </c:pt>
                <c:pt idx="45">
                  <c:v>Siam NDK</c:v>
                </c:pt>
                <c:pt idx="46">
                  <c:v>DNIA</c:v>
                </c:pt>
                <c:pt idx="47">
                  <c:v>ATARIH</c:v>
                </c:pt>
                <c:pt idx="48">
                  <c:v>SCHAEFFLER</c:v>
                </c:pt>
                <c:pt idx="49">
                  <c:v>AINE</c:v>
                </c:pt>
                <c:pt idx="50">
                  <c:v>SANKO</c:v>
                </c:pt>
                <c:pt idx="51">
                  <c:v>Kurabe</c:v>
                </c:pt>
                <c:pt idx="52">
                  <c:v>NOK THAI</c:v>
                </c:pt>
                <c:pt idx="53">
                  <c:v>FUKOKU - VN</c:v>
                </c:pt>
                <c:pt idx="54">
                  <c:v>Kokoku Rubber</c:v>
                </c:pt>
                <c:pt idx="55">
                  <c:v>SHOEI</c:v>
                </c:pt>
                <c:pt idx="56">
                  <c:v>HOINAK</c:v>
                </c:pt>
                <c:pt idx="57">
                  <c:v>NOK VN</c:v>
                </c:pt>
                <c:pt idx="58">
                  <c:v>IDEMITSU</c:v>
                </c:pt>
                <c:pt idx="59">
                  <c:v>ADVANEX - VN</c:v>
                </c:pt>
                <c:pt idx="60">
                  <c:v>Toyo Drilube</c:v>
                </c:pt>
                <c:pt idx="61">
                  <c:v>VINATAIYO</c:v>
                </c:pt>
                <c:pt idx="62">
                  <c:v>TOYOTA TSUSHO (Chemical)</c:v>
                </c:pt>
                <c:pt idx="63">
                  <c:v>Sanyo</c:v>
                </c:pt>
                <c:pt idx="64">
                  <c:v>Fertile</c:v>
                </c:pt>
                <c:pt idx="65">
                  <c:v>KYOSHIN HCM</c:v>
                </c:pt>
                <c:pt idx="66">
                  <c:v>MABUCHI</c:v>
                </c:pt>
                <c:pt idx="67">
                  <c:v>MIKURO</c:v>
                </c:pt>
                <c:pt idx="68">
                  <c:v>Ohashi</c:v>
                </c:pt>
                <c:pt idx="69">
                  <c:v>MEINAN</c:v>
                </c:pt>
                <c:pt idx="70">
                  <c:v>Sunchirin</c:v>
                </c:pt>
                <c:pt idx="71">
                  <c:v>YS Tech</c:v>
                </c:pt>
                <c:pt idx="72">
                  <c:v>E&amp;H</c:v>
                </c:pt>
                <c:pt idx="73">
                  <c:v>SWS Thailand</c:v>
                </c:pt>
                <c:pt idx="74">
                  <c:v>Rhythm Kyoshin HN</c:v>
                </c:pt>
                <c:pt idx="75">
                  <c:v>Curious</c:v>
                </c:pt>
                <c:pt idx="76">
                  <c:v>Tsuchiya</c:v>
                </c:pt>
                <c:pt idx="77">
                  <c:v>Sakuma</c:v>
                </c:pt>
                <c:pt idx="78">
                  <c:v>Nissin</c:v>
                </c:pt>
                <c:pt idx="79">
                  <c:v>OKAYA</c:v>
                </c:pt>
                <c:pt idx="80">
                  <c:v>DNKR</c:v>
                </c:pt>
                <c:pt idx="81">
                  <c:v>Sanwa</c:v>
                </c:pt>
                <c:pt idx="82">
                  <c:v>MICROTECHNO</c:v>
                </c:pt>
                <c:pt idx="83">
                  <c:v>MARUEI</c:v>
                </c:pt>
                <c:pt idx="84">
                  <c:v>HARIKI</c:v>
                </c:pt>
                <c:pt idx="85">
                  <c:v>Ohashi Tekko</c:v>
                </c:pt>
                <c:pt idx="86">
                  <c:v>Nippo</c:v>
                </c:pt>
                <c:pt idx="87">
                  <c:v>HDVN</c:v>
                </c:pt>
                <c:pt idx="88">
                  <c:v>Surteckariya</c:v>
                </c:pt>
                <c:pt idx="89">
                  <c:v>HAL</c:v>
                </c:pt>
                <c:pt idx="90">
                  <c:v>OHARA</c:v>
                </c:pt>
                <c:pt idx="91">
                  <c:v>MATSUO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standard!$O$72:$O$201</c15:sqref>
                  </c15:fullRef>
                </c:ext>
              </c:extLst>
              <c:f>standard!$O$72:$O$163</c:f>
              <c:numCache>
                <c:formatCode>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7-4754-BEB7-44521B65DF46}"/>
            </c:ext>
          </c:extLst>
        </c:ser>
        <c:ser>
          <c:idx val="1"/>
          <c:order val="2"/>
          <c:tx>
            <c:strRef>
              <c:f>standard!$N$71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standard!$J$72:$J$201</c15:sqref>
                  </c15:fullRef>
                </c:ext>
              </c:extLst>
              <c:f>standard!$J$72:$J$163</c:f>
              <c:strCache>
                <c:ptCount val="92"/>
                <c:pt idx="0">
                  <c:v>TOYOTA TSUSHO - AISP </c:v>
                </c:pt>
                <c:pt idx="1">
                  <c:v>Minebea</c:v>
                </c:pt>
                <c:pt idx="2">
                  <c:v>Yahagi</c:v>
                </c:pt>
                <c:pt idx="3">
                  <c:v>Nippa</c:v>
                </c:pt>
                <c:pt idx="4">
                  <c:v>Fujita Rashi</c:v>
                </c:pt>
                <c:pt idx="5">
                  <c:v>NTA</c:v>
                </c:pt>
                <c:pt idx="6">
                  <c:v>Kuroda</c:v>
                </c:pt>
                <c:pt idx="7">
                  <c:v>Keinhing</c:v>
                </c:pt>
                <c:pt idx="8">
                  <c:v>NOK ASIA</c:v>
                </c:pt>
                <c:pt idx="9">
                  <c:v>ASAHI KOSEI </c:v>
                </c:pt>
                <c:pt idx="10">
                  <c:v>DMAT</c:v>
                </c:pt>
                <c:pt idx="11">
                  <c:v>TSUCHIYA (chemical)</c:v>
                </c:pt>
                <c:pt idx="12">
                  <c:v>Topy</c:v>
                </c:pt>
                <c:pt idx="13">
                  <c:v>HOKURIKU</c:v>
                </c:pt>
                <c:pt idx="14">
                  <c:v>DAIMET KLANG </c:v>
                </c:pt>
                <c:pt idx="15">
                  <c:v>Daito Rubber</c:v>
                </c:pt>
                <c:pt idx="16">
                  <c:v>VIETINAK</c:v>
                </c:pt>
                <c:pt idx="17">
                  <c:v>HITACHI Thailand</c:v>
                </c:pt>
                <c:pt idx="18">
                  <c:v>HIRATA</c:v>
                </c:pt>
                <c:pt idx="19">
                  <c:v>Scherdel</c:v>
                </c:pt>
                <c:pt idx="20">
                  <c:v>Johnson</c:v>
                </c:pt>
                <c:pt idx="21">
                  <c:v>NSK</c:v>
                </c:pt>
                <c:pt idx="22">
                  <c:v>GSE</c:v>
                </c:pt>
                <c:pt idx="23">
                  <c:v>TPR VN</c:v>
                </c:pt>
                <c:pt idx="24">
                  <c:v>Mitsubishi</c:v>
                </c:pt>
                <c:pt idx="25">
                  <c:v>KOTOBUKI</c:v>
                </c:pt>
                <c:pt idx="26">
                  <c:v>ITOMOL</c:v>
                </c:pt>
                <c:pt idx="27">
                  <c:v>Yarnapund</c:v>
                </c:pt>
                <c:pt idx="28">
                  <c:v>KOBATECH</c:v>
                </c:pt>
                <c:pt idx="29">
                  <c:v>NAGASE</c:v>
                </c:pt>
                <c:pt idx="30">
                  <c:v>KOHWA</c:v>
                </c:pt>
                <c:pt idx="31">
                  <c:v>Yamada</c:v>
                </c:pt>
                <c:pt idx="32">
                  <c:v>TDK Hong Kong </c:v>
                </c:pt>
                <c:pt idx="33">
                  <c:v>THREEBOND</c:v>
                </c:pt>
                <c:pt idx="34">
                  <c:v>Advanex</c:v>
                </c:pt>
                <c:pt idx="35">
                  <c:v>FUJIKURA - VN</c:v>
                </c:pt>
                <c:pt idx="36">
                  <c:v>Daiki</c:v>
                </c:pt>
                <c:pt idx="37">
                  <c:v>Thai IKEDA</c:v>
                </c:pt>
                <c:pt idx="38">
                  <c:v>DNMX</c:v>
                </c:pt>
                <c:pt idx="39">
                  <c:v>Shin Ei</c:v>
                </c:pt>
                <c:pt idx="40">
                  <c:v>NHK</c:v>
                </c:pt>
                <c:pt idx="41">
                  <c:v>Kawasaki</c:v>
                </c:pt>
                <c:pt idx="42">
                  <c:v>Yamasei</c:v>
                </c:pt>
                <c:pt idx="43">
                  <c:v>CHUBURIKA</c:v>
                </c:pt>
                <c:pt idx="44">
                  <c:v>Kawabe</c:v>
                </c:pt>
                <c:pt idx="45">
                  <c:v>Siam NDK</c:v>
                </c:pt>
                <c:pt idx="46">
                  <c:v>DNIA</c:v>
                </c:pt>
                <c:pt idx="47">
                  <c:v>ATARIH</c:v>
                </c:pt>
                <c:pt idx="48">
                  <c:v>SCHAEFFLER</c:v>
                </c:pt>
                <c:pt idx="49">
                  <c:v>AINE</c:v>
                </c:pt>
                <c:pt idx="50">
                  <c:v>SANKO</c:v>
                </c:pt>
                <c:pt idx="51">
                  <c:v>Kurabe</c:v>
                </c:pt>
                <c:pt idx="52">
                  <c:v>NOK THAI</c:v>
                </c:pt>
                <c:pt idx="53">
                  <c:v>FUKOKU - VN</c:v>
                </c:pt>
                <c:pt idx="54">
                  <c:v>Kokoku Rubber</c:v>
                </c:pt>
                <c:pt idx="55">
                  <c:v>SHOEI</c:v>
                </c:pt>
                <c:pt idx="56">
                  <c:v>HOINAK</c:v>
                </c:pt>
                <c:pt idx="57">
                  <c:v>NOK VN</c:v>
                </c:pt>
                <c:pt idx="58">
                  <c:v>IDEMITSU</c:v>
                </c:pt>
                <c:pt idx="59">
                  <c:v>ADVANEX - VN</c:v>
                </c:pt>
                <c:pt idx="60">
                  <c:v>Toyo Drilube</c:v>
                </c:pt>
                <c:pt idx="61">
                  <c:v>VINATAIYO</c:v>
                </c:pt>
                <c:pt idx="62">
                  <c:v>TOYOTA TSUSHO (Chemical)</c:v>
                </c:pt>
                <c:pt idx="63">
                  <c:v>Sanyo</c:v>
                </c:pt>
                <c:pt idx="64">
                  <c:v>Fertile</c:v>
                </c:pt>
                <c:pt idx="65">
                  <c:v>KYOSHIN HCM</c:v>
                </c:pt>
                <c:pt idx="66">
                  <c:v>MABUCHI</c:v>
                </c:pt>
                <c:pt idx="67">
                  <c:v>MIKURO</c:v>
                </c:pt>
                <c:pt idx="68">
                  <c:v>Ohashi</c:v>
                </c:pt>
                <c:pt idx="69">
                  <c:v>MEINAN</c:v>
                </c:pt>
                <c:pt idx="70">
                  <c:v>Sunchirin</c:v>
                </c:pt>
                <c:pt idx="71">
                  <c:v>YS Tech</c:v>
                </c:pt>
                <c:pt idx="72">
                  <c:v>E&amp;H</c:v>
                </c:pt>
                <c:pt idx="73">
                  <c:v>SWS Thailand</c:v>
                </c:pt>
                <c:pt idx="74">
                  <c:v>Rhythm Kyoshin HN</c:v>
                </c:pt>
                <c:pt idx="75">
                  <c:v>Curious</c:v>
                </c:pt>
                <c:pt idx="76">
                  <c:v>Tsuchiya</c:v>
                </c:pt>
                <c:pt idx="77">
                  <c:v>Sakuma</c:v>
                </c:pt>
                <c:pt idx="78">
                  <c:v>Nissin</c:v>
                </c:pt>
                <c:pt idx="79">
                  <c:v>OKAYA</c:v>
                </c:pt>
                <c:pt idx="80">
                  <c:v>DNKR</c:v>
                </c:pt>
                <c:pt idx="81">
                  <c:v>Sanwa</c:v>
                </c:pt>
                <c:pt idx="82">
                  <c:v>MICROTECHNO</c:v>
                </c:pt>
                <c:pt idx="83">
                  <c:v>MARUEI</c:v>
                </c:pt>
                <c:pt idx="84">
                  <c:v>HARIKI</c:v>
                </c:pt>
                <c:pt idx="85">
                  <c:v>Ohashi Tekko</c:v>
                </c:pt>
                <c:pt idx="86">
                  <c:v>Nippo</c:v>
                </c:pt>
                <c:pt idx="87">
                  <c:v>HDVN</c:v>
                </c:pt>
                <c:pt idx="88">
                  <c:v>Surteckariya</c:v>
                </c:pt>
                <c:pt idx="89">
                  <c:v>HAL</c:v>
                </c:pt>
                <c:pt idx="90">
                  <c:v>OHARA</c:v>
                </c:pt>
                <c:pt idx="91">
                  <c:v>MATSUO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standard!$N$72:$N$201</c15:sqref>
                  </c15:fullRef>
                </c:ext>
              </c:extLst>
              <c:f>standard!$N$72:$N$163</c:f>
              <c:numCache>
                <c:formatCode>0</c:formatCode>
                <c:ptCount val="92"/>
                <c:pt idx="0">
                  <c:v>93.333333333333329</c:v>
                </c:pt>
                <c:pt idx="1">
                  <c:v>93.333333333333329</c:v>
                </c:pt>
                <c:pt idx="2">
                  <c:v>93.333333333333329</c:v>
                </c:pt>
                <c:pt idx="3">
                  <c:v>96.666666666666671</c:v>
                </c:pt>
                <c:pt idx="4">
                  <c:v>96.666666666666671</c:v>
                </c:pt>
                <c:pt idx="5">
                  <c:v>96.666666666666671</c:v>
                </c:pt>
                <c:pt idx="6">
                  <c:v>96.666666666666671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7-4754-BEB7-44521B65DF46}"/>
            </c:ext>
          </c:extLst>
        </c:ser>
        <c:ser>
          <c:idx val="0"/>
          <c:order val="3"/>
          <c:tx>
            <c:strRef>
              <c:f>standard!$M$71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standard!$J$72:$J$201</c15:sqref>
                  </c15:fullRef>
                </c:ext>
              </c:extLst>
              <c:f>standard!$J$72:$J$163</c:f>
              <c:strCache>
                <c:ptCount val="92"/>
                <c:pt idx="0">
                  <c:v>TOYOTA TSUSHO - AISP </c:v>
                </c:pt>
                <c:pt idx="1">
                  <c:v>Minebea</c:v>
                </c:pt>
                <c:pt idx="2">
                  <c:v>Yahagi</c:v>
                </c:pt>
                <c:pt idx="3">
                  <c:v>Nippa</c:v>
                </c:pt>
                <c:pt idx="4">
                  <c:v>Fujita Rashi</c:v>
                </c:pt>
                <c:pt idx="5">
                  <c:v>NTA</c:v>
                </c:pt>
                <c:pt idx="6">
                  <c:v>Kuroda</c:v>
                </c:pt>
                <c:pt idx="7">
                  <c:v>Keinhing</c:v>
                </c:pt>
                <c:pt idx="8">
                  <c:v>NOK ASIA</c:v>
                </c:pt>
                <c:pt idx="9">
                  <c:v>ASAHI KOSEI </c:v>
                </c:pt>
                <c:pt idx="10">
                  <c:v>DMAT</c:v>
                </c:pt>
                <c:pt idx="11">
                  <c:v>TSUCHIYA (chemical)</c:v>
                </c:pt>
                <c:pt idx="12">
                  <c:v>Topy</c:v>
                </c:pt>
                <c:pt idx="13">
                  <c:v>HOKURIKU</c:v>
                </c:pt>
                <c:pt idx="14">
                  <c:v>DAIMET KLANG </c:v>
                </c:pt>
                <c:pt idx="15">
                  <c:v>Daito Rubber</c:v>
                </c:pt>
                <c:pt idx="16">
                  <c:v>VIETINAK</c:v>
                </c:pt>
                <c:pt idx="17">
                  <c:v>HITACHI Thailand</c:v>
                </c:pt>
                <c:pt idx="18">
                  <c:v>HIRATA</c:v>
                </c:pt>
                <c:pt idx="19">
                  <c:v>Scherdel</c:v>
                </c:pt>
                <c:pt idx="20">
                  <c:v>Johnson</c:v>
                </c:pt>
                <c:pt idx="21">
                  <c:v>NSK</c:v>
                </c:pt>
                <c:pt idx="22">
                  <c:v>GSE</c:v>
                </c:pt>
                <c:pt idx="23">
                  <c:v>TPR VN</c:v>
                </c:pt>
                <c:pt idx="24">
                  <c:v>Mitsubishi</c:v>
                </c:pt>
                <c:pt idx="25">
                  <c:v>KOTOBUKI</c:v>
                </c:pt>
                <c:pt idx="26">
                  <c:v>ITOMOL</c:v>
                </c:pt>
                <c:pt idx="27">
                  <c:v>Yarnapund</c:v>
                </c:pt>
                <c:pt idx="28">
                  <c:v>KOBATECH</c:v>
                </c:pt>
                <c:pt idx="29">
                  <c:v>NAGASE</c:v>
                </c:pt>
                <c:pt idx="30">
                  <c:v>KOHWA</c:v>
                </c:pt>
                <c:pt idx="31">
                  <c:v>Yamada</c:v>
                </c:pt>
                <c:pt idx="32">
                  <c:v>TDK Hong Kong </c:v>
                </c:pt>
                <c:pt idx="33">
                  <c:v>THREEBOND</c:v>
                </c:pt>
                <c:pt idx="34">
                  <c:v>Advanex</c:v>
                </c:pt>
                <c:pt idx="35">
                  <c:v>FUJIKURA - VN</c:v>
                </c:pt>
                <c:pt idx="36">
                  <c:v>Daiki</c:v>
                </c:pt>
                <c:pt idx="37">
                  <c:v>Thai IKEDA</c:v>
                </c:pt>
                <c:pt idx="38">
                  <c:v>DNMX</c:v>
                </c:pt>
                <c:pt idx="39">
                  <c:v>Shin Ei</c:v>
                </c:pt>
                <c:pt idx="40">
                  <c:v>NHK</c:v>
                </c:pt>
                <c:pt idx="41">
                  <c:v>Kawasaki</c:v>
                </c:pt>
                <c:pt idx="42">
                  <c:v>Yamasei</c:v>
                </c:pt>
                <c:pt idx="43">
                  <c:v>CHUBURIKA</c:v>
                </c:pt>
                <c:pt idx="44">
                  <c:v>Kawabe</c:v>
                </c:pt>
                <c:pt idx="45">
                  <c:v>Siam NDK</c:v>
                </c:pt>
                <c:pt idx="46">
                  <c:v>DNIA</c:v>
                </c:pt>
                <c:pt idx="47">
                  <c:v>ATARIH</c:v>
                </c:pt>
                <c:pt idx="48">
                  <c:v>SCHAEFFLER</c:v>
                </c:pt>
                <c:pt idx="49">
                  <c:v>AINE</c:v>
                </c:pt>
                <c:pt idx="50">
                  <c:v>SANKO</c:v>
                </c:pt>
                <c:pt idx="51">
                  <c:v>Kurabe</c:v>
                </c:pt>
                <c:pt idx="52">
                  <c:v>NOK THAI</c:v>
                </c:pt>
                <c:pt idx="53">
                  <c:v>FUKOKU - VN</c:v>
                </c:pt>
                <c:pt idx="54">
                  <c:v>Kokoku Rubber</c:v>
                </c:pt>
                <c:pt idx="55">
                  <c:v>SHOEI</c:v>
                </c:pt>
                <c:pt idx="56">
                  <c:v>HOINAK</c:v>
                </c:pt>
                <c:pt idx="57">
                  <c:v>NOK VN</c:v>
                </c:pt>
                <c:pt idx="58">
                  <c:v>IDEMITSU</c:v>
                </c:pt>
                <c:pt idx="59">
                  <c:v>ADVANEX - VN</c:v>
                </c:pt>
                <c:pt idx="60">
                  <c:v>Toyo Drilube</c:v>
                </c:pt>
                <c:pt idx="61">
                  <c:v>VINATAIYO</c:v>
                </c:pt>
                <c:pt idx="62">
                  <c:v>TOYOTA TSUSHO (Chemical)</c:v>
                </c:pt>
                <c:pt idx="63">
                  <c:v>Sanyo</c:v>
                </c:pt>
                <c:pt idx="64">
                  <c:v>Fertile</c:v>
                </c:pt>
                <c:pt idx="65">
                  <c:v>KYOSHIN HCM</c:v>
                </c:pt>
                <c:pt idx="66">
                  <c:v>MABUCHI</c:v>
                </c:pt>
                <c:pt idx="67">
                  <c:v>MIKURO</c:v>
                </c:pt>
                <c:pt idx="68">
                  <c:v>Ohashi</c:v>
                </c:pt>
                <c:pt idx="69">
                  <c:v>MEINAN</c:v>
                </c:pt>
                <c:pt idx="70">
                  <c:v>Sunchirin</c:v>
                </c:pt>
                <c:pt idx="71">
                  <c:v>YS Tech</c:v>
                </c:pt>
                <c:pt idx="72">
                  <c:v>E&amp;H</c:v>
                </c:pt>
                <c:pt idx="73">
                  <c:v>SWS Thailand</c:v>
                </c:pt>
                <c:pt idx="74">
                  <c:v>Rhythm Kyoshin HN</c:v>
                </c:pt>
                <c:pt idx="75">
                  <c:v>Curious</c:v>
                </c:pt>
                <c:pt idx="76">
                  <c:v>Tsuchiya</c:v>
                </c:pt>
                <c:pt idx="77">
                  <c:v>Sakuma</c:v>
                </c:pt>
                <c:pt idx="78">
                  <c:v>Nissin</c:v>
                </c:pt>
                <c:pt idx="79">
                  <c:v>OKAYA</c:v>
                </c:pt>
                <c:pt idx="80">
                  <c:v>DNKR</c:v>
                </c:pt>
                <c:pt idx="81">
                  <c:v>Sanwa</c:v>
                </c:pt>
                <c:pt idx="82">
                  <c:v>MICROTECHNO</c:v>
                </c:pt>
                <c:pt idx="83">
                  <c:v>MARUEI</c:v>
                </c:pt>
                <c:pt idx="84">
                  <c:v>HARIKI</c:v>
                </c:pt>
                <c:pt idx="85">
                  <c:v>Ohashi Tekko</c:v>
                </c:pt>
                <c:pt idx="86">
                  <c:v>Nippo</c:v>
                </c:pt>
                <c:pt idx="87">
                  <c:v>HDVN</c:v>
                </c:pt>
                <c:pt idx="88">
                  <c:v>Surteckariya</c:v>
                </c:pt>
                <c:pt idx="89">
                  <c:v>HAL</c:v>
                </c:pt>
                <c:pt idx="90">
                  <c:v>OHARA</c:v>
                </c:pt>
                <c:pt idx="91">
                  <c:v>MATSUO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standard!$M$72:$M$201</c15:sqref>
                  </c15:fullRef>
                </c:ext>
              </c:extLst>
              <c:f>standard!$M$72:$M$163</c:f>
              <c:numCache>
                <c:formatCode>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7-4754-BEB7-44521B65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078063"/>
        <c:axId val="304057263"/>
      </c:barChart>
      <c:catAx>
        <c:axId val="304078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4057263"/>
        <c:crosses val="autoZero"/>
        <c:auto val="1"/>
        <c:lblAlgn val="ctr"/>
        <c:lblOffset val="100"/>
        <c:tickLblSkip val="1"/>
        <c:noMultiLvlLbl val="0"/>
      </c:catAx>
      <c:valAx>
        <c:axId val="3040572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40780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25368</xdr:colOff>
      <xdr:row>0</xdr:row>
      <xdr:rowOff>67733</xdr:rowOff>
    </xdr:from>
    <xdr:to>
      <xdr:col>3</xdr:col>
      <xdr:colOff>245501</xdr:colOff>
      <xdr:row>1</xdr:row>
      <xdr:rowOff>270933</xdr:rowOff>
    </xdr:to>
    <xdr:sp macro="[1]!Import_Data" textlink="">
      <xdr:nvSpPr>
        <xdr:cNvPr id="2" name="Bevel 3">
          <a:extLst>
            <a:ext uri="{FF2B5EF4-FFF2-40B4-BE49-F238E27FC236}">
              <a16:creationId xmlns:a16="http://schemas.microsoft.com/office/drawing/2014/main" id="{7D2CA6C1-0DE2-4F59-8536-D3C52A5BBBC8}"/>
            </a:ext>
          </a:extLst>
        </xdr:cNvPr>
        <xdr:cNvSpPr/>
      </xdr:nvSpPr>
      <xdr:spPr>
        <a:xfrm>
          <a:off x="282543" y="67733"/>
          <a:ext cx="1201208" cy="384175"/>
        </a:xfrm>
        <a:prstGeom prst="bevel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Import DaTa</a:t>
          </a:r>
        </a:p>
      </xdr:txBody>
    </xdr:sp>
    <xdr:clientData/>
  </xdr:twoCellAnchor>
  <xdr:twoCellAnchor>
    <xdr:from>
      <xdr:col>3</xdr:col>
      <xdr:colOff>474121</xdr:colOff>
      <xdr:row>0</xdr:row>
      <xdr:rowOff>67732</xdr:rowOff>
    </xdr:from>
    <xdr:to>
      <xdr:col>5</xdr:col>
      <xdr:colOff>220121</xdr:colOff>
      <xdr:row>1</xdr:row>
      <xdr:rowOff>270932</xdr:rowOff>
    </xdr:to>
    <xdr:sp macro="[1]!Standard_Sheet_Macro3" textlink="">
      <xdr:nvSpPr>
        <xdr:cNvPr id="3" name="Bevel 4">
          <a:extLst>
            <a:ext uri="{FF2B5EF4-FFF2-40B4-BE49-F238E27FC236}">
              <a16:creationId xmlns:a16="http://schemas.microsoft.com/office/drawing/2014/main" id="{4EFE42A5-1EED-4E38-BFC5-0AD550A87D3E}"/>
            </a:ext>
          </a:extLst>
        </xdr:cNvPr>
        <xdr:cNvSpPr/>
      </xdr:nvSpPr>
      <xdr:spPr>
        <a:xfrm>
          <a:off x="1712371" y="67732"/>
          <a:ext cx="1898650" cy="384175"/>
        </a:xfrm>
        <a:prstGeom prst="bevel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Make Summary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>
              <a:solidFill>
                <a:sysClr val="windowText" lastClr="000000"/>
              </a:solidFill>
            </a:rPr>
            <a:t>report</a:t>
          </a:r>
        </a:p>
      </xdr:txBody>
    </xdr:sp>
    <xdr:clientData/>
  </xdr:twoCellAnchor>
  <xdr:twoCellAnchor>
    <xdr:from>
      <xdr:col>10</xdr:col>
      <xdr:colOff>33868</xdr:colOff>
      <xdr:row>0</xdr:row>
      <xdr:rowOff>76199</xdr:rowOff>
    </xdr:from>
    <xdr:to>
      <xdr:col>13</xdr:col>
      <xdr:colOff>169333</xdr:colOff>
      <xdr:row>1</xdr:row>
      <xdr:rowOff>279399</xdr:rowOff>
    </xdr:to>
    <xdr:sp macro="[1]!Export_report" textlink="">
      <xdr:nvSpPr>
        <xdr:cNvPr id="4" name="Bevel 5">
          <a:extLst>
            <a:ext uri="{FF2B5EF4-FFF2-40B4-BE49-F238E27FC236}">
              <a16:creationId xmlns:a16="http://schemas.microsoft.com/office/drawing/2014/main" id="{1D1BA1C3-F688-40D4-B9BA-8241508937B3}"/>
            </a:ext>
          </a:extLst>
        </xdr:cNvPr>
        <xdr:cNvSpPr/>
      </xdr:nvSpPr>
      <xdr:spPr>
        <a:xfrm>
          <a:off x="5615518" y="76199"/>
          <a:ext cx="2211915" cy="384175"/>
        </a:xfrm>
        <a:prstGeom prst="bevel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Export Summary  report</a:t>
          </a:r>
        </a:p>
      </xdr:txBody>
    </xdr:sp>
    <xdr:clientData/>
  </xdr:twoCellAnchor>
  <xdr:twoCellAnchor>
    <xdr:from>
      <xdr:col>6</xdr:col>
      <xdr:colOff>84662</xdr:colOff>
      <xdr:row>0</xdr:row>
      <xdr:rowOff>76199</xdr:rowOff>
    </xdr:from>
    <xdr:to>
      <xdr:col>9</xdr:col>
      <xdr:colOff>397928</xdr:colOff>
      <xdr:row>1</xdr:row>
      <xdr:rowOff>279399</xdr:rowOff>
    </xdr:to>
    <xdr:sp macro="[1]!ForEachSup" textlink="">
      <xdr:nvSpPr>
        <xdr:cNvPr id="5" name="Bevel 6">
          <a:extLst>
            <a:ext uri="{FF2B5EF4-FFF2-40B4-BE49-F238E27FC236}">
              <a16:creationId xmlns:a16="http://schemas.microsoft.com/office/drawing/2014/main" id="{D37275DE-3F81-47A6-AACE-B5C393C0939A}"/>
            </a:ext>
          </a:extLst>
        </xdr:cNvPr>
        <xdr:cNvSpPr/>
      </xdr:nvSpPr>
      <xdr:spPr>
        <a:xfrm>
          <a:off x="3847037" y="76199"/>
          <a:ext cx="1427691" cy="384175"/>
        </a:xfrm>
        <a:prstGeom prst="bevel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For Each Supplier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174325</xdr:colOff>
      <xdr:row>6</xdr:row>
      <xdr:rowOff>1</xdr:rowOff>
    </xdr:from>
    <xdr:to>
      <xdr:col>24</xdr:col>
      <xdr:colOff>587879</xdr:colOff>
      <xdr:row>28</xdr:row>
      <xdr:rowOff>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11FCE-8076-45BE-859B-8FA628A3F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14225" y="2019301"/>
          <a:ext cx="10014754" cy="5972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31752</xdr:colOff>
      <xdr:row>4</xdr:row>
      <xdr:rowOff>1587</xdr:rowOff>
    </xdr:from>
    <xdr:to>
      <xdr:col>13</xdr:col>
      <xdr:colOff>293688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266C3-61CA-4FAD-B0AB-0DA4087A6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7938</xdr:colOff>
      <xdr:row>32</xdr:row>
      <xdr:rowOff>0</xdr:rowOff>
    </xdr:from>
    <xdr:to>
      <xdr:col>13</xdr:col>
      <xdr:colOff>293687</xdr:colOff>
      <xdr:row>57</xdr:row>
      <xdr:rowOff>252413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8DC2F-B477-4352-826D-BC13A6396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3%20Material%20Group\03%20SUPPLIER%20MANAGEMENT\01%20Evaluation\03.%20DELIVERY%20PERFORMANCE\00.%20Making%20Report\00.%20Total%20Data%20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483030"/>
      <sheetName val="Lot Record &amp; Point"/>
      <sheetName val="Error record"/>
      <sheetName val="standard"/>
      <sheetName val="Part list"/>
      <sheetName val="Point"/>
      <sheetName val="Shin Ei"/>
      <sheetName val="Shin Ei1"/>
      <sheetName val="Hướng dẫn đánh điểm"/>
      <sheetName val="00. Total Data (new)"/>
      <sheetName val="Kuroda"/>
      <sheetName val="Kuroda1"/>
      <sheetName val="Minebea"/>
      <sheetName val="Minebea1"/>
      <sheetName val="MATSUO"/>
      <sheetName val="MATSUO1"/>
    </sheetNames>
    <definedNames>
      <definedName name="Export_report"/>
      <definedName name="ForEachSup"/>
      <definedName name="Import_Data"/>
      <definedName name="Standard_Sheet_Macro3"/>
    </definedNames>
    <sheetDataSet>
      <sheetData sheetId="0">
        <row r="10">
          <cell r="B10" t="str">
            <v>A01</v>
          </cell>
        </row>
        <row r="11">
          <cell r="B11" t="str">
            <v>A01</v>
          </cell>
          <cell r="D11" t="str">
            <v>PART NUMBER</v>
          </cell>
          <cell r="E11" t="str">
            <v>DESCRIPTION</v>
          </cell>
          <cell r="F11" t="str">
            <v>PLNR.</v>
          </cell>
          <cell r="G11" t="str">
            <v>RATIO</v>
          </cell>
          <cell r="H11" t="str">
            <v>#DELVR</v>
          </cell>
          <cell r="I11" t="str">
            <v>ADVANCE</v>
          </cell>
        </row>
        <row r="12">
          <cell r="B12" t="str">
            <v>A01</v>
          </cell>
          <cell r="D12" t="str">
            <v>===============</v>
          </cell>
          <cell r="E12" t="str">
            <v>===============</v>
          </cell>
          <cell r="F12" t="str">
            <v>=====</v>
          </cell>
          <cell r="G12" t="str">
            <v>=====</v>
          </cell>
          <cell r="H12" t="str">
            <v>======</v>
          </cell>
          <cell r="I12" t="str">
            <v>======</v>
          </cell>
        </row>
        <row r="13">
          <cell r="B13" t="str">
            <v>A01</v>
          </cell>
          <cell r="C13">
            <v>0</v>
          </cell>
          <cell r="D13" t="str">
            <v>VN012020-0230</v>
          </cell>
          <cell r="E13" t="str">
            <v>CASE SUB-ASSY</v>
          </cell>
          <cell r="F13">
            <v>1350</v>
          </cell>
          <cell r="G13">
            <v>100</v>
          </cell>
          <cell r="H13">
            <v>1</v>
          </cell>
          <cell r="I13">
            <v>0</v>
          </cell>
        </row>
        <row r="14">
          <cell r="B14" t="str">
            <v>A01</v>
          </cell>
          <cell r="C14">
            <v>0</v>
          </cell>
          <cell r="D14" t="str">
            <v>VN012020-0240</v>
          </cell>
          <cell r="E14" t="str">
            <v>CASE SUB-ASSY</v>
          </cell>
          <cell r="F14">
            <v>1350</v>
          </cell>
          <cell r="G14">
            <v>89.3</v>
          </cell>
          <cell r="H14">
            <v>28</v>
          </cell>
          <cell r="I14">
            <v>0</v>
          </cell>
        </row>
        <row r="15">
          <cell r="B15" t="str">
            <v>A01</v>
          </cell>
          <cell r="C15" t="str">
            <v>+</v>
          </cell>
        </row>
        <row r="16">
          <cell r="B16" t="str">
            <v>A01</v>
          </cell>
        </row>
        <row r="17">
          <cell r="B17" t="str">
            <v>A01</v>
          </cell>
        </row>
        <row r="18">
          <cell r="B18" t="str">
            <v>A01</v>
          </cell>
          <cell r="C18">
            <v>0</v>
          </cell>
          <cell r="D18" t="str">
            <v>VN012020-0290</v>
          </cell>
          <cell r="E18" t="str">
            <v>CASE SUB-ASSY</v>
          </cell>
          <cell r="F18">
            <v>1350</v>
          </cell>
          <cell r="G18">
            <v>96.6</v>
          </cell>
          <cell r="H18">
            <v>29</v>
          </cell>
          <cell r="I18">
            <v>0</v>
          </cell>
        </row>
        <row r="19">
          <cell r="B19" t="str">
            <v>A01</v>
          </cell>
          <cell r="C19" t="str">
            <v>+</v>
          </cell>
        </row>
        <row r="20">
          <cell r="B20" t="str">
            <v>A01</v>
          </cell>
          <cell r="C20">
            <v>0</v>
          </cell>
          <cell r="D20" t="str">
            <v>VN012025-0030</v>
          </cell>
          <cell r="E20" t="str">
            <v>COVER</v>
          </cell>
          <cell r="F20">
            <v>1350</v>
          </cell>
          <cell r="G20">
            <v>100</v>
          </cell>
          <cell r="H20">
            <v>1</v>
          </cell>
          <cell r="I20">
            <v>0</v>
          </cell>
        </row>
        <row r="21">
          <cell r="B21" t="str">
            <v>A01</v>
          </cell>
          <cell r="C21">
            <v>0</v>
          </cell>
          <cell r="D21" t="str">
            <v>VN012025-0090</v>
          </cell>
          <cell r="E21" t="str">
            <v>COVER</v>
          </cell>
          <cell r="F21">
            <v>1350</v>
          </cell>
          <cell r="G21">
            <v>88.9</v>
          </cell>
          <cell r="H21">
            <v>27</v>
          </cell>
          <cell r="I21">
            <v>0</v>
          </cell>
        </row>
        <row r="22">
          <cell r="B22" t="str">
            <v>A01</v>
          </cell>
          <cell r="C22" t="str">
            <v>+</v>
          </cell>
        </row>
        <row r="23">
          <cell r="B23" t="str">
            <v>A01</v>
          </cell>
        </row>
        <row r="24">
          <cell r="B24" t="str">
            <v>A01</v>
          </cell>
        </row>
        <row r="25">
          <cell r="B25" t="str">
            <v>A01</v>
          </cell>
          <cell r="C25">
            <v>0</v>
          </cell>
          <cell r="D25" t="str">
            <v>VN012025-0101</v>
          </cell>
          <cell r="E25" t="str">
            <v>COVER</v>
          </cell>
          <cell r="F25">
            <v>1350</v>
          </cell>
          <cell r="G25">
            <v>100</v>
          </cell>
          <cell r="H25">
            <v>23</v>
          </cell>
          <cell r="I25">
            <v>0</v>
          </cell>
        </row>
        <row r="26">
          <cell r="B26" t="str">
            <v>A01</v>
          </cell>
          <cell r="C26">
            <v>0</v>
          </cell>
          <cell r="D26" t="str">
            <v>VN012025-0290</v>
          </cell>
          <cell r="E26" t="str">
            <v>COVER</v>
          </cell>
          <cell r="F26">
            <v>1350</v>
          </cell>
          <cell r="G26">
            <v>90</v>
          </cell>
          <cell r="H26">
            <v>40</v>
          </cell>
          <cell r="I26">
            <v>0</v>
          </cell>
        </row>
        <row r="27">
          <cell r="B27" t="str">
            <v>A01</v>
          </cell>
          <cell r="C27" t="str">
            <v>+</v>
          </cell>
        </row>
        <row r="28">
          <cell r="B28" t="str">
            <v>A01</v>
          </cell>
        </row>
        <row r="29">
          <cell r="B29" t="str">
            <v>A01</v>
          </cell>
        </row>
        <row r="30">
          <cell r="B30" t="str">
            <v>A01</v>
          </cell>
        </row>
        <row r="31">
          <cell r="B31" t="str">
            <v>A01</v>
          </cell>
          <cell r="C31">
            <v>0</v>
          </cell>
          <cell r="D31" t="str">
            <v>VN082035-0050</v>
          </cell>
          <cell r="E31" t="str">
            <v>FILTER</v>
          </cell>
          <cell r="F31">
            <v>1350</v>
          </cell>
          <cell r="G31">
            <v>92.9</v>
          </cell>
          <cell r="H31">
            <v>28</v>
          </cell>
          <cell r="I31">
            <v>0</v>
          </cell>
        </row>
        <row r="32">
          <cell r="B32" t="str">
            <v>A01</v>
          </cell>
          <cell r="C32" t="str">
            <v>+</v>
          </cell>
        </row>
        <row r="33">
          <cell r="B33" t="str">
            <v>A01</v>
          </cell>
        </row>
        <row r="34">
          <cell r="B34" t="str">
            <v>A01</v>
          </cell>
          <cell r="C34">
            <v>0</v>
          </cell>
          <cell r="D34" t="str">
            <v>VN082081-0010</v>
          </cell>
          <cell r="E34" t="str">
            <v>FILTER NET</v>
          </cell>
          <cell r="F34">
            <v>1350</v>
          </cell>
          <cell r="G34">
            <v>88.9</v>
          </cell>
          <cell r="H34">
            <v>18</v>
          </cell>
          <cell r="I34">
            <v>0</v>
          </cell>
        </row>
        <row r="35">
          <cell r="B35" t="str">
            <v>A01</v>
          </cell>
          <cell r="C35" t="str">
            <v>+</v>
          </cell>
        </row>
        <row r="36">
          <cell r="B36" t="str">
            <v>A01</v>
          </cell>
        </row>
        <row r="37">
          <cell r="B37" t="str">
            <v>A01</v>
          </cell>
          <cell r="C37">
            <v>0</v>
          </cell>
          <cell r="D37" t="str">
            <v>VN197427-0060</v>
          </cell>
          <cell r="E37" t="str">
            <v>HOUSING,BYPASS</v>
          </cell>
          <cell r="F37">
            <v>1350</v>
          </cell>
          <cell r="G37">
            <v>100</v>
          </cell>
          <cell r="H37">
            <v>2</v>
          </cell>
          <cell r="I37">
            <v>0</v>
          </cell>
        </row>
        <row r="38">
          <cell r="B38" t="str">
            <v>A01</v>
          </cell>
          <cell r="C38">
            <v>0</v>
          </cell>
          <cell r="D38" t="str">
            <v>VN197427-0090</v>
          </cell>
          <cell r="E38" t="str">
            <v>HOUSING,BYPASS</v>
          </cell>
          <cell r="F38">
            <v>1350</v>
          </cell>
          <cell r="G38">
            <v>93.2</v>
          </cell>
          <cell r="H38">
            <v>133</v>
          </cell>
          <cell r="I38">
            <v>0</v>
          </cell>
        </row>
        <row r="39">
          <cell r="B39" t="str">
            <v>A01</v>
          </cell>
          <cell r="C39" t="str">
            <v>+</v>
          </cell>
        </row>
        <row r="40">
          <cell r="B40" t="str">
            <v>A01</v>
          </cell>
        </row>
        <row r="41">
          <cell r="B41" t="str">
            <v>A01</v>
          </cell>
        </row>
        <row r="42">
          <cell r="B42" t="str">
            <v>A01</v>
          </cell>
        </row>
        <row r="43">
          <cell r="B43" t="str">
            <v>A01</v>
          </cell>
        </row>
        <row r="44">
          <cell r="B44" t="str">
            <v>A01</v>
          </cell>
        </row>
        <row r="45">
          <cell r="B45" t="str">
            <v>A01</v>
          </cell>
        </row>
        <row r="46">
          <cell r="B46" t="str">
            <v>A01</v>
          </cell>
        </row>
        <row r="47">
          <cell r="B47" t="str">
            <v>A01</v>
          </cell>
        </row>
        <row r="48">
          <cell r="B48" t="str">
            <v>A01</v>
          </cell>
          <cell r="C48">
            <v>0</v>
          </cell>
          <cell r="D48" t="str">
            <v>VN197427-4000</v>
          </cell>
          <cell r="E48" t="str">
            <v>HOUSING,BYPASS</v>
          </cell>
          <cell r="F48">
            <v>1350</v>
          </cell>
          <cell r="G48">
            <v>100</v>
          </cell>
          <cell r="H48">
            <v>8</v>
          </cell>
          <cell r="I48">
            <v>0</v>
          </cell>
        </row>
        <row r="49">
          <cell r="B49" t="str">
            <v>A01</v>
          </cell>
          <cell r="C49">
            <v>0</v>
          </cell>
          <cell r="D49" t="str">
            <v>VN197427-4010</v>
          </cell>
          <cell r="E49" t="str">
            <v>HOUSING,BYPASS</v>
          </cell>
          <cell r="F49">
            <v>1350</v>
          </cell>
          <cell r="G49">
            <v>100</v>
          </cell>
          <cell r="H49">
            <v>19</v>
          </cell>
          <cell r="I49">
            <v>0</v>
          </cell>
        </row>
        <row r="50">
          <cell r="B50" t="str">
            <v>A01</v>
          </cell>
          <cell r="C50">
            <v>0</v>
          </cell>
          <cell r="D50" t="str">
            <v>VN197428-0210</v>
          </cell>
          <cell r="E50" t="str">
            <v>COVER,HOUSING</v>
          </cell>
          <cell r="F50">
            <v>1350</v>
          </cell>
          <cell r="G50">
            <v>95.9</v>
          </cell>
          <cell r="H50">
            <v>49</v>
          </cell>
          <cell r="I50">
            <v>0</v>
          </cell>
        </row>
        <row r="51">
          <cell r="B51" t="str">
            <v>A01</v>
          </cell>
          <cell r="C51" t="str">
            <v>+</v>
          </cell>
        </row>
        <row r="52">
          <cell r="B52" t="str">
            <v>A01</v>
          </cell>
        </row>
        <row r="53">
          <cell r="B53" t="str">
            <v>A01</v>
          </cell>
          <cell r="C53">
            <v>0</v>
          </cell>
          <cell r="D53" t="str">
            <v>VN197428-2090</v>
          </cell>
          <cell r="E53" t="str">
            <v>COVER,HOUSING</v>
          </cell>
          <cell r="F53">
            <v>1350</v>
          </cell>
          <cell r="G53">
            <v>100</v>
          </cell>
          <cell r="H53">
            <v>2</v>
          </cell>
          <cell r="I53">
            <v>0</v>
          </cell>
        </row>
        <row r="54">
          <cell r="B54" t="str">
            <v>A01</v>
          </cell>
          <cell r="C54">
            <v>0</v>
          </cell>
          <cell r="D54" t="str">
            <v>VN197428-3090</v>
          </cell>
          <cell r="E54" t="str">
            <v>COVER,HOUSING</v>
          </cell>
          <cell r="F54">
            <v>1350</v>
          </cell>
          <cell r="G54">
            <v>100</v>
          </cell>
          <cell r="H54">
            <v>1</v>
          </cell>
          <cell r="I54">
            <v>0</v>
          </cell>
        </row>
        <row r="55">
          <cell r="B55" t="str">
            <v>A01</v>
          </cell>
          <cell r="C55">
            <v>0</v>
          </cell>
          <cell r="D55" t="str">
            <v>VN197428-4010</v>
          </cell>
          <cell r="E55" t="str">
            <v>COVER,HOUSING</v>
          </cell>
          <cell r="F55">
            <v>1350</v>
          </cell>
          <cell r="G55">
            <v>100</v>
          </cell>
          <cell r="H55">
            <v>3</v>
          </cell>
          <cell r="I55">
            <v>0</v>
          </cell>
        </row>
        <row r="56">
          <cell r="B56" t="str">
            <v>A01</v>
          </cell>
          <cell r="C56">
            <v>1</v>
          </cell>
        </row>
        <row r="57">
          <cell r="B57" t="str">
            <v>A01</v>
          </cell>
          <cell r="D57" t="str">
            <v>B483030</v>
          </cell>
          <cell r="G57" t="str">
            <v>SUP</v>
          </cell>
          <cell r="H57" t="str">
            <v>PLIER DE</v>
          </cell>
          <cell r="I57" t="str">
            <v>LIVERY PE</v>
          </cell>
        </row>
        <row r="58">
          <cell r="B58" t="str">
            <v>A01</v>
          </cell>
          <cell r="C58">
            <v>0</v>
          </cell>
          <cell r="D58" t="str">
            <v>PLANT : K1</v>
          </cell>
        </row>
        <row r="59">
          <cell r="B59" t="str">
            <v>A01</v>
          </cell>
          <cell r="C59">
            <v>0</v>
          </cell>
          <cell r="D59" t="str">
            <v>SUPPLIER : A01</v>
          </cell>
          <cell r="E59" t="str">
            <v>OHARA PLASTICS</v>
          </cell>
          <cell r="F59" t="str">
            <v>VIETNAM</v>
          </cell>
          <cell r="G59" t="str">
            <v>CO</v>
          </cell>
          <cell r="H59" t="str">
            <v>ADVANCE</v>
          </cell>
          <cell r="I59" t="str">
            <v>OK :  3</v>
          </cell>
        </row>
        <row r="60">
          <cell r="B60" t="str">
            <v>A01</v>
          </cell>
        </row>
        <row r="61">
          <cell r="B61" t="str">
            <v>A01</v>
          </cell>
          <cell r="D61" t="str">
            <v>PART NUMBER</v>
          </cell>
          <cell r="E61" t="str">
            <v>DESCRIPTION</v>
          </cell>
          <cell r="F61" t="str">
            <v>PLNR.</v>
          </cell>
          <cell r="G61" t="str">
            <v>RATIO</v>
          </cell>
          <cell r="H61" t="str">
            <v>#DELVR</v>
          </cell>
          <cell r="I61" t="str">
            <v>ADVANCE</v>
          </cell>
        </row>
        <row r="62">
          <cell r="B62" t="str">
            <v>A01</v>
          </cell>
          <cell r="D62" t="str">
            <v>===============</v>
          </cell>
          <cell r="E62" t="str">
            <v>===============</v>
          </cell>
          <cell r="F62" t="str">
            <v>=====</v>
          </cell>
          <cell r="G62" t="str">
            <v>=====</v>
          </cell>
          <cell r="H62" t="str">
            <v>======</v>
          </cell>
          <cell r="I62" t="str">
            <v>======</v>
          </cell>
        </row>
        <row r="63">
          <cell r="B63" t="str">
            <v>A01</v>
          </cell>
          <cell r="C63">
            <v>0</v>
          </cell>
          <cell r="D63" t="str">
            <v>VN197428-4020</v>
          </cell>
          <cell r="E63" t="str">
            <v>COVER,HOUSING</v>
          </cell>
          <cell r="F63">
            <v>1350</v>
          </cell>
          <cell r="G63">
            <v>100</v>
          </cell>
          <cell r="H63">
            <v>1</v>
          </cell>
          <cell r="I63">
            <v>0</v>
          </cell>
        </row>
        <row r="64">
          <cell r="B64" t="str">
            <v>A01</v>
          </cell>
          <cell r="C64">
            <v>0</v>
          </cell>
          <cell r="D64" t="str">
            <v>VN198811-3040</v>
          </cell>
          <cell r="E64" t="str">
            <v>PEDAL SUB-ASSY</v>
          </cell>
          <cell r="F64">
            <v>1350</v>
          </cell>
          <cell r="G64">
            <v>100</v>
          </cell>
          <cell r="H64">
            <v>1</v>
          </cell>
          <cell r="I64">
            <v>0</v>
          </cell>
        </row>
        <row r="65">
          <cell r="B65" t="str">
            <v>A01</v>
          </cell>
          <cell r="C65">
            <v>0</v>
          </cell>
          <cell r="D65" t="str">
            <v>VN198811-7450</v>
          </cell>
          <cell r="E65" t="str">
            <v>PEDAL SUB-ASSY</v>
          </cell>
          <cell r="F65">
            <v>1350</v>
          </cell>
          <cell r="G65">
            <v>96.4</v>
          </cell>
          <cell r="H65">
            <v>28</v>
          </cell>
          <cell r="I65">
            <v>0</v>
          </cell>
        </row>
        <row r="66">
          <cell r="B66" t="str">
            <v>A01</v>
          </cell>
          <cell r="C66" t="str">
            <v>+</v>
          </cell>
        </row>
        <row r="67">
          <cell r="B67" t="str">
            <v>A01</v>
          </cell>
          <cell r="C67">
            <v>0</v>
          </cell>
          <cell r="D67" t="str">
            <v>VN198827-7000</v>
          </cell>
          <cell r="E67" t="str">
            <v>WASHER, FRICTIO</v>
          </cell>
          <cell r="F67">
            <v>1350</v>
          </cell>
          <cell r="G67">
            <v>90.2</v>
          </cell>
          <cell r="H67">
            <v>41</v>
          </cell>
          <cell r="I67">
            <v>0</v>
          </cell>
        </row>
        <row r="68">
          <cell r="B68" t="str">
            <v>A01</v>
          </cell>
          <cell r="C68" t="str">
            <v>+</v>
          </cell>
        </row>
        <row r="69">
          <cell r="B69" t="str">
            <v>A01</v>
          </cell>
        </row>
        <row r="70">
          <cell r="B70" t="str">
            <v>A01</v>
          </cell>
        </row>
        <row r="71">
          <cell r="B71" t="str">
            <v>A01</v>
          </cell>
        </row>
        <row r="72">
          <cell r="B72" t="str">
            <v>A01</v>
          </cell>
          <cell r="C72">
            <v>0</v>
          </cell>
          <cell r="D72" t="str">
            <v>VN198833-3010</v>
          </cell>
          <cell r="E72" t="str">
            <v>ROTOR,PEDAL</v>
          </cell>
          <cell r="F72">
            <v>1350</v>
          </cell>
          <cell r="G72">
            <v>100</v>
          </cell>
          <cell r="H72">
            <v>2</v>
          </cell>
          <cell r="I72">
            <v>0</v>
          </cell>
        </row>
        <row r="73">
          <cell r="B73" t="str">
            <v>A01</v>
          </cell>
          <cell r="C73">
            <v>0</v>
          </cell>
          <cell r="D73" t="str">
            <v>VN198872-3010</v>
          </cell>
          <cell r="E73" t="str">
            <v>BASE</v>
          </cell>
          <cell r="F73">
            <v>1350</v>
          </cell>
          <cell r="G73">
            <v>100</v>
          </cell>
          <cell r="H73">
            <v>2</v>
          </cell>
          <cell r="I73">
            <v>0</v>
          </cell>
        </row>
        <row r="74">
          <cell r="B74" t="str">
            <v>A01</v>
          </cell>
          <cell r="C74">
            <v>0</v>
          </cell>
          <cell r="D74" t="str">
            <v>VN270111-0050</v>
          </cell>
          <cell r="E74" t="str">
            <v>PEDAL</v>
          </cell>
          <cell r="F74">
            <v>1350</v>
          </cell>
          <cell r="G74">
            <v>100</v>
          </cell>
          <cell r="H74">
            <v>19</v>
          </cell>
          <cell r="I74">
            <v>0</v>
          </cell>
        </row>
        <row r="75">
          <cell r="B75" t="str">
            <v>A01</v>
          </cell>
          <cell r="C75">
            <v>0</v>
          </cell>
          <cell r="D75" t="str">
            <v>VN270131-0010</v>
          </cell>
          <cell r="E75" t="str">
            <v>ROTOR,LINK</v>
          </cell>
          <cell r="F75">
            <v>1350</v>
          </cell>
          <cell r="G75">
            <v>100</v>
          </cell>
          <cell r="H75">
            <v>4</v>
          </cell>
          <cell r="I75">
            <v>0</v>
          </cell>
        </row>
        <row r="76">
          <cell r="B76" t="str">
            <v>A01</v>
          </cell>
          <cell r="C76">
            <v>0</v>
          </cell>
          <cell r="D76" t="str">
            <v>VN270133-0010</v>
          </cell>
          <cell r="E76" t="str">
            <v>ROTOR,SPRING</v>
          </cell>
          <cell r="F76">
            <v>1350</v>
          </cell>
          <cell r="G76">
            <v>95.3</v>
          </cell>
          <cell r="H76">
            <v>128</v>
          </cell>
          <cell r="I76">
            <v>0</v>
          </cell>
        </row>
        <row r="77">
          <cell r="B77" t="str">
            <v>A01</v>
          </cell>
          <cell r="C77" t="str">
            <v>+</v>
          </cell>
        </row>
        <row r="78">
          <cell r="B78" t="str">
            <v>A01</v>
          </cell>
        </row>
        <row r="79">
          <cell r="B79" t="str">
            <v>A01</v>
          </cell>
        </row>
        <row r="80">
          <cell r="B80" t="str">
            <v>A01</v>
          </cell>
        </row>
        <row r="81">
          <cell r="B81" t="str">
            <v>A01</v>
          </cell>
        </row>
        <row r="82">
          <cell r="B82" t="str">
            <v>A01</v>
          </cell>
        </row>
        <row r="83">
          <cell r="B83" t="str">
            <v>A01</v>
          </cell>
          <cell r="C83">
            <v>0</v>
          </cell>
          <cell r="D83" t="str">
            <v>VN270135-0011</v>
          </cell>
          <cell r="E83" t="str">
            <v>HOLDER,SPRING</v>
          </cell>
          <cell r="F83">
            <v>1350</v>
          </cell>
          <cell r="G83">
            <v>96.6</v>
          </cell>
          <cell r="H83">
            <v>29</v>
          </cell>
          <cell r="I83">
            <v>0</v>
          </cell>
        </row>
        <row r="84">
          <cell r="B84" t="str">
            <v>A01</v>
          </cell>
          <cell r="C84" t="str">
            <v>+</v>
          </cell>
        </row>
        <row r="85">
          <cell r="B85" t="str">
            <v>A01</v>
          </cell>
          <cell r="C85">
            <v>0</v>
          </cell>
          <cell r="G85" t="str">
            <v>=====</v>
          </cell>
          <cell r="H85" t="str">
            <v>======</v>
          </cell>
          <cell r="I85" t="str">
            <v>======</v>
          </cell>
        </row>
        <row r="86">
          <cell r="B86" t="str">
            <v>TOTAL:A01</v>
          </cell>
          <cell r="E86" t="str">
            <v>SUPPLIER</v>
          </cell>
          <cell r="F86" t="str">
            <v>TOTAL:</v>
          </cell>
          <cell r="G86">
            <v>94.3</v>
          </cell>
          <cell r="H86">
            <v>667</v>
          </cell>
          <cell r="I86">
            <v>0</v>
          </cell>
        </row>
        <row r="87">
          <cell r="B87" t="str">
            <v>TOTAL:A01</v>
          </cell>
          <cell r="C87">
            <v>1</v>
          </cell>
        </row>
        <row r="88">
          <cell r="B88" t="str">
            <v>TOTAL:A01</v>
          </cell>
          <cell r="D88" t="str">
            <v>B483030</v>
          </cell>
          <cell r="G88" t="str">
            <v>SUP</v>
          </cell>
          <cell r="H88" t="str">
            <v>PLIER DE</v>
          </cell>
          <cell r="I88" t="str">
            <v>LIVERY PE</v>
          </cell>
        </row>
        <row r="89">
          <cell r="B89" t="str">
            <v>TOTAL:A01</v>
          </cell>
          <cell r="C89">
            <v>0</v>
          </cell>
          <cell r="D89" t="str">
            <v>PLANT : K1</v>
          </cell>
        </row>
        <row r="90">
          <cell r="B90" t="str">
            <v>A02</v>
          </cell>
          <cell r="C90">
            <v>0</v>
          </cell>
          <cell r="D90" t="str">
            <v>SUPPLIER : A02</v>
          </cell>
          <cell r="E90" t="str">
            <v>MATSUO INDUSTR</v>
          </cell>
          <cell r="F90" t="str">
            <v>IES VIET</v>
          </cell>
          <cell r="G90" t="str">
            <v>NAM</v>
          </cell>
          <cell r="H90" t="str">
            <v>ADVANCE</v>
          </cell>
          <cell r="I90" t="str">
            <v>OK :  0</v>
          </cell>
        </row>
        <row r="91">
          <cell r="B91" t="str">
            <v>A02</v>
          </cell>
        </row>
        <row r="92">
          <cell r="B92" t="str">
            <v>A02</v>
          </cell>
          <cell r="D92" t="str">
            <v>PART NUMBER</v>
          </cell>
          <cell r="E92" t="str">
            <v>DESCRIPTION</v>
          </cell>
          <cell r="F92" t="str">
            <v>PLNR.</v>
          </cell>
          <cell r="G92" t="str">
            <v>RATIO</v>
          </cell>
          <cell r="H92" t="str">
            <v>#DELVR</v>
          </cell>
          <cell r="I92" t="str">
            <v>ADVANCE</v>
          </cell>
        </row>
        <row r="93">
          <cell r="B93" t="str">
            <v>A02</v>
          </cell>
          <cell r="D93" t="str">
            <v>===============</v>
          </cell>
          <cell r="E93" t="str">
            <v>===============</v>
          </cell>
          <cell r="F93" t="str">
            <v>=====</v>
          </cell>
          <cell r="G93" t="str">
            <v>=====</v>
          </cell>
          <cell r="H93" t="str">
            <v>======</v>
          </cell>
          <cell r="I93" t="str">
            <v>======</v>
          </cell>
        </row>
        <row r="94">
          <cell r="B94" t="str">
            <v>A02</v>
          </cell>
          <cell r="C94">
            <v>0</v>
          </cell>
          <cell r="D94" t="str">
            <v>GN229724-0210</v>
          </cell>
          <cell r="E94" t="str">
            <v>TERMINAL</v>
          </cell>
          <cell r="F94">
            <v>234</v>
          </cell>
          <cell r="G94">
            <v>75</v>
          </cell>
          <cell r="H94">
            <v>4</v>
          </cell>
          <cell r="I94">
            <v>1</v>
          </cell>
        </row>
        <row r="95">
          <cell r="B95" t="str">
            <v>A02</v>
          </cell>
          <cell r="C95" t="str">
            <v>+</v>
          </cell>
        </row>
        <row r="96">
          <cell r="B96" t="str">
            <v>A02</v>
          </cell>
          <cell r="C96">
            <v>0</v>
          </cell>
          <cell r="D96" t="str">
            <v>GN229724-0220</v>
          </cell>
          <cell r="E96" t="str">
            <v>TERMINAL</v>
          </cell>
          <cell r="F96">
            <v>234</v>
          </cell>
          <cell r="G96">
            <v>75</v>
          </cell>
          <cell r="H96">
            <v>4</v>
          </cell>
          <cell r="I96">
            <v>1</v>
          </cell>
        </row>
        <row r="97">
          <cell r="B97" t="str">
            <v>A02</v>
          </cell>
          <cell r="C97" t="str">
            <v>+</v>
          </cell>
        </row>
        <row r="98">
          <cell r="B98" t="str">
            <v>A02</v>
          </cell>
          <cell r="C98">
            <v>0</v>
          </cell>
          <cell r="D98" t="str">
            <v>GN229724-0230</v>
          </cell>
          <cell r="E98" t="str">
            <v>TERMINAL</v>
          </cell>
          <cell r="F98">
            <v>234</v>
          </cell>
          <cell r="G98">
            <v>75</v>
          </cell>
          <cell r="H98">
            <v>4</v>
          </cell>
          <cell r="I98">
            <v>1</v>
          </cell>
        </row>
        <row r="99">
          <cell r="B99" t="str">
            <v>A02</v>
          </cell>
          <cell r="C99" t="str">
            <v>+</v>
          </cell>
        </row>
        <row r="100">
          <cell r="B100" t="str">
            <v>A02</v>
          </cell>
          <cell r="C100">
            <v>0</v>
          </cell>
          <cell r="D100" t="str">
            <v>GN229724-0240</v>
          </cell>
          <cell r="E100" t="str">
            <v>TERMINAL</v>
          </cell>
          <cell r="F100">
            <v>234</v>
          </cell>
          <cell r="G100">
            <v>75</v>
          </cell>
          <cell r="H100">
            <v>4</v>
          </cell>
          <cell r="I100">
            <v>1</v>
          </cell>
        </row>
        <row r="101">
          <cell r="B101" t="str">
            <v>A02</v>
          </cell>
          <cell r="C101" t="str">
            <v>+</v>
          </cell>
        </row>
        <row r="102">
          <cell r="B102" t="str">
            <v>A02</v>
          </cell>
          <cell r="C102">
            <v>0</v>
          </cell>
          <cell r="D102" t="str">
            <v>VN012020-0200</v>
          </cell>
          <cell r="E102" t="str">
            <v>CASE SUB-ASSY</v>
          </cell>
          <cell r="F102">
            <v>234</v>
          </cell>
          <cell r="G102">
            <v>100</v>
          </cell>
          <cell r="H102">
            <v>3</v>
          </cell>
          <cell r="I102">
            <v>0</v>
          </cell>
        </row>
        <row r="103">
          <cell r="B103" t="str">
            <v>A02</v>
          </cell>
          <cell r="C103">
            <v>0</v>
          </cell>
          <cell r="D103" t="str">
            <v>VN012020-0380</v>
          </cell>
          <cell r="E103" t="str">
            <v>CASE SUB-ASSY</v>
          </cell>
          <cell r="F103">
            <v>234</v>
          </cell>
          <cell r="G103">
            <v>94.1</v>
          </cell>
          <cell r="H103">
            <v>68</v>
          </cell>
          <cell r="I103">
            <v>0</v>
          </cell>
        </row>
        <row r="104">
          <cell r="B104" t="str">
            <v>A02</v>
          </cell>
          <cell r="C104" t="str">
            <v>+</v>
          </cell>
        </row>
        <row r="105">
          <cell r="B105" t="str">
            <v>A02</v>
          </cell>
        </row>
        <row r="106">
          <cell r="B106" t="str">
            <v>A02</v>
          </cell>
        </row>
        <row r="107">
          <cell r="B107" t="str">
            <v>A02</v>
          </cell>
        </row>
        <row r="108">
          <cell r="B108" t="str">
            <v>A02</v>
          </cell>
          <cell r="C108">
            <v>0</v>
          </cell>
          <cell r="D108" t="str">
            <v>VN012020-0390</v>
          </cell>
          <cell r="E108" t="str">
            <v>CASE SUB-ASSY</v>
          </cell>
          <cell r="F108">
            <v>234</v>
          </cell>
          <cell r="G108">
            <v>89.7</v>
          </cell>
          <cell r="H108">
            <v>39</v>
          </cell>
          <cell r="I108">
            <v>0</v>
          </cell>
        </row>
        <row r="109">
          <cell r="B109" t="str">
            <v>A02</v>
          </cell>
          <cell r="C109" t="str">
            <v>+</v>
          </cell>
        </row>
        <row r="110">
          <cell r="B110" t="str">
            <v>A02</v>
          </cell>
        </row>
        <row r="111">
          <cell r="B111" t="str">
            <v>A02</v>
          </cell>
        </row>
        <row r="112">
          <cell r="B112" t="str">
            <v>A02</v>
          </cell>
        </row>
        <row r="113">
          <cell r="B113" t="str">
            <v>A02</v>
          </cell>
          <cell r="C113">
            <v>0</v>
          </cell>
          <cell r="D113" t="str">
            <v>VN012020-0400</v>
          </cell>
          <cell r="E113" t="str">
            <v>CASE SUB-ASSY</v>
          </cell>
          <cell r="F113">
            <v>234</v>
          </cell>
          <cell r="G113">
            <v>93.8</v>
          </cell>
          <cell r="H113">
            <v>16</v>
          </cell>
          <cell r="I113">
            <v>1</v>
          </cell>
        </row>
        <row r="114">
          <cell r="B114" t="str">
            <v>A02</v>
          </cell>
          <cell r="C114" t="str">
            <v>+</v>
          </cell>
        </row>
        <row r="115">
          <cell r="B115" t="str">
            <v>A02</v>
          </cell>
          <cell r="C115">
            <v>0</v>
          </cell>
          <cell r="D115" t="str">
            <v>VN012026-0020</v>
          </cell>
          <cell r="E115" t="str">
            <v>TERMINAL SUB-AS</v>
          </cell>
          <cell r="F115">
            <v>234</v>
          </cell>
          <cell r="G115">
            <v>90.9</v>
          </cell>
          <cell r="H115">
            <v>99</v>
          </cell>
          <cell r="I115">
            <v>0</v>
          </cell>
        </row>
        <row r="116">
          <cell r="B116" t="str">
            <v>A02</v>
          </cell>
          <cell r="C116" t="str">
            <v>+</v>
          </cell>
        </row>
        <row r="117">
          <cell r="B117" t="str">
            <v>A02</v>
          </cell>
        </row>
        <row r="118">
          <cell r="B118" t="str">
            <v>A02</v>
          </cell>
        </row>
        <row r="119">
          <cell r="B119" t="str">
            <v>A02</v>
          </cell>
        </row>
        <row r="120">
          <cell r="B120" t="str">
            <v>A02</v>
          </cell>
        </row>
        <row r="121">
          <cell r="B121" t="str">
            <v>A02</v>
          </cell>
        </row>
        <row r="122">
          <cell r="B122" t="str">
            <v>A02</v>
          </cell>
        </row>
        <row r="123">
          <cell r="B123" t="str">
            <v>A02</v>
          </cell>
        </row>
        <row r="124">
          <cell r="B124" t="str">
            <v>A02</v>
          </cell>
        </row>
        <row r="125">
          <cell r="B125" t="str">
            <v>A02</v>
          </cell>
          <cell r="C125">
            <v>0</v>
          </cell>
          <cell r="D125" t="str">
            <v>VN012026-0050</v>
          </cell>
          <cell r="E125" t="str">
            <v>TERMINAL SUB-AS</v>
          </cell>
          <cell r="F125">
            <v>234</v>
          </cell>
          <cell r="G125">
            <v>96.7</v>
          </cell>
          <cell r="H125">
            <v>30</v>
          </cell>
          <cell r="I125">
            <v>0</v>
          </cell>
        </row>
        <row r="126">
          <cell r="B126" t="str">
            <v>A02</v>
          </cell>
          <cell r="C126" t="str">
            <v>+</v>
          </cell>
        </row>
        <row r="127">
          <cell r="B127" t="str">
            <v>A02</v>
          </cell>
          <cell r="C127">
            <v>0</v>
          </cell>
          <cell r="D127" t="str">
            <v>VN012026-0060</v>
          </cell>
          <cell r="E127" t="str">
            <v>TERMINAL S/A</v>
          </cell>
          <cell r="F127">
            <v>234</v>
          </cell>
          <cell r="G127">
            <v>100</v>
          </cell>
          <cell r="H127">
            <v>2</v>
          </cell>
          <cell r="I127">
            <v>0</v>
          </cell>
        </row>
        <row r="128">
          <cell r="B128" t="str">
            <v>A02</v>
          </cell>
          <cell r="C128">
            <v>0</v>
          </cell>
          <cell r="D128" t="str">
            <v>VN012075-0040</v>
          </cell>
          <cell r="E128" t="str">
            <v>SPRING</v>
          </cell>
          <cell r="F128">
            <v>234</v>
          </cell>
          <cell r="G128">
            <v>95.6</v>
          </cell>
          <cell r="H128">
            <v>68</v>
          </cell>
          <cell r="I128">
            <v>0</v>
          </cell>
        </row>
        <row r="129">
          <cell r="B129" t="str">
            <v>A02</v>
          </cell>
          <cell r="C129" t="str">
            <v>+</v>
          </cell>
        </row>
        <row r="130">
          <cell r="B130" t="str">
            <v>A02</v>
          </cell>
        </row>
        <row r="131">
          <cell r="B131" t="str">
            <v>A02</v>
          </cell>
        </row>
        <row r="132">
          <cell r="B132" t="str">
            <v>A02</v>
          </cell>
          <cell r="C132">
            <v>0</v>
          </cell>
          <cell r="D132" t="str">
            <v>VN012075-0050</v>
          </cell>
          <cell r="E132" t="str">
            <v>SPRING,RETURN</v>
          </cell>
          <cell r="F132">
            <v>234</v>
          </cell>
          <cell r="G132">
            <v>93.9</v>
          </cell>
          <cell r="H132">
            <v>49</v>
          </cell>
          <cell r="I132">
            <v>0</v>
          </cell>
        </row>
        <row r="133">
          <cell r="B133" t="str">
            <v>A02</v>
          </cell>
          <cell r="C133" t="str">
            <v>+</v>
          </cell>
        </row>
        <row r="134">
          <cell r="B134" t="str">
            <v>A02</v>
          </cell>
        </row>
        <row r="135">
          <cell r="B135" t="str">
            <v>A02</v>
          </cell>
        </row>
        <row r="136">
          <cell r="B136" t="str">
            <v>A02</v>
          </cell>
          <cell r="C136">
            <v>0</v>
          </cell>
          <cell r="D136" t="str">
            <v>VN079634-0120</v>
          </cell>
          <cell r="E136" t="str">
            <v>BASE(20N)</v>
          </cell>
          <cell r="F136">
            <v>234</v>
          </cell>
          <cell r="G136">
            <v>96</v>
          </cell>
          <cell r="H136">
            <v>25</v>
          </cell>
          <cell r="I136">
            <v>0</v>
          </cell>
        </row>
        <row r="137">
          <cell r="B137" t="str">
            <v>A02</v>
          </cell>
          <cell r="C137" t="str">
            <v>+</v>
          </cell>
        </row>
        <row r="138">
          <cell r="B138" t="str">
            <v>A02</v>
          </cell>
          <cell r="C138">
            <v>0</v>
          </cell>
          <cell r="D138" t="str">
            <v>VN079634-0170</v>
          </cell>
          <cell r="E138" t="str">
            <v>BASE (10N)</v>
          </cell>
          <cell r="F138">
            <v>234</v>
          </cell>
          <cell r="G138">
            <v>100</v>
          </cell>
          <cell r="H138">
            <v>3</v>
          </cell>
          <cell r="I138">
            <v>0</v>
          </cell>
        </row>
        <row r="139">
          <cell r="B139" t="str">
            <v>A02</v>
          </cell>
          <cell r="C139">
            <v>0</v>
          </cell>
          <cell r="D139" t="str">
            <v>VN079644-1310</v>
          </cell>
          <cell r="E139" t="str">
            <v>SPRING, PLUNGER</v>
          </cell>
          <cell r="F139">
            <v>234</v>
          </cell>
          <cell r="G139">
            <v>100</v>
          </cell>
          <cell r="H139">
            <v>23</v>
          </cell>
          <cell r="I139">
            <v>0</v>
          </cell>
        </row>
        <row r="140">
          <cell r="B140" t="str">
            <v>A02</v>
          </cell>
          <cell r="C140">
            <v>0</v>
          </cell>
          <cell r="D140" t="str">
            <v>VN079659-0090</v>
          </cell>
          <cell r="E140" t="str">
            <v>PLATE, WAVE</v>
          </cell>
          <cell r="F140">
            <v>234</v>
          </cell>
          <cell r="G140">
            <v>91.5</v>
          </cell>
          <cell r="H140">
            <v>47</v>
          </cell>
          <cell r="I140">
            <v>0</v>
          </cell>
        </row>
        <row r="141">
          <cell r="B141" t="str">
            <v>A02</v>
          </cell>
          <cell r="C141" t="str">
            <v>+</v>
          </cell>
        </row>
        <row r="142">
          <cell r="B142" t="str">
            <v>A02</v>
          </cell>
          <cell r="C142">
            <v>1</v>
          </cell>
        </row>
        <row r="143">
          <cell r="B143" t="str">
            <v>A02</v>
          </cell>
          <cell r="D143" t="str">
            <v>B483030</v>
          </cell>
          <cell r="G143" t="str">
            <v>SUP</v>
          </cell>
          <cell r="H143" t="str">
            <v>PLIER DE</v>
          </cell>
          <cell r="I143" t="str">
            <v>LIVERY PE</v>
          </cell>
        </row>
        <row r="144">
          <cell r="B144" t="str">
            <v>A02</v>
          </cell>
          <cell r="C144">
            <v>0</v>
          </cell>
          <cell r="D144" t="str">
            <v>PLANT : K1</v>
          </cell>
        </row>
        <row r="145">
          <cell r="B145" t="str">
            <v>A02</v>
          </cell>
          <cell r="C145">
            <v>0</v>
          </cell>
          <cell r="D145" t="str">
            <v>SUPPLIER : A02</v>
          </cell>
          <cell r="E145" t="str">
            <v>MATSUO INDUSTR</v>
          </cell>
          <cell r="F145" t="str">
            <v>IES VIET</v>
          </cell>
          <cell r="G145" t="str">
            <v>NAM</v>
          </cell>
          <cell r="H145" t="str">
            <v>ADVANCE</v>
          </cell>
          <cell r="I145" t="str">
            <v>OK :  0</v>
          </cell>
        </row>
        <row r="146">
          <cell r="B146" t="str">
            <v>A02</v>
          </cell>
        </row>
        <row r="147">
          <cell r="B147" t="str">
            <v>A02</v>
          </cell>
          <cell r="D147" t="str">
            <v>PART NUMBER</v>
          </cell>
          <cell r="E147" t="str">
            <v>DESCRIPTION</v>
          </cell>
          <cell r="F147" t="str">
            <v>PLNR.</v>
          </cell>
          <cell r="G147" t="str">
            <v>RATIO</v>
          </cell>
          <cell r="H147" t="str">
            <v>#DELVR</v>
          </cell>
          <cell r="I147" t="str">
            <v>ADVANCE</v>
          </cell>
        </row>
        <row r="148">
          <cell r="B148" t="str">
            <v>A02</v>
          </cell>
          <cell r="D148" t="str">
            <v>===============</v>
          </cell>
          <cell r="E148" t="str">
            <v>===============</v>
          </cell>
          <cell r="F148" t="str">
            <v>=====</v>
          </cell>
          <cell r="G148" t="str">
            <v>=====</v>
          </cell>
          <cell r="H148" t="str">
            <v>======</v>
          </cell>
          <cell r="I148" t="str">
            <v>======</v>
          </cell>
        </row>
        <row r="149">
          <cell r="B149" t="str">
            <v>A02</v>
          </cell>
        </row>
        <row r="150">
          <cell r="B150" t="str">
            <v>A02</v>
          </cell>
        </row>
        <row r="151">
          <cell r="B151" t="str">
            <v>A02</v>
          </cell>
        </row>
        <row r="152">
          <cell r="B152" t="str">
            <v>A02</v>
          </cell>
          <cell r="C152">
            <v>0</v>
          </cell>
          <cell r="D152" t="str">
            <v>VN082028-0340</v>
          </cell>
          <cell r="E152" t="str">
            <v>PLATE</v>
          </cell>
          <cell r="F152">
            <v>234</v>
          </cell>
          <cell r="G152">
            <v>89.5</v>
          </cell>
          <cell r="H152">
            <v>19</v>
          </cell>
          <cell r="I152">
            <v>0</v>
          </cell>
        </row>
        <row r="153">
          <cell r="B153" t="str">
            <v>A02</v>
          </cell>
          <cell r="C153" t="str">
            <v>+</v>
          </cell>
        </row>
        <row r="154">
          <cell r="B154" t="str">
            <v>A02</v>
          </cell>
        </row>
        <row r="155">
          <cell r="B155" t="str">
            <v>A02</v>
          </cell>
          <cell r="C155">
            <v>0</v>
          </cell>
          <cell r="D155" t="str">
            <v>VN082028-0350</v>
          </cell>
          <cell r="E155" t="str">
            <v>PLATE</v>
          </cell>
          <cell r="F155">
            <v>234</v>
          </cell>
          <cell r="G155">
            <v>91.7</v>
          </cell>
          <cell r="H155">
            <v>36</v>
          </cell>
          <cell r="I155">
            <v>0</v>
          </cell>
        </row>
        <row r="156">
          <cell r="B156" t="str">
            <v>A02</v>
          </cell>
          <cell r="C156" t="str">
            <v>+</v>
          </cell>
        </row>
        <row r="157">
          <cell r="B157" t="str">
            <v>A02</v>
          </cell>
        </row>
        <row r="158">
          <cell r="B158" t="str">
            <v>A02</v>
          </cell>
        </row>
        <row r="159">
          <cell r="B159" t="str">
            <v>A02</v>
          </cell>
          <cell r="C159">
            <v>0</v>
          </cell>
          <cell r="D159" t="str">
            <v>VN082042-0070</v>
          </cell>
          <cell r="E159" t="str">
            <v>RETAINER</v>
          </cell>
          <cell r="F159">
            <v>234</v>
          </cell>
          <cell r="G159">
            <v>91.9</v>
          </cell>
          <cell r="H159">
            <v>99</v>
          </cell>
          <cell r="I159">
            <v>0</v>
          </cell>
        </row>
        <row r="160">
          <cell r="B160" t="str">
            <v>A02</v>
          </cell>
          <cell r="C160" t="str">
            <v>+</v>
          </cell>
        </row>
        <row r="161">
          <cell r="B161" t="str">
            <v>A02</v>
          </cell>
        </row>
        <row r="162">
          <cell r="B162" t="str">
            <v>A02</v>
          </cell>
        </row>
        <row r="163">
          <cell r="B163" t="str">
            <v>A02</v>
          </cell>
        </row>
        <row r="164">
          <cell r="B164" t="str">
            <v>A02</v>
          </cell>
        </row>
        <row r="165">
          <cell r="B165" t="str">
            <v>A02</v>
          </cell>
        </row>
        <row r="166">
          <cell r="B166" t="str">
            <v>A02</v>
          </cell>
        </row>
        <row r="167">
          <cell r="B167" t="str">
            <v>A02</v>
          </cell>
        </row>
        <row r="168">
          <cell r="B168" t="str">
            <v>A02</v>
          </cell>
          <cell r="C168">
            <v>0</v>
          </cell>
          <cell r="D168" t="str">
            <v>VN082066-1470</v>
          </cell>
          <cell r="E168" t="str">
            <v>SPRING</v>
          </cell>
          <cell r="F168">
            <v>234</v>
          </cell>
          <cell r="G168">
            <v>93</v>
          </cell>
          <cell r="H168">
            <v>43</v>
          </cell>
          <cell r="I168">
            <v>0</v>
          </cell>
        </row>
        <row r="169">
          <cell r="B169" t="str">
            <v>A02</v>
          </cell>
          <cell r="C169" t="str">
            <v>+</v>
          </cell>
        </row>
        <row r="170">
          <cell r="B170" t="str">
            <v>A02</v>
          </cell>
        </row>
        <row r="171">
          <cell r="B171" t="str">
            <v>A02</v>
          </cell>
        </row>
        <row r="172">
          <cell r="B172" t="str">
            <v>A02</v>
          </cell>
          <cell r="C172">
            <v>0</v>
          </cell>
          <cell r="D172" t="str">
            <v>VN082066-1480</v>
          </cell>
          <cell r="E172" t="str">
            <v>SPRING</v>
          </cell>
          <cell r="F172">
            <v>234</v>
          </cell>
          <cell r="G172">
            <v>94.1</v>
          </cell>
          <cell r="H172">
            <v>17</v>
          </cell>
          <cell r="I172">
            <v>0</v>
          </cell>
        </row>
        <row r="173">
          <cell r="B173" t="str">
            <v>A02</v>
          </cell>
          <cell r="C173" t="str">
            <v>+</v>
          </cell>
        </row>
        <row r="174">
          <cell r="B174" t="str">
            <v>A02</v>
          </cell>
          <cell r="C174">
            <v>0</v>
          </cell>
          <cell r="D174" t="str">
            <v>VN082066-1490</v>
          </cell>
          <cell r="E174" t="str">
            <v>SPRING</v>
          </cell>
          <cell r="F174">
            <v>234</v>
          </cell>
          <cell r="G174">
            <v>100</v>
          </cell>
          <cell r="H174">
            <v>6</v>
          </cell>
          <cell r="I174">
            <v>0</v>
          </cell>
        </row>
        <row r="175">
          <cell r="B175" t="str">
            <v>A02</v>
          </cell>
          <cell r="C175">
            <v>0</v>
          </cell>
          <cell r="D175" t="str">
            <v>VN082066-1500</v>
          </cell>
          <cell r="E175" t="str">
            <v>SPRING</v>
          </cell>
          <cell r="F175">
            <v>234</v>
          </cell>
          <cell r="G175">
            <v>96.6</v>
          </cell>
          <cell r="H175">
            <v>29</v>
          </cell>
          <cell r="I175">
            <v>0</v>
          </cell>
        </row>
        <row r="176">
          <cell r="B176" t="str">
            <v>A02</v>
          </cell>
          <cell r="C176" t="str">
            <v>+</v>
          </cell>
        </row>
        <row r="177">
          <cell r="B177" t="str">
            <v>A02</v>
          </cell>
          <cell r="C177">
            <v>0</v>
          </cell>
          <cell r="D177" t="str">
            <v>VN082066-1510</v>
          </cell>
          <cell r="E177" t="str">
            <v>SPRING</v>
          </cell>
          <cell r="F177">
            <v>234</v>
          </cell>
          <cell r="G177">
            <v>88.9</v>
          </cell>
          <cell r="H177">
            <v>27</v>
          </cell>
          <cell r="I177">
            <v>0</v>
          </cell>
        </row>
        <row r="178">
          <cell r="B178" t="str">
            <v>A02</v>
          </cell>
          <cell r="C178" t="str">
            <v>+</v>
          </cell>
        </row>
        <row r="179">
          <cell r="B179" t="str">
            <v>A02</v>
          </cell>
        </row>
        <row r="180">
          <cell r="B180" t="str">
            <v>A02</v>
          </cell>
        </row>
        <row r="181">
          <cell r="B181" t="str">
            <v>A02</v>
          </cell>
          <cell r="C181">
            <v>0</v>
          </cell>
          <cell r="D181" t="str">
            <v>VN082066-1520</v>
          </cell>
          <cell r="E181" t="str">
            <v>SPRING</v>
          </cell>
          <cell r="F181">
            <v>234</v>
          </cell>
          <cell r="G181">
            <v>93.3</v>
          </cell>
          <cell r="H181">
            <v>15</v>
          </cell>
          <cell r="I181">
            <v>0</v>
          </cell>
        </row>
        <row r="182">
          <cell r="B182" t="str">
            <v>A02</v>
          </cell>
          <cell r="C182" t="str">
            <v>+</v>
          </cell>
        </row>
        <row r="183">
          <cell r="B183" t="str">
            <v>A02</v>
          </cell>
          <cell r="C183">
            <v>0</v>
          </cell>
          <cell r="D183" t="str">
            <v>VN082066-1531</v>
          </cell>
          <cell r="E183" t="str">
            <v>SPRING</v>
          </cell>
          <cell r="F183">
            <v>234</v>
          </cell>
          <cell r="G183">
            <v>97</v>
          </cell>
          <cell r="H183">
            <v>33</v>
          </cell>
          <cell r="I183">
            <v>0</v>
          </cell>
        </row>
        <row r="184">
          <cell r="B184" t="str">
            <v>A02</v>
          </cell>
          <cell r="C184" t="str">
            <v>+</v>
          </cell>
        </row>
        <row r="185">
          <cell r="B185" t="str">
            <v>A02</v>
          </cell>
          <cell r="C185">
            <v>0</v>
          </cell>
          <cell r="D185" t="str">
            <v>VN082066-1540</v>
          </cell>
          <cell r="E185" t="str">
            <v>SPRING</v>
          </cell>
          <cell r="F185">
            <v>234</v>
          </cell>
          <cell r="G185">
            <v>100</v>
          </cell>
          <cell r="H185">
            <v>15</v>
          </cell>
          <cell r="I185">
            <v>0</v>
          </cell>
        </row>
        <row r="186">
          <cell r="B186" t="str">
            <v>A02</v>
          </cell>
          <cell r="C186">
            <v>0</v>
          </cell>
          <cell r="D186" t="str">
            <v>VN082066-1550</v>
          </cell>
          <cell r="E186" t="str">
            <v>SPRING</v>
          </cell>
          <cell r="F186">
            <v>234</v>
          </cell>
          <cell r="G186">
            <v>89.7</v>
          </cell>
          <cell r="H186">
            <v>29</v>
          </cell>
          <cell r="I186">
            <v>0</v>
          </cell>
        </row>
        <row r="187">
          <cell r="B187" t="str">
            <v>A02</v>
          </cell>
          <cell r="C187" t="str">
            <v>+</v>
          </cell>
        </row>
        <row r="188">
          <cell r="B188" t="str">
            <v>A02</v>
          </cell>
        </row>
        <row r="189">
          <cell r="B189" t="str">
            <v>A02</v>
          </cell>
        </row>
        <row r="190">
          <cell r="B190" t="str">
            <v>A02</v>
          </cell>
          <cell r="C190">
            <v>0</v>
          </cell>
          <cell r="D190" t="str">
            <v>VN082066-1560</v>
          </cell>
          <cell r="E190" t="str">
            <v>SPRING</v>
          </cell>
          <cell r="F190">
            <v>234</v>
          </cell>
          <cell r="G190">
            <v>100</v>
          </cell>
          <cell r="H190">
            <v>10</v>
          </cell>
          <cell r="I190">
            <v>0</v>
          </cell>
        </row>
        <row r="191">
          <cell r="B191" t="str">
            <v>A02</v>
          </cell>
          <cell r="C191">
            <v>0</v>
          </cell>
          <cell r="D191" t="str">
            <v>VN082066-1570</v>
          </cell>
          <cell r="E191" t="str">
            <v>SPRING</v>
          </cell>
          <cell r="F191">
            <v>234</v>
          </cell>
          <cell r="G191">
            <v>93.8</v>
          </cell>
          <cell r="H191">
            <v>16</v>
          </cell>
          <cell r="I191">
            <v>0</v>
          </cell>
        </row>
        <row r="192">
          <cell r="B192" t="str">
            <v>A02</v>
          </cell>
          <cell r="C192" t="str">
            <v>+</v>
          </cell>
        </row>
        <row r="193">
          <cell r="B193" t="str">
            <v>A02</v>
          </cell>
          <cell r="C193">
            <v>0</v>
          </cell>
          <cell r="D193" t="str">
            <v>VN082066-1580</v>
          </cell>
          <cell r="E193" t="str">
            <v>SPRING</v>
          </cell>
          <cell r="F193">
            <v>234</v>
          </cell>
          <cell r="G193">
            <v>92.3</v>
          </cell>
          <cell r="H193">
            <v>39</v>
          </cell>
          <cell r="I193">
            <v>0</v>
          </cell>
        </row>
        <row r="194">
          <cell r="B194" t="str">
            <v>A02</v>
          </cell>
          <cell r="C194" t="str">
            <v>+</v>
          </cell>
        </row>
        <row r="195">
          <cell r="B195" t="str">
            <v>A02</v>
          </cell>
        </row>
        <row r="196">
          <cell r="B196" t="str">
            <v>A02</v>
          </cell>
        </row>
        <row r="197">
          <cell r="B197" t="str">
            <v>A02</v>
          </cell>
          <cell r="C197">
            <v>1</v>
          </cell>
        </row>
        <row r="198">
          <cell r="B198" t="str">
            <v>A02</v>
          </cell>
          <cell r="D198" t="str">
            <v>B483030</v>
          </cell>
          <cell r="G198" t="str">
            <v>SUP</v>
          </cell>
          <cell r="H198" t="str">
            <v>PLIER DE</v>
          </cell>
          <cell r="I198" t="str">
            <v>LIVERY PE</v>
          </cell>
        </row>
        <row r="199">
          <cell r="B199" t="str">
            <v>A02</v>
          </cell>
          <cell r="C199">
            <v>0</v>
          </cell>
          <cell r="D199" t="str">
            <v>PLANT : K1</v>
          </cell>
        </row>
        <row r="200">
          <cell r="B200" t="str">
            <v>A02</v>
          </cell>
          <cell r="C200">
            <v>0</v>
          </cell>
          <cell r="D200" t="str">
            <v>SUPPLIER : A02</v>
          </cell>
          <cell r="E200" t="str">
            <v>MATSUO INDUSTR</v>
          </cell>
          <cell r="F200" t="str">
            <v>IES VIET</v>
          </cell>
          <cell r="G200" t="str">
            <v>NAM</v>
          </cell>
          <cell r="H200" t="str">
            <v>ADVANCE</v>
          </cell>
          <cell r="I200" t="str">
            <v>OK :  0</v>
          </cell>
        </row>
        <row r="201">
          <cell r="B201" t="str">
            <v>A02</v>
          </cell>
        </row>
        <row r="202">
          <cell r="B202" t="str">
            <v>A02</v>
          </cell>
          <cell r="D202" t="str">
            <v>PART NUMBER</v>
          </cell>
          <cell r="E202" t="str">
            <v>DESCRIPTION</v>
          </cell>
          <cell r="F202" t="str">
            <v>PLNR.</v>
          </cell>
          <cell r="G202" t="str">
            <v>RATIO</v>
          </cell>
          <cell r="H202" t="str">
            <v>#DELVR</v>
          </cell>
          <cell r="I202" t="str">
            <v>ADVANCE</v>
          </cell>
        </row>
        <row r="203">
          <cell r="B203" t="str">
            <v>A02</v>
          </cell>
          <cell r="D203" t="str">
            <v>===============</v>
          </cell>
          <cell r="E203" t="str">
            <v>===============</v>
          </cell>
          <cell r="F203" t="str">
            <v>=====</v>
          </cell>
          <cell r="G203" t="str">
            <v>=====</v>
          </cell>
          <cell r="H203" t="str">
            <v>======</v>
          </cell>
          <cell r="I203" t="str">
            <v>======</v>
          </cell>
        </row>
        <row r="204">
          <cell r="B204" t="str">
            <v>A02</v>
          </cell>
          <cell r="C204">
            <v>0</v>
          </cell>
          <cell r="D204" t="str">
            <v>VN082066-1590</v>
          </cell>
          <cell r="E204" t="str">
            <v>SPRING</v>
          </cell>
          <cell r="F204">
            <v>234</v>
          </cell>
          <cell r="G204">
            <v>92.3</v>
          </cell>
          <cell r="H204">
            <v>26</v>
          </cell>
          <cell r="I204">
            <v>0</v>
          </cell>
        </row>
        <row r="205">
          <cell r="B205" t="str">
            <v>A02</v>
          </cell>
          <cell r="C205" t="str">
            <v>+</v>
          </cell>
        </row>
        <row r="206">
          <cell r="B206" t="str">
            <v>A02</v>
          </cell>
        </row>
        <row r="207">
          <cell r="B207" t="str">
            <v>A02</v>
          </cell>
          <cell r="C207">
            <v>0</v>
          </cell>
          <cell r="D207" t="str">
            <v>VN082066-1600</v>
          </cell>
          <cell r="E207" t="str">
            <v>SPRING</v>
          </cell>
          <cell r="F207">
            <v>234</v>
          </cell>
          <cell r="G207">
            <v>95</v>
          </cell>
          <cell r="H207">
            <v>20</v>
          </cell>
          <cell r="I207">
            <v>0</v>
          </cell>
        </row>
        <row r="208">
          <cell r="B208" t="str">
            <v>A02</v>
          </cell>
          <cell r="C208" t="str">
            <v>+</v>
          </cell>
        </row>
        <row r="209">
          <cell r="B209" t="str">
            <v>A02</v>
          </cell>
          <cell r="C209">
            <v>0</v>
          </cell>
          <cell r="D209" t="str">
            <v>VN082066-1790</v>
          </cell>
          <cell r="E209" t="str">
            <v>SPRING</v>
          </cell>
          <cell r="F209">
            <v>234</v>
          </cell>
          <cell r="G209">
            <v>100</v>
          </cell>
          <cell r="H209">
            <v>1</v>
          </cell>
          <cell r="I209">
            <v>0</v>
          </cell>
        </row>
        <row r="210">
          <cell r="B210" t="str">
            <v>A02</v>
          </cell>
          <cell r="C210">
            <v>0</v>
          </cell>
          <cell r="D210" t="str">
            <v>VN082341-0010</v>
          </cell>
          <cell r="E210" t="str">
            <v>SPRING, TORSION</v>
          </cell>
          <cell r="F210">
            <v>234</v>
          </cell>
          <cell r="G210">
            <v>93.9</v>
          </cell>
          <cell r="H210">
            <v>66</v>
          </cell>
          <cell r="I210">
            <v>0</v>
          </cell>
        </row>
        <row r="211">
          <cell r="B211" t="str">
            <v>A02</v>
          </cell>
          <cell r="C211" t="str">
            <v>+</v>
          </cell>
        </row>
        <row r="212">
          <cell r="B212" t="str">
            <v>A02</v>
          </cell>
        </row>
        <row r="213">
          <cell r="B213" t="str">
            <v>A02</v>
          </cell>
        </row>
        <row r="214">
          <cell r="B214" t="str">
            <v>A02</v>
          </cell>
        </row>
        <row r="215">
          <cell r="B215" t="str">
            <v>A02</v>
          </cell>
          <cell r="C215">
            <v>0</v>
          </cell>
          <cell r="D215" t="str">
            <v>VN082341-0020</v>
          </cell>
          <cell r="E215" t="str">
            <v>SPRING, TORSION</v>
          </cell>
          <cell r="F215">
            <v>234</v>
          </cell>
          <cell r="G215">
            <v>100</v>
          </cell>
          <cell r="H215">
            <v>8</v>
          </cell>
          <cell r="I215">
            <v>0</v>
          </cell>
        </row>
        <row r="216">
          <cell r="B216" t="str">
            <v>A02</v>
          </cell>
          <cell r="C216">
            <v>0</v>
          </cell>
          <cell r="D216" t="str">
            <v>VN082341-0030</v>
          </cell>
          <cell r="E216" t="str">
            <v>SPRING, TORSION</v>
          </cell>
          <cell r="F216">
            <v>234</v>
          </cell>
          <cell r="G216">
            <v>100</v>
          </cell>
          <cell r="H216">
            <v>1</v>
          </cell>
          <cell r="I216">
            <v>0</v>
          </cell>
        </row>
        <row r="217">
          <cell r="B217" t="str">
            <v>A02</v>
          </cell>
          <cell r="C217">
            <v>0</v>
          </cell>
          <cell r="D217" t="str">
            <v>VN082341-0040</v>
          </cell>
          <cell r="E217" t="str">
            <v>SPRING, TORSION</v>
          </cell>
          <cell r="F217">
            <v>234</v>
          </cell>
          <cell r="G217">
            <v>100</v>
          </cell>
          <cell r="H217">
            <v>1</v>
          </cell>
          <cell r="I217">
            <v>0</v>
          </cell>
        </row>
        <row r="218">
          <cell r="B218" t="str">
            <v>A02</v>
          </cell>
          <cell r="C218">
            <v>0</v>
          </cell>
          <cell r="D218" t="str">
            <v>VN082341-0051</v>
          </cell>
          <cell r="E218" t="str">
            <v>SPRING, COMPRES</v>
          </cell>
          <cell r="F218">
            <v>234</v>
          </cell>
          <cell r="G218">
            <v>100</v>
          </cell>
          <cell r="H218">
            <v>1</v>
          </cell>
          <cell r="I218">
            <v>0</v>
          </cell>
        </row>
        <row r="219">
          <cell r="B219" t="str">
            <v>A02</v>
          </cell>
          <cell r="C219">
            <v>0</v>
          </cell>
          <cell r="D219" t="str">
            <v>VN082342-0010</v>
          </cell>
          <cell r="E219" t="str">
            <v>SPRING, COMPRES</v>
          </cell>
          <cell r="F219">
            <v>234</v>
          </cell>
          <cell r="G219">
            <v>100</v>
          </cell>
          <cell r="H219">
            <v>11</v>
          </cell>
          <cell r="I219">
            <v>0</v>
          </cell>
        </row>
        <row r="220">
          <cell r="B220" t="str">
            <v>A02</v>
          </cell>
          <cell r="C220">
            <v>0</v>
          </cell>
          <cell r="D220" t="str">
            <v>VN082342-0020</v>
          </cell>
          <cell r="E220" t="str">
            <v>SPRING, COMPRES</v>
          </cell>
          <cell r="F220">
            <v>234</v>
          </cell>
          <cell r="G220">
            <v>100</v>
          </cell>
          <cell r="H220">
            <v>1</v>
          </cell>
          <cell r="I220">
            <v>0</v>
          </cell>
        </row>
        <row r="221">
          <cell r="B221" t="str">
            <v>A02</v>
          </cell>
          <cell r="C221">
            <v>0</v>
          </cell>
          <cell r="D221" t="str">
            <v>VN082342-0030</v>
          </cell>
          <cell r="E221" t="str">
            <v>SPRING, COMPRES</v>
          </cell>
          <cell r="F221">
            <v>234</v>
          </cell>
          <cell r="G221">
            <v>100</v>
          </cell>
          <cell r="H221">
            <v>1</v>
          </cell>
          <cell r="I221">
            <v>0</v>
          </cell>
        </row>
        <row r="222">
          <cell r="B222" t="str">
            <v>A02</v>
          </cell>
          <cell r="C222">
            <v>0</v>
          </cell>
          <cell r="D222" t="str">
            <v>VN150155-0120</v>
          </cell>
          <cell r="E222" t="str">
            <v>SPRING-RETURN</v>
          </cell>
          <cell r="F222">
            <v>234</v>
          </cell>
          <cell r="G222">
            <v>94.4</v>
          </cell>
          <cell r="H222">
            <v>72</v>
          </cell>
          <cell r="I222">
            <v>0</v>
          </cell>
        </row>
        <row r="223">
          <cell r="B223" t="str">
            <v>A02</v>
          </cell>
          <cell r="C223" t="str">
            <v>+</v>
          </cell>
        </row>
        <row r="224">
          <cell r="B224" t="str">
            <v>A02</v>
          </cell>
        </row>
        <row r="225">
          <cell r="B225" t="str">
            <v>A02</v>
          </cell>
        </row>
        <row r="226">
          <cell r="B226" t="str">
            <v>A02</v>
          </cell>
        </row>
        <row r="227">
          <cell r="B227" t="str">
            <v>A02</v>
          </cell>
          <cell r="C227">
            <v>0</v>
          </cell>
          <cell r="D227" t="str">
            <v>VN150163-0010</v>
          </cell>
          <cell r="E227" t="str">
            <v>WASHER</v>
          </cell>
          <cell r="F227">
            <v>234</v>
          </cell>
          <cell r="G227">
            <v>94.1</v>
          </cell>
          <cell r="H227">
            <v>17</v>
          </cell>
          <cell r="I227">
            <v>0</v>
          </cell>
        </row>
        <row r="228">
          <cell r="B228" t="str">
            <v>A02</v>
          </cell>
          <cell r="C228" t="str">
            <v>+</v>
          </cell>
        </row>
        <row r="229">
          <cell r="B229" t="str">
            <v>A02</v>
          </cell>
          <cell r="C229">
            <v>0</v>
          </cell>
          <cell r="D229" t="str">
            <v>VN197423-0112</v>
          </cell>
          <cell r="E229" t="str">
            <v>HOUSING,CENTER,</v>
          </cell>
          <cell r="F229">
            <v>234</v>
          </cell>
          <cell r="G229">
            <v>95.7</v>
          </cell>
          <cell r="H229">
            <v>46</v>
          </cell>
          <cell r="I229">
            <v>0</v>
          </cell>
        </row>
        <row r="230">
          <cell r="B230" t="str">
            <v>A02</v>
          </cell>
          <cell r="C230" t="str">
            <v>+</v>
          </cell>
        </row>
        <row r="231">
          <cell r="B231" t="str">
            <v>A02</v>
          </cell>
        </row>
        <row r="232">
          <cell r="B232" t="str">
            <v>A02</v>
          </cell>
          <cell r="C232">
            <v>0</v>
          </cell>
          <cell r="D232" t="str">
            <v>VN197423-0181</v>
          </cell>
          <cell r="E232" t="str">
            <v>HOUSING,CENTER,</v>
          </cell>
          <cell r="F232">
            <v>234</v>
          </cell>
          <cell r="G232">
            <v>66.7</v>
          </cell>
          <cell r="H232">
            <v>3</v>
          </cell>
          <cell r="I232">
            <v>1</v>
          </cell>
        </row>
        <row r="233">
          <cell r="B233" t="str">
            <v>A02</v>
          </cell>
          <cell r="C233" t="str">
            <v>+</v>
          </cell>
        </row>
        <row r="234">
          <cell r="B234" t="str">
            <v>A02</v>
          </cell>
          <cell r="C234">
            <v>0</v>
          </cell>
          <cell r="D234" t="str">
            <v>VN197423-4000</v>
          </cell>
          <cell r="E234" t="str">
            <v>HOUSING,CENTER,</v>
          </cell>
          <cell r="F234">
            <v>234</v>
          </cell>
          <cell r="G234">
            <v>100</v>
          </cell>
          <cell r="H234">
            <v>15</v>
          </cell>
          <cell r="I234">
            <v>0</v>
          </cell>
        </row>
        <row r="235">
          <cell r="B235" t="str">
            <v>A02</v>
          </cell>
          <cell r="C235">
            <v>0</v>
          </cell>
          <cell r="D235" t="str">
            <v>VN229739-0060</v>
          </cell>
          <cell r="E235" t="str">
            <v>COLLAR, INSULAT</v>
          </cell>
          <cell r="F235">
            <v>234</v>
          </cell>
          <cell r="G235">
            <v>94.4</v>
          </cell>
          <cell r="H235">
            <v>36</v>
          </cell>
          <cell r="I235">
            <v>0</v>
          </cell>
        </row>
        <row r="236">
          <cell r="B236" t="str">
            <v>A02</v>
          </cell>
          <cell r="C236" t="str">
            <v>+</v>
          </cell>
        </row>
        <row r="237">
          <cell r="B237" t="str">
            <v>A02</v>
          </cell>
        </row>
        <row r="238">
          <cell r="B238" t="str">
            <v>A02</v>
          </cell>
          <cell r="C238">
            <v>0</v>
          </cell>
          <cell r="D238" t="str">
            <v>VN229767-0130</v>
          </cell>
          <cell r="E238" t="str">
            <v>SHAFT</v>
          </cell>
          <cell r="F238">
            <v>234</v>
          </cell>
          <cell r="G238">
            <v>91.4</v>
          </cell>
          <cell r="H238">
            <v>35</v>
          </cell>
          <cell r="I238">
            <v>0</v>
          </cell>
        </row>
        <row r="239">
          <cell r="B239" t="str">
            <v>A02</v>
          </cell>
          <cell r="C239" t="str">
            <v>+</v>
          </cell>
        </row>
        <row r="240">
          <cell r="B240" t="str">
            <v>A02</v>
          </cell>
        </row>
        <row r="241">
          <cell r="B241" t="str">
            <v>A02</v>
          </cell>
        </row>
        <row r="242">
          <cell r="B242" t="str">
            <v>A02</v>
          </cell>
          <cell r="C242">
            <v>0</v>
          </cell>
          <cell r="D242" t="str">
            <v>VN230431-0010</v>
          </cell>
          <cell r="E242" t="str">
            <v>YOKE</v>
          </cell>
          <cell r="F242">
            <v>234</v>
          </cell>
          <cell r="G242">
            <v>91.7</v>
          </cell>
          <cell r="H242">
            <v>24</v>
          </cell>
          <cell r="I242">
            <v>0</v>
          </cell>
        </row>
        <row r="243">
          <cell r="B243" t="str">
            <v>A02</v>
          </cell>
          <cell r="C243" t="str">
            <v>+</v>
          </cell>
        </row>
        <row r="244">
          <cell r="B244" t="str">
            <v>A02</v>
          </cell>
        </row>
        <row r="245">
          <cell r="B245" t="str">
            <v>A02</v>
          </cell>
          <cell r="C245">
            <v>0</v>
          </cell>
          <cell r="D245" t="str">
            <v>VN270180-0010</v>
          </cell>
          <cell r="E245" t="str">
            <v>SHAFT SUB-ASSY</v>
          </cell>
          <cell r="F245">
            <v>234</v>
          </cell>
          <cell r="G245">
            <v>100</v>
          </cell>
          <cell r="H245">
            <v>2</v>
          </cell>
          <cell r="I245">
            <v>0</v>
          </cell>
        </row>
        <row r="246">
          <cell r="B246" t="str">
            <v>A02</v>
          </cell>
          <cell r="C246">
            <v>1</v>
          </cell>
        </row>
        <row r="247">
          <cell r="B247" t="str">
            <v>A02</v>
          </cell>
          <cell r="D247" t="str">
            <v>B483030</v>
          </cell>
          <cell r="G247" t="str">
            <v>SUP</v>
          </cell>
          <cell r="H247" t="str">
            <v>PLIER DE</v>
          </cell>
          <cell r="I247" t="str">
            <v>LIVERY PE</v>
          </cell>
        </row>
        <row r="248">
          <cell r="B248" t="str">
            <v>A02</v>
          </cell>
          <cell r="C248">
            <v>0</v>
          </cell>
          <cell r="D248" t="str">
            <v>PLANT : K1</v>
          </cell>
        </row>
        <row r="249">
          <cell r="B249" t="str">
            <v>A02</v>
          </cell>
          <cell r="C249">
            <v>0</v>
          </cell>
          <cell r="D249" t="str">
            <v>SUPPLIER : A02</v>
          </cell>
          <cell r="E249" t="str">
            <v>MATSUO INDUSTR</v>
          </cell>
          <cell r="F249" t="str">
            <v>IES VIET</v>
          </cell>
          <cell r="G249" t="str">
            <v>NAM</v>
          </cell>
          <cell r="H249" t="str">
            <v>ADVANCE</v>
          </cell>
          <cell r="I249" t="str">
            <v>OK :  0</v>
          </cell>
        </row>
        <row r="250">
          <cell r="B250" t="str">
            <v>A02</v>
          </cell>
        </row>
        <row r="251">
          <cell r="B251" t="str">
            <v>A02</v>
          </cell>
          <cell r="D251" t="str">
            <v>PART NUMBER</v>
          </cell>
          <cell r="E251" t="str">
            <v>DESCRIPTION</v>
          </cell>
          <cell r="F251" t="str">
            <v>PLNR.</v>
          </cell>
          <cell r="G251" t="str">
            <v>RATIO</v>
          </cell>
          <cell r="H251" t="str">
            <v>#DELVR</v>
          </cell>
          <cell r="I251" t="str">
            <v>ADVANCE</v>
          </cell>
        </row>
        <row r="252">
          <cell r="B252" t="str">
            <v>A02</v>
          </cell>
          <cell r="D252" t="str">
            <v>===============</v>
          </cell>
          <cell r="E252" t="str">
            <v>===============</v>
          </cell>
          <cell r="F252" t="str">
            <v>=====</v>
          </cell>
          <cell r="G252" t="str">
            <v>=====</v>
          </cell>
          <cell r="H252" t="str">
            <v>======</v>
          </cell>
          <cell r="I252" t="str">
            <v>======</v>
          </cell>
        </row>
        <row r="253">
          <cell r="B253" t="str">
            <v>A02</v>
          </cell>
          <cell r="C253">
            <v>0</v>
          </cell>
          <cell r="G253" t="str">
            <v>=====</v>
          </cell>
          <cell r="H253" t="str">
            <v>======</v>
          </cell>
          <cell r="I253" t="str">
            <v>======</v>
          </cell>
        </row>
        <row r="254">
          <cell r="B254" t="str">
            <v>TOTAL:A02</v>
          </cell>
          <cell r="E254" t="str">
            <v>SUPPLIER</v>
          </cell>
          <cell r="F254" t="str">
            <v>TOTAL:</v>
          </cell>
          <cell r="G254">
            <v>93.4</v>
          </cell>
          <cell r="H254">
            <v>1308</v>
          </cell>
          <cell r="I254">
            <v>6</v>
          </cell>
        </row>
        <row r="255">
          <cell r="B255" t="str">
            <v>TOTAL:A02</v>
          </cell>
          <cell r="C255">
            <v>1</v>
          </cell>
        </row>
        <row r="256">
          <cell r="B256" t="str">
            <v>TOTAL:A02</v>
          </cell>
          <cell r="D256" t="str">
            <v>B483030</v>
          </cell>
          <cell r="G256" t="str">
            <v>SUP</v>
          </cell>
          <cell r="H256" t="str">
            <v>PLIER DE</v>
          </cell>
          <cell r="I256" t="str">
            <v>LIVERY PE</v>
          </cell>
        </row>
        <row r="257">
          <cell r="B257" t="str">
            <v>TOTAL:A02</v>
          </cell>
          <cell r="C257">
            <v>0</v>
          </cell>
          <cell r="D257" t="str">
            <v>PLANT : K1</v>
          </cell>
        </row>
        <row r="258">
          <cell r="B258" t="str">
            <v>A03</v>
          </cell>
          <cell r="C258">
            <v>0</v>
          </cell>
          <cell r="D258" t="str">
            <v>SUPPLIER : A03</v>
          </cell>
          <cell r="E258" t="str">
            <v>HAL VIETNAM CO</v>
          </cell>
          <cell r="F258" t="str">
            <v>MPANY .,</v>
          </cell>
          <cell r="G258" t="str">
            <v>LTD</v>
          </cell>
          <cell r="H258" t="str">
            <v>ADVANCE</v>
          </cell>
          <cell r="I258" t="str">
            <v>OK :  3</v>
          </cell>
        </row>
        <row r="259">
          <cell r="B259" t="str">
            <v>A03</v>
          </cell>
        </row>
        <row r="260">
          <cell r="B260" t="str">
            <v>A03</v>
          </cell>
          <cell r="D260" t="str">
            <v>PART NUMBER</v>
          </cell>
          <cell r="E260" t="str">
            <v>DESCRIPTION</v>
          </cell>
          <cell r="F260" t="str">
            <v>PLNR.</v>
          </cell>
          <cell r="G260" t="str">
            <v>RATIO</v>
          </cell>
          <cell r="H260" t="str">
            <v>#DELVR</v>
          </cell>
          <cell r="I260" t="str">
            <v>ADVANCE</v>
          </cell>
        </row>
        <row r="261">
          <cell r="B261" t="str">
            <v>A03</v>
          </cell>
          <cell r="D261" t="str">
            <v>===============</v>
          </cell>
          <cell r="E261" t="str">
            <v>===============</v>
          </cell>
          <cell r="F261" t="str">
            <v>=====</v>
          </cell>
          <cell r="G261" t="str">
            <v>=====</v>
          </cell>
          <cell r="H261" t="str">
            <v>======</v>
          </cell>
          <cell r="I261" t="str">
            <v>======</v>
          </cell>
        </row>
        <row r="262">
          <cell r="B262" t="str">
            <v>A03</v>
          </cell>
          <cell r="C262">
            <v>0</v>
          </cell>
          <cell r="D262" t="str">
            <v>VN082012-0041</v>
          </cell>
          <cell r="E262" t="str">
            <v>VAVLE BODY LOWE</v>
          </cell>
          <cell r="F262">
            <v>6538</v>
          </cell>
          <cell r="G262">
            <v>100</v>
          </cell>
          <cell r="H262">
            <v>2</v>
          </cell>
          <cell r="I262">
            <v>0</v>
          </cell>
        </row>
        <row r="263">
          <cell r="B263" t="str">
            <v>A03</v>
          </cell>
          <cell r="C263">
            <v>0</v>
          </cell>
          <cell r="D263" t="str">
            <v>VN082017-0023</v>
          </cell>
          <cell r="E263" t="str">
            <v>VAVLE BODY MID-</v>
          </cell>
          <cell r="F263">
            <v>6538</v>
          </cell>
          <cell r="G263">
            <v>93.9</v>
          </cell>
          <cell r="H263">
            <v>66</v>
          </cell>
          <cell r="I263">
            <v>0</v>
          </cell>
        </row>
        <row r="264">
          <cell r="B264" t="str">
            <v>A03</v>
          </cell>
          <cell r="C264" t="str">
            <v>+</v>
          </cell>
        </row>
        <row r="265">
          <cell r="B265" t="str">
            <v>A03</v>
          </cell>
        </row>
        <row r="266">
          <cell r="B266" t="str">
            <v>A03</v>
          </cell>
        </row>
        <row r="267">
          <cell r="B267" t="str">
            <v>A03</v>
          </cell>
        </row>
        <row r="268">
          <cell r="B268" t="str">
            <v>A03</v>
          </cell>
          <cell r="C268">
            <v>0</v>
          </cell>
          <cell r="D268" t="str">
            <v>VN082019-0011</v>
          </cell>
          <cell r="E268" t="str">
            <v>VAVLE BODY MID-</v>
          </cell>
          <cell r="F268">
            <v>6538</v>
          </cell>
          <cell r="G268">
            <v>94.2</v>
          </cell>
          <cell r="H268">
            <v>69</v>
          </cell>
          <cell r="I268">
            <v>0</v>
          </cell>
        </row>
        <row r="269">
          <cell r="B269" t="str">
            <v>A03</v>
          </cell>
          <cell r="C269" t="str">
            <v>+</v>
          </cell>
        </row>
        <row r="270">
          <cell r="B270" t="str">
            <v>A03</v>
          </cell>
        </row>
        <row r="271">
          <cell r="B271" t="str">
            <v>A03</v>
          </cell>
        </row>
        <row r="272">
          <cell r="B272" t="str">
            <v>A03</v>
          </cell>
        </row>
        <row r="273">
          <cell r="B273" t="str">
            <v>A03</v>
          </cell>
          <cell r="C273">
            <v>0</v>
          </cell>
          <cell r="D273" t="str">
            <v>VN082019-0021</v>
          </cell>
          <cell r="E273" t="str">
            <v>VAVLE BODY MID-</v>
          </cell>
          <cell r="F273">
            <v>6538</v>
          </cell>
          <cell r="G273">
            <v>100</v>
          </cell>
          <cell r="H273">
            <v>5</v>
          </cell>
          <cell r="I273">
            <v>0</v>
          </cell>
        </row>
        <row r="274">
          <cell r="B274" t="str">
            <v>A03</v>
          </cell>
          <cell r="C274">
            <v>0</v>
          </cell>
          <cell r="D274" t="str">
            <v>VN082021-0110</v>
          </cell>
          <cell r="E274" t="str">
            <v>VAVLE BODY UPER</v>
          </cell>
          <cell r="F274">
            <v>6538</v>
          </cell>
          <cell r="G274">
            <v>92.1</v>
          </cell>
          <cell r="H274">
            <v>101</v>
          </cell>
          <cell r="I274">
            <v>0</v>
          </cell>
        </row>
        <row r="275">
          <cell r="B275" t="str">
            <v>A03</v>
          </cell>
          <cell r="C275" t="str">
            <v>+</v>
          </cell>
        </row>
        <row r="276">
          <cell r="B276" t="str">
            <v>A03</v>
          </cell>
        </row>
        <row r="277">
          <cell r="B277" t="str">
            <v>A03</v>
          </cell>
        </row>
        <row r="278">
          <cell r="B278" t="str">
            <v>A03</v>
          </cell>
        </row>
        <row r="279">
          <cell r="B279" t="str">
            <v>A03</v>
          </cell>
        </row>
        <row r="280">
          <cell r="B280" t="str">
            <v>A03</v>
          </cell>
        </row>
        <row r="281">
          <cell r="B281" t="str">
            <v>A03</v>
          </cell>
        </row>
        <row r="282">
          <cell r="B282" t="str">
            <v>A03</v>
          </cell>
        </row>
        <row r="283">
          <cell r="B283" t="str">
            <v>A03</v>
          </cell>
          <cell r="C283">
            <v>0</v>
          </cell>
          <cell r="D283" t="str">
            <v>VN135011-1740</v>
          </cell>
          <cell r="E283" t="str">
            <v>HOUSING,EGR</v>
          </cell>
          <cell r="F283">
            <v>6538</v>
          </cell>
          <cell r="G283">
            <v>100</v>
          </cell>
          <cell r="H283">
            <v>1</v>
          </cell>
          <cell r="I283">
            <v>0</v>
          </cell>
        </row>
        <row r="284">
          <cell r="B284" t="str">
            <v>A03</v>
          </cell>
          <cell r="C284">
            <v>0</v>
          </cell>
          <cell r="D284" t="str">
            <v>VN135011-1920</v>
          </cell>
          <cell r="E284" t="str">
            <v>HOUSING,EGR</v>
          </cell>
          <cell r="F284">
            <v>6538</v>
          </cell>
          <cell r="G284">
            <v>100</v>
          </cell>
          <cell r="H284">
            <v>1</v>
          </cell>
          <cell r="I284">
            <v>0</v>
          </cell>
        </row>
        <row r="285">
          <cell r="B285" t="str">
            <v>A03</v>
          </cell>
          <cell r="C285">
            <v>0</v>
          </cell>
          <cell r="D285" t="str">
            <v>VN135011-1961</v>
          </cell>
          <cell r="E285" t="str">
            <v>HOUSING EGR</v>
          </cell>
          <cell r="F285">
            <v>6538</v>
          </cell>
          <cell r="G285">
            <v>100</v>
          </cell>
          <cell r="H285">
            <v>3</v>
          </cell>
          <cell r="I285">
            <v>0</v>
          </cell>
        </row>
        <row r="286">
          <cell r="B286" t="str">
            <v>A03</v>
          </cell>
          <cell r="C286">
            <v>0</v>
          </cell>
          <cell r="D286" t="str">
            <v>VN150111-0033</v>
          </cell>
          <cell r="E286" t="str">
            <v>HOUSING,EGR</v>
          </cell>
          <cell r="F286">
            <v>6538</v>
          </cell>
          <cell r="G286">
            <v>100</v>
          </cell>
          <cell r="H286">
            <v>1</v>
          </cell>
          <cell r="I286">
            <v>0</v>
          </cell>
        </row>
        <row r="287">
          <cell r="B287" t="str">
            <v>A03</v>
          </cell>
          <cell r="C287">
            <v>0</v>
          </cell>
          <cell r="D287" t="str">
            <v>VN150111-0053</v>
          </cell>
          <cell r="E287" t="str">
            <v>HOUSING,EGR</v>
          </cell>
          <cell r="F287">
            <v>6538</v>
          </cell>
          <cell r="G287">
            <v>100</v>
          </cell>
          <cell r="H287">
            <v>1</v>
          </cell>
          <cell r="I287">
            <v>0</v>
          </cell>
        </row>
        <row r="288">
          <cell r="B288" t="str">
            <v>A03</v>
          </cell>
          <cell r="C288">
            <v>0</v>
          </cell>
          <cell r="D288" t="str">
            <v>VN150111-0152</v>
          </cell>
          <cell r="E288" t="str">
            <v>HOUSING,EGR</v>
          </cell>
          <cell r="F288">
            <v>6538</v>
          </cell>
          <cell r="G288">
            <v>100</v>
          </cell>
          <cell r="H288">
            <v>1</v>
          </cell>
          <cell r="I288">
            <v>0</v>
          </cell>
        </row>
        <row r="289">
          <cell r="B289" t="str">
            <v>A03</v>
          </cell>
          <cell r="C289">
            <v>0</v>
          </cell>
          <cell r="D289" t="str">
            <v>VN150111-0190</v>
          </cell>
          <cell r="E289" t="str">
            <v>HOUSING DC-EGR</v>
          </cell>
          <cell r="F289">
            <v>6538</v>
          </cell>
          <cell r="G289">
            <v>100</v>
          </cell>
          <cell r="H289">
            <v>9</v>
          </cell>
          <cell r="I289">
            <v>0</v>
          </cell>
        </row>
        <row r="290">
          <cell r="B290" t="str">
            <v>A03</v>
          </cell>
          <cell r="C290">
            <v>0</v>
          </cell>
          <cell r="D290" t="str">
            <v>VN150111-0201</v>
          </cell>
          <cell r="E290" t="str">
            <v>HOUSING EGR</v>
          </cell>
          <cell r="F290">
            <v>6538</v>
          </cell>
          <cell r="G290">
            <v>100</v>
          </cell>
          <cell r="H290">
            <v>4</v>
          </cell>
          <cell r="I290">
            <v>0</v>
          </cell>
        </row>
        <row r="291">
          <cell r="B291" t="str">
            <v>A03</v>
          </cell>
          <cell r="C291">
            <v>0</v>
          </cell>
          <cell r="D291" t="str">
            <v>VN150111-0250</v>
          </cell>
          <cell r="E291" t="str">
            <v>HOUSING EGR</v>
          </cell>
          <cell r="F291">
            <v>6538</v>
          </cell>
          <cell r="G291">
            <v>100</v>
          </cell>
          <cell r="H291">
            <v>1</v>
          </cell>
          <cell r="I291">
            <v>0</v>
          </cell>
        </row>
        <row r="292">
          <cell r="B292" t="str">
            <v>A03</v>
          </cell>
          <cell r="C292">
            <v>0</v>
          </cell>
          <cell r="D292" t="str">
            <v>VN150111-0260</v>
          </cell>
          <cell r="E292" t="str">
            <v>HOUSING EGR</v>
          </cell>
          <cell r="F292">
            <v>6538</v>
          </cell>
          <cell r="G292">
            <v>100</v>
          </cell>
          <cell r="H292">
            <v>1</v>
          </cell>
          <cell r="I292">
            <v>0</v>
          </cell>
        </row>
        <row r="293">
          <cell r="B293" t="str">
            <v>A03</v>
          </cell>
          <cell r="C293">
            <v>0</v>
          </cell>
          <cell r="D293" t="str">
            <v>VN150111-0370</v>
          </cell>
          <cell r="E293" t="str">
            <v>HOUSING,EGR</v>
          </cell>
          <cell r="F293">
            <v>6538</v>
          </cell>
          <cell r="G293">
            <v>100</v>
          </cell>
          <cell r="H293">
            <v>4</v>
          </cell>
          <cell r="I293">
            <v>0</v>
          </cell>
        </row>
        <row r="294">
          <cell r="B294" t="str">
            <v>A03</v>
          </cell>
          <cell r="C294">
            <v>0</v>
          </cell>
          <cell r="D294" t="str">
            <v>VN150111-0381</v>
          </cell>
          <cell r="E294" t="str">
            <v>HOUSING,EGR</v>
          </cell>
          <cell r="F294">
            <v>6538</v>
          </cell>
          <cell r="G294">
            <v>88.2</v>
          </cell>
          <cell r="H294">
            <v>119</v>
          </cell>
          <cell r="I294">
            <v>0</v>
          </cell>
        </row>
        <row r="295">
          <cell r="B295" t="str">
            <v>A03</v>
          </cell>
          <cell r="C295" t="str">
            <v>+</v>
          </cell>
        </row>
        <row r="296">
          <cell r="B296" t="str">
            <v>A03</v>
          </cell>
        </row>
        <row r="297">
          <cell r="B297" t="str">
            <v>A03</v>
          </cell>
        </row>
        <row r="298">
          <cell r="B298" t="str">
            <v>A03</v>
          </cell>
        </row>
        <row r="299">
          <cell r="B299" t="str">
            <v>A03</v>
          </cell>
        </row>
        <row r="300">
          <cell r="B300" t="str">
            <v>A03</v>
          </cell>
          <cell r="C300">
            <v>1</v>
          </cell>
        </row>
        <row r="301">
          <cell r="B301" t="str">
            <v>A03</v>
          </cell>
          <cell r="D301" t="str">
            <v>B483030</v>
          </cell>
          <cell r="G301" t="str">
            <v>SUP</v>
          </cell>
          <cell r="H301" t="str">
            <v>PLIER DE</v>
          </cell>
          <cell r="I301" t="str">
            <v>LIVERY PE</v>
          </cell>
        </row>
        <row r="302">
          <cell r="B302" t="str">
            <v>A03</v>
          </cell>
          <cell r="C302">
            <v>0</v>
          </cell>
          <cell r="D302" t="str">
            <v>PLANT : K1</v>
          </cell>
        </row>
        <row r="303">
          <cell r="B303" t="str">
            <v>A03</v>
          </cell>
          <cell r="C303">
            <v>0</v>
          </cell>
          <cell r="D303" t="str">
            <v>SUPPLIER : A03</v>
          </cell>
          <cell r="E303" t="str">
            <v>HAL VIETNAM CO</v>
          </cell>
          <cell r="F303" t="str">
            <v>MPANY .,</v>
          </cell>
          <cell r="G303" t="str">
            <v>LTD</v>
          </cell>
          <cell r="H303" t="str">
            <v>ADVANCE</v>
          </cell>
          <cell r="I303" t="str">
            <v>OK :  3</v>
          </cell>
        </row>
        <row r="304">
          <cell r="B304" t="str">
            <v>A03</v>
          </cell>
        </row>
        <row r="305">
          <cell r="B305" t="str">
            <v>A03</v>
          </cell>
          <cell r="D305" t="str">
            <v>PART NUMBER</v>
          </cell>
          <cell r="E305" t="str">
            <v>DESCRIPTION</v>
          </cell>
          <cell r="F305" t="str">
            <v>PLNR.</v>
          </cell>
          <cell r="G305" t="str">
            <v>RATIO</v>
          </cell>
          <cell r="H305" t="str">
            <v>#DELVR</v>
          </cell>
          <cell r="I305" t="str">
            <v>ADVANCE</v>
          </cell>
        </row>
        <row r="306">
          <cell r="B306" t="str">
            <v>A03</v>
          </cell>
          <cell r="D306" t="str">
            <v>===============</v>
          </cell>
          <cell r="E306" t="str">
            <v>===============</v>
          </cell>
          <cell r="F306" t="str">
            <v>=====</v>
          </cell>
          <cell r="G306" t="str">
            <v>=====</v>
          </cell>
          <cell r="H306" t="str">
            <v>======</v>
          </cell>
          <cell r="I306" t="str">
            <v>======</v>
          </cell>
        </row>
        <row r="307">
          <cell r="B307" t="str">
            <v>A03</v>
          </cell>
        </row>
        <row r="308">
          <cell r="B308" t="str">
            <v>A03</v>
          </cell>
        </row>
        <row r="309">
          <cell r="B309" t="str">
            <v>A03</v>
          </cell>
        </row>
        <row r="310">
          <cell r="B310" t="str">
            <v>A03</v>
          </cell>
        </row>
        <row r="311">
          <cell r="B311" t="str">
            <v>A03</v>
          </cell>
        </row>
        <row r="312">
          <cell r="B312" t="str">
            <v>A03</v>
          </cell>
        </row>
        <row r="313">
          <cell r="B313" t="str">
            <v>A03</v>
          </cell>
        </row>
        <row r="314">
          <cell r="B314" t="str">
            <v>A03</v>
          </cell>
        </row>
        <row r="315">
          <cell r="B315" t="str">
            <v>A03</v>
          </cell>
        </row>
        <row r="316">
          <cell r="B316" t="str">
            <v>A03</v>
          </cell>
          <cell r="C316">
            <v>0</v>
          </cell>
          <cell r="D316" t="str">
            <v>VN150111-0410</v>
          </cell>
          <cell r="E316" t="str">
            <v>HOUSING,EGR</v>
          </cell>
          <cell r="F316">
            <v>6538</v>
          </cell>
          <cell r="G316">
            <v>100</v>
          </cell>
          <cell r="H316">
            <v>1</v>
          </cell>
          <cell r="I316">
            <v>0</v>
          </cell>
        </row>
        <row r="317">
          <cell r="B317" t="str">
            <v>A03</v>
          </cell>
          <cell r="C317">
            <v>0</v>
          </cell>
          <cell r="D317" t="str">
            <v>VN150111-0460</v>
          </cell>
          <cell r="E317" t="str">
            <v>HOUSING,EGR</v>
          </cell>
          <cell r="F317">
            <v>6538</v>
          </cell>
          <cell r="G317">
            <v>66.7</v>
          </cell>
          <cell r="H317">
            <v>3</v>
          </cell>
          <cell r="I317">
            <v>0</v>
          </cell>
        </row>
        <row r="318">
          <cell r="B318" t="str">
            <v>A03</v>
          </cell>
          <cell r="C318" t="str">
            <v>+</v>
          </cell>
        </row>
        <row r="319">
          <cell r="B319" t="str">
            <v>A03</v>
          </cell>
          <cell r="C319">
            <v>0</v>
          </cell>
          <cell r="D319" t="str">
            <v>VN150111-0470</v>
          </cell>
          <cell r="E319" t="str">
            <v>HOUSING,EGR</v>
          </cell>
          <cell r="F319">
            <v>6538</v>
          </cell>
          <cell r="G319">
            <v>100</v>
          </cell>
          <cell r="H319">
            <v>2</v>
          </cell>
          <cell r="I319">
            <v>0</v>
          </cell>
        </row>
        <row r="320">
          <cell r="B320" t="str">
            <v>A03</v>
          </cell>
          <cell r="C320">
            <v>0</v>
          </cell>
          <cell r="D320" t="str">
            <v>VN150111-0540</v>
          </cell>
          <cell r="E320" t="str">
            <v>HOUSING,EGR</v>
          </cell>
          <cell r="F320">
            <v>6538</v>
          </cell>
          <cell r="G320">
            <v>50</v>
          </cell>
          <cell r="H320">
            <v>2</v>
          </cell>
          <cell r="I320">
            <v>0</v>
          </cell>
        </row>
        <row r="321">
          <cell r="B321" t="str">
            <v>A03</v>
          </cell>
          <cell r="C321" t="str">
            <v>+</v>
          </cell>
        </row>
        <row r="322">
          <cell r="B322" t="str">
            <v>A03</v>
          </cell>
          <cell r="C322">
            <v>0</v>
          </cell>
          <cell r="G322" t="str">
            <v>=====</v>
          </cell>
          <cell r="H322" t="str">
            <v>======</v>
          </cell>
          <cell r="I322" t="str">
            <v>======</v>
          </cell>
        </row>
        <row r="323">
          <cell r="B323" t="str">
            <v>TOTAL:A03</v>
          </cell>
          <cell r="E323" t="str">
            <v>SUPPLIER</v>
          </cell>
          <cell r="F323" t="str">
            <v>TOTAL:</v>
          </cell>
          <cell r="G323">
            <v>91.9</v>
          </cell>
          <cell r="H323">
            <v>397</v>
          </cell>
          <cell r="I323">
            <v>0</v>
          </cell>
        </row>
        <row r="324">
          <cell r="B324" t="str">
            <v>TOTAL:A03</v>
          </cell>
          <cell r="C324">
            <v>1</v>
          </cell>
        </row>
        <row r="325">
          <cell r="B325" t="str">
            <v>TOTAL:A03</v>
          </cell>
          <cell r="D325" t="str">
            <v>B483030</v>
          </cell>
          <cell r="G325" t="str">
            <v>SUP</v>
          </cell>
          <cell r="H325" t="str">
            <v>PLIER DE</v>
          </cell>
          <cell r="I325" t="str">
            <v>LIVERY PE</v>
          </cell>
        </row>
        <row r="326">
          <cell r="B326" t="str">
            <v>TOTAL:A03</v>
          </cell>
          <cell r="C326">
            <v>0</v>
          </cell>
          <cell r="D326" t="str">
            <v>PLANT : K1</v>
          </cell>
        </row>
        <row r="327">
          <cell r="B327" t="str">
            <v>A06</v>
          </cell>
          <cell r="C327">
            <v>0</v>
          </cell>
          <cell r="D327" t="str">
            <v>SUPPLIER : A06</v>
          </cell>
          <cell r="E327" t="str">
            <v>NIPPO MECHATRO</v>
          </cell>
          <cell r="F327" t="str">
            <v>NICS (VI</v>
          </cell>
          <cell r="G327" t="str">
            <v>ETN</v>
          </cell>
          <cell r="H327" t="str">
            <v>ADVANCE</v>
          </cell>
          <cell r="I327" t="str">
            <v>OK :  3</v>
          </cell>
        </row>
        <row r="328">
          <cell r="B328" t="str">
            <v>A06</v>
          </cell>
        </row>
        <row r="329">
          <cell r="B329" t="str">
            <v>A06</v>
          </cell>
          <cell r="D329" t="str">
            <v>PART NUMBER</v>
          </cell>
          <cell r="E329" t="str">
            <v>DESCRIPTION</v>
          </cell>
          <cell r="F329" t="str">
            <v>PLNR.</v>
          </cell>
          <cell r="G329" t="str">
            <v>RATIO</v>
          </cell>
          <cell r="H329" t="str">
            <v>#DELVR</v>
          </cell>
          <cell r="I329" t="str">
            <v>ADVANCE</v>
          </cell>
        </row>
        <row r="330">
          <cell r="B330" t="str">
            <v>A06</v>
          </cell>
          <cell r="D330" t="str">
            <v>===============</v>
          </cell>
          <cell r="E330" t="str">
            <v>===============</v>
          </cell>
          <cell r="F330" t="str">
            <v>=====</v>
          </cell>
          <cell r="G330" t="str">
            <v>=====</v>
          </cell>
          <cell r="H330" t="str">
            <v>======</v>
          </cell>
          <cell r="I330" t="str">
            <v>======</v>
          </cell>
        </row>
        <row r="331">
          <cell r="B331" t="str">
            <v>A06</v>
          </cell>
          <cell r="C331">
            <v>0</v>
          </cell>
          <cell r="D331" t="str">
            <v>VN012025-0170</v>
          </cell>
          <cell r="E331" t="str">
            <v>COVER</v>
          </cell>
          <cell r="F331">
            <v>10020</v>
          </cell>
          <cell r="G331">
            <v>100</v>
          </cell>
          <cell r="H331">
            <v>4</v>
          </cell>
          <cell r="I331">
            <v>0</v>
          </cell>
        </row>
        <row r="332">
          <cell r="B332" t="str">
            <v>A06</v>
          </cell>
          <cell r="C332">
            <v>0</v>
          </cell>
          <cell r="D332" t="str">
            <v>VN012036-0090</v>
          </cell>
          <cell r="E332" t="str">
            <v>GEAR,HELICAL</v>
          </cell>
          <cell r="F332">
            <v>10020</v>
          </cell>
          <cell r="G332">
            <v>100</v>
          </cell>
          <cell r="H332">
            <v>4</v>
          </cell>
          <cell r="I332">
            <v>0</v>
          </cell>
        </row>
        <row r="333">
          <cell r="B333" t="str">
            <v>A06</v>
          </cell>
          <cell r="C333">
            <v>0</v>
          </cell>
          <cell r="D333" t="str">
            <v>VN012036-0100</v>
          </cell>
          <cell r="E333" t="str">
            <v>GEAR,PINION</v>
          </cell>
          <cell r="F333">
            <v>10020</v>
          </cell>
          <cell r="G333">
            <v>100</v>
          </cell>
          <cell r="H333">
            <v>4</v>
          </cell>
          <cell r="I333">
            <v>0</v>
          </cell>
        </row>
        <row r="334">
          <cell r="B334" t="str">
            <v>A06</v>
          </cell>
          <cell r="C334">
            <v>0</v>
          </cell>
          <cell r="D334" t="str">
            <v>VN012036-0110</v>
          </cell>
          <cell r="E334" t="str">
            <v>GEAR HELICAL</v>
          </cell>
          <cell r="F334">
            <v>10020</v>
          </cell>
          <cell r="G334">
            <v>95</v>
          </cell>
          <cell r="H334">
            <v>20</v>
          </cell>
          <cell r="I334">
            <v>0</v>
          </cell>
        </row>
        <row r="335">
          <cell r="B335" t="str">
            <v>A06</v>
          </cell>
          <cell r="C335" t="str">
            <v>+</v>
          </cell>
        </row>
        <row r="336">
          <cell r="B336" t="str">
            <v>A06</v>
          </cell>
          <cell r="C336">
            <v>0</v>
          </cell>
          <cell r="D336" t="str">
            <v>VN012063-0350</v>
          </cell>
          <cell r="E336" t="str">
            <v>SPUR GEAR</v>
          </cell>
          <cell r="F336">
            <v>10020</v>
          </cell>
          <cell r="G336">
            <v>94.1</v>
          </cell>
          <cell r="H336">
            <v>17</v>
          </cell>
          <cell r="I336">
            <v>0</v>
          </cell>
        </row>
        <row r="337">
          <cell r="B337" t="str">
            <v>A06</v>
          </cell>
          <cell r="C337" t="str">
            <v>+</v>
          </cell>
        </row>
        <row r="338">
          <cell r="B338" t="str">
            <v>A06</v>
          </cell>
        </row>
        <row r="339">
          <cell r="B339" t="str">
            <v>A06</v>
          </cell>
          <cell r="C339">
            <v>0</v>
          </cell>
          <cell r="D339" t="str">
            <v>VN012063-0380</v>
          </cell>
          <cell r="E339" t="str">
            <v>GEAR</v>
          </cell>
          <cell r="F339">
            <v>10020</v>
          </cell>
          <cell r="G339">
            <v>94.7</v>
          </cell>
          <cell r="H339">
            <v>19</v>
          </cell>
          <cell r="I339">
            <v>0</v>
          </cell>
        </row>
        <row r="340">
          <cell r="B340" t="str">
            <v>A06</v>
          </cell>
          <cell r="C340" t="str">
            <v>+</v>
          </cell>
        </row>
        <row r="341">
          <cell r="B341" t="str">
            <v>A06</v>
          </cell>
        </row>
        <row r="342">
          <cell r="B342" t="str">
            <v>A06</v>
          </cell>
          <cell r="C342">
            <v>0</v>
          </cell>
          <cell r="D342" t="str">
            <v>VN012063-0430</v>
          </cell>
          <cell r="E342" t="str">
            <v>GEAR,PINION</v>
          </cell>
          <cell r="F342">
            <v>10020</v>
          </cell>
          <cell r="G342">
            <v>90</v>
          </cell>
          <cell r="H342">
            <v>10</v>
          </cell>
          <cell r="I342">
            <v>0</v>
          </cell>
        </row>
        <row r="343">
          <cell r="B343" t="str">
            <v>A06</v>
          </cell>
          <cell r="C343" t="str">
            <v>+</v>
          </cell>
        </row>
        <row r="344">
          <cell r="B344" t="str">
            <v>A06</v>
          </cell>
          <cell r="C344">
            <v>0</v>
          </cell>
          <cell r="D344" t="str">
            <v>VN082323-0010</v>
          </cell>
          <cell r="E344" t="str">
            <v>LEVER, MCV, EV</v>
          </cell>
          <cell r="F344">
            <v>10020</v>
          </cell>
          <cell r="G344">
            <v>94.4</v>
          </cell>
          <cell r="H344">
            <v>18</v>
          </cell>
          <cell r="I344">
            <v>0</v>
          </cell>
        </row>
        <row r="345">
          <cell r="B345" t="str">
            <v>A06</v>
          </cell>
          <cell r="C345" t="str">
            <v>+</v>
          </cell>
        </row>
        <row r="346">
          <cell r="B346" t="str">
            <v>A06</v>
          </cell>
        </row>
        <row r="347">
          <cell r="B347" t="str">
            <v>A06</v>
          </cell>
        </row>
        <row r="348">
          <cell r="B348" t="str">
            <v>A06</v>
          </cell>
          <cell r="C348">
            <v>0</v>
          </cell>
          <cell r="D348" t="str">
            <v>VN150141-0100</v>
          </cell>
          <cell r="E348" t="str">
            <v>GEAR,VALVE</v>
          </cell>
          <cell r="F348">
            <v>10020</v>
          </cell>
          <cell r="G348">
            <v>90</v>
          </cell>
          <cell r="H348">
            <v>20</v>
          </cell>
          <cell r="I348">
            <v>0</v>
          </cell>
        </row>
        <row r="349">
          <cell r="B349" t="str">
            <v>A06</v>
          </cell>
          <cell r="C349" t="str">
            <v>+</v>
          </cell>
        </row>
        <row r="350">
          <cell r="B350" t="str">
            <v>A06</v>
          </cell>
        </row>
        <row r="351">
          <cell r="B351" t="str">
            <v>A06</v>
          </cell>
          <cell r="C351">
            <v>0</v>
          </cell>
          <cell r="D351" t="str">
            <v>VN150141-0110</v>
          </cell>
          <cell r="E351" t="str">
            <v>GEAR,VALVE</v>
          </cell>
          <cell r="F351">
            <v>10020</v>
          </cell>
          <cell r="G351">
            <v>50</v>
          </cell>
          <cell r="H351">
            <v>2</v>
          </cell>
          <cell r="I351">
            <v>0</v>
          </cell>
        </row>
        <row r="352">
          <cell r="B352" t="str">
            <v>A06</v>
          </cell>
          <cell r="C352" t="str">
            <v>+</v>
          </cell>
        </row>
        <row r="353">
          <cell r="B353" t="str">
            <v>A06</v>
          </cell>
          <cell r="C353">
            <v>0</v>
          </cell>
          <cell r="D353" t="str">
            <v>VN150141-0221</v>
          </cell>
          <cell r="E353" t="str">
            <v>GEAR, VALVE</v>
          </cell>
          <cell r="F353">
            <v>10020</v>
          </cell>
          <cell r="G353">
            <v>100</v>
          </cell>
          <cell r="H353">
            <v>16</v>
          </cell>
          <cell r="I353">
            <v>0</v>
          </cell>
        </row>
        <row r="354">
          <cell r="B354" t="str">
            <v>A06</v>
          </cell>
          <cell r="C354">
            <v>0</v>
          </cell>
          <cell r="D354" t="str">
            <v>VN150146-0020</v>
          </cell>
          <cell r="E354" t="str">
            <v>GEAR</v>
          </cell>
          <cell r="F354">
            <v>10020</v>
          </cell>
          <cell r="G354">
            <v>90</v>
          </cell>
          <cell r="H354">
            <v>20</v>
          </cell>
          <cell r="I354">
            <v>0</v>
          </cell>
        </row>
        <row r="355">
          <cell r="B355" t="str">
            <v>A06</v>
          </cell>
          <cell r="C355" t="str">
            <v>+</v>
          </cell>
        </row>
        <row r="356">
          <cell r="B356" t="str">
            <v>A06</v>
          </cell>
        </row>
        <row r="357">
          <cell r="B357" t="str">
            <v>A06</v>
          </cell>
          <cell r="C357">
            <v>0</v>
          </cell>
          <cell r="D357" t="str">
            <v>VN150146-0070</v>
          </cell>
          <cell r="E357" t="str">
            <v>GEAR</v>
          </cell>
          <cell r="F357">
            <v>10020</v>
          </cell>
          <cell r="G357">
            <v>86.7</v>
          </cell>
          <cell r="H357">
            <v>15</v>
          </cell>
          <cell r="I357">
            <v>0</v>
          </cell>
        </row>
        <row r="358">
          <cell r="B358" t="str">
            <v>A06</v>
          </cell>
          <cell r="C358" t="str">
            <v>+</v>
          </cell>
        </row>
        <row r="359">
          <cell r="B359" t="str">
            <v>A06</v>
          </cell>
        </row>
        <row r="360">
          <cell r="B360" t="str">
            <v>A06</v>
          </cell>
          <cell r="C360">
            <v>0</v>
          </cell>
          <cell r="G360" t="str">
            <v>=====</v>
          </cell>
          <cell r="H360" t="str">
            <v>======</v>
          </cell>
          <cell r="I360" t="str">
            <v>======</v>
          </cell>
        </row>
        <row r="361">
          <cell r="B361" t="str">
            <v>TOTAL:A06</v>
          </cell>
          <cell r="E361" t="str">
            <v>SUPPLIER</v>
          </cell>
          <cell r="F361" t="str">
            <v>TOTAL:</v>
          </cell>
          <cell r="G361">
            <v>92.9</v>
          </cell>
          <cell r="H361">
            <v>169</v>
          </cell>
          <cell r="I361">
            <v>0</v>
          </cell>
        </row>
        <row r="362">
          <cell r="B362" t="str">
            <v>TOTAL:A06</v>
          </cell>
          <cell r="C362">
            <v>1</v>
          </cell>
        </row>
        <row r="363">
          <cell r="B363" t="str">
            <v>TOTAL:A06</v>
          </cell>
          <cell r="D363" t="str">
            <v>B483030</v>
          </cell>
          <cell r="G363" t="str">
            <v>SUP</v>
          </cell>
          <cell r="H363" t="str">
            <v>PLIER DE</v>
          </cell>
          <cell r="I363" t="str">
            <v>LIVERY PE</v>
          </cell>
        </row>
        <row r="364">
          <cell r="B364" t="str">
            <v>TOTAL:A06</v>
          </cell>
          <cell r="C364">
            <v>0</v>
          </cell>
          <cell r="D364" t="str">
            <v>PLANT : K1</v>
          </cell>
        </row>
        <row r="365">
          <cell r="B365" t="str">
            <v>A07</v>
          </cell>
          <cell r="C365">
            <v>0</v>
          </cell>
          <cell r="D365" t="str">
            <v>SUPPLIER : A07</v>
          </cell>
          <cell r="E365" t="str">
            <v>CTY TNHH NSK V</v>
          </cell>
          <cell r="F365" t="str">
            <v>IETNAM</v>
          </cell>
          <cell r="H365" t="str">
            <v>ADVANCE</v>
          </cell>
          <cell r="I365" t="str">
            <v>OK :  3</v>
          </cell>
        </row>
        <row r="366">
          <cell r="B366" t="str">
            <v>A07</v>
          </cell>
        </row>
        <row r="367">
          <cell r="B367" t="str">
            <v>A07</v>
          </cell>
          <cell r="D367" t="str">
            <v>PART NUMBER</v>
          </cell>
          <cell r="E367" t="str">
            <v>DESCRIPTION</v>
          </cell>
          <cell r="F367" t="str">
            <v>PLNR.</v>
          </cell>
          <cell r="G367" t="str">
            <v>RATIO</v>
          </cell>
          <cell r="H367" t="str">
            <v>#DELVR</v>
          </cell>
          <cell r="I367" t="str">
            <v>ADVANCE</v>
          </cell>
        </row>
        <row r="368">
          <cell r="B368" t="str">
            <v>A07</v>
          </cell>
          <cell r="D368" t="str">
            <v>===============</v>
          </cell>
          <cell r="E368" t="str">
            <v>===============</v>
          </cell>
          <cell r="F368" t="str">
            <v>=====</v>
          </cell>
          <cell r="G368" t="str">
            <v>=====</v>
          </cell>
          <cell r="H368" t="str">
            <v>======</v>
          </cell>
          <cell r="I368" t="str">
            <v>======</v>
          </cell>
        </row>
        <row r="369">
          <cell r="B369" t="str">
            <v>A07</v>
          </cell>
          <cell r="C369">
            <v>0</v>
          </cell>
          <cell r="D369" t="str">
            <v>VN012039-0040</v>
          </cell>
          <cell r="E369" t="str">
            <v>SHAFT</v>
          </cell>
          <cell r="F369">
            <v>234</v>
          </cell>
          <cell r="G369">
            <v>100</v>
          </cell>
          <cell r="H369">
            <v>1</v>
          </cell>
          <cell r="I369">
            <v>0</v>
          </cell>
        </row>
        <row r="370">
          <cell r="B370" t="str">
            <v>A07</v>
          </cell>
          <cell r="C370">
            <v>0</v>
          </cell>
          <cell r="D370" t="str">
            <v>VN082044-0050</v>
          </cell>
          <cell r="E370" t="str">
            <v>BALL,STEEL 7</v>
          </cell>
          <cell r="F370">
            <v>234</v>
          </cell>
          <cell r="G370">
            <v>100</v>
          </cell>
          <cell r="H370">
            <v>1</v>
          </cell>
          <cell r="I370">
            <v>0</v>
          </cell>
        </row>
        <row r="371">
          <cell r="B371" t="str">
            <v>A07</v>
          </cell>
          <cell r="C371">
            <v>0</v>
          </cell>
          <cell r="G371" t="str">
            <v>=====</v>
          </cell>
          <cell r="H371" t="str">
            <v>======</v>
          </cell>
          <cell r="I371" t="str">
            <v>======</v>
          </cell>
        </row>
        <row r="372">
          <cell r="B372" t="str">
            <v>TOTAL:A07</v>
          </cell>
          <cell r="E372" t="str">
            <v>SUPPLIER</v>
          </cell>
          <cell r="F372" t="str">
            <v>TOTAL:</v>
          </cell>
          <cell r="G372">
            <v>100</v>
          </cell>
          <cell r="H372">
            <v>2</v>
          </cell>
          <cell r="I372">
            <v>0</v>
          </cell>
        </row>
        <row r="373">
          <cell r="B373" t="str">
            <v>TOTAL:A07</v>
          </cell>
          <cell r="C373">
            <v>1</v>
          </cell>
        </row>
        <row r="374">
          <cell r="B374" t="str">
            <v>TOTAL:A07</v>
          </cell>
          <cell r="D374" t="str">
            <v>B483030</v>
          </cell>
          <cell r="G374" t="str">
            <v>SUP</v>
          </cell>
          <cell r="H374" t="str">
            <v>PLIER DE</v>
          </cell>
          <cell r="I374" t="str">
            <v>LIVERY PE</v>
          </cell>
        </row>
        <row r="375">
          <cell r="B375" t="str">
            <v>TOTAL:A07</v>
          </cell>
          <cell r="C375">
            <v>0</v>
          </cell>
          <cell r="D375" t="str">
            <v>PLANT : K1</v>
          </cell>
        </row>
        <row r="376">
          <cell r="B376" t="str">
            <v>A08</v>
          </cell>
          <cell r="C376">
            <v>0</v>
          </cell>
          <cell r="D376" t="str">
            <v>SUPPLIER : A08</v>
          </cell>
          <cell r="E376" t="str">
            <v>CTY TNHH FUKOK</v>
          </cell>
          <cell r="F376" t="str">
            <v>U VIET N</v>
          </cell>
          <cell r="G376" t="str">
            <v>AM</v>
          </cell>
          <cell r="H376" t="str">
            <v>ADVANCE</v>
          </cell>
          <cell r="I376" t="str">
            <v>OK :  0</v>
          </cell>
        </row>
        <row r="377">
          <cell r="B377" t="str">
            <v>A08</v>
          </cell>
        </row>
        <row r="378">
          <cell r="B378" t="str">
            <v>A08</v>
          </cell>
          <cell r="D378" t="str">
            <v>PART NUMBER</v>
          </cell>
          <cell r="E378" t="str">
            <v>DESCRIPTION</v>
          </cell>
          <cell r="F378" t="str">
            <v>PLNR.</v>
          </cell>
          <cell r="G378" t="str">
            <v>RATIO</v>
          </cell>
          <cell r="H378" t="str">
            <v>#DELVR</v>
          </cell>
          <cell r="I378" t="str">
            <v>ADVANCE</v>
          </cell>
        </row>
        <row r="379">
          <cell r="B379" t="str">
            <v>A08</v>
          </cell>
          <cell r="D379" t="str">
            <v>===============</v>
          </cell>
          <cell r="E379" t="str">
            <v>===============</v>
          </cell>
          <cell r="F379" t="str">
            <v>=====</v>
          </cell>
          <cell r="G379" t="str">
            <v>=====</v>
          </cell>
          <cell r="H379" t="str">
            <v>======</v>
          </cell>
          <cell r="I379" t="str">
            <v>======</v>
          </cell>
        </row>
        <row r="380">
          <cell r="B380" t="str">
            <v>A08</v>
          </cell>
          <cell r="C380">
            <v>0</v>
          </cell>
          <cell r="D380" t="str">
            <v>VN012040-0020</v>
          </cell>
          <cell r="E380" t="str">
            <v>CUSHION</v>
          </cell>
          <cell r="F380">
            <v>1350</v>
          </cell>
          <cell r="G380">
            <v>100</v>
          </cell>
          <cell r="H380">
            <v>1</v>
          </cell>
          <cell r="I380">
            <v>0</v>
          </cell>
        </row>
        <row r="381">
          <cell r="B381" t="str">
            <v>A08</v>
          </cell>
          <cell r="C381">
            <v>0</v>
          </cell>
          <cell r="D381" t="str">
            <v>VN012040-0030LC</v>
          </cell>
          <cell r="E381" t="str">
            <v>CUSHION</v>
          </cell>
          <cell r="F381">
            <v>1350</v>
          </cell>
          <cell r="G381">
            <v>100</v>
          </cell>
          <cell r="H381">
            <v>4</v>
          </cell>
          <cell r="I381">
            <v>0</v>
          </cell>
        </row>
        <row r="382">
          <cell r="B382" t="str">
            <v>A08</v>
          </cell>
          <cell r="C382">
            <v>0</v>
          </cell>
          <cell r="D382" t="str">
            <v>VN012040-0060</v>
          </cell>
          <cell r="E382" t="str">
            <v>CUSHION</v>
          </cell>
          <cell r="F382">
            <v>1350</v>
          </cell>
          <cell r="G382">
            <v>100</v>
          </cell>
          <cell r="H382">
            <v>2</v>
          </cell>
          <cell r="I382">
            <v>0</v>
          </cell>
        </row>
        <row r="383">
          <cell r="B383" t="str">
            <v>A08</v>
          </cell>
          <cell r="C383">
            <v>0</v>
          </cell>
          <cell r="D383" t="str">
            <v>VN012040-0090</v>
          </cell>
          <cell r="E383" t="str">
            <v>CUSHION</v>
          </cell>
          <cell r="F383">
            <v>1350</v>
          </cell>
          <cell r="G383">
            <v>100</v>
          </cell>
          <cell r="H383">
            <v>4</v>
          </cell>
          <cell r="I383">
            <v>0</v>
          </cell>
        </row>
        <row r="384">
          <cell r="B384" t="str">
            <v>A08</v>
          </cell>
          <cell r="C384">
            <v>0</v>
          </cell>
          <cell r="G384" t="str">
            <v>=====</v>
          </cell>
          <cell r="H384" t="str">
            <v>======</v>
          </cell>
          <cell r="I384" t="str">
            <v>======</v>
          </cell>
        </row>
        <row r="385">
          <cell r="B385" t="str">
            <v>TOTAL:A08</v>
          </cell>
          <cell r="E385" t="str">
            <v>SUPPLIER</v>
          </cell>
          <cell r="F385" t="str">
            <v>TOTAL:</v>
          </cell>
          <cell r="G385">
            <v>100</v>
          </cell>
          <cell r="H385">
            <v>11</v>
          </cell>
          <cell r="I385">
            <v>0</v>
          </cell>
        </row>
        <row r="386">
          <cell r="B386" t="str">
            <v>TOTAL:A08</v>
          </cell>
          <cell r="C386">
            <v>1</v>
          </cell>
        </row>
        <row r="387">
          <cell r="B387" t="str">
            <v>TOTAL:A08</v>
          </cell>
          <cell r="D387" t="str">
            <v>B483030</v>
          </cell>
          <cell r="G387" t="str">
            <v>SUP</v>
          </cell>
          <cell r="H387" t="str">
            <v>PLIER DE</v>
          </cell>
          <cell r="I387" t="str">
            <v>LIVERY PE</v>
          </cell>
        </row>
        <row r="388">
          <cell r="B388" t="str">
            <v>TOTAL:A08</v>
          </cell>
          <cell r="C388">
            <v>0</v>
          </cell>
          <cell r="D388" t="str">
            <v>PLANT : K1</v>
          </cell>
        </row>
        <row r="389">
          <cell r="B389" t="str">
            <v>A09</v>
          </cell>
          <cell r="C389">
            <v>0</v>
          </cell>
          <cell r="D389" t="str">
            <v>SUPPLIER : A09</v>
          </cell>
          <cell r="E389" t="str">
            <v>CTY TNHH RHYTH</v>
          </cell>
          <cell r="F389" t="str">
            <v>M KYOSHI</v>
          </cell>
          <cell r="G389" t="str">
            <v>N H</v>
          </cell>
          <cell r="H389" t="str">
            <v>ADVANCE</v>
          </cell>
          <cell r="I389" t="str">
            <v>OK :  3</v>
          </cell>
        </row>
        <row r="390">
          <cell r="B390" t="str">
            <v>A09</v>
          </cell>
        </row>
        <row r="391">
          <cell r="B391" t="str">
            <v>A09</v>
          </cell>
          <cell r="D391" t="str">
            <v>PART NUMBER</v>
          </cell>
          <cell r="E391" t="str">
            <v>DESCRIPTION</v>
          </cell>
          <cell r="F391" t="str">
            <v>PLNR.</v>
          </cell>
          <cell r="G391" t="str">
            <v>RATIO</v>
          </cell>
          <cell r="H391" t="str">
            <v>#DELVR</v>
          </cell>
          <cell r="I391" t="str">
            <v>ADVANCE</v>
          </cell>
        </row>
        <row r="392">
          <cell r="B392" t="str">
            <v>A09</v>
          </cell>
          <cell r="D392" t="str">
            <v>===============</v>
          </cell>
          <cell r="E392" t="str">
            <v>===============</v>
          </cell>
          <cell r="F392" t="str">
            <v>=====</v>
          </cell>
          <cell r="G392" t="str">
            <v>=====</v>
          </cell>
          <cell r="H392" t="str">
            <v>======</v>
          </cell>
          <cell r="I392" t="str">
            <v>======</v>
          </cell>
        </row>
        <row r="393">
          <cell r="B393" t="str">
            <v>A09</v>
          </cell>
          <cell r="C393">
            <v>0</v>
          </cell>
          <cell r="D393" t="str">
            <v>VN012048-0010</v>
          </cell>
          <cell r="E393" t="str">
            <v>PLATE STATOR</v>
          </cell>
          <cell r="F393">
            <v>1350</v>
          </cell>
          <cell r="G393">
            <v>100</v>
          </cell>
          <cell r="H393">
            <v>4</v>
          </cell>
          <cell r="I393">
            <v>0</v>
          </cell>
        </row>
        <row r="394">
          <cell r="B394" t="str">
            <v>A09</v>
          </cell>
          <cell r="C394">
            <v>0</v>
          </cell>
          <cell r="D394" t="str">
            <v>VN012048-0040</v>
          </cell>
          <cell r="E394" t="str">
            <v>PLATE STATOR</v>
          </cell>
          <cell r="F394">
            <v>1350</v>
          </cell>
          <cell r="G394">
            <v>100</v>
          </cell>
          <cell r="H394">
            <v>2</v>
          </cell>
          <cell r="I394">
            <v>0</v>
          </cell>
        </row>
        <row r="395">
          <cell r="B395" t="str">
            <v>A09</v>
          </cell>
          <cell r="C395">
            <v>0</v>
          </cell>
          <cell r="D395" t="str">
            <v>VN079652-0270</v>
          </cell>
          <cell r="E395" t="str">
            <v>PLATE A (20N)</v>
          </cell>
          <cell r="F395">
            <v>1350</v>
          </cell>
          <cell r="G395">
            <v>100</v>
          </cell>
          <cell r="H395">
            <v>4</v>
          </cell>
          <cell r="I395">
            <v>0</v>
          </cell>
        </row>
        <row r="396">
          <cell r="B396" t="str">
            <v>A09</v>
          </cell>
          <cell r="C396">
            <v>0</v>
          </cell>
          <cell r="D396" t="str">
            <v>VN079652-0280</v>
          </cell>
          <cell r="E396" t="str">
            <v>PLATE A (10N)</v>
          </cell>
          <cell r="F396">
            <v>1350</v>
          </cell>
          <cell r="G396">
            <v>75</v>
          </cell>
          <cell r="H396">
            <v>4</v>
          </cell>
          <cell r="I396">
            <v>0</v>
          </cell>
        </row>
        <row r="397">
          <cell r="B397" t="str">
            <v>A09</v>
          </cell>
          <cell r="C397" t="str">
            <v>+</v>
          </cell>
        </row>
        <row r="398">
          <cell r="B398" t="str">
            <v>A09</v>
          </cell>
          <cell r="C398">
            <v>0</v>
          </cell>
          <cell r="D398" t="str">
            <v>VN079658-0240</v>
          </cell>
          <cell r="E398" t="str">
            <v>BRACKET</v>
          </cell>
          <cell r="F398">
            <v>1350</v>
          </cell>
          <cell r="G398">
            <v>100</v>
          </cell>
          <cell r="H398">
            <v>4</v>
          </cell>
          <cell r="I398">
            <v>0</v>
          </cell>
        </row>
        <row r="399">
          <cell r="B399" t="str">
            <v>A09</v>
          </cell>
          <cell r="C399">
            <v>0</v>
          </cell>
          <cell r="D399" t="str">
            <v>VN082028-0320</v>
          </cell>
          <cell r="E399" t="str">
            <v>PLATE A</v>
          </cell>
          <cell r="F399">
            <v>1350</v>
          </cell>
          <cell r="G399">
            <v>100</v>
          </cell>
          <cell r="H399">
            <v>4</v>
          </cell>
          <cell r="I399">
            <v>0</v>
          </cell>
        </row>
        <row r="400">
          <cell r="B400" t="str">
            <v>A09</v>
          </cell>
          <cell r="C400">
            <v>0</v>
          </cell>
          <cell r="D400" t="str">
            <v>VN082028-0330</v>
          </cell>
          <cell r="E400" t="str">
            <v>PLATE A</v>
          </cell>
          <cell r="F400">
            <v>1350</v>
          </cell>
          <cell r="G400">
            <v>100</v>
          </cell>
          <cell r="H400">
            <v>4</v>
          </cell>
          <cell r="I400">
            <v>0</v>
          </cell>
        </row>
        <row r="401">
          <cell r="B401" t="str">
            <v>A09</v>
          </cell>
          <cell r="C401">
            <v>0</v>
          </cell>
          <cell r="D401" t="str">
            <v>VN135089-0010</v>
          </cell>
          <cell r="E401" t="str">
            <v>SLEEVE</v>
          </cell>
          <cell r="F401">
            <v>1350</v>
          </cell>
          <cell r="G401">
            <v>100</v>
          </cell>
          <cell r="H401">
            <v>1</v>
          </cell>
          <cell r="I401">
            <v>0</v>
          </cell>
        </row>
        <row r="402">
          <cell r="B402" t="str">
            <v>A09</v>
          </cell>
          <cell r="C402">
            <v>0</v>
          </cell>
          <cell r="D402" t="str">
            <v>VN150126-0030HN</v>
          </cell>
          <cell r="E402" t="str">
            <v>PLUG</v>
          </cell>
          <cell r="F402">
            <v>1528</v>
          </cell>
          <cell r="G402">
            <v>100</v>
          </cell>
          <cell r="H402">
            <v>2</v>
          </cell>
          <cell r="I402">
            <v>0</v>
          </cell>
        </row>
        <row r="403">
          <cell r="B403" t="str">
            <v>A09</v>
          </cell>
          <cell r="C403">
            <v>0</v>
          </cell>
          <cell r="D403" t="str">
            <v>VN230427-0010</v>
          </cell>
          <cell r="E403" t="str">
            <v>PLATE</v>
          </cell>
          <cell r="F403">
            <v>1350</v>
          </cell>
          <cell r="G403">
            <v>100</v>
          </cell>
          <cell r="H403">
            <v>4</v>
          </cell>
          <cell r="I403">
            <v>0</v>
          </cell>
        </row>
        <row r="404">
          <cell r="B404" t="str">
            <v>A09</v>
          </cell>
          <cell r="C404">
            <v>0</v>
          </cell>
          <cell r="D404" t="str">
            <v>VN230427-0030</v>
          </cell>
          <cell r="E404" t="str">
            <v>PLATE</v>
          </cell>
          <cell r="F404">
            <v>1350</v>
          </cell>
          <cell r="G404">
            <v>100</v>
          </cell>
          <cell r="H404">
            <v>4</v>
          </cell>
          <cell r="I404">
            <v>0</v>
          </cell>
        </row>
        <row r="405">
          <cell r="B405" t="str">
            <v>A09</v>
          </cell>
          <cell r="C405">
            <v>0</v>
          </cell>
          <cell r="G405" t="str">
            <v>=====</v>
          </cell>
          <cell r="H405" t="str">
            <v>======</v>
          </cell>
          <cell r="I405" t="str">
            <v>======</v>
          </cell>
        </row>
        <row r="406">
          <cell r="B406" t="str">
            <v>TOTAL:A09</v>
          </cell>
          <cell r="E406" t="str">
            <v>SUPPLIER</v>
          </cell>
          <cell r="F406" t="str">
            <v>TOTAL:</v>
          </cell>
          <cell r="G406">
            <v>97.3</v>
          </cell>
          <cell r="H406">
            <v>37</v>
          </cell>
          <cell r="I406">
            <v>0</v>
          </cell>
        </row>
        <row r="407">
          <cell r="B407" t="str">
            <v>TOTAL:A09</v>
          </cell>
          <cell r="C407">
            <v>1</v>
          </cell>
        </row>
        <row r="408">
          <cell r="B408" t="str">
            <v>TOTAL:A09</v>
          </cell>
          <cell r="D408" t="str">
            <v>B483030</v>
          </cell>
          <cell r="G408" t="str">
            <v>SUP</v>
          </cell>
          <cell r="H408" t="str">
            <v>PLIER DE</v>
          </cell>
          <cell r="I408" t="str">
            <v>LIVERY PE</v>
          </cell>
        </row>
        <row r="409">
          <cell r="B409" t="str">
            <v>TOTAL:A09</v>
          </cell>
          <cell r="C409">
            <v>0</v>
          </cell>
          <cell r="D409" t="str">
            <v>PLANT : K1</v>
          </cell>
        </row>
        <row r="410">
          <cell r="B410" t="str">
            <v>A11</v>
          </cell>
          <cell r="C410">
            <v>0</v>
          </cell>
          <cell r="D410" t="str">
            <v>SUPPLIER : A11</v>
          </cell>
          <cell r="E410" t="str">
            <v>CN CTY TNHH TH</v>
          </cell>
          <cell r="F410" t="str">
            <v>REE BOND</v>
          </cell>
          <cell r="G410" t="str">
            <v>VN</v>
          </cell>
          <cell r="H410" t="str">
            <v>ADVANCE</v>
          </cell>
          <cell r="I410" t="str">
            <v>OK :  3</v>
          </cell>
        </row>
        <row r="411">
          <cell r="B411" t="str">
            <v>A11</v>
          </cell>
        </row>
        <row r="412">
          <cell r="B412" t="str">
            <v>A11</v>
          </cell>
          <cell r="D412" t="str">
            <v>PART NUMBER</v>
          </cell>
          <cell r="E412" t="str">
            <v>DESCRIPTION</v>
          </cell>
          <cell r="F412" t="str">
            <v>PLNR.</v>
          </cell>
          <cell r="G412" t="str">
            <v>RATIO</v>
          </cell>
          <cell r="H412" t="str">
            <v>#DELVR</v>
          </cell>
          <cell r="I412" t="str">
            <v>ADVANCE</v>
          </cell>
        </row>
        <row r="413">
          <cell r="B413" t="str">
            <v>A11</v>
          </cell>
          <cell r="D413" t="str">
            <v>===============</v>
          </cell>
          <cell r="E413" t="str">
            <v>===============</v>
          </cell>
          <cell r="F413" t="str">
            <v>=====</v>
          </cell>
          <cell r="G413" t="str">
            <v>=====</v>
          </cell>
          <cell r="H413" t="str">
            <v>======</v>
          </cell>
          <cell r="I413" t="str">
            <v>======</v>
          </cell>
        </row>
        <row r="414">
          <cell r="B414" t="str">
            <v>A11</v>
          </cell>
          <cell r="C414">
            <v>0</v>
          </cell>
          <cell r="D414" t="str">
            <v>VNS200009</v>
          </cell>
          <cell r="E414" t="str">
            <v>PACKING SELEANT</v>
          </cell>
          <cell r="F414">
            <v>10019</v>
          </cell>
          <cell r="G414">
            <v>0</v>
          </cell>
          <cell r="H414">
            <v>1</v>
          </cell>
          <cell r="I414">
            <v>0</v>
          </cell>
        </row>
        <row r="415">
          <cell r="B415" t="str">
            <v>A11</v>
          </cell>
          <cell r="C415" t="str">
            <v>+</v>
          </cell>
        </row>
        <row r="416">
          <cell r="B416" t="str">
            <v>A11</v>
          </cell>
        </row>
        <row r="417">
          <cell r="B417" t="str">
            <v>A11</v>
          </cell>
          <cell r="C417">
            <v>0</v>
          </cell>
          <cell r="D417" t="str">
            <v>VNS200010</v>
          </cell>
          <cell r="E417" t="str">
            <v>SILICONE ADHESI</v>
          </cell>
          <cell r="F417">
            <v>10019</v>
          </cell>
          <cell r="G417">
            <v>0</v>
          </cell>
          <cell r="H417">
            <v>1</v>
          </cell>
          <cell r="I417">
            <v>0</v>
          </cell>
        </row>
        <row r="418">
          <cell r="B418" t="str">
            <v>A11</v>
          </cell>
          <cell r="C418" t="str">
            <v>+</v>
          </cell>
        </row>
        <row r="419">
          <cell r="B419" t="str">
            <v>A11</v>
          </cell>
          <cell r="C419">
            <v>0</v>
          </cell>
          <cell r="D419" t="str">
            <v>VNS900014</v>
          </cell>
          <cell r="E419" t="str">
            <v>UV, CURING RESI</v>
          </cell>
          <cell r="F419">
            <v>10019</v>
          </cell>
          <cell r="G419">
            <v>0</v>
          </cell>
          <cell r="H419">
            <v>1</v>
          </cell>
          <cell r="I419">
            <v>0</v>
          </cell>
        </row>
        <row r="420">
          <cell r="B420" t="str">
            <v>A11</v>
          </cell>
          <cell r="C420" t="str">
            <v>+</v>
          </cell>
        </row>
        <row r="421">
          <cell r="B421" t="str">
            <v>A11</v>
          </cell>
          <cell r="C421">
            <v>0</v>
          </cell>
          <cell r="G421" t="str">
            <v>=====</v>
          </cell>
          <cell r="H421" t="str">
            <v>======</v>
          </cell>
          <cell r="I421" t="str">
            <v>======</v>
          </cell>
        </row>
        <row r="422">
          <cell r="B422" t="str">
            <v>TOTAL:A11</v>
          </cell>
          <cell r="E422" t="str">
            <v>SUPPLIER</v>
          </cell>
          <cell r="F422" t="str">
            <v>TOTAL:</v>
          </cell>
          <cell r="G422">
            <v>0</v>
          </cell>
          <cell r="H422">
            <v>3</v>
          </cell>
          <cell r="I422">
            <v>0</v>
          </cell>
        </row>
        <row r="423">
          <cell r="B423" t="str">
            <v>TOTAL:A11</v>
          </cell>
          <cell r="C423">
            <v>1</v>
          </cell>
        </row>
        <row r="424">
          <cell r="B424" t="str">
            <v>TOTAL:A11</v>
          </cell>
          <cell r="D424" t="str">
            <v>B483030</v>
          </cell>
          <cell r="G424" t="str">
            <v>SUP</v>
          </cell>
          <cell r="H424" t="str">
            <v>PLIER DE</v>
          </cell>
          <cell r="I424" t="str">
            <v>LIVERY PE</v>
          </cell>
        </row>
        <row r="425">
          <cell r="B425" t="str">
            <v>TOTAL:A11</v>
          </cell>
          <cell r="C425">
            <v>0</v>
          </cell>
          <cell r="D425" t="str">
            <v>PLANT : K1</v>
          </cell>
        </row>
        <row r="426">
          <cell r="B426" t="str">
            <v>A12</v>
          </cell>
          <cell r="C426">
            <v>0</v>
          </cell>
          <cell r="D426" t="str">
            <v>SUPPLIER : A12</v>
          </cell>
          <cell r="E426" t="str">
            <v>NIPPO MECHATRO</v>
          </cell>
          <cell r="F426" t="str">
            <v>NICS (VI</v>
          </cell>
          <cell r="G426" t="str">
            <v>ETN</v>
          </cell>
          <cell r="H426" t="str">
            <v>ADVANCE</v>
          </cell>
          <cell r="I426" t="str">
            <v>OK :  3</v>
          </cell>
        </row>
        <row r="427">
          <cell r="B427" t="str">
            <v>A12</v>
          </cell>
        </row>
        <row r="428">
          <cell r="B428" t="str">
            <v>A12</v>
          </cell>
          <cell r="D428" t="str">
            <v>PART NUMBER</v>
          </cell>
          <cell r="E428" t="str">
            <v>DESCRIPTION</v>
          </cell>
          <cell r="F428" t="str">
            <v>PLNR.</v>
          </cell>
          <cell r="G428" t="str">
            <v>RATIO</v>
          </cell>
          <cell r="H428" t="str">
            <v>#DELVR</v>
          </cell>
          <cell r="I428" t="str">
            <v>ADVANCE</v>
          </cell>
        </row>
        <row r="429">
          <cell r="B429" t="str">
            <v>A12</v>
          </cell>
          <cell r="D429" t="str">
            <v>===============</v>
          </cell>
          <cell r="E429" t="str">
            <v>===============</v>
          </cell>
          <cell r="F429" t="str">
            <v>=====</v>
          </cell>
          <cell r="G429" t="str">
            <v>=====</v>
          </cell>
          <cell r="H429" t="str">
            <v>======</v>
          </cell>
          <cell r="I429" t="str">
            <v>======</v>
          </cell>
        </row>
        <row r="430">
          <cell r="B430" t="str">
            <v>A12</v>
          </cell>
          <cell r="C430">
            <v>0</v>
          </cell>
          <cell r="D430" t="str">
            <v>VN082330-0010</v>
          </cell>
          <cell r="E430" t="str">
            <v>SHAFT SUB-ASSY,</v>
          </cell>
          <cell r="F430">
            <v>10020</v>
          </cell>
          <cell r="G430">
            <v>92.9</v>
          </cell>
          <cell r="H430">
            <v>14</v>
          </cell>
          <cell r="I430">
            <v>0</v>
          </cell>
        </row>
        <row r="431">
          <cell r="B431" t="str">
            <v>A12</v>
          </cell>
          <cell r="C431" t="str">
            <v>+</v>
          </cell>
        </row>
        <row r="432">
          <cell r="B432" t="str">
            <v>A12</v>
          </cell>
          <cell r="C432">
            <v>0</v>
          </cell>
          <cell r="D432" t="str">
            <v>VN082330-0030</v>
          </cell>
          <cell r="E432" t="str">
            <v>SHAFT SUB-ASSY,</v>
          </cell>
          <cell r="F432">
            <v>10020</v>
          </cell>
          <cell r="G432">
            <v>100</v>
          </cell>
          <cell r="H432">
            <v>7</v>
          </cell>
          <cell r="I432">
            <v>0</v>
          </cell>
        </row>
        <row r="433">
          <cell r="B433" t="str">
            <v>A12</v>
          </cell>
          <cell r="C433">
            <v>0</v>
          </cell>
          <cell r="D433" t="str">
            <v>VN229740-0540</v>
          </cell>
          <cell r="E433" t="str">
            <v>COIL, ASSY</v>
          </cell>
          <cell r="F433">
            <v>10020</v>
          </cell>
          <cell r="G433">
            <v>100</v>
          </cell>
          <cell r="H433">
            <v>9</v>
          </cell>
          <cell r="I433">
            <v>0</v>
          </cell>
        </row>
        <row r="434">
          <cell r="B434" t="str">
            <v>A12</v>
          </cell>
          <cell r="C434">
            <v>0</v>
          </cell>
          <cell r="D434" t="str">
            <v>VN229740-0620</v>
          </cell>
          <cell r="E434" t="str">
            <v>COIL, ASSY</v>
          </cell>
          <cell r="F434">
            <v>10020</v>
          </cell>
          <cell r="G434">
            <v>100</v>
          </cell>
          <cell r="H434">
            <v>17</v>
          </cell>
          <cell r="I434">
            <v>0</v>
          </cell>
        </row>
        <row r="435">
          <cell r="B435" t="str">
            <v>A12</v>
          </cell>
          <cell r="C435">
            <v>0</v>
          </cell>
          <cell r="D435" t="str">
            <v>VN229740-0680TS</v>
          </cell>
          <cell r="E435" t="str">
            <v>COIL ASSY</v>
          </cell>
          <cell r="F435">
            <v>10020</v>
          </cell>
          <cell r="G435">
            <v>100</v>
          </cell>
          <cell r="H435">
            <v>17</v>
          </cell>
          <cell r="I435">
            <v>0</v>
          </cell>
        </row>
        <row r="436">
          <cell r="B436" t="str">
            <v>A12</v>
          </cell>
          <cell r="C436">
            <v>0</v>
          </cell>
          <cell r="D436" t="str">
            <v>VN229740-0730</v>
          </cell>
          <cell r="E436" t="str">
            <v>COIL ASSY</v>
          </cell>
          <cell r="F436">
            <v>10020</v>
          </cell>
          <cell r="G436">
            <v>100</v>
          </cell>
          <cell r="H436">
            <v>3</v>
          </cell>
          <cell r="I436">
            <v>0</v>
          </cell>
        </row>
        <row r="437">
          <cell r="B437" t="str">
            <v>A12</v>
          </cell>
          <cell r="C437">
            <v>0</v>
          </cell>
          <cell r="G437" t="str">
            <v>=====</v>
          </cell>
          <cell r="H437" t="str">
            <v>======</v>
          </cell>
          <cell r="I437" t="str">
            <v>======</v>
          </cell>
        </row>
        <row r="438">
          <cell r="B438" t="str">
            <v>TOTAL:A12</v>
          </cell>
          <cell r="E438" t="str">
            <v>SUPPLIER</v>
          </cell>
          <cell r="F438" t="str">
            <v>TOTAL:</v>
          </cell>
          <cell r="G438">
            <v>98.5</v>
          </cell>
          <cell r="H438">
            <v>67</v>
          </cell>
          <cell r="I438">
            <v>0</v>
          </cell>
        </row>
        <row r="439">
          <cell r="B439" t="str">
            <v>TOTAL:A12</v>
          </cell>
          <cell r="C439">
            <v>1</v>
          </cell>
        </row>
        <row r="440">
          <cell r="B440" t="str">
            <v>TOTAL:A12</v>
          </cell>
          <cell r="D440" t="str">
            <v>B483030</v>
          </cell>
          <cell r="G440" t="str">
            <v>SUP</v>
          </cell>
          <cell r="H440" t="str">
            <v>PLIER DE</v>
          </cell>
          <cell r="I440" t="str">
            <v>LIVERY PE</v>
          </cell>
        </row>
        <row r="441">
          <cell r="B441" t="str">
            <v>TOTAL:A12</v>
          </cell>
          <cell r="C441">
            <v>0</v>
          </cell>
          <cell r="D441" t="str">
            <v>PLANT : K1</v>
          </cell>
        </row>
        <row r="442">
          <cell r="B442" t="str">
            <v>B01</v>
          </cell>
          <cell r="C442">
            <v>0</v>
          </cell>
          <cell r="D442" t="str">
            <v>SUPPLIER : B01</v>
          </cell>
          <cell r="E442" t="str">
            <v>CTY TNHH TAN T</v>
          </cell>
          <cell r="F442" t="str">
            <v>IN PHAT</v>
          </cell>
          <cell r="H442" t="str">
            <v>ADVANCE</v>
          </cell>
          <cell r="I442" t="str">
            <v>OK :  3</v>
          </cell>
        </row>
        <row r="443">
          <cell r="B443" t="str">
            <v>B01</v>
          </cell>
        </row>
        <row r="444">
          <cell r="B444" t="str">
            <v>B01</v>
          </cell>
          <cell r="D444" t="str">
            <v>PART NUMBER</v>
          </cell>
          <cell r="E444" t="str">
            <v>DESCRIPTION</v>
          </cell>
          <cell r="F444" t="str">
            <v>PLNR.</v>
          </cell>
          <cell r="G444" t="str">
            <v>RATIO</v>
          </cell>
          <cell r="H444" t="str">
            <v>#DELVR</v>
          </cell>
          <cell r="I444" t="str">
            <v>ADVANCE</v>
          </cell>
        </row>
        <row r="445">
          <cell r="B445" t="str">
            <v>B01</v>
          </cell>
          <cell r="D445" t="str">
            <v>===============</v>
          </cell>
          <cell r="E445" t="str">
            <v>===============</v>
          </cell>
          <cell r="F445" t="str">
            <v>=====</v>
          </cell>
          <cell r="G445" t="str">
            <v>=====</v>
          </cell>
          <cell r="H445" t="str">
            <v>======</v>
          </cell>
          <cell r="I445" t="str">
            <v>======</v>
          </cell>
        </row>
        <row r="446">
          <cell r="B446" t="str">
            <v>B01</v>
          </cell>
          <cell r="C446">
            <v>0</v>
          </cell>
          <cell r="D446" t="str">
            <v>VN989211-0010</v>
          </cell>
          <cell r="E446" t="str">
            <v>DUNNAGE AFM</v>
          </cell>
          <cell r="F446">
            <v>10005</v>
          </cell>
          <cell r="G446">
            <v>100</v>
          </cell>
          <cell r="H446">
            <v>4</v>
          </cell>
          <cell r="I446">
            <v>0</v>
          </cell>
        </row>
        <row r="447">
          <cell r="B447" t="str">
            <v>B01</v>
          </cell>
          <cell r="C447">
            <v>0</v>
          </cell>
          <cell r="D447" t="str">
            <v>VN989211-0030</v>
          </cell>
          <cell r="E447" t="str">
            <v>DUNNAGE,V-EGRV</v>
          </cell>
          <cell r="F447">
            <v>10005</v>
          </cell>
          <cell r="G447">
            <v>100</v>
          </cell>
          <cell r="H447">
            <v>1</v>
          </cell>
          <cell r="I447">
            <v>0</v>
          </cell>
        </row>
        <row r="448">
          <cell r="B448" t="str">
            <v>B01</v>
          </cell>
          <cell r="C448">
            <v>0</v>
          </cell>
          <cell r="D448" t="str">
            <v>VN989211-0070</v>
          </cell>
          <cell r="E448" t="str">
            <v>DUNNAGE</v>
          </cell>
          <cell r="F448">
            <v>10005</v>
          </cell>
          <cell r="G448">
            <v>100</v>
          </cell>
          <cell r="H448">
            <v>22</v>
          </cell>
          <cell r="I448">
            <v>0</v>
          </cell>
        </row>
        <row r="449">
          <cell r="B449" t="str">
            <v>B01</v>
          </cell>
          <cell r="C449">
            <v>0</v>
          </cell>
          <cell r="D449" t="str">
            <v>VN989211-0110</v>
          </cell>
          <cell r="E449" t="str">
            <v>DUNNAGE, AFM</v>
          </cell>
          <cell r="F449">
            <v>10005</v>
          </cell>
          <cell r="G449">
            <v>100</v>
          </cell>
          <cell r="H449">
            <v>33</v>
          </cell>
          <cell r="I449">
            <v>0</v>
          </cell>
        </row>
        <row r="450">
          <cell r="B450" t="str">
            <v>B01</v>
          </cell>
          <cell r="C450">
            <v>0</v>
          </cell>
          <cell r="D450" t="str">
            <v>VN989211-0200</v>
          </cell>
          <cell r="E450" t="str">
            <v>DUNNAGE VIC</v>
          </cell>
          <cell r="F450">
            <v>10005</v>
          </cell>
          <cell r="G450">
            <v>100</v>
          </cell>
          <cell r="H450">
            <v>12</v>
          </cell>
          <cell r="I450">
            <v>0</v>
          </cell>
        </row>
        <row r="451">
          <cell r="B451" t="str">
            <v>B01</v>
          </cell>
          <cell r="C451">
            <v>0</v>
          </cell>
          <cell r="D451" t="str">
            <v>VN989211-0210</v>
          </cell>
          <cell r="E451" t="str">
            <v>DUNNAGE,DC-EGRV</v>
          </cell>
          <cell r="F451">
            <v>10005</v>
          </cell>
          <cell r="G451">
            <v>100</v>
          </cell>
          <cell r="H451">
            <v>2</v>
          </cell>
          <cell r="I451">
            <v>0</v>
          </cell>
        </row>
        <row r="452">
          <cell r="B452" t="str">
            <v>B01</v>
          </cell>
          <cell r="C452">
            <v>0</v>
          </cell>
          <cell r="D452" t="str">
            <v>VN989211-0260</v>
          </cell>
          <cell r="E452" t="str">
            <v>DUNAGE</v>
          </cell>
          <cell r="F452">
            <v>10005</v>
          </cell>
          <cell r="G452">
            <v>100</v>
          </cell>
          <cell r="H452">
            <v>3</v>
          </cell>
          <cell r="I452">
            <v>0</v>
          </cell>
        </row>
        <row r="453">
          <cell r="B453" t="str">
            <v>B01</v>
          </cell>
          <cell r="C453">
            <v>0</v>
          </cell>
          <cell r="D453" t="str">
            <v>VN989211-0300</v>
          </cell>
          <cell r="E453" t="str">
            <v>DUNNAGE</v>
          </cell>
          <cell r="F453">
            <v>10005</v>
          </cell>
          <cell r="G453">
            <v>100</v>
          </cell>
          <cell r="H453">
            <v>8</v>
          </cell>
          <cell r="I453">
            <v>0</v>
          </cell>
        </row>
        <row r="454">
          <cell r="B454" t="str">
            <v>B01</v>
          </cell>
          <cell r="C454">
            <v>0</v>
          </cell>
          <cell r="D454" t="str">
            <v>VN989211-0341</v>
          </cell>
          <cell r="E454" t="str">
            <v>DUNNAGE,DC-EGRV</v>
          </cell>
          <cell r="F454">
            <v>10005</v>
          </cell>
          <cell r="G454">
            <v>0</v>
          </cell>
          <cell r="H454">
            <v>1</v>
          </cell>
          <cell r="I454">
            <v>0</v>
          </cell>
        </row>
        <row r="455">
          <cell r="B455" t="str">
            <v>B01</v>
          </cell>
          <cell r="C455" t="str">
            <v>+</v>
          </cell>
        </row>
        <row r="456">
          <cell r="B456" t="str">
            <v>B01</v>
          </cell>
          <cell r="C456">
            <v>0</v>
          </cell>
          <cell r="D456" t="str">
            <v>VN989211-0391</v>
          </cell>
          <cell r="E456" t="str">
            <v>CARTON DUNNAGE</v>
          </cell>
          <cell r="F456">
            <v>10005</v>
          </cell>
          <cell r="G456">
            <v>100</v>
          </cell>
          <cell r="H456">
            <v>10</v>
          </cell>
          <cell r="I456">
            <v>0</v>
          </cell>
        </row>
        <row r="457">
          <cell r="B457" t="str">
            <v>B01</v>
          </cell>
          <cell r="C457">
            <v>0</v>
          </cell>
          <cell r="D457" t="str">
            <v>VN989211-0401</v>
          </cell>
          <cell r="E457" t="str">
            <v>DUNNAGE</v>
          </cell>
          <cell r="F457">
            <v>10005</v>
          </cell>
          <cell r="G457">
            <v>100</v>
          </cell>
          <cell r="H457">
            <v>12</v>
          </cell>
          <cell r="I457">
            <v>0</v>
          </cell>
        </row>
        <row r="458">
          <cell r="B458" t="str">
            <v>B01</v>
          </cell>
          <cell r="C458">
            <v>0</v>
          </cell>
          <cell r="D458" t="str">
            <v>VN989211-0430</v>
          </cell>
          <cell r="E458" t="str">
            <v>DUNAGE</v>
          </cell>
          <cell r="F458">
            <v>10005</v>
          </cell>
          <cell r="G458">
            <v>100</v>
          </cell>
          <cell r="H458">
            <v>30</v>
          </cell>
          <cell r="I458">
            <v>0</v>
          </cell>
        </row>
        <row r="459">
          <cell r="B459" t="str">
            <v>B01</v>
          </cell>
          <cell r="C459">
            <v>0</v>
          </cell>
          <cell r="D459" t="str">
            <v>VN989211-0440</v>
          </cell>
          <cell r="E459" t="str">
            <v>DUNAGE</v>
          </cell>
          <cell r="F459">
            <v>10005</v>
          </cell>
          <cell r="G459">
            <v>100</v>
          </cell>
          <cell r="H459">
            <v>8</v>
          </cell>
          <cell r="I459">
            <v>0</v>
          </cell>
        </row>
        <row r="460">
          <cell r="B460" t="str">
            <v>B01</v>
          </cell>
          <cell r="C460">
            <v>0</v>
          </cell>
          <cell r="D460" t="str">
            <v>VN989211-0451</v>
          </cell>
          <cell r="E460" t="str">
            <v>CARTON DIVIDER</v>
          </cell>
          <cell r="F460">
            <v>10005</v>
          </cell>
          <cell r="G460">
            <v>100</v>
          </cell>
          <cell r="H460">
            <v>9</v>
          </cell>
          <cell r="I460">
            <v>0</v>
          </cell>
        </row>
        <row r="461">
          <cell r="B461" t="str">
            <v>B01</v>
          </cell>
          <cell r="C461">
            <v>0</v>
          </cell>
          <cell r="D461" t="str">
            <v>VN989211-0510</v>
          </cell>
          <cell r="E461" t="str">
            <v>CARTON TRAY</v>
          </cell>
          <cell r="F461">
            <v>10005</v>
          </cell>
          <cell r="G461">
            <v>100</v>
          </cell>
          <cell r="H461">
            <v>13</v>
          </cell>
          <cell r="I461">
            <v>0</v>
          </cell>
        </row>
        <row r="462">
          <cell r="B462" t="str">
            <v>B01</v>
          </cell>
          <cell r="C462">
            <v>0</v>
          </cell>
          <cell r="D462" t="str">
            <v>VN989211-0570</v>
          </cell>
          <cell r="E462" t="str">
            <v>DUNNAGE VIC</v>
          </cell>
          <cell r="F462">
            <v>10005</v>
          </cell>
          <cell r="G462">
            <v>100</v>
          </cell>
          <cell r="H462">
            <v>8</v>
          </cell>
          <cell r="I462">
            <v>0</v>
          </cell>
        </row>
        <row r="463">
          <cell r="B463" t="str">
            <v>B01</v>
          </cell>
          <cell r="C463">
            <v>0</v>
          </cell>
          <cell r="D463" t="str">
            <v>VN989211-0630</v>
          </cell>
          <cell r="E463" t="str">
            <v>CARTON DIVIDER</v>
          </cell>
          <cell r="F463">
            <v>10005</v>
          </cell>
          <cell r="G463">
            <v>100</v>
          </cell>
          <cell r="H463">
            <v>17</v>
          </cell>
          <cell r="I463">
            <v>0</v>
          </cell>
        </row>
        <row r="464">
          <cell r="B464" t="str">
            <v>B01</v>
          </cell>
          <cell r="C464">
            <v>0</v>
          </cell>
          <cell r="D464" t="str">
            <v>VN989211-0660</v>
          </cell>
          <cell r="E464" t="str">
            <v>CARTON DUNNAGE</v>
          </cell>
          <cell r="F464">
            <v>10005</v>
          </cell>
          <cell r="G464">
            <v>100</v>
          </cell>
          <cell r="H464">
            <v>29</v>
          </cell>
          <cell r="I464">
            <v>0</v>
          </cell>
        </row>
        <row r="465">
          <cell r="B465" t="str">
            <v>B01</v>
          </cell>
          <cell r="C465">
            <v>0</v>
          </cell>
          <cell r="D465" t="str">
            <v>VN989211-0710</v>
          </cell>
          <cell r="E465" t="str">
            <v>CARTON DIVIDER</v>
          </cell>
          <cell r="F465">
            <v>10005</v>
          </cell>
          <cell r="G465">
            <v>100</v>
          </cell>
          <cell r="H465">
            <v>20</v>
          </cell>
          <cell r="I465">
            <v>0</v>
          </cell>
        </row>
        <row r="466">
          <cell r="B466" t="str">
            <v>B01</v>
          </cell>
          <cell r="C466">
            <v>0</v>
          </cell>
          <cell r="D466" t="str">
            <v>VN989211-0740</v>
          </cell>
          <cell r="E466" t="str">
            <v>DUNAGE</v>
          </cell>
          <cell r="F466">
            <v>10005</v>
          </cell>
          <cell r="G466">
            <v>100</v>
          </cell>
          <cell r="H466">
            <v>8</v>
          </cell>
          <cell r="I466">
            <v>0</v>
          </cell>
        </row>
        <row r="467">
          <cell r="B467" t="str">
            <v>B01</v>
          </cell>
          <cell r="C467">
            <v>0</v>
          </cell>
          <cell r="D467" t="str">
            <v>VN989212-0031</v>
          </cell>
          <cell r="E467" t="str">
            <v>CARTON TRAY</v>
          </cell>
          <cell r="F467">
            <v>10005</v>
          </cell>
          <cell r="G467">
            <v>100</v>
          </cell>
          <cell r="H467">
            <v>1</v>
          </cell>
          <cell r="I467">
            <v>0</v>
          </cell>
        </row>
        <row r="468">
          <cell r="B468" t="str">
            <v>B01</v>
          </cell>
          <cell r="C468">
            <v>0</v>
          </cell>
          <cell r="D468" t="str">
            <v>VN989215-0010</v>
          </cell>
          <cell r="E468" t="str">
            <v>PAD AFM</v>
          </cell>
          <cell r="F468">
            <v>10005</v>
          </cell>
          <cell r="G468">
            <v>100</v>
          </cell>
          <cell r="H468">
            <v>21</v>
          </cell>
          <cell r="I468">
            <v>0</v>
          </cell>
        </row>
        <row r="469">
          <cell r="B469" t="str">
            <v>B01</v>
          </cell>
          <cell r="C469">
            <v>0</v>
          </cell>
          <cell r="D469" t="str">
            <v>VN989215-0020</v>
          </cell>
          <cell r="E469" t="str">
            <v>CARTON PAD</v>
          </cell>
          <cell r="F469">
            <v>10005</v>
          </cell>
          <cell r="G469">
            <v>100</v>
          </cell>
          <cell r="H469">
            <v>2</v>
          </cell>
          <cell r="I469">
            <v>0</v>
          </cell>
        </row>
        <row r="470">
          <cell r="B470" t="str">
            <v>B01</v>
          </cell>
          <cell r="C470">
            <v>0</v>
          </cell>
          <cell r="D470" t="str">
            <v>VN989215-0030</v>
          </cell>
          <cell r="E470" t="str">
            <v>CARTON PAD</v>
          </cell>
          <cell r="F470">
            <v>10005</v>
          </cell>
          <cell r="G470">
            <v>100</v>
          </cell>
          <cell r="H470">
            <v>38</v>
          </cell>
          <cell r="I470">
            <v>0</v>
          </cell>
        </row>
        <row r="471">
          <cell r="B471" t="str">
            <v>B01</v>
          </cell>
          <cell r="C471">
            <v>0</v>
          </cell>
          <cell r="D471" t="str">
            <v>VN989215-0061</v>
          </cell>
          <cell r="E471" t="str">
            <v>CARTON PAD</v>
          </cell>
          <cell r="F471">
            <v>10005</v>
          </cell>
          <cell r="G471">
            <v>100</v>
          </cell>
          <cell r="H471">
            <v>36</v>
          </cell>
          <cell r="I471">
            <v>0</v>
          </cell>
        </row>
        <row r="472">
          <cell r="B472" t="str">
            <v>B01</v>
          </cell>
          <cell r="C472">
            <v>0</v>
          </cell>
          <cell r="D472" t="str">
            <v>VN989215-0070</v>
          </cell>
          <cell r="E472" t="str">
            <v>CARTON PAD</v>
          </cell>
          <cell r="F472">
            <v>10005</v>
          </cell>
          <cell r="G472">
            <v>100</v>
          </cell>
          <cell r="H472">
            <v>28</v>
          </cell>
          <cell r="I472">
            <v>0</v>
          </cell>
        </row>
        <row r="473">
          <cell r="B473" t="str">
            <v>B01</v>
          </cell>
          <cell r="C473">
            <v>1</v>
          </cell>
        </row>
        <row r="474">
          <cell r="B474" t="str">
            <v>B01</v>
          </cell>
          <cell r="D474" t="str">
            <v>B483030</v>
          </cell>
          <cell r="G474" t="str">
            <v>SUP</v>
          </cell>
          <cell r="H474" t="str">
            <v>PLIER DE</v>
          </cell>
          <cell r="I474" t="str">
            <v>LIVERY PE</v>
          </cell>
        </row>
        <row r="475">
          <cell r="B475" t="str">
            <v>B01</v>
          </cell>
          <cell r="C475">
            <v>0</v>
          </cell>
          <cell r="D475" t="str">
            <v>PLANT : K1</v>
          </cell>
        </row>
        <row r="476">
          <cell r="B476" t="str">
            <v>B01</v>
          </cell>
          <cell r="C476">
            <v>0</v>
          </cell>
          <cell r="D476" t="str">
            <v>SUPPLIER : B01</v>
          </cell>
          <cell r="E476" t="str">
            <v>CTY TNHH TAN T</v>
          </cell>
          <cell r="F476" t="str">
            <v>IN PHAT</v>
          </cell>
          <cell r="H476" t="str">
            <v>ADVANCE</v>
          </cell>
          <cell r="I476" t="str">
            <v>OK :  3</v>
          </cell>
        </row>
        <row r="477">
          <cell r="B477" t="str">
            <v>B01</v>
          </cell>
        </row>
        <row r="478">
          <cell r="B478" t="str">
            <v>B01</v>
          </cell>
          <cell r="D478" t="str">
            <v>PART NUMBER</v>
          </cell>
          <cell r="E478" t="str">
            <v>DESCRIPTION</v>
          </cell>
          <cell r="F478" t="str">
            <v>PLNR.</v>
          </cell>
          <cell r="G478" t="str">
            <v>RATIO</v>
          </cell>
          <cell r="H478" t="str">
            <v>#DELVR</v>
          </cell>
          <cell r="I478" t="str">
            <v>ADVANCE</v>
          </cell>
        </row>
        <row r="479">
          <cell r="B479" t="str">
            <v>B01</v>
          </cell>
          <cell r="D479" t="str">
            <v>===============</v>
          </cell>
          <cell r="E479" t="str">
            <v>===============</v>
          </cell>
          <cell r="F479" t="str">
            <v>=====</v>
          </cell>
          <cell r="G479" t="str">
            <v>=====</v>
          </cell>
          <cell r="H479" t="str">
            <v>======</v>
          </cell>
          <cell r="I479" t="str">
            <v>======</v>
          </cell>
        </row>
        <row r="480">
          <cell r="B480" t="str">
            <v>B01</v>
          </cell>
          <cell r="C480">
            <v>0</v>
          </cell>
          <cell r="D480" t="str">
            <v>VN989215-0090</v>
          </cell>
          <cell r="E480" t="str">
            <v>CARTON PAD</v>
          </cell>
          <cell r="F480">
            <v>10005</v>
          </cell>
          <cell r="G480">
            <v>100</v>
          </cell>
          <cell r="H480">
            <v>35</v>
          </cell>
          <cell r="I480">
            <v>0</v>
          </cell>
        </row>
        <row r="481">
          <cell r="B481" t="str">
            <v>B01</v>
          </cell>
          <cell r="C481">
            <v>0</v>
          </cell>
          <cell r="D481" t="str">
            <v>VN989215-0150</v>
          </cell>
          <cell r="E481" t="str">
            <v>CARTON PAD</v>
          </cell>
          <cell r="F481">
            <v>10005</v>
          </cell>
          <cell r="G481">
            <v>100</v>
          </cell>
          <cell r="H481">
            <v>40</v>
          </cell>
          <cell r="I481">
            <v>0</v>
          </cell>
        </row>
        <row r="482">
          <cell r="B482" t="str">
            <v>B01</v>
          </cell>
          <cell r="C482">
            <v>0</v>
          </cell>
          <cell r="D482" t="str">
            <v>VN989215-0170</v>
          </cell>
          <cell r="E482" t="str">
            <v>CARTON PAD</v>
          </cell>
          <cell r="F482">
            <v>10005</v>
          </cell>
          <cell r="G482">
            <v>100</v>
          </cell>
          <cell r="H482">
            <v>2</v>
          </cell>
          <cell r="I482">
            <v>0</v>
          </cell>
        </row>
        <row r="483">
          <cell r="B483" t="str">
            <v>B01</v>
          </cell>
          <cell r="C483">
            <v>0</v>
          </cell>
          <cell r="D483" t="str">
            <v>VN989216-0010</v>
          </cell>
          <cell r="E483" t="str">
            <v>BOX AFM</v>
          </cell>
          <cell r="F483">
            <v>10005</v>
          </cell>
          <cell r="G483">
            <v>100</v>
          </cell>
          <cell r="H483">
            <v>34</v>
          </cell>
          <cell r="I483">
            <v>0</v>
          </cell>
        </row>
        <row r="484">
          <cell r="B484" t="str">
            <v>B01</v>
          </cell>
          <cell r="C484">
            <v>0</v>
          </cell>
          <cell r="D484" t="str">
            <v>VN989216-0030</v>
          </cell>
          <cell r="E484" t="str">
            <v>BOX V-EGRV</v>
          </cell>
          <cell r="F484">
            <v>10005</v>
          </cell>
          <cell r="G484">
            <v>100</v>
          </cell>
          <cell r="H484">
            <v>4</v>
          </cell>
          <cell r="I484">
            <v>0</v>
          </cell>
        </row>
        <row r="485">
          <cell r="B485" t="str">
            <v>B01</v>
          </cell>
          <cell r="C485">
            <v>0</v>
          </cell>
          <cell r="D485" t="str">
            <v>VN989216-0041</v>
          </cell>
          <cell r="E485" t="str">
            <v>BOX</v>
          </cell>
          <cell r="F485">
            <v>10005</v>
          </cell>
          <cell r="G485">
            <v>100</v>
          </cell>
          <cell r="H485">
            <v>10</v>
          </cell>
          <cell r="I485">
            <v>0</v>
          </cell>
        </row>
        <row r="486">
          <cell r="B486" t="str">
            <v>B01</v>
          </cell>
          <cell r="C486">
            <v>0</v>
          </cell>
          <cell r="D486" t="str">
            <v>VN989216-0060</v>
          </cell>
          <cell r="E486" t="str">
            <v>PLASTICS BOX (</v>
          </cell>
          <cell r="F486">
            <v>10005</v>
          </cell>
          <cell r="G486">
            <v>100</v>
          </cell>
          <cell r="H486">
            <v>11</v>
          </cell>
          <cell r="I486">
            <v>0</v>
          </cell>
        </row>
        <row r="487">
          <cell r="B487" t="str">
            <v>B01</v>
          </cell>
          <cell r="C487">
            <v>0</v>
          </cell>
          <cell r="D487" t="str">
            <v>VN989216-0110</v>
          </cell>
          <cell r="E487" t="str">
            <v>BOX DC-EGRV</v>
          </cell>
          <cell r="F487">
            <v>10005</v>
          </cell>
          <cell r="G487">
            <v>100</v>
          </cell>
          <cell r="H487">
            <v>2</v>
          </cell>
          <cell r="I487">
            <v>0</v>
          </cell>
        </row>
        <row r="488">
          <cell r="B488" t="str">
            <v>B01</v>
          </cell>
          <cell r="C488">
            <v>0</v>
          </cell>
          <cell r="D488" t="str">
            <v>VN989216-0200</v>
          </cell>
          <cell r="E488" t="str">
            <v>BOX</v>
          </cell>
          <cell r="F488">
            <v>10005</v>
          </cell>
          <cell r="G488">
            <v>100</v>
          </cell>
          <cell r="H488">
            <v>3</v>
          </cell>
          <cell r="I488">
            <v>0</v>
          </cell>
        </row>
        <row r="489">
          <cell r="B489" t="str">
            <v>B01</v>
          </cell>
          <cell r="C489">
            <v>0</v>
          </cell>
          <cell r="D489" t="str">
            <v>VN989216-0220</v>
          </cell>
          <cell r="E489" t="str">
            <v>BOX DC-EGRV</v>
          </cell>
          <cell r="F489">
            <v>10005</v>
          </cell>
          <cell r="G489">
            <v>0</v>
          </cell>
          <cell r="H489">
            <v>1</v>
          </cell>
          <cell r="I489">
            <v>0</v>
          </cell>
        </row>
        <row r="490">
          <cell r="B490" t="str">
            <v>B01</v>
          </cell>
          <cell r="C490" t="str">
            <v>+</v>
          </cell>
        </row>
        <row r="491">
          <cell r="B491" t="str">
            <v>B01</v>
          </cell>
          <cell r="C491">
            <v>0</v>
          </cell>
          <cell r="D491" t="str">
            <v>VN989216-0230</v>
          </cell>
          <cell r="E491" t="str">
            <v>BO APM</v>
          </cell>
          <cell r="F491">
            <v>10005</v>
          </cell>
          <cell r="G491">
            <v>100</v>
          </cell>
          <cell r="H491">
            <v>2</v>
          </cell>
          <cell r="I491">
            <v>0</v>
          </cell>
        </row>
        <row r="492">
          <cell r="B492" t="str">
            <v>B01</v>
          </cell>
          <cell r="C492">
            <v>0</v>
          </cell>
          <cell r="D492" t="str">
            <v>VN989216-0240</v>
          </cell>
          <cell r="E492" t="str">
            <v>HOP CARTON</v>
          </cell>
          <cell r="F492">
            <v>10005</v>
          </cell>
          <cell r="G492">
            <v>100</v>
          </cell>
          <cell r="H492">
            <v>25</v>
          </cell>
          <cell r="I492">
            <v>0</v>
          </cell>
        </row>
        <row r="493">
          <cell r="B493" t="str">
            <v>B01</v>
          </cell>
          <cell r="C493">
            <v>0</v>
          </cell>
          <cell r="D493" t="str">
            <v>VN989216-0241</v>
          </cell>
          <cell r="E493" t="str">
            <v>HOP CARTON</v>
          </cell>
          <cell r="F493">
            <v>10005</v>
          </cell>
          <cell r="G493">
            <v>100</v>
          </cell>
          <cell r="H493">
            <v>38</v>
          </cell>
          <cell r="I493">
            <v>0</v>
          </cell>
        </row>
        <row r="494">
          <cell r="B494" t="str">
            <v>B01</v>
          </cell>
          <cell r="C494">
            <v>0</v>
          </cell>
          <cell r="D494" t="str">
            <v>VN989216-0260</v>
          </cell>
          <cell r="E494" t="str">
            <v>CARTON BOX</v>
          </cell>
          <cell r="F494">
            <v>10005</v>
          </cell>
          <cell r="G494">
            <v>100</v>
          </cell>
          <cell r="H494">
            <v>8</v>
          </cell>
          <cell r="I494">
            <v>0</v>
          </cell>
        </row>
        <row r="495">
          <cell r="B495" t="str">
            <v>B01</v>
          </cell>
          <cell r="C495">
            <v>0</v>
          </cell>
          <cell r="D495" t="str">
            <v>VN989216-0280</v>
          </cell>
          <cell r="E495" t="str">
            <v>CARTON BOX</v>
          </cell>
          <cell r="F495">
            <v>10005</v>
          </cell>
          <cell r="G495">
            <v>100</v>
          </cell>
          <cell r="H495">
            <v>21</v>
          </cell>
          <cell r="I495">
            <v>0</v>
          </cell>
        </row>
        <row r="496">
          <cell r="B496" t="str">
            <v>B01</v>
          </cell>
          <cell r="C496">
            <v>0</v>
          </cell>
          <cell r="D496" t="str">
            <v>VN989216-0310</v>
          </cell>
          <cell r="E496" t="str">
            <v>BOX AFM</v>
          </cell>
          <cell r="F496">
            <v>10005</v>
          </cell>
          <cell r="G496">
            <v>85.7</v>
          </cell>
          <cell r="H496">
            <v>7</v>
          </cell>
          <cell r="I496">
            <v>0</v>
          </cell>
        </row>
        <row r="497">
          <cell r="B497" t="str">
            <v>B01</v>
          </cell>
          <cell r="C497" t="str">
            <v>+</v>
          </cell>
        </row>
        <row r="498">
          <cell r="B498" t="str">
            <v>B01</v>
          </cell>
          <cell r="C498">
            <v>0</v>
          </cell>
          <cell r="D498" t="str">
            <v>VN989216-0320</v>
          </cell>
          <cell r="E498" t="str">
            <v>BOX OCV</v>
          </cell>
          <cell r="F498">
            <v>10005</v>
          </cell>
          <cell r="G498">
            <v>100</v>
          </cell>
          <cell r="H498">
            <v>14</v>
          </cell>
          <cell r="I498">
            <v>0</v>
          </cell>
        </row>
        <row r="499">
          <cell r="B499" t="str">
            <v>B01</v>
          </cell>
          <cell r="C499">
            <v>0</v>
          </cell>
          <cell r="D499" t="str">
            <v>VN989216-0340</v>
          </cell>
          <cell r="E499" t="str">
            <v>BOX VIC</v>
          </cell>
          <cell r="F499">
            <v>10005</v>
          </cell>
          <cell r="G499">
            <v>100</v>
          </cell>
          <cell r="H499">
            <v>2</v>
          </cell>
          <cell r="I499">
            <v>0</v>
          </cell>
        </row>
        <row r="500">
          <cell r="B500" t="str">
            <v>B01</v>
          </cell>
          <cell r="C500">
            <v>0</v>
          </cell>
          <cell r="D500" t="str">
            <v>VN989216-0350</v>
          </cell>
          <cell r="E500" t="str">
            <v>BOX VIC</v>
          </cell>
          <cell r="F500">
            <v>10005</v>
          </cell>
          <cell r="G500">
            <v>100</v>
          </cell>
          <cell r="H500">
            <v>24</v>
          </cell>
          <cell r="I500">
            <v>0</v>
          </cell>
        </row>
        <row r="501">
          <cell r="B501" t="str">
            <v>B01</v>
          </cell>
          <cell r="C501">
            <v>0</v>
          </cell>
          <cell r="D501" t="str">
            <v>VN989216-0371</v>
          </cell>
          <cell r="E501" t="str">
            <v>CARTON BOX</v>
          </cell>
          <cell r="F501">
            <v>10005</v>
          </cell>
          <cell r="G501">
            <v>100</v>
          </cell>
          <cell r="H501">
            <v>2</v>
          </cell>
          <cell r="I501">
            <v>0</v>
          </cell>
        </row>
        <row r="502">
          <cell r="B502" t="str">
            <v>B01</v>
          </cell>
          <cell r="C502">
            <v>0</v>
          </cell>
          <cell r="D502" t="str">
            <v>VN989216-0390</v>
          </cell>
          <cell r="E502" t="str">
            <v>CARTON BOX</v>
          </cell>
          <cell r="F502">
            <v>10005</v>
          </cell>
          <cell r="G502">
            <v>100</v>
          </cell>
          <cell r="H502">
            <v>29</v>
          </cell>
          <cell r="I502">
            <v>0</v>
          </cell>
        </row>
        <row r="503">
          <cell r="B503" t="str">
            <v>B01</v>
          </cell>
          <cell r="C503">
            <v>0</v>
          </cell>
          <cell r="D503" t="str">
            <v>VN989216-0400</v>
          </cell>
          <cell r="E503" t="str">
            <v>BOX AFM</v>
          </cell>
          <cell r="F503">
            <v>10005</v>
          </cell>
          <cell r="G503">
            <v>100</v>
          </cell>
          <cell r="H503">
            <v>4</v>
          </cell>
          <cell r="I503">
            <v>0</v>
          </cell>
        </row>
        <row r="504">
          <cell r="B504" t="str">
            <v>B01</v>
          </cell>
          <cell r="C504">
            <v>0</v>
          </cell>
          <cell r="D504" t="str">
            <v>VN989216-0430</v>
          </cell>
          <cell r="E504" t="str">
            <v>BOX AFM</v>
          </cell>
          <cell r="F504">
            <v>10005</v>
          </cell>
          <cell r="G504">
            <v>100</v>
          </cell>
          <cell r="H504">
            <v>3</v>
          </cell>
          <cell r="I504">
            <v>0</v>
          </cell>
        </row>
        <row r="505">
          <cell r="B505" t="str">
            <v>B01</v>
          </cell>
          <cell r="C505">
            <v>0</v>
          </cell>
          <cell r="D505" t="str">
            <v>VN989216-0490</v>
          </cell>
          <cell r="E505" t="str">
            <v>BOX AFM</v>
          </cell>
          <cell r="F505">
            <v>10005</v>
          </cell>
          <cell r="G505">
            <v>100</v>
          </cell>
          <cell r="H505">
            <v>9</v>
          </cell>
          <cell r="I505">
            <v>0</v>
          </cell>
        </row>
        <row r="506">
          <cell r="B506" t="str">
            <v>B01</v>
          </cell>
          <cell r="C506">
            <v>0</v>
          </cell>
          <cell r="D506" t="str">
            <v>VN989216-0550</v>
          </cell>
          <cell r="E506" t="str">
            <v>CARTON BOX</v>
          </cell>
          <cell r="F506">
            <v>10005</v>
          </cell>
          <cell r="G506">
            <v>100</v>
          </cell>
          <cell r="H506">
            <v>13</v>
          </cell>
          <cell r="I506">
            <v>0</v>
          </cell>
        </row>
        <row r="507">
          <cell r="B507" t="str">
            <v>B01</v>
          </cell>
          <cell r="C507">
            <v>0</v>
          </cell>
          <cell r="D507" t="str">
            <v>VN989216-0580</v>
          </cell>
          <cell r="E507" t="str">
            <v>CATON BOX</v>
          </cell>
          <cell r="F507">
            <v>10005</v>
          </cell>
          <cell r="G507">
            <v>100</v>
          </cell>
          <cell r="H507">
            <v>22</v>
          </cell>
          <cell r="I507">
            <v>0</v>
          </cell>
        </row>
        <row r="508">
          <cell r="B508" t="str">
            <v>B01</v>
          </cell>
          <cell r="C508">
            <v>1</v>
          </cell>
        </row>
        <row r="509">
          <cell r="B509" t="str">
            <v>B01</v>
          </cell>
          <cell r="D509" t="str">
            <v>B483030</v>
          </cell>
          <cell r="G509" t="str">
            <v>SUP</v>
          </cell>
          <cell r="H509" t="str">
            <v>PLIER DE</v>
          </cell>
          <cell r="I509" t="str">
            <v>LIVERY PE</v>
          </cell>
        </row>
        <row r="510">
          <cell r="B510" t="str">
            <v>B01</v>
          </cell>
          <cell r="C510">
            <v>0</v>
          </cell>
          <cell r="D510" t="str">
            <v>PLANT : K1</v>
          </cell>
        </row>
        <row r="511">
          <cell r="B511" t="str">
            <v>B01</v>
          </cell>
          <cell r="C511">
            <v>0</v>
          </cell>
          <cell r="D511" t="str">
            <v>SUPPLIER : B01</v>
          </cell>
          <cell r="E511" t="str">
            <v>CTY TNHH TAN T</v>
          </cell>
          <cell r="F511" t="str">
            <v>IN PHAT</v>
          </cell>
          <cell r="H511" t="str">
            <v>ADVANCE</v>
          </cell>
          <cell r="I511" t="str">
            <v>OK :  3</v>
          </cell>
        </row>
        <row r="512">
          <cell r="B512" t="str">
            <v>B01</v>
          </cell>
        </row>
        <row r="513">
          <cell r="B513" t="str">
            <v>B01</v>
          </cell>
          <cell r="D513" t="str">
            <v>PART NUMBER</v>
          </cell>
          <cell r="E513" t="str">
            <v>DESCRIPTION</v>
          </cell>
          <cell r="F513" t="str">
            <v>PLNR.</v>
          </cell>
          <cell r="G513" t="str">
            <v>RATIO</v>
          </cell>
          <cell r="H513" t="str">
            <v>#DELVR</v>
          </cell>
          <cell r="I513" t="str">
            <v>ADVANCE</v>
          </cell>
        </row>
        <row r="514">
          <cell r="B514" t="str">
            <v>B01</v>
          </cell>
          <cell r="D514" t="str">
            <v>===============</v>
          </cell>
          <cell r="E514" t="str">
            <v>===============</v>
          </cell>
          <cell r="F514" t="str">
            <v>=====</v>
          </cell>
          <cell r="G514" t="str">
            <v>=====</v>
          </cell>
          <cell r="H514" t="str">
            <v>======</v>
          </cell>
          <cell r="I514" t="str">
            <v>======</v>
          </cell>
        </row>
        <row r="515">
          <cell r="B515" t="str">
            <v>B01</v>
          </cell>
          <cell r="C515">
            <v>0</v>
          </cell>
          <cell r="D515" t="str">
            <v>VN989216-0630</v>
          </cell>
          <cell r="E515" t="str">
            <v>CARTON BOX</v>
          </cell>
          <cell r="F515">
            <v>10005</v>
          </cell>
          <cell r="G515">
            <v>100</v>
          </cell>
          <cell r="H515">
            <v>21</v>
          </cell>
          <cell r="I515">
            <v>0</v>
          </cell>
        </row>
        <row r="516">
          <cell r="B516" t="str">
            <v>B01</v>
          </cell>
          <cell r="C516">
            <v>0</v>
          </cell>
          <cell r="D516" t="str">
            <v>VN989216-0670</v>
          </cell>
          <cell r="E516" t="str">
            <v>BOX,APM</v>
          </cell>
          <cell r="F516">
            <v>10005</v>
          </cell>
          <cell r="G516">
            <v>100</v>
          </cell>
          <cell r="H516">
            <v>19</v>
          </cell>
          <cell r="I516">
            <v>0</v>
          </cell>
        </row>
        <row r="517">
          <cell r="B517" t="str">
            <v>B01</v>
          </cell>
          <cell r="C517">
            <v>0</v>
          </cell>
          <cell r="D517" t="str">
            <v>VN989216-0680</v>
          </cell>
          <cell r="E517" t="str">
            <v>CARTON BOX</v>
          </cell>
          <cell r="F517">
            <v>10005</v>
          </cell>
          <cell r="G517">
            <v>100</v>
          </cell>
          <cell r="H517">
            <v>10</v>
          </cell>
          <cell r="I517">
            <v>0</v>
          </cell>
        </row>
        <row r="518">
          <cell r="B518" t="str">
            <v>B01</v>
          </cell>
          <cell r="C518">
            <v>0</v>
          </cell>
          <cell r="D518" t="str">
            <v>VN989241-0070</v>
          </cell>
          <cell r="E518" t="str">
            <v>INDIVIDUAL BOX</v>
          </cell>
          <cell r="F518">
            <v>10005</v>
          </cell>
          <cell r="G518">
            <v>100</v>
          </cell>
          <cell r="H518">
            <v>4</v>
          </cell>
          <cell r="I518">
            <v>0</v>
          </cell>
        </row>
        <row r="519">
          <cell r="B519" t="str">
            <v>B01</v>
          </cell>
          <cell r="C519">
            <v>0</v>
          </cell>
          <cell r="D519" t="str">
            <v>VN989241-0080</v>
          </cell>
          <cell r="E519" t="str">
            <v>INVIDUAL-BOX</v>
          </cell>
          <cell r="F519">
            <v>10005</v>
          </cell>
          <cell r="G519">
            <v>100</v>
          </cell>
          <cell r="H519">
            <v>2</v>
          </cell>
          <cell r="I519">
            <v>0</v>
          </cell>
        </row>
        <row r="520">
          <cell r="B520" t="str">
            <v>B01</v>
          </cell>
          <cell r="C520">
            <v>0</v>
          </cell>
          <cell r="D520" t="str">
            <v>VN989241-0120</v>
          </cell>
          <cell r="E520" t="str">
            <v>CARTON SLEEVE</v>
          </cell>
          <cell r="F520">
            <v>10005</v>
          </cell>
          <cell r="G520">
            <v>50</v>
          </cell>
          <cell r="H520">
            <v>2</v>
          </cell>
          <cell r="I520">
            <v>0</v>
          </cell>
        </row>
        <row r="521">
          <cell r="B521" t="str">
            <v>B01</v>
          </cell>
          <cell r="C521" t="str">
            <v>+</v>
          </cell>
        </row>
        <row r="522">
          <cell r="B522" t="str">
            <v>B01</v>
          </cell>
          <cell r="C522">
            <v>0</v>
          </cell>
          <cell r="D522" t="str">
            <v>VN989241-0190</v>
          </cell>
          <cell r="E522" t="str">
            <v>CARTON SLEEVE</v>
          </cell>
          <cell r="F522">
            <v>10005</v>
          </cell>
          <cell r="G522">
            <v>100</v>
          </cell>
          <cell r="H522">
            <v>4</v>
          </cell>
          <cell r="I522">
            <v>0</v>
          </cell>
        </row>
        <row r="523">
          <cell r="B523" t="str">
            <v>B01</v>
          </cell>
          <cell r="C523">
            <v>0</v>
          </cell>
          <cell r="D523" t="str">
            <v>VN989241-0380</v>
          </cell>
          <cell r="E523" t="str">
            <v>CARTON SLEEVE</v>
          </cell>
          <cell r="F523">
            <v>10005</v>
          </cell>
          <cell r="G523">
            <v>100</v>
          </cell>
          <cell r="H523">
            <v>6</v>
          </cell>
          <cell r="I523">
            <v>0</v>
          </cell>
        </row>
        <row r="524">
          <cell r="B524" t="str">
            <v>B01</v>
          </cell>
          <cell r="C524">
            <v>0</v>
          </cell>
          <cell r="D524" t="str">
            <v>VN989241-0490</v>
          </cell>
          <cell r="E524" t="str">
            <v>CARTON SLEEVE</v>
          </cell>
          <cell r="F524">
            <v>10005</v>
          </cell>
          <cell r="G524">
            <v>100</v>
          </cell>
          <cell r="H524">
            <v>9</v>
          </cell>
          <cell r="I524">
            <v>0</v>
          </cell>
        </row>
        <row r="525">
          <cell r="B525" t="str">
            <v>B01</v>
          </cell>
          <cell r="C525">
            <v>0</v>
          </cell>
          <cell r="D525" t="str">
            <v>VN989244-0010</v>
          </cell>
          <cell r="E525" t="str">
            <v>LID</v>
          </cell>
          <cell r="F525">
            <v>10005</v>
          </cell>
          <cell r="G525">
            <v>100</v>
          </cell>
          <cell r="H525">
            <v>21</v>
          </cell>
          <cell r="I525">
            <v>0</v>
          </cell>
        </row>
        <row r="526">
          <cell r="B526" t="str">
            <v>B01</v>
          </cell>
          <cell r="C526">
            <v>0</v>
          </cell>
          <cell r="D526" t="str">
            <v>VN989244-0030</v>
          </cell>
          <cell r="E526" t="str">
            <v>LID 570X1920</v>
          </cell>
          <cell r="F526">
            <v>10005</v>
          </cell>
          <cell r="G526">
            <v>100</v>
          </cell>
          <cell r="H526">
            <v>11</v>
          </cell>
          <cell r="I526">
            <v>0</v>
          </cell>
        </row>
        <row r="527">
          <cell r="B527" t="str">
            <v>B01</v>
          </cell>
          <cell r="C527">
            <v>0</v>
          </cell>
          <cell r="D527" t="str">
            <v>VN989244-0061</v>
          </cell>
          <cell r="E527" t="str">
            <v>LID</v>
          </cell>
          <cell r="F527">
            <v>10005</v>
          </cell>
          <cell r="G527">
            <v>100</v>
          </cell>
          <cell r="H527">
            <v>42</v>
          </cell>
          <cell r="I527">
            <v>0</v>
          </cell>
        </row>
        <row r="528">
          <cell r="B528" t="str">
            <v>B01</v>
          </cell>
          <cell r="C528">
            <v>0</v>
          </cell>
          <cell r="D528" t="str">
            <v>VN989244-0071</v>
          </cell>
          <cell r="E528" t="str">
            <v>TAM CHEN</v>
          </cell>
          <cell r="F528">
            <v>10005</v>
          </cell>
          <cell r="G528">
            <v>100</v>
          </cell>
          <cell r="H528">
            <v>26</v>
          </cell>
          <cell r="I528">
            <v>0</v>
          </cell>
        </row>
        <row r="529">
          <cell r="B529" t="str">
            <v>B01</v>
          </cell>
          <cell r="C529">
            <v>0</v>
          </cell>
          <cell r="D529" t="str">
            <v>VN989244-0091</v>
          </cell>
          <cell r="E529" t="str">
            <v>CARTON LID</v>
          </cell>
          <cell r="F529">
            <v>10005</v>
          </cell>
          <cell r="G529">
            <v>100</v>
          </cell>
          <cell r="H529">
            <v>23</v>
          </cell>
          <cell r="I529">
            <v>0</v>
          </cell>
        </row>
        <row r="530">
          <cell r="B530" t="str">
            <v>B01</v>
          </cell>
          <cell r="C530">
            <v>0</v>
          </cell>
          <cell r="D530" t="str">
            <v>VN989244-0140</v>
          </cell>
          <cell r="E530" t="str">
            <v>LID</v>
          </cell>
          <cell r="F530">
            <v>10005</v>
          </cell>
          <cell r="G530">
            <v>100</v>
          </cell>
          <cell r="H530">
            <v>23</v>
          </cell>
          <cell r="I530">
            <v>0</v>
          </cell>
        </row>
        <row r="531">
          <cell r="B531" t="str">
            <v>B01</v>
          </cell>
          <cell r="C531">
            <v>0</v>
          </cell>
          <cell r="D531" t="str">
            <v>VN989244-0200</v>
          </cell>
          <cell r="E531" t="str">
            <v>CARTON DUNNAGE</v>
          </cell>
          <cell r="F531">
            <v>10005</v>
          </cell>
          <cell r="G531">
            <v>100</v>
          </cell>
          <cell r="H531">
            <v>38</v>
          </cell>
          <cell r="I531">
            <v>0</v>
          </cell>
        </row>
        <row r="532">
          <cell r="B532" t="str">
            <v>B01</v>
          </cell>
          <cell r="C532">
            <v>0</v>
          </cell>
          <cell r="D532" t="str">
            <v>VN989244-0210</v>
          </cell>
          <cell r="E532" t="str">
            <v>CARTON LID</v>
          </cell>
          <cell r="F532">
            <v>10005</v>
          </cell>
          <cell r="G532">
            <v>100</v>
          </cell>
          <cell r="H532">
            <v>12</v>
          </cell>
          <cell r="I532">
            <v>0</v>
          </cell>
        </row>
        <row r="533">
          <cell r="B533" t="str">
            <v>B01</v>
          </cell>
          <cell r="C533">
            <v>0</v>
          </cell>
          <cell r="D533" t="str">
            <v>VN989244-0340</v>
          </cell>
          <cell r="E533" t="str">
            <v>CARTON LID</v>
          </cell>
          <cell r="F533">
            <v>10005</v>
          </cell>
          <cell r="G533">
            <v>100</v>
          </cell>
          <cell r="H533">
            <v>9</v>
          </cell>
          <cell r="I533">
            <v>0</v>
          </cell>
        </row>
        <row r="534">
          <cell r="B534" t="str">
            <v>B01</v>
          </cell>
          <cell r="C534">
            <v>0</v>
          </cell>
          <cell r="D534" t="str">
            <v>VN989244-0430</v>
          </cell>
          <cell r="E534" t="str">
            <v>CARTON LID</v>
          </cell>
          <cell r="F534">
            <v>10005</v>
          </cell>
          <cell r="G534">
            <v>100</v>
          </cell>
          <cell r="H534">
            <v>16</v>
          </cell>
          <cell r="I534">
            <v>0</v>
          </cell>
        </row>
        <row r="535">
          <cell r="B535" t="str">
            <v>B01</v>
          </cell>
          <cell r="C535">
            <v>0</v>
          </cell>
          <cell r="D535" t="str">
            <v>VN989244-0440</v>
          </cell>
          <cell r="E535" t="str">
            <v>CARTON LID</v>
          </cell>
          <cell r="F535">
            <v>10005</v>
          </cell>
          <cell r="G535">
            <v>100</v>
          </cell>
          <cell r="H535">
            <v>28</v>
          </cell>
          <cell r="I535">
            <v>0</v>
          </cell>
        </row>
        <row r="536">
          <cell r="B536" t="str">
            <v>B01</v>
          </cell>
          <cell r="C536">
            <v>0</v>
          </cell>
          <cell r="G536" t="str">
            <v>=====</v>
          </cell>
          <cell r="H536" t="str">
            <v>======</v>
          </cell>
          <cell r="I536" t="str">
            <v>======</v>
          </cell>
        </row>
        <row r="537">
          <cell r="B537" t="str">
            <v>TOTAL:B01</v>
          </cell>
          <cell r="E537" t="str">
            <v>SUPPLIER</v>
          </cell>
          <cell r="F537" t="str">
            <v>TOTAL:</v>
          </cell>
          <cell r="G537">
            <v>99.6</v>
          </cell>
          <cell r="H537">
            <v>1067</v>
          </cell>
          <cell r="I537">
            <v>0</v>
          </cell>
        </row>
        <row r="538">
          <cell r="B538" t="str">
            <v>TOTAL:B01</v>
          </cell>
          <cell r="C538">
            <v>1</v>
          </cell>
        </row>
        <row r="539">
          <cell r="B539" t="str">
            <v>TOTAL:B01</v>
          </cell>
          <cell r="D539" t="str">
            <v>B483030</v>
          </cell>
          <cell r="G539" t="str">
            <v>SUP</v>
          </cell>
          <cell r="H539" t="str">
            <v>PLIER DE</v>
          </cell>
          <cell r="I539" t="str">
            <v>LIVERY PE</v>
          </cell>
        </row>
        <row r="540">
          <cell r="B540" t="str">
            <v>TOTAL:B01</v>
          </cell>
          <cell r="C540">
            <v>0</v>
          </cell>
          <cell r="D540" t="str">
            <v>PLANT : K1</v>
          </cell>
        </row>
        <row r="541">
          <cell r="B541" t="str">
            <v>B04</v>
          </cell>
          <cell r="C541">
            <v>0</v>
          </cell>
          <cell r="D541" t="str">
            <v>SUPPLIER : B04</v>
          </cell>
          <cell r="E541" t="str">
            <v>CTY CP THUONG</v>
          </cell>
          <cell r="F541" t="str">
            <v>MAI BAO</v>
          </cell>
          <cell r="G541" t="str">
            <v>HO</v>
          </cell>
          <cell r="H541" t="str">
            <v>ADVANCE</v>
          </cell>
          <cell r="I541" t="str">
            <v>OK :  3</v>
          </cell>
        </row>
        <row r="542">
          <cell r="B542" t="str">
            <v>B04</v>
          </cell>
        </row>
        <row r="543">
          <cell r="B543" t="str">
            <v>B04</v>
          </cell>
          <cell r="D543" t="str">
            <v>PART NUMBER</v>
          </cell>
          <cell r="E543" t="str">
            <v>DESCRIPTION</v>
          </cell>
          <cell r="F543" t="str">
            <v>PLNR.</v>
          </cell>
          <cell r="G543" t="str">
            <v>RATIO</v>
          </cell>
          <cell r="H543" t="str">
            <v>#DELVR</v>
          </cell>
          <cell r="I543" t="str">
            <v>ADVANCE</v>
          </cell>
        </row>
        <row r="544">
          <cell r="B544" t="str">
            <v>B04</v>
          </cell>
          <cell r="D544" t="str">
            <v>===============</v>
          </cell>
          <cell r="E544" t="str">
            <v>===============</v>
          </cell>
          <cell r="F544" t="str">
            <v>=====</v>
          </cell>
          <cell r="G544" t="str">
            <v>=====</v>
          </cell>
          <cell r="H544" t="str">
            <v>======</v>
          </cell>
          <cell r="I544" t="str">
            <v>======</v>
          </cell>
        </row>
        <row r="545">
          <cell r="B545" t="str">
            <v>B04</v>
          </cell>
          <cell r="C545">
            <v>0</v>
          </cell>
          <cell r="D545" t="str">
            <v>VNP400001</v>
          </cell>
          <cell r="E545" t="str">
            <v>GIE BONG</v>
          </cell>
          <cell r="F545">
            <v>10013</v>
          </cell>
          <cell r="G545">
            <v>100</v>
          </cell>
          <cell r="H545">
            <v>4</v>
          </cell>
          <cell r="I545">
            <v>0</v>
          </cell>
        </row>
        <row r="546">
          <cell r="B546" t="str">
            <v>B04</v>
          </cell>
          <cell r="C546">
            <v>0</v>
          </cell>
          <cell r="D546" t="str">
            <v>VNP400002</v>
          </cell>
          <cell r="E546" t="str">
            <v>GIE LAU COTTON</v>
          </cell>
          <cell r="F546">
            <v>10013</v>
          </cell>
          <cell r="G546">
            <v>100</v>
          </cell>
          <cell r="H546">
            <v>2</v>
          </cell>
          <cell r="I546">
            <v>0</v>
          </cell>
        </row>
        <row r="547">
          <cell r="B547" t="str">
            <v>B04</v>
          </cell>
          <cell r="C547">
            <v>0</v>
          </cell>
          <cell r="D547" t="str">
            <v>VNP400005</v>
          </cell>
          <cell r="E547" t="str">
            <v>GIE AFM</v>
          </cell>
          <cell r="F547">
            <v>10013</v>
          </cell>
          <cell r="G547">
            <v>100</v>
          </cell>
          <cell r="H547">
            <v>3</v>
          </cell>
          <cell r="I547">
            <v>0</v>
          </cell>
        </row>
        <row r="548">
          <cell r="B548" t="str">
            <v>B04</v>
          </cell>
          <cell r="C548">
            <v>0</v>
          </cell>
          <cell r="D548" t="str">
            <v>VNP400010</v>
          </cell>
          <cell r="E548" t="str">
            <v>GIE LAU COTTON</v>
          </cell>
          <cell r="F548">
            <v>10013</v>
          </cell>
          <cell r="G548">
            <v>100</v>
          </cell>
          <cell r="H548">
            <v>4</v>
          </cell>
          <cell r="I548">
            <v>0</v>
          </cell>
        </row>
        <row r="549">
          <cell r="B549" t="str">
            <v>B04</v>
          </cell>
          <cell r="C549">
            <v>0</v>
          </cell>
          <cell r="D549" t="str">
            <v>VNP400013</v>
          </cell>
          <cell r="E549" t="str">
            <v>GIAY WIPER CLEA</v>
          </cell>
          <cell r="F549">
            <v>10013</v>
          </cell>
          <cell r="G549">
            <v>100</v>
          </cell>
          <cell r="H549">
            <v>3</v>
          </cell>
          <cell r="I549">
            <v>0</v>
          </cell>
        </row>
        <row r="550">
          <cell r="B550" t="str">
            <v>B04</v>
          </cell>
          <cell r="C550">
            <v>0</v>
          </cell>
          <cell r="D550" t="str">
            <v>VNP400014</v>
          </cell>
          <cell r="E550" t="str">
            <v>GIELAUTHAMDAUKH</v>
          </cell>
          <cell r="F550">
            <v>10013</v>
          </cell>
          <cell r="G550">
            <v>100</v>
          </cell>
          <cell r="H550">
            <v>3</v>
          </cell>
          <cell r="I550">
            <v>0</v>
          </cell>
        </row>
        <row r="551">
          <cell r="B551" t="str">
            <v>B04</v>
          </cell>
          <cell r="C551">
            <v>0</v>
          </cell>
          <cell r="D551" t="str">
            <v>VNP500001</v>
          </cell>
          <cell r="E551" t="str">
            <v>GANG CAO SU MON</v>
          </cell>
          <cell r="F551">
            <v>10013</v>
          </cell>
          <cell r="G551">
            <v>100</v>
          </cell>
          <cell r="H551">
            <v>2</v>
          </cell>
          <cell r="I551">
            <v>0</v>
          </cell>
        </row>
        <row r="552">
          <cell r="B552" t="str">
            <v>B04</v>
          </cell>
          <cell r="C552">
            <v>0</v>
          </cell>
          <cell r="D552" t="str">
            <v>VNP500002</v>
          </cell>
          <cell r="E552" t="str">
            <v>GANG TAY SOI</v>
          </cell>
          <cell r="F552">
            <v>10013</v>
          </cell>
          <cell r="G552">
            <v>100</v>
          </cell>
          <cell r="H552">
            <v>2</v>
          </cell>
          <cell r="I552">
            <v>0</v>
          </cell>
        </row>
        <row r="553">
          <cell r="B553" t="str">
            <v>B04</v>
          </cell>
          <cell r="C553">
            <v>0</v>
          </cell>
          <cell r="D553" t="str">
            <v>VNP500008</v>
          </cell>
          <cell r="E553" t="str">
            <v>GANG TAY NILON</v>
          </cell>
          <cell r="F553">
            <v>10013</v>
          </cell>
          <cell r="G553">
            <v>100</v>
          </cell>
          <cell r="H553">
            <v>3</v>
          </cell>
          <cell r="I553">
            <v>0</v>
          </cell>
        </row>
        <row r="554">
          <cell r="B554" t="str">
            <v>B04</v>
          </cell>
          <cell r="C554">
            <v>0</v>
          </cell>
          <cell r="D554" t="str">
            <v>VNP500011</v>
          </cell>
          <cell r="E554" t="str">
            <v>NUT TAI CHONG O</v>
          </cell>
          <cell r="F554">
            <v>10013</v>
          </cell>
          <cell r="G554">
            <v>100</v>
          </cell>
          <cell r="H554">
            <v>1</v>
          </cell>
          <cell r="I554">
            <v>0</v>
          </cell>
        </row>
        <row r="555">
          <cell r="B555" t="str">
            <v>B04</v>
          </cell>
          <cell r="C555">
            <v>0</v>
          </cell>
          <cell r="D555" t="str">
            <v>VNP500012</v>
          </cell>
          <cell r="E555" t="str">
            <v>KHAU TRANG GIAY</v>
          </cell>
          <cell r="F555">
            <v>10013</v>
          </cell>
          <cell r="G555">
            <v>100</v>
          </cell>
          <cell r="H555">
            <v>1</v>
          </cell>
          <cell r="I555">
            <v>0</v>
          </cell>
        </row>
        <row r="556">
          <cell r="B556" t="str">
            <v>B04</v>
          </cell>
          <cell r="C556">
            <v>0</v>
          </cell>
          <cell r="D556" t="str">
            <v>VNP500013</v>
          </cell>
          <cell r="E556" t="str">
            <v>GANG TAY HICLEA</v>
          </cell>
          <cell r="F556">
            <v>10013</v>
          </cell>
          <cell r="G556">
            <v>100</v>
          </cell>
          <cell r="H556">
            <v>3</v>
          </cell>
          <cell r="I556">
            <v>0</v>
          </cell>
        </row>
        <row r="557">
          <cell r="B557" t="str">
            <v>B04</v>
          </cell>
          <cell r="C557">
            <v>0</v>
          </cell>
          <cell r="D557" t="str">
            <v>VNP500014</v>
          </cell>
          <cell r="E557" t="str">
            <v>BAO NGON TINH D</v>
          </cell>
          <cell r="F557">
            <v>10013</v>
          </cell>
          <cell r="G557">
            <v>100</v>
          </cell>
          <cell r="H557">
            <v>1</v>
          </cell>
          <cell r="I557">
            <v>0</v>
          </cell>
        </row>
        <row r="558">
          <cell r="B558" t="str">
            <v>B04</v>
          </cell>
          <cell r="C558">
            <v>0</v>
          </cell>
          <cell r="D558" t="str">
            <v>VNP500015</v>
          </cell>
          <cell r="E558" t="str">
            <v>BAO NGON GAI</v>
          </cell>
          <cell r="F558">
            <v>10013</v>
          </cell>
          <cell r="G558">
            <v>100</v>
          </cell>
          <cell r="H558">
            <v>2</v>
          </cell>
          <cell r="I558">
            <v>0</v>
          </cell>
        </row>
        <row r="559">
          <cell r="B559" t="str">
            <v>B04</v>
          </cell>
          <cell r="C559">
            <v>0</v>
          </cell>
          <cell r="D559" t="str">
            <v>VNP500016</v>
          </cell>
          <cell r="E559" t="str">
            <v>KHAU TRANG THAN</v>
          </cell>
          <cell r="F559">
            <v>10013</v>
          </cell>
          <cell r="G559">
            <v>100</v>
          </cell>
          <cell r="H559">
            <v>2</v>
          </cell>
          <cell r="I559">
            <v>0</v>
          </cell>
        </row>
        <row r="560">
          <cell r="B560" t="str">
            <v>B04</v>
          </cell>
          <cell r="C560">
            <v>0</v>
          </cell>
          <cell r="D560" t="str">
            <v>VNP500019</v>
          </cell>
          <cell r="E560" t="str">
            <v>ANSELL</v>
          </cell>
          <cell r="F560">
            <v>10013</v>
          </cell>
          <cell r="G560">
            <v>100</v>
          </cell>
          <cell r="H560">
            <v>3</v>
          </cell>
          <cell r="I560">
            <v>0</v>
          </cell>
        </row>
        <row r="561">
          <cell r="B561" t="str">
            <v>B04</v>
          </cell>
          <cell r="C561">
            <v>0</v>
          </cell>
          <cell r="G561" t="str">
            <v>=====</v>
          </cell>
          <cell r="H561" t="str">
            <v>======</v>
          </cell>
          <cell r="I561" t="str">
            <v>======</v>
          </cell>
        </row>
        <row r="562">
          <cell r="B562" t="str">
            <v>TOTAL:B04</v>
          </cell>
          <cell r="E562" t="str">
            <v>SUPPLIER</v>
          </cell>
          <cell r="F562" t="str">
            <v>TOTAL:</v>
          </cell>
          <cell r="G562">
            <v>100</v>
          </cell>
          <cell r="H562">
            <v>39</v>
          </cell>
          <cell r="I562">
            <v>0</v>
          </cell>
        </row>
        <row r="563">
          <cell r="B563" t="str">
            <v>TOTAL:B04</v>
          </cell>
          <cell r="C563">
            <v>1</v>
          </cell>
        </row>
        <row r="564">
          <cell r="B564" t="str">
            <v>TOTAL:B04</v>
          </cell>
          <cell r="D564" t="str">
            <v>B483030</v>
          </cell>
          <cell r="G564" t="str">
            <v>SUP</v>
          </cell>
          <cell r="H564" t="str">
            <v>PLIER DE</v>
          </cell>
          <cell r="I564" t="str">
            <v>LIVERY PE</v>
          </cell>
        </row>
        <row r="565">
          <cell r="B565" t="str">
            <v>TOTAL:B04</v>
          </cell>
          <cell r="C565">
            <v>0</v>
          </cell>
          <cell r="D565" t="str">
            <v>PLANT : K1</v>
          </cell>
        </row>
        <row r="566">
          <cell r="B566" t="str">
            <v>B08</v>
          </cell>
          <cell r="C566">
            <v>0</v>
          </cell>
          <cell r="D566" t="str">
            <v>SUPPLIER : B08</v>
          </cell>
          <cell r="E566" t="str">
            <v>CT TM VA DV TH</v>
          </cell>
          <cell r="F566" t="str">
            <v>UAN AN</v>
          </cell>
          <cell r="H566" t="str">
            <v>ADVANCE</v>
          </cell>
          <cell r="I566" t="str">
            <v>OK :  3</v>
          </cell>
        </row>
        <row r="567">
          <cell r="B567" t="str">
            <v>B08</v>
          </cell>
        </row>
        <row r="568">
          <cell r="B568" t="str">
            <v>B08</v>
          </cell>
          <cell r="D568" t="str">
            <v>PART NUMBER</v>
          </cell>
          <cell r="E568" t="str">
            <v>DESCRIPTION</v>
          </cell>
          <cell r="F568" t="str">
            <v>PLNR.</v>
          </cell>
          <cell r="G568" t="str">
            <v>RATIO</v>
          </cell>
          <cell r="H568" t="str">
            <v>#DELVR</v>
          </cell>
          <cell r="I568" t="str">
            <v>ADVANCE</v>
          </cell>
        </row>
        <row r="569">
          <cell r="B569" t="str">
            <v>B08</v>
          </cell>
          <cell r="D569" t="str">
            <v>===============</v>
          </cell>
          <cell r="E569" t="str">
            <v>===============</v>
          </cell>
          <cell r="F569" t="str">
            <v>=====</v>
          </cell>
          <cell r="G569" t="str">
            <v>=====</v>
          </cell>
          <cell r="H569" t="str">
            <v>======</v>
          </cell>
          <cell r="I569" t="str">
            <v>======</v>
          </cell>
        </row>
        <row r="570">
          <cell r="B570" t="str">
            <v>B08</v>
          </cell>
          <cell r="C570">
            <v>0</v>
          </cell>
          <cell r="D570" t="str">
            <v>VNP400004</v>
          </cell>
          <cell r="E570" t="str">
            <v>BONG TAM</v>
          </cell>
          <cell r="F570">
            <v>234</v>
          </cell>
          <cell r="G570">
            <v>100</v>
          </cell>
          <cell r="H570">
            <v>1</v>
          </cell>
          <cell r="I570">
            <v>0</v>
          </cell>
        </row>
        <row r="571">
          <cell r="B571" t="str">
            <v>B08</v>
          </cell>
          <cell r="C571">
            <v>0</v>
          </cell>
          <cell r="D571" t="str">
            <v>VNP600001</v>
          </cell>
          <cell r="E571" t="str">
            <v>KEO CON VOI</v>
          </cell>
          <cell r="F571">
            <v>234</v>
          </cell>
          <cell r="G571">
            <v>100</v>
          </cell>
          <cell r="H571">
            <v>1</v>
          </cell>
          <cell r="I571">
            <v>0</v>
          </cell>
        </row>
        <row r="572">
          <cell r="B572" t="str">
            <v>B08</v>
          </cell>
          <cell r="C572">
            <v>0</v>
          </cell>
          <cell r="D572" t="str">
            <v>VNP600005</v>
          </cell>
          <cell r="E572" t="str">
            <v>BANG DINH TRONG</v>
          </cell>
          <cell r="F572">
            <v>234</v>
          </cell>
          <cell r="G572">
            <v>100</v>
          </cell>
          <cell r="H572">
            <v>2</v>
          </cell>
          <cell r="I572">
            <v>0</v>
          </cell>
        </row>
        <row r="573">
          <cell r="B573" t="str">
            <v>B08</v>
          </cell>
          <cell r="C573">
            <v>0</v>
          </cell>
          <cell r="D573" t="str">
            <v>VNP600006</v>
          </cell>
          <cell r="E573" t="str">
            <v>BANG DINH TRONG</v>
          </cell>
          <cell r="F573">
            <v>234</v>
          </cell>
          <cell r="G573">
            <v>100</v>
          </cell>
          <cell r="H573">
            <v>1</v>
          </cell>
          <cell r="I573">
            <v>0</v>
          </cell>
        </row>
        <row r="574">
          <cell r="B574" t="str">
            <v>B08</v>
          </cell>
          <cell r="C574">
            <v>0</v>
          </cell>
          <cell r="D574" t="str">
            <v>VNP600007</v>
          </cell>
          <cell r="E574" t="str">
            <v>BANG DINH VAI 5</v>
          </cell>
          <cell r="F574">
            <v>234</v>
          </cell>
          <cell r="G574">
            <v>100</v>
          </cell>
          <cell r="H574">
            <v>2</v>
          </cell>
          <cell r="I574">
            <v>0</v>
          </cell>
        </row>
        <row r="575">
          <cell r="B575" t="str">
            <v>B08</v>
          </cell>
          <cell r="C575">
            <v>0</v>
          </cell>
          <cell r="D575" t="str">
            <v>VNP600007-2</v>
          </cell>
          <cell r="E575" t="str">
            <v>BANG DINH VAI 5</v>
          </cell>
          <cell r="F575">
            <v>234</v>
          </cell>
          <cell r="G575">
            <v>100</v>
          </cell>
          <cell r="H575">
            <v>1</v>
          </cell>
          <cell r="I575">
            <v>0</v>
          </cell>
        </row>
        <row r="576">
          <cell r="B576" t="str">
            <v>B08</v>
          </cell>
          <cell r="C576">
            <v>0</v>
          </cell>
          <cell r="D576" t="str">
            <v>VNP600009</v>
          </cell>
          <cell r="E576" t="str">
            <v>HO GIAN</v>
          </cell>
          <cell r="F576">
            <v>234</v>
          </cell>
          <cell r="G576">
            <v>100</v>
          </cell>
          <cell r="H576">
            <v>3</v>
          </cell>
          <cell r="I576">
            <v>0</v>
          </cell>
        </row>
        <row r="577">
          <cell r="B577" t="str">
            <v>B08</v>
          </cell>
          <cell r="C577">
            <v>0</v>
          </cell>
          <cell r="D577" t="str">
            <v>VNP600010</v>
          </cell>
          <cell r="E577" t="str">
            <v>TUI BONG MIET</v>
          </cell>
          <cell r="F577">
            <v>234</v>
          </cell>
          <cell r="G577">
            <v>100</v>
          </cell>
          <cell r="H577">
            <v>4</v>
          </cell>
          <cell r="I577">
            <v>0</v>
          </cell>
        </row>
        <row r="578">
          <cell r="B578" t="str">
            <v>B08</v>
          </cell>
          <cell r="C578">
            <v>0</v>
          </cell>
          <cell r="D578" t="str">
            <v>VNP600011</v>
          </cell>
          <cell r="E578" t="str">
            <v>BANG DINH 10CM</v>
          </cell>
          <cell r="F578">
            <v>234</v>
          </cell>
          <cell r="G578">
            <v>50</v>
          </cell>
          <cell r="H578">
            <v>2</v>
          </cell>
          <cell r="I578">
            <v>0</v>
          </cell>
        </row>
        <row r="579">
          <cell r="B579" t="str">
            <v>B08</v>
          </cell>
          <cell r="C579" t="str">
            <v>+</v>
          </cell>
        </row>
        <row r="580">
          <cell r="B580" t="str">
            <v>B08</v>
          </cell>
        </row>
        <row r="581">
          <cell r="B581" t="str">
            <v>B08</v>
          </cell>
          <cell r="C581">
            <v>0</v>
          </cell>
          <cell r="D581" t="str">
            <v>VNP600012</v>
          </cell>
          <cell r="E581" t="str">
            <v>HO KHO</v>
          </cell>
          <cell r="F581">
            <v>234</v>
          </cell>
          <cell r="G581">
            <v>100</v>
          </cell>
          <cell r="H581">
            <v>4</v>
          </cell>
          <cell r="I581">
            <v>0</v>
          </cell>
        </row>
        <row r="582">
          <cell r="B582" t="str">
            <v>B08</v>
          </cell>
          <cell r="C582">
            <v>0</v>
          </cell>
          <cell r="D582" t="str">
            <v>VNP800004</v>
          </cell>
          <cell r="E582" t="str">
            <v>COC NHUA</v>
          </cell>
          <cell r="F582">
            <v>234</v>
          </cell>
          <cell r="G582">
            <v>100</v>
          </cell>
          <cell r="H582">
            <v>2</v>
          </cell>
          <cell r="I582">
            <v>0</v>
          </cell>
        </row>
        <row r="583">
          <cell r="B583" t="str">
            <v>B08</v>
          </cell>
          <cell r="C583">
            <v>0</v>
          </cell>
          <cell r="D583" t="str">
            <v>VNP800005</v>
          </cell>
          <cell r="E583" t="str">
            <v>PIN 1.5V</v>
          </cell>
          <cell r="F583">
            <v>234</v>
          </cell>
          <cell r="G583">
            <v>100</v>
          </cell>
          <cell r="H583">
            <v>3</v>
          </cell>
          <cell r="I583">
            <v>0</v>
          </cell>
        </row>
        <row r="584">
          <cell r="B584" t="str">
            <v>B08</v>
          </cell>
          <cell r="C584">
            <v>0</v>
          </cell>
          <cell r="D584" t="str">
            <v>VNP800007</v>
          </cell>
          <cell r="E584" t="str">
            <v>GIAY RAP</v>
          </cell>
          <cell r="F584">
            <v>234</v>
          </cell>
          <cell r="G584">
            <v>100</v>
          </cell>
          <cell r="H584">
            <v>1</v>
          </cell>
          <cell r="I584">
            <v>0</v>
          </cell>
        </row>
        <row r="585">
          <cell r="B585" t="str">
            <v>B08</v>
          </cell>
          <cell r="C585">
            <v>0</v>
          </cell>
          <cell r="D585" t="str">
            <v>VNP800008</v>
          </cell>
          <cell r="E585" t="str">
            <v>ONG HUT NHUA</v>
          </cell>
          <cell r="F585">
            <v>234</v>
          </cell>
          <cell r="G585">
            <v>100</v>
          </cell>
          <cell r="H585">
            <v>3</v>
          </cell>
          <cell r="I585">
            <v>0</v>
          </cell>
        </row>
        <row r="586">
          <cell r="B586" t="str">
            <v>B08</v>
          </cell>
          <cell r="C586">
            <v>0</v>
          </cell>
          <cell r="D586" t="str">
            <v>VNP800012</v>
          </cell>
          <cell r="E586" t="str">
            <v>BUT VIET BANG</v>
          </cell>
          <cell r="F586">
            <v>234</v>
          </cell>
          <cell r="G586">
            <v>100</v>
          </cell>
          <cell r="H586">
            <v>4</v>
          </cell>
          <cell r="I586">
            <v>0</v>
          </cell>
        </row>
        <row r="587">
          <cell r="B587" t="str">
            <v>B08</v>
          </cell>
          <cell r="C587">
            <v>0</v>
          </cell>
          <cell r="D587" t="str">
            <v>VNP800013</v>
          </cell>
          <cell r="E587" t="str">
            <v>BUT SON TRANG U</v>
          </cell>
          <cell r="F587">
            <v>234</v>
          </cell>
          <cell r="G587">
            <v>100</v>
          </cell>
          <cell r="H587">
            <v>2</v>
          </cell>
          <cell r="I587">
            <v>0</v>
          </cell>
        </row>
        <row r="588">
          <cell r="B588" t="str">
            <v>B08</v>
          </cell>
          <cell r="C588">
            <v>0</v>
          </cell>
          <cell r="D588" t="str">
            <v>VNP800013-2</v>
          </cell>
          <cell r="E588" t="str">
            <v>BUT SON DO UNI</v>
          </cell>
          <cell r="F588">
            <v>234</v>
          </cell>
          <cell r="G588">
            <v>100</v>
          </cell>
          <cell r="H588">
            <v>1</v>
          </cell>
          <cell r="I588">
            <v>0</v>
          </cell>
        </row>
        <row r="589">
          <cell r="B589" t="str">
            <v>B08</v>
          </cell>
          <cell r="C589">
            <v>0</v>
          </cell>
          <cell r="D589" t="str">
            <v>VNP800040</v>
          </cell>
          <cell r="E589" t="str">
            <v>TUI BONG MIET S</v>
          </cell>
          <cell r="F589">
            <v>234</v>
          </cell>
          <cell r="G589">
            <v>100</v>
          </cell>
          <cell r="H589">
            <v>2</v>
          </cell>
          <cell r="I589">
            <v>0</v>
          </cell>
        </row>
        <row r="590">
          <cell r="B590" t="str">
            <v>B08</v>
          </cell>
          <cell r="C590">
            <v>0</v>
          </cell>
          <cell r="D590" t="str">
            <v>VNP800041</v>
          </cell>
          <cell r="E590" t="str">
            <v>TUI BONG MIET S</v>
          </cell>
          <cell r="F590">
            <v>234</v>
          </cell>
          <cell r="G590">
            <v>100</v>
          </cell>
          <cell r="H590">
            <v>4</v>
          </cell>
          <cell r="I590">
            <v>0</v>
          </cell>
        </row>
        <row r="591">
          <cell r="B591" t="str">
            <v>B08</v>
          </cell>
          <cell r="C591">
            <v>0</v>
          </cell>
          <cell r="D591" t="str">
            <v>VNP800042</v>
          </cell>
          <cell r="E591" t="str">
            <v>TUI BONG MIET S</v>
          </cell>
          <cell r="F591">
            <v>234</v>
          </cell>
          <cell r="G591">
            <v>100</v>
          </cell>
          <cell r="H591">
            <v>2</v>
          </cell>
          <cell r="I591">
            <v>0</v>
          </cell>
        </row>
        <row r="592">
          <cell r="B592" t="str">
            <v>B08</v>
          </cell>
          <cell r="C592">
            <v>0</v>
          </cell>
          <cell r="D592" t="str">
            <v>VNP800044</v>
          </cell>
          <cell r="E592" t="str">
            <v>GIAY EP A4</v>
          </cell>
          <cell r="F592">
            <v>234</v>
          </cell>
          <cell r="G592">
            <v>100</v>
          </cell>
          <cell r="H592">
            <v>1</v>
          </cell>
          <cell r="I592">
            <v>0</v>
          </cell>
        </row>
        <row r="593">
          <cell r="B593" t="str">
            <v>B08</v>
          </cell>
          <cell r="C593">
            <v>0</v>
          </cell>
          <cell r="D593" t="str">
            <v>VNP800045</v>
          </cell>
          <cell r="E593" t="str">
            <v>BUT DA KINH THI</v>
          </cell>
          <cell r="F593">
            <v>234</v>
          </cell>
          <cell r="G593">
            <v>100</v>
          </cell>
          <cell r="H593">
            <v>4</v>
          </cell>
          <cell r="I593">
            <v>0</v>
          </cell>
        </row>
        <row r="594">
          <cell r="B594" t="str">
            <v>B08</v>
          </cell>
          <cell r="C594">
            <v>0</v>
          </cell>
          <cell r="D594" t="str">
            <v>VNP800046</v>
          </cell>
          <cell r="E594" t="str">
            <v>GIAY A6</v>
          </cell>
          <cell r="F594">
            <v>234</v>
          </cell>
          <cell r="G594">
            <v>100</v>
          </cell>
          <cell r="H594">
            <v>4</v>
          </cell>
          <cell r="I594">
            <v>0</v>
          </cell>
        </row>
        <row r="595">
          <cell r="B595" t="str">
            <v>B08</v>
          </cell>
          <cell r="C595">
            <v>0</v>
          </cell>
          <cell r="D595" t="str">
            <v>VNP800047</v>
          </cell>
          <cell r="E595" t="str">
            <v>GIAY TOMY 135</v>
          </cell>
          <cell r="F595">
            <v>234</v>
          </cell>
          <cell r="G595">
            <v>100</v>
          </cell>
          <cell r="H595">
            <v>3</v>
          </cell>
          <cell r="I595">
            <v>0</v>
          </cell>
        </row>
        <row r="596">
          <cell r="B596" t="str">
            <v>B08</v>
          </cell>
          <cell r="C596">
            <v>0</v>
          </cell>
          <cell r="D596" t="str">
            <v>VNP800054</v>
          </cell>
          <cell r="E596" t="str">
            <v>GIAY A5</v>
          </cell>
          <cell r="F596">
            <v>234</v>
          </cell>
          <cell r="G596">
            <v>100</v>
          </cell>
          <cell r="H596">
            <v>4</v>
          </cell>
          <cell r="I596">
            <v>0</v>
          </cell>
        </row>
        <row r="597">
          <cell r="B597" t="str">
            <v>B08</v>
          </cell>
          <cell r="C597">
            <v>1</v>
          </cell>
        </row>
        <row r="598">
          <cell r="B598" t="str">
            <v>B08</v>
          </cell>
          <cell r="D598" t="str">
            <v>B483030</v>
          </cell>
          <cell r="G598" t="str">
            <v>SUP</v>
          </cell>
          <cell r="H598" t="str">
            <v>PLIER DE</v>
          </cell>
          <cell r="I598" t="str">
            <v>LIVERY PE</v>
          </cell>
        </row>
        <row r="599">
          <cell r="B599" t="str">
            <v>B08</v>
          </cell>
          <cell r="C599">
            <v>0</v>
          </cell>
          <cell r="D599" t="str">
            <v>PLANT : K1</v>
          </cell>
        </row>
        <row r="600">
          <cell r="B600" t="str">
            <v>B08</v>
          </cell>
          <cell r="C600">
            <v>0</v>
          </cell>
          <cell r="D600" t="str">
            <v>SUPPLIER : B08</v>
          </cell>
          <cell r="E600" t="str">
            <v>CT TM VA DV TH</v>
          </cell>
          <cell r="F600" t="str">
            <v>UAN AN</v>
          </cell>
          <cell r="H600" t="str">
            <v>ADVANCE</v>
          </cell>
          <cell r="I600" t="str">
            <v>OK :  3</v>
          </cell>
        </row>
        <row r="601">
          <cell r="B601" t="str">
            <v>B08</v>
          </cell>
        </row>
        <row r="602">
          <cell r="B602" t="str">
            <v>B08</v>
          </cell>
          <cell r="D602" t="str">
            <v>PART NUMBER</v>
          </cell>
          <cell r="E602" t="str">
            <v>DESCRIPTION</v>
          </cell>
          <cell r="F602" t="str">
            <v>PLNR.</v>
          </cell>
          <cell r="G602" t="str">
            <v>RATIO</v>
          </cell>
          <cell r="H602" t="str">
            <v>#DELVR</v>
          </cell>
          <cell r="I602" t="str">
            <v>ADVANCE</v>
          </cell>
        </row>
        <row r="603">
          <cell r="B603" t="str">
            <v>B08</v>
          </cell>
          <cell r="D603" t="str">
            <v>===============</v>
          </cell>
          <cell r="E603" t="str">
            <v>===============</v>
          </cell>
          <cell r="F603" t="str">
            <v>=====</v>
          </cell>
          <cell r="G603" t="str">
            <v>=====</v>
          </cell>
          <cell r="H603" t="str">
            <v>======</v>
          </cell>
          <cell r="I603" t="str">
            <v>======</v>
          </cell>
        </row>
        <row r="604">
          <cell r="B604" t="str">
            <v>B08</v>
          </cell>
          <cell r="C604">
            <v>0</v>
          </cell>
          <cell r="D604" t="str">
            <v>VN989487-0010</v>
          </cell>
          <cell r="E604" t="str">
            <v>PLASTIC LOCK</v>
          </cell>
          <cell r="F604">
            <v>234</v>
          </cell>
          <cell r="G604">
            <v>100</v>
          </cell>
          <cell r="H604">
            <v>3</v>
          </cell>
          <cell r="I604">
            <v>0</v>
          </cell>
        </row>
        <row r="605">
          <cell r="B605" t="str">
            <v>B08</v>
          </cell>
          <cell r="C605">
            <v>0</v>
          </cell>
          <cell r="D605" t="str">
            <v>VN989982-0020</v>
          </cell>
          <cell r="E605" t="str">
            <v>BAND</v>
          </cell>
          <cell r="F605">
            <v>234</v>
          </cell>
          <cell r="G605">
            <v>100</v>
          </cell>
          <cell r="H605">
            <v>3</v>
          </cell>
          <cell r="I605">
            <v>0</v>
          </cell>
        </row>
        <row r="606">
          <cell r="B606" t="str">
            <v>B08</v>
          </cell>
          <cell r="C606">
            <v>0</v>
          </cell>
          <cell r="G606" t="str">
            <v>=====</v>
          </cell>
          <cell r="H606" t="str">
            <v>======</v>
          </cell>
          <cell r="I606" t="str">
            <v>======</v>
          </cell>
        </row>
        <row r="607">
          <cell r="B607" t="str">
            <v>TOTAL:B08</v>
          </cell>
          <cell r="E607" t="str">
            <v>SUPPLIER</v>
          </cell>
          <cell r="F607" t="str">
            <v>TOTAL:</v>
          </cell>
          <cell r="G607">
            <v>98.5</v>
          </cell>
          <cell r="H607">
            <v>67</v>
          </cell>
          <cell r="I607">
            <v>0</v>
          </cell>
        </row>
        <row r="608">
          <cell r="B608" t="str">
            <v>TOTAL:B08</v>
          </cell>
          <cell r="C608">
            <v>1</v>
          </cell>
        </row>
        <row r="609">
          <cell r="B609" t="str">
            <v>TOTAL:B08</v>
          </cell>
          <cell r="D609" t="str">
            <v>B483030</v>
          </cell>
          <cell r="G609" t="str">
            <v>SUP</v>
          </cell>
          <cell r="H609" t="str">
            <v>PLIER DE</v>
          </cell>
          <cell r="I609" t="str">
            <v>LIVERY PE</v>
          </cell>
        </row>
        <row r="610">
          <cell r="B610" t="str">
            <v>TOTAL:B08</v>
          </cell>
          <cell r="C610">
            <v>0</v>
          </cell>
          <cell r="D610" t="str">
            <v>PLANT : K1</v>
          </cell>
        </row>
        <row r="611">
          <cell r="B611" t="str">
            <v>B105</v>
          </cell>
          <cell r="C611">
            <v>0</v>
          </cell>
          <cell r="D611" t="str">
            <v>SUPPLIER : B105</v>
          </cell>
          <cell r="E611" t="str">
            <v>CONG TY CP HTE</v>
          </cell>
          <cell r="F611" t="str">
            <v>CH</v>
          </cell>
          <cell r="H611" t="str">
            <v>ADVANCE</v>
          </cell>
          <cell r="I611" t="str">
            <v>OK :  3</v>
          </cell>
        </row>
        <row r="612">
          <cell r="B612" t="str">
            <v>B105</v>
          </cell>
        </row>
        <row r="613">
          <cell r="B613" t="str">
            <v>B105</v>
          </cell>
          <cell r="D613" t="str">
            <v>PART NUMBER</v>
          </cell>
          <cell r="E613" t="str">
            <v>DESCRIPTION</v>
          </cell>
          <cell r="F613" t="str">
            <v>PLNR.</v>
          </cell>
          <cell r="G613" t="str">
            <v>RATIO</v>
          </cell>
          <cell r="H613" t="str">
            <v>#DELVR</v>
          </cell>
          <cell r="I613" t="str">
            <v>ADVANCE</v>
          </cell>
        </row>
        <row r="614">
          <cell r="B614" t="str">
            <v>B105</v>
          </cell>
          <cell r="D614" t="str">
            <v>===============</v>
          </cell>
          <cell r="E614" t="str">
            <v>===============</v>
          </cell>
          <cell r="F614" t="str">
            <v>=====</v>
          </cell>
          <cell r="G614" t="str">
            <v>=====</v>
          </cell>
          <cell r="H614" t="str">
            <v>======</v>
          </cell>
          <cell r="I614" t="str">
            <v>======</v>
          </cell>
        </row>
        <row r="615">
          <cell r="B615" t="str">
            <v>B105</v>
          </cell>
          <cell r="C615">
            <v>0</v>
          </cell>
          <cell r="D615" t="str">
            <v>VNP400015</v>
          </cell>
          <cell r="E615" t="str">
            <v>LO DINH TAY TAP</v>
          </cell>
          <cell r="F615">
            <v>10013</v>
          </cell>
          <cell r="G615">
            <v>0</v>
          </cell>
          <cell r="H615">
            <v>1</v>
          </cell>
          <cell r="I615">
            <v>0</v>
          </cell>
        </row>
        <row r="616">
          <cell r="B616" t="str">
            <v>B105</v>
          </cell>
          <cell r="C616" t="str">
            <v>+</v>
          </cell>
        </row>
        <row r="617">
          <cell r="B617" t="str">
            <v>B105</v>
          </cell>
          <cell r="C617">
            <v>0</v>
          </cell>
          <cell r="D617" t="str">
            <v>VNP800028</v>
          </cell>
          <cell r="E617" t="str">
            <v>LUOI CUA NACHI</v>
          </cell>
          <cell r="F617">
            <v>10013</v>
          </cell>
          <cell r="G617">
            <v>50</v>
          </cell>
          <cell r="H617">
            <v>2</v>
          </cell>
          <cell r="I617">
            <v>0</v>
          </cell>
        </row>
        <row r="618">
          <cell r="B618" t="str">
            <v>B105</v>
          </cell>
          <cell r="C618" t="str">
            <v>+</v>
          </cell>
        </row>
        <row r="619">
          <cell r="B619" t="str">
            <v>B105</v>
          </cell>
          <cell r="C619">
            <v>0</v>
          </cell>
          <cell r="D619" t="str">
            <v>VNP900042</v>
          </cell>
          <cell r="E619" t="str">
            <v>EASYCLEAN HEVYD</v>
          </cell>
          <cell r="F619">
            <v>10013</v>
          </cell>
          <cell r="G619">
            <v>33.299999999999997</v>
          </cell>
          <cell r="H619">
            <v>3</v>
          </cell>
          <cell r="I619">
            <v>0</v>
          </cell>
        </row>
        <row r="620">
          <cell r="B620" t="str">
            <v>B105</v>
          </cell>
          <cell r="C620" t="str">
            <v>+</v>
          </cell>
        </row>
        <row r="621">
          <cell r="B621" t="str">
            <v>B105</v>
          </cell>
        </row>
        <row r="622">
          <cell r="B622" t="str">
            <v>B105</v>
          </cell>
          <cell r="C622">
            <v>0</v>
          </cell>
          <cell r="G622" t="str">
            <v>=====</v>
          </cell>
          <cell r="H622" t="str">
            <v>======</v>
          </cell>
          <cell r="I622" t="str">
            <v>======</v>
          </cell>
        </row>
        <row r="623">
          <cell r="B623" t="str">
            <v>TOTAL:B105</v>
          </cell>
          <cell r="E623" t="str">
            <v>SUPPLIER</v>
          </cell>
          <cell r="F623" t="str">
            <v>TOTAL:</v>
          </cell>
          <cell r="G623">
            <v>33.299999999999997</v>
          </cell>
          <cell r="H623">
            <v>6</v>
          </cell>
          <cell r="I623">
            <v>0</v>
          </cell>
        </row>
        <row r="624">
          <cell r="B624" t="str">
            <v>TOTAL:B105</v>
          </cell>
          <cell r="C624">
            <v>1</v>
          </cell>
        </row>
        <row r="625">
          <cell r="B625" t="str">
            <v>TOTAL:B105</v>
          </cell>
          <cell r="D625" t="str">
            <v>B483030</v>
          </cell>
          <cell r="G625" t="str">
            <v>SUP</v>
          </cell>
          <cell r="H625" t="str">
            <v>PLIER DE</v>
          </cell>
          <cell r="I625" t="str">
            <v>LIVERY PE</v>
          </cell>
        </row>
        <row r="626">
          <cell r="B626" t="str">
            <v>TOTAL:B105</v>
          </cell>
          <cell r="C626">
            <v>0</v>
          </cell>
          <cell r="D626" t="str">
            <v>PLANT : K1</v>
          </cell>
        </row>
        <row r="627">
          <cell r="B627" t="str">
            <v>B12</v>
          </cell>
          <cell r="C627">
            <v>0</v>
          </cell>
          <cell r="D627" t="str">
            <v>SUPPLIER : B12</v>
          </cell>
          <cell r="E627" t="str">
            <v>CTY TNHH AIR L</v>
          </cell>
          <cell r="F627" t="str">
            <v>IQUIDE V</v>
          </cell>
          <cell r="G627" t="str">
            <v>N</v>
          </cell>
          <cell r="H627" t="str">
            <v>ADVANCE</v>
          </cell>
          <cell r="I627" t="str">
            <v>OK :  3</v>
          </cell>
        </row>
        <row r="628">
          <cell r="B628" t="str">
            <v>B12</v>
          </cell>
        </row>
        <row r="629">
          <cell r="B629" t="str">
            <v>B12</v>
          </cell>
          <cell r="D629" t="str">
            <v>PART NUMBER</v>
          </cell>
          <cell r="E629" t="str">
            <v>DESCRIPTION</v>
          </cell>
          <cell r="F629" t="str">
            <v>PLNR.</v>
          </cell>
          <cell r="G629" t="str">
            <v>RATIO</v>
          </cell>
          <cell r="H629" t="str">
            <v>#DELVR</v>
          </cell>
          <cell r="I629" t="str">
            <v>ADVANCE</v>
          </cell>
        </row>
        <row r="630">
          <cell r="B630" t="str">
            <v>B12</v>
          </cell>
          <cell r="D630" t="str">
            <v>===============</v>
          </cell>
          <cell r="E630" t="str">
            <v>===============</v>
          </cell>
          <cell r="F630" t="str">
            <v>=====</v>
          </cell>
          <cell r="G630" t="str">
            <v>=====</v>
          </cell>
          <cell r="H630" t="str">
            <v>======</v>
          </cell>
          <cell r="I630" t="str">
            <v>======</v>
          </cell>
        </row>
        <row r="631">
          <cell r="B631" t="str">
            <v>B12</v>
          </cell>
          <cell r="C631">
            <v>0</v>
          </cell>
          <cell r="D631" t="str">
            <v>VNP900005</v>
          </cell>
          <cell r="E631" t="str">
            <v>KHI ARGON</v>
          </cell>
          <cell r="F631">
            <v>10013</v>
          </cell>
          <cell r="G631">
            <v>100</v>
          </cell>
          <cell r="H631">
            <v>3</v>
          </cell>
          <cell r="I631">
            <v>0</v>
          </cell>
        </row>
        <row r="632">
          <cell r="B632" t="str">
            <v>B12</v>
          </cell>
          <cell r="C632">
            <v>0</v>
          </cell>
          <cell r="D632" t="str">
            <v>VNP900010</v>
          </cell>
          <cell r="E632" t="str">
            <v>KHI OXY</v>
          </cell>
          <cell r="F632">
            <v>10013</v>
          </cell>
          <cell r="G632">
            <v>100</v>
          </cell>
          <cell r="H632">
            <v>2</v>
          </cell>
          <cell r="I632">
            <v>0</v>
          </cell>
        </row>
        <row r="633">
          <cell r="B633" t="str">
            <v>B12</v>
          </cell>
          <cell r="C633">
            <v>0</v>
          </cell>
          <cell r="D633" t="str">
            <v>VNP900019</v>
          </cell>
          <cell r="E633" t="str">
            <v>KHI NITO</v>
          </cell>
          <cell r="F633">
            <v>10013</v>
          </cell>
          <cell r="G633">
            <v>100</v>
          </cell>
          <cell r="H633">
            <v>3</v>
          </cell>
          <cell r="I633">
            <v>0</v>
          </cell>
        </row>
        <row r="634">
          <cell r="B634" t="str">
            <v>B12</v>
          </cell>
          <cell r="C634">
            <v>0</v>
          </cell>
          <cell r="G634" t="str">
            <v>=====</v>
          </cell>
          <cell r="H634" t="str">
            <v>======</v>
          </cell>
          <cell r="I634" t="str">
            <v>======</v>
          </cell>
        </row>
        <row r="635">
          <cell r="B635" t="str">
            <v>TOTAL:B12</v>
          </cell>
          <cell r="E635" t="str">
            <v>SUPPLIER</v>
          </cell>
          <cell r="F635" t="str">
            <v>TOTAL:</v>
          </cell>
          <cell r="G635">
            <v>100</v>
          </cell>
          <cell r="H635">
            <v>8</v>
          </cell>
          <cell r="I635">
            <v>0</v>
          </cell>
        </row>
        <row r="636">
          <cell r="B636" t="str">
            <v>TOTAL:B12</v>
          </cell>
          <cell r="C636">
            <v>1</v>
          </cell>
        </row>
        <row r="637">
          <cell r="B637" t="str">
            <v>TOTAL:B12</v>
          </cell>
          <cell r="D637" t="str">
            <v>B483030</v>
          </cell>
          <cell r="G637" t="str">
            <v>SUP</v>
          </cell>
          <cell r="H637" t="str">
            <v>PLIER DE</v>
          </cell>
          <cell r="I637" t="str">
            <v>LIVERY PE</v>
          </cell>
        </row>
        <row r="638">
          <cell r="B638" t="str">
            <v>TOTAL:B12</v>
          </cell>
          <cell r="C638">
            <v>0</v>
          </cell>
          <cell r="D638" t="str">
            <v>PLANT : K1</v>
          </cell>
        </row>
        <row r="639">
          <cell r="B639" t="str">
            <v>B132</v>
          </cell>
          <cell r="C639">
            <v>0</v>
          </cell>
          <cell r="D639" t="str">
            <v>SUPPLIER : B132</v>
          </cell>
          <cell r="E639" t="str">
            <v>CTY TNHH XNK&amp;</v>
          </cell>
          <cell r="F639" t="str">
            <v>CN MINH</v>
          </cell>
          <cell r="G639" t="str">
            <v>ANH</v>
          </cell>
          <cell r="H639" t="str">
            <v>ADVANCE</v>
          </cell>
          <cell r="I639" t="str">
            <v>OK :  3</v>
          </cell>
        </row>
        <row r="640">
          <cell r="B640" t="str">
            <v>B132</v>
          </cell>
        </row>
        <row r="641">
          <cell r="B641" t="str">
            <v>B132</v>
          </cell>
          <cell r="D641" t="str">
            <v>PART NUMBER</v>
          </cell>
          <cell r="E641" t="str">
            <v>DESCRIPTION</v>
          </cell>
          <cell r="F641" t="str">
            <v>PLNR.</v>
          </cell>
          <cell r="G641" t="str">
            <v>RATIO</v>
          </cell>
          <cell r="H641" t="str">
            <v>#DELVR</v>
          </cell>
          <cell r="I641" t="str">
            <v>ADVANCE</v>
          </cell>
        </row>
        <row r="642">
          <cell r="B642" t="str">
            <v>B132</v>
          </cell>
          <cell r="D642" t="str">
            <v>===============</v>
          </cell>
          <cell r="E642" t="str">
            <v>===============</v>
          </cell>
          <cell r="F642" t="str">
            <v>=====</v>
          </cell>
          <cell r="G642" t="str">
            <v>=====</v>
          </cell>
          <cell r="H642" t="str">
            <v>======</v>
          </cell>
          <cell r="I642" t="str">
            <v>======</v>
          </cell>
        </row>
        <row r="643">
          <cell r="B643" t="str">
            <v>B132</v>
          </cell>
          <cell r="C643">
            <v>0</v>
          </cell>
          <cell r="D643" t="str">
            <v>VNP800019</v>
          </cell>
          <cell r="E643" t="str">
            <v>TAM LOC, MAKER</v>
          </cell>
          <cell r="F643">
            <v>10013</v>
          </cell>
          <cell r="G643">
            <v>0</v>
          </cell>
          <cell r="H643">
            <v>1</v>
          </cell>
          <cell r="I643">
            <v>0</v>
          </cell>
        </row>
        <row r="644">
          <cell r="B644" t="str">
            <v>B132</v>
          </cell>
          <cell r="C644" t="str">
            <v>+</v>
          </cell>
        </row>
        <row r="645">
          <cell r="B645" t="str">
            <v>B132</v>
          </cell>
          <cell r="C645">
            <v>0</v>
          </cell>
          <cell r="G645" t="str">
            <v>=====</v>
          </cell>
          <cell r="H645" t="str">
            <v>======</v>
          </cell>
          <cell r="I645" t="str">
            <v>======</v>
          </cell>
        </row>
        <row r="646">
          <cell r="B646" t="str">
            <v>TOTAL:B132</v>
          </cell>
          <cell r="E646" t="str">
            <v>SUPPLIER</v>
          </cell>
          <cell r="F646" t="str">
            <v>TOTAL:</v>
          </cell>
          <cell r="G646">
            <v>0</v>
          </cell>
          <cell r="H646">
            <v>1</v>
          </cell>
          <cell r="I646">
            <v>0</v>
          </cell>
        </row>
        <row r="647">
          <cell r="B647" t="str">
            <v>TOTAL:B132</v>
          </cell>
          <cell r="C647">
            <v>1</v>
          </cell>
        </row>
        <row r="648">
          <cell r="B648" t="str">
            <v>TOTAL:B132</v>
          </cell>
          <cell r="D648" t="str">
            <v>B483030</v>
          </cell>
          <cell r="G648" t="str">
            <v>SUP</v>
          </cell>
          <cell r="H648" t="str">
            <v>PLIER DE</v>
          </cell>
          <cell r="I648" t="str">
            <v>LIVERY PE</v>
          </cell>
        </row>
        <row r="649">
          <cell r="B649" t="str">
            <v>TOTAL:B132</v>
          </cell>
          <cell r="C649">
            <v>0</v>
          </cell>
          <cell r="D649" t="str">
            <v>PLANT : K1</v>
          </cell>
        </row>
        <row r="650">
          <cell r="B650" t="str">
            <v>B18</v>
          </cell>
          <cell r="C650">
            <v>0</v>
          </cell>
          <cell r="D650" t="str">
            <v>SUPPLIER : B18</v>
          </cell>
          <cell r="E650" t="str">
            <v>CTY CP SX&amp;DV C</v>
          </cell>
          <cell r="F650" t="str">
            <v>.NGHIEP</v>
          </cell>
          <cell r="G650" t="str">
            <v>GMF</v>
          </cell>
          <cell r="H650" t="str">
            <v>ADVANCE</v>
          </cell>
          <cell r="I650" t="str">
            <v>OK :  3</v>
          </cell>
        </row>
        <row r="651">
          <cell r="B651" t="str">
            <v>B18</v>
          </cell>
        </row>
        <row r="652">
          <cell r="B652" t="str">
            <v>B18</v>
          </cell>
          <cell r="D652" t="str">
            <v>PART NUMBER</v>
          </cell>
          <cell r="E652" t="str">
            <v>DESCRIPTION</v>
          </cell>
          <cell r="F652" t="str">
            <v>PLNR.</v>
          </cell>
          <cell r="G652" t="str">
            <v>RATIO</v>
          </cell>
          <cell r="H652" t="str">
            <v>#DELVR</v>
          </cell>
          <cell r="I652" t="str">
            <v>ADVANCE</v>
          </cell>
        </row>
        <row r="653">
          <cell r="B653" t="str">
            <v>B18</v>
          </cell>
          <cell r="D653" t="str">
            <v>===============</v>
          </cell>
          <cell r="E653" t="str">
            <v>===============</v>
          </cell>
          <cell r="F653" t="str">
            <v>=====</v>
          </cell>
          <cell r="G653" t="str">
            <v>=====</v>
          </cell>
          <cell r="H653" t="str">
            <v>======</v>
          </cell>
          <cell r="I653" t="str">
            <v>======</v>
          </cell>
        </row>
        <row r="654">
          <cell r="B654" t="str">
            <v>B18</v>
          </cell>
          <cell r="C654">
            <v>0</v>
          </cell>
          <cell r="D654" t="str">
            <v>VN989411-0500</v>
          </cell>
          <cell r="E654" t="str">
            <v>PLASTIC DIVIDER</v>
          </cell>
          <cell r="F654">
            <v>10005</v>
          </cell>
          <cell r="G654">
            <v>100</v>
          </cell>
          <cell r="H654">
            <v>2</v>
          </cell>
          <cell r="I654">
            <v>0</v>
          </cell>
        </row>
        <row r="655">
          <cell r="B655" t="str">
            <v>B18</v>
          </cell>
          <cell r="C655">
            <v>0</v>
          </cell>
          <cell r="D655" t="str">
            <v>VN989411-0501</v>
          </cell>
          <cell r="E655" t="str">
            <v>PLASTIC DUNNAGE</v>
          </cell>
          <cell r="F655">
            <v>10005</v>
          </cell>
          <cell r="G655">
            <v>100</v>
          </cell>
          <cell r="H655">
            <v>16</v>
          </cell>
          <cell r="I655">
            <v>0</v>
          </cell>
        </row>
        <row r="656">
          <cell r="B656" t="str">
            <v>B18</v>
          </cell>
          <cell r="C656">
            <v>0</v>
          </cell>
          <cell r="D656" t="str">
            <v>VN989411-0600</v>
          </cell>
          <cell r="E656" t="str">
            <v>PLASTIC DIVIDER</v>
          </cell>
          <cell r="F656">
            <v>10005</v>
          </cell>
          <cell r="G656">
            <v>100</v>
          </cell>
          <cell r="H656">
            <v>20</v>
          </cell>
          <cell r="I656">
            <v>0</v>
          </cell>
        </row>
        <row r="657">
          <cell r="B657" t="str">
            <v>B18</v>
          </cell>
          <cell r="C657">
            <v>0</v>
          </cell>
          <cell r="D657" t="str">
            <v>VN989411-0640</v>
          </cell>
          <cell r="E657" t="str">
            <v>PLASTIC DUNNAGE</v>
          </cell>
          <cell r="F657">
            <v>10005</v>
          </cell>
          <cell r="G657">
            <v>100</v>
          </cell>
          <cell r="H657">
            <v>12</v>
          </cell>
          <cell r="I657">
            <v>0</v>
          </cell>
        </row>
        <row r="658">
          <cell r="B658" t="str">
            <v>B18</v>
          </cell>
          <cell r="C658">
            <v>0</v>
          </cell>
          <cell r="D658" t="str">
            <v>VN989411-0650</v>
          </cell>
          <cell r="E658" t="str">
            <v>PLASTIC DUNNAGE</v>
          </cell>
          <cell r="F658">
            <v>10005</v>
          </cell>
          <cell r="G658">
            <v>100</v>
          </cell>
          <cell r="H658">
            <v>3</v>
          </cell>
          <cell r="I658">
            <v>0</v>
          </cell>
        </row>
        <row r="659">
          <cell r="B659" t="str">
            <v>B18</v>
          </cell>
          <cell r="C659">
            <v>0</v>
          </cell>
          <cell r="D659" t="str">
            <v>VN989411-0670</v>
          </cell>
          <cell r="E659" t="str">
            <v>PLASTIC DUNNAGE</v>
          </cell>
          <cell r="F659">
            <v>10005</v>
          </cell>
          <cell r="G659">
            <v>100</v>
          </cell>
          <cell r="H659">
            <v>33</v>
          </cell>
          <cell r="I659">
            <v>0</v>
          </cell>
        </row>
        <row r="660">
          <cell r="B660" t="str">
            <v>B18</v>
          </cell>
          <cell r="C660">
            <v>0</v>
          </cell>
          <cell r="D660" t="str">
            <v>VN989411-0701</v>
          </cell>
          <cell r="E660" t="str">
            <v>PLASTIC DIVIDER</v>
          </cell>
          <cell r="F660">
            <v>10005</v>
          </cell>
          <cell r="G660">
            <v>100</v>
          </cell>
          <cell r="H660">
            <v>14</v>
          </cell>
          <cell r="I660">
            <v>0</v>
          </cell>
        </row>
        <row r="661">
          <cell r="B661" t="str">
            <v>B18</v>
          </cell>
          <cell r="C661">
            <v>0</v>
          </cell>
          <cell r="D661" t="str">
            <v>VN989412-0210</v>
          </cell>
          <cell r="E661" t="str">
            <v>NHUA</v>
          </cell>
          <cell r="F661">
            <v>10005</v>
          </cell>
          <cell r="G661">
            <v>100</v>
          </cell>
          <cell r="H661">
            <v>38</v>
          </cell>
          <cell r="I661">
            <v>0</v>
          </cell>
        </row>
        <row r="662">
          <cell r="B662" t="str">
            <v>B18</v>
          </cell>
          <cell r="C662">
            <v>0</v>
          </cell>
          <cell r="D662" t="str">
            <v>VN989412-0280</v>
          </cell>
          <cell r="E662" t="str">
            <v>PLASTIC PAD</v>
          </cell>
          <cell r="F662">
            <v>10005</v>
          </cell>
          <cell r="G662">
            <v>100</v>
          </cell>
          <cell r="H662">
            <v>1</v>
          </cell>
          <cell r="I662">
            <v>0</v>
          </cell>
        </row>
        <row r="663">
          <cell r="B663" t="str">
            <v>B18</v>
          </cell>
          <cell r="C663">
            <v>0</v>
          </cell>
          <cell r="D663" t="str">
            <v>VN989412-0291</v>
          </cell>
          <cell r="E663" t="str">
            <v>PLASTIC TRAY</v>
          </cell>
          <cell r="F663">
            <v>10005</v>
          </cell>
          <cell r="G663">
            <v>100</v>
          </cell>
          <cell r="H663">
            <v>9</v>
          </cell>
          <cell r="I663">
            <v>0</v>
          </cell>
        </row>
        <row r="664">
          <cell r="B664" t="str">
            <v>B18</v>
          </cell>
          <cell r="C664">
            <v>0</v>
          </cell>
          <cell r="D664" t="str">
            <v>VN989412-0410</v>
          </cell>
          <cell r="E664" t="str">
            <v>NHUA</v>
          </cell>
          <cell r="F664">
            <v>10005</v>
          </cell>
          <cell r="G664">
            <v>100</v>
          </cell>
          <cell r="H664">
            <v>3</v>
          </cell>
          <cell r="I664">
            <v>0</v>
          </cell>
        </row>
        <row r="665">
          <cell r="B665" t="str">
            <v>B18</v>
          </cell>
          <cell r="C665">
            <v>0</v>
          </cell>
          <cell r="D665" t="str">
            <v>VN989412-0420</v>
          </cell>
          <cell r="E665" t="str">
            <v>PLASTIC TRAY</v>
          </cell>
          <cell r="F665">
            <v>10005</v>
          </cell>
          <cell r="G665">
            <v>100</v>
          </cell>
          <cell r="H665">
            <v>3</v>
          </cell>
          <cell r="I665">
            <v>0</v>
          </cell>
        </row>
        <row r="666">
          <cell r="B666" t="str">
            <v>B18</v>
          </cell>
          <cell r="C666">
            <v>0</v>
          </cell>
          <cell r="D666" t="str">
            <v>VN989412-0510</v>
          </cell>
          <cell r="E666" t="str">
            <v>PLASTIC BOX</v>
          </cell>
          <cell r="F666">
            <v>10005</v>
          </cell>
          <cell r="G666">
            <v>100</v>
          </cell>
          <cell r="H666">
            <v>3</v>
          </cell>
          <cell r="I666">
            <v>0</v>
          </cell>
        </row>
        <row r="667">
          <cell r="B667" t="str">
            <v>B18</v>
          </cell>
          <cell r="C667">
            <v>0</v>
          </cell>
          <cell r="D667" t="str">
            <v>VN989412-0550</v>
          </cell>
          <cell r="E667" t="str">
            <v>PLASTIC BOX</v>
          </cell>
          <cell r="F667">
            <v>10005</v>
          </cell>
          <cell r="G667">
            <v>100</v>
          </cell>
          <cell r="H667">
            <v>28</v>
          </cell>
          <cell r="I667">
            <v>0</v>
          </cell>
        </row>
        <row r="668">
          <cell r="B668" t="str">
            <v>B18</v>
          </cell>
          <cell r="C668">
            <v>0</v>
          </cell>
          <cell r="D668" t="str">
            <v>VN989412-0570</v>
          </cell>
          <cell r="E668" t="str">
            <v>PLASTIC TRAY</v>
          </cell>
          <cell r="F668">
            <v>10005</v>
          </cell>
          <cell r="G668">
            <v>100</v>
          </cell>
          <cell r="H668">
            <v>39</v>
          </cell>
          <cell r="I668">
            <v>0</v>
          </cell>
        </row>
        <row r="669">
          <cell r="B669" t="str">
            <v>B18</v>
          </cell>
          <cell r="C669">
            <v>0</v>
          </cell>
          <cell r="D669" t="str">
            <v>VN989412-0680</v>
          </cell>
          <cell r="E669" t="str">
            <v>PLASTIC TRAY</v>
          </cell>
          <cell r="F669">
            <v>10005</v>
          </cell>
          <cell r="G669">
            <v>100</v>
          </cell>
          <cell r="H669">
            <v>21</v>
          </cell>
          <cell r="I669">
            <v>0</v>
          </cell>
        </row>
        <row r="670">
          <cell r="B670" t="str">
            <v>B18</v>
          </cell>
          <cell r="C670">
            <v>0</v>
          </cell>
          <cell r="D670" t="str">
            <v>VN989412-0712</v>
          </cell>
          <cell r="E670" t="str">
            <v>PLASTIC TRAY</v>
          </cell>
          <cell r="F670">
            <v>10005</v>
          </cell>
          <cell r="G670">
            <v>100</v>
          </cell>
          <cell r="H670">
            <v>12</v>
          </cell>
          <cell r="I670">
            <v>0</v>
          </cell>
        </row>
        <row r="671">
          <cell r="B671" t="str">
            <v>B18</v>
          </cell>
          <cell r="C671">
            <v>0</v>
          </cell>
          <cell r="D671" t="str">
            <v>VN989412-0780</v>
          </cell>
          <cell r="E671" t="str">
            <v>PLASTIC TRAY</v>
          </cell>
          <cell r="F671">
            <v>10005</v>
          </cell>
          <cell r="G671">
            <v>100</v>
          </cell>
          <cell r="H671">
            <v>20</v>
          </cell>
          <cell r="I671">
            <v>0</v>
          </cell>
        </row>
        <row r="672">
          <cell r="B672" t="str">
            <v>B18</v>
          </cell>
          <cell r="C672">
            <v>0</v>
          </cell>
          <cell r="D672" t="str">
            <v>VN989415-0010</v>
          </cell>
          <cell r="E672" t="str">
            <v>LINING PLASTIC</v>
          </cell>
          <cell r="F672">
            <v>10005</v>
          </cell>
          <cell r="G672">
            <v>100</v>
          </cell>
          <cell r="H672">
            <v>4</v>
          </cell>
          <cell r="I672">
            <v>0</v>
          </cell>
        </row>
        <row r="673">
          <cell r="B673" t="str">
            <v>B18</v>
          </cell>
          <cell r="C673">
            <v>0</v>
          </cell>
          <cell r="D673" t="str">
            <v>VN989415-0021</v>
          </cell>
          <cell r="E673" t="str">
            <v>PLASTIC PAD</v>
          </cell>
          <cell r="F673">
            <v>10005</v>
          </cell>
          <cell r="G673">
            <v>100</v>
          </cell>
          <cell r="H673">
            <v>25</v>
          </cell>
          <cell r="I673">
            <v>0</v>
          </cell>
        </row>
        <row r="674">
          <cell r="B674" t="str">
            <v>B18</v>
          </cell>
          <cell r="C674">
            <v>0</v>
          </cell>
          <cell r="D674" t="str">
            <v>VN989415-0030</v>
          </cell>
          <cell r="E674" t="str">
            <v>PAD OCV</v>
          </cell>
          <cell r="F674">
            <v>10005</v>
          </cell>
          <cell r="G674">
            <v>100</v>
          </cell>
          <cell r="H674">
            <v>18</v>
          </cell>
          <cell r="I674">
            <v>0</v>
          </cell>
        </row>
        <row r="675">
          <cell r="B675" t="str">
            <v>B18</v>
          </cell>
          <cell r="C675">
            <v>0</v>
          </cell>
          <cell r="D675" t="str">
            <v>VN989415-0230</v>
          </cell>
          <cell r="E675" t="str">
            <v>PLASTIC</v>
          </cell>
          <cell r="F675">
            <v>10005</v>
          </cell>
          <cell r="G675">
            <v>100</v>
          </cell>
          <cell r="H675">
            <v>9</v>
          </cell>
          <cell r="I675">
            <v>0</v>
          </cell>
        </row>
        <row r="676">
          <cell r="B676" t="str">
            <v>B18</v>
          </cell>
          <cell r="C676">
            <v>0</v>
          </cell>
          <cell r="D676" t="str">
            <v>VN989415-0300</v>
          </cell>
          <cell r="E676" t="str">
            <v>PLASTIC PAD</v>
          </cell>
          <cell r="F676">
            <v>10005</v>
          </cell>
          <cell r="G676">
            <v>100</v>
          </cell>
          <cell r="H676">
            <v>2</v>
          </cell>
          <cell r="I676">
            <v>0</v>
          </cell>
        </row>
        <row r="677">
          <cell r="B677" t="str">
            <v>B18</v>
          </cell>
          <cell r="C677">
            <v>0</v>
          </cell>
          <cell r="D677" t="str">
            <v>VN989415-0390</v>
          </cell>
          <cell r="E677" t="str">
            <v>PLASTIC PAD</v>
          </cell>
          <cell r="F677">
            <v>10005</v>
          </cell>
          <cell r="G677">
            <v>100</v>
          </cell>
          <cell r="H677">
            <v>18</v>
          </cell>
          <cell r="I677">
            <v>0</v>
          </cell>
        </row>
        <row r="678">
          <cell r="B678" t="str">
            <v>B18</v>
          </cell>
          <cell r="C678">
            <v>0</v>
          </cell>
          <cell r="D678" t="str">
            <v>VN989415-0400</v>
          </cell>
          <cell r="E678" t="str">
            <v>PLASTIC PAD</v>
          </cell>
          <cell r="F678">
            <v>10005</v>
          </cell>
          <cell r="G678">
            <v>100</v>
          </cell>
          <cell r="H678">
            <v>10</v>
          </cell>
          <cell r="I678">
            <v>0</v>
          </cell>
        </row>
        <row r="679">
          <cell r="B679" t="str">
            <v>B18</v>
          </cell>
          <cell r="C679">
            <v>0</v>
          </cell>
          <cell r="D679" t="str">
            <v>VN989415-0501</v>
          </cell>
          <cell r="E679" t="str">
            <v>PLASTIC CAP</v>
          </cell>
          <cell r="F679">
            <v>10005</v>
          </cell>
          <cell r="G679">
            <v>100</v>
          </cell>
          <cell r="H679">
            <v>14</v>
          </cell>
          <cell r="I679">
            <v>0</v>
          </cell>
        </row>
        <row r="680">
          <cell r="B680" t="str">
            <v>B18</v>
          </cell>
          <cell r="C680">
            <v>1</v>
          </cell>
        </row>
        <row r="681">
          <cell r="B681" t="str">
            <v>B18</v>
          </cell>
          <cell r="D681" t="str">
            <v>B483030</v>
          </cell>
          <cell r="G681" t="str">
            <v>SUP</v>
          </cell>
          <cell r="H681" t="str">
            <v>PLIER DE</v>
          </cell>
          <cell r="I681" t="str">
            <v>LIVERY PE</v>
          </cell>
        </row>
        <row r="682">
          <cell r="B682" t="str">
            <v>B18</v>
          </cell>
          <cell r="C682">
            <v>0</v>
          </cell>
          <cell r="D682" t="str">
            <v>PLANT : K1</v>
          </cell>
        </row>
        <row r="683">
          <cell r="B683" t="str">
            <v>B18</v>
          </cell>
          <cell r="C683">
            <v>0</v>
          </cell>
          <cell r="D683" t="str">
            <v>SUPPLIER : B18</v>
          </cell>
          <cell r="E683" t="str">
            <v>CTY CP SX&amp;DV C</v>
          </cell>
          <cell r="F683" t="str">
            <v>.NGHIEP</v>
          </cell>
          <cell r="G683" t="str">
            <v>GMF</v>
          </cell>
          <cell r="H683" t="str">
            <v>ADVANCE</v>
          </cell>
          <cell r="I683" t="str">
            <v>OK :  3</v>
          </cell>
        </row>
        <row r="684">
          <cell r="B684" t="str">
            <v>B18</v>
          </cell>
        </row>
        <row r="685">
          <cell r="B685" t="str">
            <v>B18</v>
          </cell>
          <cell r="D685" t="str">
            <v>PART NUMBER</v>
          </cell>
          <cell r="E685" t="str">
            <v>DESCRIPTION</v>
          </cell>
          <cell r="F685" t="str">
            <v>PLNR.</v>
          </cell>
          <cell r="G685" t="str">
            <v>RATIO</v>
          </cell>
          <cell r="H685" t="str">
            <v>#DELVR</v>
          </cell>
          <cell r="I685" t="str">
            <v>ADVANCE</v>
          </cell>
        </row>
        <row r="686">
          <cell r="B686" t="str">
            <v>B18</v>
          </cell>
          <cell r="D686" t="str">
            <v>===============</v>
          </cell>
          <cell r="E686" t="str">
            <v>===============</v>
          </cell>
          <cell r="F686" t="str">
            <v>=====</v>
          </cell>
          <cell r="G686" t="str">
            <v>=====</v>
          </cell>
          <cell r="H686" t="str">
            <v>======</v>
          </cell>
          <cell r="I686" t="str">
            <v>======</v>
          </cell>
        </row>
        <row r="687">
          <cell r="B687" t="str">
            <v>B18</v>
          </cell>
          <cell r="C687">
            <v>0</v>
          </cell>
          <cell r="D687" t="str">
            <v>VN989415-0531</v>
          </cell>
          <cell r="E687" t="str">
            <v>PLASTIC PAD</v>
          </cell>
          <cell r="F687">
            <v>10005</v>
          </cell>
          <cell r="G687">
            <v>100</v>
          </cell>
          <cell r="H687">
            <v>3</v>
          </cell>
          <cell r="I687">
            <v>0</v>
          </cell>
        </row>
        <row r="688">
          <cell r="B688" t="str">
            <v>B18</v>
          </cell>
          <cell r="C688">
            <v>0</v>
          </cell>
          <cell r="D688" t="str">
            <v>VN989431-0150</v>
          </cell>
          <cell r="E688" t="str">
            <v>PLASTIC</v>
          </cell>
          <cell r="F688">
            <v>10005</v>
          </cell>
          <cell r="G688">
            <v>100</v>
          </cell>
          <cell r="H688">
            <v>10</v>
          </cell>
          <cell r="I688">
            <v>0</v>
          </cell>
        </row>
        <row r="689">
          <cell r="B689" t="str">
            <v>B18</v>
          </cell>
          <cell r="C689">
            <v>0</v>
          </cell>
          <cell r="D689" t="str">
            <v>VN989452-0020</v>
          </cell>
          <cell r="E689" t="str">
            <v>SLIPSHEET</v>
          </cell>
          <cell r="F689">
            <v>10005</v>
          </cell>
          <cell r="G689">
            <v>100</v>
          </cell>
          <cell r="H689">
            <v>2</v>
          </cell>
          <cell r="I689">
            <v>0</v>
          </cell>
        </row>
        <row r="690">
          <cell r="B690" t="str">
            <v>B18</v>
          </cell>
          <cell r="C690">
            <v>0</v>
          </cell>
          <cell r="D690" t="str">
            <v>VN989452-0030</v>
          </cell>
          <cell r="E690" t="str">
            <v>SLIPSHEET</v>
          </cell>
          <cell r="F690">
            <v>10005</v>
          </cell>
          <cell r="G690">
            <v>100</v>
          </cell>
          <cell r="H690">
            <v>3</v>
          </cell>
          <cell r="I690">
            <v>0</v>
          </cell>
        </row>
        <row r="691">
          <cell r="B691" t="str">
            <v>B18</v>
          </cell>
          <cell r="C691">
            <v>0</v>
          </cell>
          <cell r="D691" t="str">
            <v>VN989453-0030</v>
          </cell>
          <cell r="E691" t="str">
            <v>WRAPPING SHEET</v>
          </cell>
          <cell r="F691">
            <v>10005</v>
          </cell>
          <cell r="G691">
            <v>100</v>
          </cell>
          <cell r="H691">
            <v>15</v>
          </cell>
          <cell r="I691">
            <v>0</v>
          </cell>
        </row>
        <row r="692">
          <cell r="B692" t="str">
            <v>B18</v>
          </cell>
          <cell r="C692">
            <v>0</v>
          </cell>
          <cell r="G692" t="str">
            <v>=====</v>
          </cell>
          <cell r="H692" t="str">
            <v>======</v>
          </cell>
          <cell r="I692" t="str">
            <v>======</v>
          </cell>
        </row>
        <row r="693">
          <cell r="B693" t="str">
            <v>TOTAL:B18</v>
          </cell>
          <cell r="E693" t="str">
            <v>SUPPLIER</v>
          </cell>
          <cell r="F693" t="str">
            <v>TOTAL:</v>
          </cell>
          <cell r="G693">
            <v>100</v>
          </cell>
          <cell r="H693">
            <v>410</v>
          </cell>
          <cell r="I693">
            <v>0</v>
          </cell>
        </row>
        <row r="694">
          <cell r="B694" t="str">
            <v>TOTAL:B18</v>
          </cell>
          <cell r="C694">
            <v>1</v>
          </cell>
        </row>
        <row r="695">
          <cell r="B695" t="str">
            <v>TOTAL:B18</v>
          </cell>
          <cell r="D695" t="str">
            <v>B483030</v>
          </cell>
          <cell r="G695" t="str">
            <v>SUP</v>
          </cell>
          <cell r="H695" t="str">
            <v>PLIER DE</v>
          </cell>
          <cell r="I695" t="str">
            <v>LIVERY PE</v>
          </cell>
        </row>
        <row r="696">
          <cell r="B696" t="str">
            <v>TOTAL:B18</v>
          </cell>
          <cell r="C696">
            <v>0</v>
          </cell>
          <cell r="D696" t="str">
            <v>PLANT : K1</v>
          </cell>
        </row>
        <row r="697">
          <cell r="B697" t="str">
            <v>B190</v>
          </cell>
          <cell r="C697">
            <v>0</v>
          </cell>
          <cell r="D697" t="str">
            <v>SUPPLIER : B190</v>
          </cell>
          <cell r="E697" t="str">
            <v>CONG TY TNHH D</v>
          </cell>
          <cell r="F697" t="str">
            <v>AU NHON</v>
          </cell>
          <cell r="G697" t="str">
            <v>IDE</v>
          </cell>
          <cell r="H697" t="str">
            <v>ADVANCE</v>
          </cell>
          <cell r="I697" t="str">
            <v>OK :  3</v>
          </cell>
        </row>
        <row r="698">
          <cell r="B698" t="str">
            <v>B190</v>
          </cell>
        </row>
        <row r="699">
          <cell r="B699" t="str">
            <v>B190</v>
          </cell>
          <cell r="D699" t="str">
            <v>PART NUMBER</v>
          </cell>
          <cell r="E699" t="str">
            <v>DESCRIPTION</v>
          </cell>
          <cell r="F699" t="str">
            <v>PLNR.</v>
          </cell>
          <cell r="G699" t="str">
            <v>RATIO</v>
          </cell>
          <cell r="H699" t="str">
            <v>#DELVR</v>
          </cell>
          <cell r="I699" t="str">
            <v>ADVANCE</v>
          </cell>
        </row>
        <row r="700">
          <cell r="B700" t="str">
            <v>B190</v>
          </cell>
          <cell r="D700" t="str">
            <v>===============</v>
          </cell>
          <cell r="E700" t="str">
            <v>===============</v>
          </cell>
          <cell r="F700" t="str">
            <v>=====</v>
          </cell>
          <cell r="G700" t="str">
            <v>=====</v>
          </cell>
          <cell r="H700" t="str">
            <v>======</v>
          </cell>
          <cell r="I700" t="str">
            <v>======</v>
          </cell>
        </row>
        <row r="701">
          <cell r="B701" t="str">
            <v>B190</v>
          </cell>
          <cell r="C701">
            <v>0</v>
          </cell>
          <cell r="D701" t="str">
            <v>VNS900027</v>
          </cell>
          <cell r="E701" t="str">
            <v>11ATF OIL</v>
          </cell>
          <cell r="F701">
            <v>234</v>
          </cell>
          <cell r="G701">
            <v>100</v>
          </cell>
          <cell r="H701">
            <v>1</v>
          </cell>
          <cell r="I701">
            <v>0</v>
          </cell>
        </row>
        <row r="702">
          <cell r="B702" t="str">
            <v>B190</v>
          </cell>
          <cell r="C702">
            <v>0</v>
          </cell>
          <cell r="D702" t="str">
            <v>VNS900028</v>
          </cell>
          <cell r="E702" t="str">
            <v>13CVTF OIL</v>
          </cell>
          <cell r="F702">
            <v>234</v>
          </cell>
          <cell r="G702">
            <v>100</v>
          </cell>
          <cell r="H702">
            <v>11</v>
          </cell>
          <cell r="I702">
            <v>0</v>
          </cell>
        </row>
        <row r="703">
          <cell r="B703" t="str">
            <v>B190</v>
          </cell>
          <cell r="C703">
            <v>0</v>
          </cell>
          <cell r="G703" t="str">
            <v>=====</v>
          </cell>
          <cell r="H703" t="str">
            <v>======</v>
          </cell>
          <cell r="I703" t="str">
            <v>======</v>
          </cell>
        </row>
        <row r="704">
          <cell r="B704" t="str">
            <v>TOTAL:B190</v>
          </cell>
          <cell r="E704" t="str">
            <v>SUPPLIER</v>
          </cell>
          <cell r="F704" t="str">
            <v>TOTAL:</v>
          </cell>
          <cell r="G704">
            <v>100</v>
          </cell>
          <cell r="H704">
            <v>12</v>
          </cell>
          <cell r="I704">
            <v>0</v>
          </cell>
        </row>
        <row r="705">
          <cell r="B705" t="str">
            <v>TOTAL:B190</v>
          </cell>
          <cell r="C705">
            <v>1</v>
          </cell>
        </row>
        <row r="706">
          <cell r="B706" t="str">
            <v>TOTAL:B190</v>
          </cell>
          <cell r="D706" t="str">
            <v>B483030</v>
          </cell>
          <cell r="G706" t="str">
            <v>SUP</v>
          </cell>
          <cell r="H706" t="str">
            <v>PLIER DE</v>
          </cell>
          <cell r="I706" t="str">
            <v>LIVERY PE</v>
          </cell>
        </row>
        <row r="707">
          <cell r="B707" t="str">
            <v>TOTAL:B190</v>
          </cell>
          <cell r="C707">
            <v>0</v>
          </cell>
          <cell r="D707" t="str">
            <v>PLANT : K1</v>
          </cell>
        </row>
        <row r="708">
          <cell r="B708" t="str">
            <v>B205</v>
          </cell>
          <cell r="C708">
            <v>0</v>
          </cell>
          <cell r="D708" t="str">
            <v>SUPPLIER : B205</v>
          </cell>
          <cell r="E708" t="str">
            <v>TOP SUN CO.,LT</v>
          </cell>
          <cell r="F708" t="str">
            <v>D</v>
          </cell>
          <cell r="H708" t="str">
            <v>ADVANCE</v>
          </cell>
          <cell r="I708" t="str">
            <v>OK :  3</v>
          </cell>
        </row>
        <row r="709">
          <cell r="B709" t="str">
            <v>B205</v>
          </cell>
        </row>
        <row r="710">
          <cell r="B710" t="str">
            <v>B205</v>
          </cell>
          <cell r="D710" t="str">
            <v>PART NUMBER</v>
          </cell>
          <cell r="E710" t="str">
            <v>DESCRIPTION</v>
          </cell>
          <cell r="F710" t="str">
            <v>PLNR.</v>
          </cell>
          <cell r="G710" t="str">
            <v>RATIO</v>
          </cell>
          <cell r="H710" t="str">
            <v>#DELVR</v>
          </cell>
          <cell r="I710" t="str">
            <v>ADVANCE</v>
          </cell>
        </row>
        <row r="711">
          <cell r="B711" t="str">
            <v>B205</v>
          </cell>
          <cell r="D711" t="str">
            <v>===============</v>
          </cell>
          <cell r="E711" t="str">
            <v>===============</v>
          </cell>
          <cell r="F711" t="str">
            <v>=====</v>
          </cell>
          <cell r="G711" t="str">
            <v>=====</v>
          </cell>
          <cell r="H711" t="str">
            <v>======</v>
          </cell>
          <cell r="I711" t="str">
            <v>======</v>
          </cell>
        </row>
        <row r="712">
          <cell r="B712" t="str">
            <v>B205</v>
          </cell>
          <cell r="C712">
            <v>0</v>
          </cell>
          <cell r="D712" t="str">
            <v>P100023</v>
          </cell>
          <cell r="E712" t="str">
            <v>TOPSUN OIL</v>
          </cell>
          <cell r="F712">
            <v>10013</v>
          </cell>
          <cell r="G712">
            <v>100</v>
          </cell>
          <cell r="H712">
            <v>1</v>
          </cell>
          <cell r="I712">
            <v>0</v>
          </cell>
        </row>
        <row r="713">
          <cell r="B713" t="str">
            <v>B205</v>
          </cell>
          <cell r="C713">
            <v>0</v>
          </cell>
          <cell r="G713" t="str">
            <v>=====</v>
          </cell>
          <cell r="H713" t="str">
            <v>======</v>
          </cell>
          <cell r="I713" t="str">
            <v>======</v>
          </cell>
        </row>
        <row r="714">
          <cell r="B714" t="str">
            <v>TOTAL:B205</v>
          </cell>
          <cell r="E714" t="str">
            <v>SUPPLIER</v>
          </cell>
          <cell r="F714" t="str">
            <v>TOTAL:</v>
          </cell>
          <cell r="G714">
            <v>100</v>
          </cell>
          <cell r="H714">
            <v>1</v>
          </cell>
          <cell r="I714">
            <v>0</v>
          </cell>
        </row>
        <row r="715">
          <cell r="B715" t="str">
            <v>TOTAL:B205</v>
          </cell>
          <cell r="C715">
            <v>1</v>
          </cell>
        </row>
        <row r="716">
          <cell r="B716" t="str">
            <v>TOTAL:B205</v>
          </cell>
          <cell r="D716" t="str">
            <v>B483030</v>
          </cell>
          <cell r="G716" t="str">
            <v>SUP</v>
          </cell>
          <cell r="H716" t="str">
            <v>PLIER DE</v>
          </cell>
          <cell r="I716" t="str">
            <v>LIVERY PE</v>
          </cell>
        </row>
        <row r="717">
          <cell r="B717" t="str">
            <v>TOTAL:B205</v>
          </cell>
          <cell r="C717">
            <v>0</v>
          </cell>
          <cell r="D717" t="str">
            <v>PLANT : K1</v>
          </cell>
        </row>
        <row r="718">
          <cell r="B718" t="str">
            <v>B214</v>
          </cell>
          <cell r="C718">
            <v>0</v>
          </cell>
          <cell r="D718" t="str">
            <v>SUPPLIER : B214</v>
          </cell>
          <cell r="E718" t="str">
            <v>NISHI TOKYO CH</v>
          </cell>
          <cell r="F718" t="str">
            <v>EMIX COR</v>
          </cell>
          <cell r="G718" t="str">
            <v>P</v>
          </cell>
          <cell r="H718" t="str">
            <v>ADVANCE</v>
          </cell>
          <cell r="I718" t="str">
            <v>OK :  3</v>
          </cell>
        </row>
        <row r="719">
          <cell r="B719" t="str">
            <v>B214</v>
          </cell>
        </row>
        <row r="720">
          <cell r="B720" t="str">
            <v>B214</v>
          </cell>
          <cell r="D720" t="str">
            <v>PART NUMBER</v>
          </cell>
          <cell r="E720" t="str">
            <v>DESCRIPTION</v>
          </cell>
          <cell r="F720" t="str">
            <v>PLNR.</v>
          </cell>
          <cell r="G720" t="str">
            <v>RATIO</v>
          </cell>
          <cell r="H720" t="str">
            <v>#DELVR</v>
          </cell>
          <cell r="I720" t="str">
            <v>ADVANCE</v>
          </cell>
        </row>
        <row r="721">
          <cell r="B721" t="str">
            <v>B214</v>
          </cell>
          <cell r="D721" t="str">
            <v>===============</v>
          </cell>
          <cell r="E721" t="str">
            <v>===============</v>
          </cell>
          <cell r="F721" t="str">
            <v>=====</v>
          </cell>
          <cell r="G721" t="str">
            <v>=====</v>
          </cell>
          <cell r="H721" t="str">
            <v>======</v>
          </cell>
          <cell r="I721" t="str">
            <v>======</v>
          </cell>
        </row>
        <row r="722">
          <cell r="B722" t="str">
            <v>B214</v>
          </cell>
          <cell r="C722">
            <v>0</v>
          </cell>
          <cell r="D722" t="str">
            <v>P900037</v>
          </cell>
          <cell r="E722" t="str">
            <v>DBE</v>
          </cell>
          <cell r="F722">
            <v>10013</v>
          </cell>
          <cell r="G722">
            <v>0</v>
          </cell>
          <cell r="H722">
            <v>1</v>
          </cell>
          <cell r="I722">
            <v>0</v>
          </cell>
        </row>
        <row r="723">
          <cell r="B723" t="str">
            <v>B214</v>
          </cell>
          <cell r="C723" t="str">
            <v>+</v>
          </cell>
        </row>
        <row r="724">
          <cell r="B724" t="str">
            <v>B214</v>
          </cell>
          <cell r="C724">
            <v>0</v>
          </cell>
          <cell r="G724" t="str">
            <v>=====</v>
          </cell>
          <cell r="H724" t="str">
            <v>======</v>
          </cell>
          <cell r="I724" t="str">
            <v>======</v>
          </cell>
        </row>
        <row r="725">
          <cell r="B725" t="str">
            <v>TOTAL:B214</v>
          </cell>
          <cell r="E725" t="str">
            <v>SUPPLIER</v>
          </cell>
          <cell r="F725" t="str">
            <v>TOTAL:</v>
          </cell>
          <cell r="G725">
            <v>0</v>
          </cell>
          <cell r="H725">
            <v>1</v>
          </cell>
          <cell r="I725">
            <v>0</v>
          </cell>
        </row>
        <row r="726">
          <cell r="B726" t="str">
            <v>TOTAL:B214</v>
          </cell>
          <cell r="C726">
            <v>1</v>
          </cell>
        </row>
        <row r="727">
          <cell r="B727" t="str">
            <v>TOTAL:B214</v>
          </cell>
          <cell r="D727" t="str">
            <v>B483030</v>
          </cell>
          <cell r="G727" t="str">
            <v>SUP</v>
          </cell>
          <cell r="H727" t="str">
            <v>PLIER DE</v>
          </cell>
          <cell r="I727" t="str">
            <v>LIVERY PE</v>
          </cell>
        </row>
        <row r="728">
          <cell r="B728" t="str">
            <v>TOTAL:B214</v>
          </cell>
          <cell r="C728">
            <v>0</v>
          </cell>
          <cell r="D728" t="str">
            <v>PLANT : K1</v>
          </cell>
        </row>
        <row r="729">
          <cell r="B729" t="str">
            <v>B222</v>
          </cell>
          <cell r="C729">
            <v>0</v>
          </cell>
          <cell r="D729" t="str">
            <v>SUPPLIER : B222</v>
          </cell>
          <cell r="E729" t="str">
            <v>WEALTHY SHINE</v>
          </cell>
          <cell r="F729" t="str">
            <v>COMPANY</v>
          </cell>
          <cell r="G729" t="str">
            <v>LTD</v>
          </cell>
          <cell r="H729" t="str">
            <v>ADVANCE</v>
          </cell>
          <cell r="I729" t="str">
            <v>OK :  3</v>
          </cell>
        </row>
        <row r="730">
          <cell r="B730" t="str">
            <v>B222</v>
          </cell>
        </row>
        <row r="731">
          <cell r="B731" t="str">
            <v>B222</v>
          </cell>
          <cell r="D731" t="str">
            <v>PART NUMBER</v>
          </cell>
          <cell r="E731" t="str">
            <v>DESCRIPTION</v>
          </cell>
          <cell r="F731" t="str">
            <v>PLNR.</v>
          </cell>
          <cell r="G731" t="str">
            <v>RATIO</v>
          </cell>
          <cell r="H731" t="str">
            <v>#DELVR</v>
          </cell>
          <cell r="I731" t="str">
            <v>ADVANCE</v>
          </cell>
        </row>
        <row r="732">
          <cell r="B732" t="str">
            <v>B222</v>
          </cell>
          <cell r="D732" t="str">
            <v>===============</v>
          </cell>
          <cell r="E732" t="str">
            <v>===============</v>
          </cell>
          <cell r="F732" t="str">
            <v>=====</v>
          </cell>
          <cell r="G732" t="str">
            <v>=====</v>
          </cell>
          <cell r="H732" t="str">
            <v>======</v>
          </cell>
          <cell r="I732" t="str">
            <v>======</v>
          </cell>
        </row>
        <row r="733">
          <cell r="B733" t="str">
            <v>B222</v>
          </cell>
          <cell r="C733">
            <v>0</v>
          </cell>
          <cell r="D733" t="str">
            <v>VN989475-0071</v>
          </cell>
          <cell r="E733" t="str">
            <v>ARMOR VCI</v>
          </cell>
          <cell r="F733">
            <v>10005</v>
          </cell>
          <cell r="G733">
            <v>0</v>
          </cell>
          <cell r="H733">
            <v>1</v>
          </cell>
          <cell r="I733">
            <v>0</v>
          </cell>
        </row>
        <row r="734">
          <cell r="B734" t="str">
            <v>B222</v>
          </cell>
          <cell r="C734" t="str">
            <v>+</v>
          </cell>
        </row>
        <row r="735">
          <cell r="B735" t="str">
            <v>B222</v>
          </cell>
          <cell r="C735">
            <v>0</v>
          </cell>
          <cell r="D735" t="str">
            <v>VN989475-0072</v>
          </cell>
          <cell r="E735" t="str">
            <v>ARMOR VCI</v>
          </cell>
          <cell r="F735">
            <v>10005</v>
          </cell>
          <cell r="G735">
            <v>0</v>
          </cell>
          <cell r="H735">
            <v>1</v>
          </cell>
          <cell r="I735">
            <v>0</v>
          </cell>
        </row>
        <row r="736">
          <cell r="B736" t="str">
            <v>B222</v>
          </cell>
          <cell r="C736" t="str">
            <v>+</v>
          </cell>
        </row>
        <row r="737">
          <cell r="B737" t="str">
            <v>B222</v>
          </cell>
          <cell r="C737">
            <v>0</v>
          </cell>
          <cell r="D737" t="str">
            <v>VN989475-0090</v>
          </cell>
          <cell r="E737" t="str">
            <v>ARMOR VCI</v>
          </cell>
          <cell r="F737">
            <v>10005</v>
          </cell>
          <cell r="G737">
            <v>0</v>
          </cell>
          <cell r="H737">
            <v>1</v>
          </cell>
          <cell r="I737">
            <v>0</v>
          </cell>
        </row>
        <row r="738">
          <cell r="B738" t="str">
            <v>B222</v>
          </cell>
          <cell r="C738" t="str">
            <v>+</v>
          </cell>
        </row>
        <row r="739">
          <cell r="B739" t="str">
            <v>B222</v>
          </cell>
          <cell r="C739">
            <v>0</v>
          </cell>
          <cell r="D739" t="str">
            <v>VN989475-0121</v>
          </cell>
          <cell r="E739" t="str">
            <v>GREEN VCI SHEET</v>
          </cell>
          <cell r="F739">
            <v>10005</v>
          </cell>
          <cell r="G739">
            <v>100</v>
          </cell>
          <cell r="H739">
            <v>1</v>
          </cell>
          <cell r="I739">
            <v>0</v>
          </cell>
        </row>
        <row r="740">
          <cell r="B740" t="str">
            <v>B222</v>
          </cell>
          <cell r="C740">
            <v>0</v>
          </cell>
          <cell r="D740" t="str">
            <v>VN989475-0131</v>
          </cell>
          <cell r="E740" t="str">
            <v>GREEN VCI SHEET</v>
          </cell>
          <cell r="F740">
            <v>10005</v>
          </cell>
          <cell r="G740">
            <v>100</v>
          </cell>
          <cell r="H740">
            <v>1</v>
          </cell>
          <cell r="I740">
            <v>0</v>
          </cell>
        </row>
        <row r="741">
          <cell r="B741" t="str">
            <v>B222</v>
          </cell>
          <cell r="C741">
            <v>0</v>
          </cell>
          <cell r="D741" t="str">
            <v>VN989475-0160</v>
          </cell>
          <cell r="E741" t="str">
            <v>VCI</v>
          </cell>
          <cell r="F741">
            <v>10005</v>
          </cell>
          <cell r="G741">
            <v>0</v>
          </cell>
          <cell r="H741">
            <v>1</v>
          </cell>
          <cell r="I741">
            <v>0</v>
          </cell>
        </row>
        <row r="742">
          <cell r="B742" t="str">
            <v>B222</v>
          </cell>
          <cell r="C742" t="str">
            <v>+</v>
          </cell>
        </row>
        <row r="743">
          <cell r="B743" t="str">
            <v>B222</v>
          </cell>
          <cell r="C743">
            <v>0</v>
          </cell>
          <cell r="G743" t="str">
            <v>=====</v>
          </cell>
          <cell r="H743" t="str">
            <v>======</v>
          </cell>
          <cell r="I743" t="str">
            <v>======</v>
          </cell>
        </row>
        <row r="744">
          <cell r="B744" t="str">
            <v>TOTAL:B222</v>
          </cell>
          <cell r="E744" t="str">
            <v>SUPPLIER</v>
          </cell>
          <cell r="F744" t="str">
            <v>TOTAL:</v>
          </cell>
          <cell r="G744">
            <v>33.299999999999997</v>
          </cell>
          <cell r="H744">
            <v>6</v>
          </cell>
          <cell r="I744">
            <v>0</v>
          </cell>
        </row>
        <row r="745">
          <cell r="B745" t="str">
            <v>TOTAL:B222</v>
          </cell>
          <cell r="C745">
            <v>1</v>
          </cell>
        </row>
        <row r="746">
          <cell r="B746" t="str">
            <v>TOTAL:B222</v>
          </cell>
          <cell r="D746" t="str">
            <v>B483030</v>
          </cell>
          <cell r="G746" t="str">
            <v>SUP</v>
          </cell>
          <cell r="H746" t="str">
            <v>PLIER DE</v>
          </cell>
          <cell r="I746" t="str">
            <v>LIVERY PE</v>
          </cell>
        </row>
        <row r="747">
          <cell r="B747" t="str">
            <v>TOTAL:B222</v>
          </cell>
          <cell r="C747">
            <v>0</v>
          </cell>
          <cell r="D747" t="str">
            <v>PLANT : K1</v>
          </cell>
        </row>
        <row r="748">
          <cell r="B748" t="str">
            <v>B237</v>
          </cell>
          <cell r="C748">
            <v>0</v>
          </cell>
          <cell r="D748" t="str">
            <v>SUPPLIER : B237</v>
          </cell>
          <cell r="E748" t="str">
            <v>CTY TNHH THUON</v>
          </cell>
          <cell r="F748" t="str">
            <v>G MAI SU</v>
          </cell>
          <cell r="G748" t="str">
            <v>NRI</v>
          </cell>
          <cell r="H748" t="str">
            <v>ADVANCE</v>
          </cell>
          <cell r="I748" t="str">
            <v>OK :  3</v>
          </cell>
        </row>
        <row r="749">
          <cell r="B749" t="str">
            <v>B237</v>
          </cell>
        </row>
        <row r="750">
          <cell r="B750" t="str">
            <v>B237</v>
          </cell>
          <cell r="D750" t="str">
            <v>PART NUMBER</v>
          </cell>
          <cell r="E750" t="str">
            <v>DESCRIPTION</v>
          </cell>
          <cell r="F750" t="str">
            <v>PLNR.</v>
          </cell>
          <cell r="G750" t="str">
            <v>RATIO</v>
          </cell>
          <cell r="H750" t="str">
            <v>#DELVR</v>
          </cell>
          <cell r="I750" t="str">
            <v>ADVANCE</v>
          </cell>
        </row>
        <row r="751">
          <cell r="B751" t="str">
            <v>B237</v>
          </cell>
          <cell r="D751" t="str">
            <v>===============</v>
          </cell>
          <cell r="E751" t="str">
            <v>===============</v>
          </cell>
          <cell r="F751" t="str">
            <v>=====</v>
          </cell>
          <cell r="G751" t="str">
            <v>=====</v>
          </cell>
          <cell r="H751" t="str">
            <v>======</v>
          </cell>
          <cell r="I751" t="str">
            <v>======</v>
          </cell>
        </row>
        <row r="752">
          <cell r="B752" t="str">
            <v>B237</v>
          </cell>
          <cell r="C752">
            <v>0</v>
          </cell>
          <cell r="D752" t="str">
            <v>VNS100010</v>
          </cell>
          <cell r="E752" t="str">
            <v>NERVER SEEZ</v>
          </cell>
          <cell r="F752">
            <v>234</v>
          </cell>
          <cell r="G752">
            <v>100</v>
          </cell>
          <cell r="H752">
            <v>3</v>
          </cell>
          <cell r="I752">
            <v>0</v>
          </cell>
        </row>
        <row r="753">
          <cell r="B753" t="str">
            <v>B237</v>
          </cell>
          <cell r="C753">
            <v>0</v>
          </cell>
          <cell r="G753" t="str">
            <v>=====</v>
          </cell>
          <cell r="H753" t="str">
            <v>======</v>
          </cell>
          <cell r="I753" t="str">
            <v>======</v>
          </cell>
        </row>
        <row r="754">
          <cell r="B754" t="str">
            <v>TOTAL:B237</v>
          </cell>
          <cell r="E754" t="str">
            <v>SUPPLIER</v>
          </cell>
          <cell r="F754" t="str">
            <v>TOTAL:</v>
          </cell>
          <cell r="G754">
            <v>100</v>
          </cell>
          <cell r="H754">
            <v>3</v>
          </cell>
          <cell r="I754">
            <v>0</v>
          </cell>
        </row>
        <row r="755">
          <cell r="B755" t="str">
            <v>TOTAL:B237</v>
          </cell>
          <cell r="C755">
            <v>1</v>
          </cell>
        </row>
        <row r="756">
          <cell r="B756" t="str">
            <v>TOTAL:B237</v>
          </cell>
          <cell r="D756" t="str">
            <v>B483030</v>
          </cell>
          <cell r="G756" t="str">
            <v>SUP</v>
          </cell>
          <cell r="H756" t="str">
            <v>PLIER DE</v>
          </cell>
          <cell r="I756" t="str">
            <v>LIVERY PE</v>
          </cell>
        </row>
        <row r="757">
          <cell r="B757" t="str">
            <v>TOTAL:B237</v>
          </cell>
          <cell r="C757">
            <v>0</v>
          </cell>
          <cell r="D757" t="str">
            <v>PLANT : K1</v>
          </cell>
        </row>
        <row r="758">
          <cell r="B758" t="str">
            <v>B24</v>
          </cell>
          <cell r="C758">
            <v>0</v>
          </cell>
          <cell r="D758" t="str">
            <v>SUPPLIER : B24</v>
          </cell>
          <cell r="E758" t="str">
            <v>CT CP CHUYEN G</v>
          </cell>
          <cell r="F758" t="str">
            <v>IAO CN T</v>
          </cell>
          <cell r="G758" t="str">
            <v>ECH</v>
          </cell>
          <cell r="H758" t="str">
            <v>ADVANCE</v>
          </cell>
          <cell r="I758" t="str">
            <v>OK :  3</v>
          </cell>
        </row>
        <row r="759">
          <cell r="B759" t="str">
            <v>B24</v>
          </cell>
        </row>
        <row r="760">
          <cell r="B760" t="str">
            <v>B24</v>
          </cell>
          <cell r="D760" t="str">
            <v>PART NUMBER</v>
          </cell>
          <cell r="E760" t="str">
            <v>DESCRIPTION</v>
          </cell>
          <cell r="F760" t="str">
            <v>PLNR.</v>
          </cell>
          <cell r="G760" t="str">
            <v>RATIO</v>
          </cell>
          <cell r="H760" t="str">
            <v>#DELVR</v>
          </cell>
          <cell r="I760" t="str">
            <v>ADVANCE</v>
          </cell>
        </row>
        <row r="761">
          <cell r="B761" t="str">
            <v>B24</v>
          </cell>
          <cell r="D761" t="str">
            <v>===============</v>
          </cell>
          <cell r="E761" t="str">
            <v>===============</v>
          </cell>
          <cell r="F761" t="str">
            <v>=====</v>
          </cell>
          <cell r="G761" t="str">
            <v>=====</v>
          </cell>
          <cell r="H761" t="str">
            <v>======</v>
          </cell>
          <cell r="I761" t="str">
            <v>======</v>
          </cell>
        </row>
        <row r="762">
          <cell r="B762" t="str">
            <v>B24</v>
          </cell>
          <cell r="C762">
            <v>0</v>
          </cell>
          <cell r="D762" t="str">
            <v>VNP500007</v>
          </cell>
          <cell r="E762" t="str">
            <v>GANG TAY THUN T</v>
          </cell>
          <cell r="F762">
            <v>10013</v>
          </cell>
          <cell r="G762">
            <v>50</v>
          </cell>
          <cell r="H762">
            <v>4</v>
          </cell>
          <cell r="I762">
            <v>1</v>
          </cell>
        </row>
        <row r="763">
          <cell r="B763" t="str">
            <v>B24</v>
          </cell>
          <cell r="C763" t="str">
            <v>+</v>
          </cell>
        </row>
        <row r="764">
          <cell r="B764" t="str">
            <v>B24</v>
          </cell>
        </row>
        <row r="765">
          <cell r="B765" t="str">
            <v>B24</v>
          </cell>
        </row>
        <row r="766">
          <cell r="B766" t="str">
            <v>B24</v>
          </cell>
          <cell r="C766">
            <v>0</v>
          </cell>
          <cell r="G766" t="str">
            <v>=====</v>
          </cell>
          <cell r="H766" t="str">
            <v>======</v>
          </cell>
          <cell r="I766" t="str">
            <v>======</v>
          </cell>
        </row>
        <row r="767">
          <cell r="B767" t="str">
            <v>TOTAL:B24</v>
          </cell>
          <cell r="E767" t="str">
            <v>SUPPLIER</v>
          </cell>
          <cell r="F767" t="str">
            <v>TOTAL:</v>
          </cell>
          <cell r="G767">
            <v>50</v>
          </cell>
          <cell r="H767">
            <v>4</v>
          </cell>
          <cell r="I767">
            <v>1</v>
          </cell>
        </row>
        <row r="768">
          <cell r="B768" t="str">
            <v>TOTAL:B24</v>
          </cell>
          <cell r="C768">
            <v>1</v>
          </cell>
        </row>
        <row r="769">
          <cell r="B769" t="str">
            <v>TOTAL:B24</v>
          </cell>
          <cell r="D769" t="str">
            <v>B483030</v>
          </cell>
          <cell r="G769" t="str">
            <v>SUP</v>
          </cell>
          <cell r="H769" t="str">
            <v>PLIER DE</v>
          </cell>
          <cell r="I769" t="str">
            <v>LIVERY PE</v>
          </cell>
        </row>
        <row r="770">
          <cell r="B770" t="str">
            <v>TOTAL:B24</v>
          </cell>
          <cell r="C770">
            <v>0</v>
          </cell>
          <cell r="D770" t="str">
            <v>PLANT : K1</v>
          </cell>
        </row>
        <row r="771">
          <cell r="B771" t="str">
            <v>B25</v>
          </cell>
          <cell r="C771">
            <v>0</v>
          </cell>
          <cell r="D771" t="str">
            <v>SUPPLIER : B25</v>
          </cell>
          <cell r="E771" t="str">
            <v>CTY CP HOP TAC</v>
          </cell>
          <cell r="F771" t="str">
            <v>QUOC TE</v>
          </cell>
          <cell r="G771" t="str">
            <v>VN</v>
          </cell>
          <cell r="H771" t="str">
            <v>ADVANCE</v>
          </cell>
          <cell r="I771" t="str">
            <v>OK :  3</v>
          </cell>
        </row>
        <row r="772">
          <cell r="B772" t="str">
            <v>B25</v>
          </cell>
        </row>
        <row r="773">
          <cell r="B773" t="str">
            <v>B25</v>
          </cell>
          <cell r="D773" t="str">
            <v>PART NUMBER</v>
          </cell>
          <cell r="E773" t="str">
            <v>DESCRIPTION</v>
          </cell>
          <cell r="F773" t="str">
            <v>PLNR.</v>
          </cell>
          <cell r="G773" t="str">
            <v>RATIO</v>
          </cell>
          <cell r="H773" t="str">
            <v>#DELVR</v>
          </cell>
          <cell r="I773" t="str">
            <v>ADVANCE</v>
          </cell>
        </row>
        <row r="774">
          <cell r="B774" t="str">
            <v>B25</v>
          </cell>
          <cell r="D774" t="str">
            <v>===============</v>
          </cell>
          <cell r="E774" t="str">
            <v>===============</v>
          </cell>
          <cell r="F774" t="str">
            <v>=====</v>
          </cell>
          <cell r="G774" t="str">
            <v>=====</v>
          </cell>
          <cell r="H774" t="str">
            <v>======</v>
          </cell>
          <cell r="I774" t="str">
            <v>======</v>
          </cell>
        </row>
        <row r="775">
          <cell r="B775" t="str">
            <v>B25</v>
          </cell>
          <cell r="C775">
            <v>0</v>
          </cell>
          <cell r="D775" t="str">
            <v>VN989258-0010</v>
          </cell>
          <cell r="E775" t="str">
            <v>PAPER BAG</v>
          </cell>
          <cell r="F775">
            <v>10005</v>
          </cell>
          <cell r="G775">
            <v>100</v>
          </cell>
          <cell r="H775">
            <v>1</v>
          </cell>
          <cell r="I775">
            <v>0</v>
          </cell>
        </row>
        <row r="776">
          <cell r="B776" t="str">
            <v>B25</v>
          </cell>
          <cell r="C776">
            <v>0</v>
          </cell>
          <cell r="D776" t="str">
            <v>VN989391-0030</v>
          </cell>
          <cell r="E776" t="str">
            <v>HINBAN</v>
          </cell>
          <cell r="F776">
            <v>10005</v>
          </cell>
          <cell r="G776">
            <v>100</v>
          </cell>
          <cell r="H776">
            <v>2</v>
          </cell>
          <cell r="I776">
            <v>0</v>
          </cell>
        </row>
        <row r="777">
          <cell r="B777" t="str">
            <v>B25</v>
          </cell>
          <cell r="C777">
            <v>0</v>
          </cell>
          <cell r="D777" t="str">
            <v>VN989412-0310</v>
          </cell>
          <cell r="E777" t="str">
            <v>PLASTIC TRAY</v>
          </cell>
          <cell r="F777">
            <v>10005</v>
          </cell>
          <cell r="G777">
            <v>100</v>
          </cell>
          <cell r="H777">
            <v>14</v>
          </cell>
          <cell r="I777">
            <v>0</v>
          </cell>
        </row>
        <row r="778">
          <cell r="B778" t="str">
            <v>B25</v>
          </cell>
          <cell r="C778">
            <v>0</v>
          </cell>
          <cell r="D778" t="str">
            <v>VN989412-0651</v>
          </cell>
          <cell r="E778" t="str">
            <v>PLASTIC TRAY</v>
          </cell>
          <cell r="F778">
            <v>10005</v>
          </cell>
          <cell r="G778">
            <v>100</v>
          </cell>
          <cell r="H778">
            <v>17</v>
          </cell>
          <cell r="I778">
            <v>0</v>
          </cell>
        </row>
        <row r="779">
          <cell r="B779" t="str">
            <v>B25</v>
          </cell>
          <cell r="C779">
            <v>0</v>
          </cell>
          <cell r="D779" t="str">
            <v>VN989412-0770</v>
          </cell>
          <cell r="E779" t="str">
            <v>PLASTIC TRAY</v>
          </cell>
          <cell r="F779">
            <v>10005</v>
          </cell>
          <cell r="G779">
            <v>100</v>
          </cell>
          <cell r="H779">
            <v>11</v>
          </cell>
          <cell r="I779">
            <v>0</v>
          </cell>
        </row>
        <row r="780">
          <cell r="B780" t="str">
            <v>B25</v>
          </cell>
          <cell r="C780">
            <v>0</v>
          </cell>
          <cell r="D780" t="str">
            <v>VN989412-0830</v>
          </cell>
          <cell r="E780" t="str">
            <v>PLASTIC TRAY</v>
          </cell>
          <cell r="F780">
            <v>10005</v>
          </cell>
          <cell r="G780">
            <v>100</v>
          </cell>
          <cell r="H780">
            <v>1</v>
          </cell>
          <cell r="I780">
            <v>0</v>
          </cell>
        </row>
        <row r="781">
          <cell r="B781" t="str">
            <v>B25</v>
          </cell>
          <cell r="C781">
            <v>0</v>
          </cell>
          <cell r="D781" t="str">
            <v>VN989415-0490</v>
          </cell>
          <cell r="E781" t="str">
            <v>PLASTIC PAD</v>
          </cell>
          <cell r="F781">
            <v>10005</v>
          </cell>
          <cell r="G781">
            <v>100</v>
          </cell>
          <cell r="H781">
            <v>21</v>
          </cell>
          <cell r="I781">
            <v>0</v>
          </cell>
        </row>
        <row r="782">
          <cell r="B782" t="str">
            <v>B25</v>
          </cell>
          <cell r="C782">
            <v>0</v>
          </cell>
          <cell r="D782" t="str">
            <v>VN989415-0510</v>
          </cell>
          <cell r="E782" t="str">
            <v>PLASTIC PAD</v>
          </cell>
          <cell r="F782">
            <v>10005</v>
          </cell>
          <cell r="G782">
            <v>100</v>
          </cell>
          <cell r="H782">
            <v>3</v>
          </cell>
          <cell r="I782">
            <v>0</v>
          </cell>
        </row>
        <row r="783">
          <cell r="B783" t="str">
            <v>B25</v>
          </cell>
          <cell r="C783">
            <v>0</v>
          </cell>
          <cell r="D783" t="str">
            <v>VN989415-0520</v>
          </cell>
          <cell r="E783" t="str">
            <v>PLASTIC CAP</v>
          </cell>
          <cell r="F783">
            <v>10005</v>
          </cell>
          <cell r="G783">
            <v>100</v>
          </cell>
          <cell r="H783">
            <v>6</v>
          </cell>
          <cell r="I783">
            <v>0</v>
          </cell>
        </row>
        <row r="784">
          <cell r="B784" t="str">
            <v>B25</v>
          </cell>
          <cell r="C784">
            <v>0</v>
          </cell>
          <cell r="D784" t="str">
            <v>VN989415-0530</v>
          </cell>
          <cell r="E784" t="str">
            <v>PLASTIC PAD</v>
          </cell>
          <cell r="F784">
            <v>10005</v>
          </cell>
          <cell r="G784">
            <v>100</v>
          </cell>
          <cell r="H784">
            <v>7</v>
          </cell>
          <cell r="I784">
            <v>0</v>
          </cell>
        </row>
        <row r="785">
          <cell r="B785" t="str">
            <v>B25</v>
          </cell>
          <cell r="C785">
            <v>0</v>
          </cell>
          <cell r="D785" t="str">
            <v>VN989415-0550</v>
          </cell>
          <cell r="E785" t="str">
            <v>FOAM PAD</v>
          </cell>
          <cell r="F785">
            <v>10005</v>
          </cell>
          <cell r="G785">
            <v>100</v>
          </cell>
          <cell r="H785">
            <v>11</v>
          </cell>
          <cell r="I785">
            <v>0</v>
          </cell>
        </row>
        <row r="786">
          <cell r="B786" t="str">
            <v>B25</v>
          </cell>
          <cell r="C786">
            <v>0</v>
          </cell>
          <cell r="D786" t="str">
            <v>VN989431-0030</v>
          </cell>
          <cell r="E786" t="str">
            <v>PLASTIC SHEET</v>
          </cell>
          <cell r="F786">
            <v>10005</v>
          </cell>
          <cell r="G786">
            <v>100</v>
          </cell>
          <cell r="H786">
            <v>27</v>
          </cell>
          <cell r="I786">
            <v>0</v>
          </cell>
        </row>
        <row r="787">
          <cell r="B787" t="str">
            <v>B25</v>
          </cell>
          <cell r="C787">
            <v>0</v>
          </cell>
          <cell r="D787" t="str">
            <v>VN989431-0031</v>
          </cell>
          <cell r="E787" t="str">
            <v>PLASTIC SHEET</v>
          </cell>
          <cell r="F787">
            <v>10005</v>
          </cell>
          <cell r="G787">
            <v>100</v>
          </cell>
          <cell r="H787">
            <v>10</v>
          </cell>
          <cell r="I787">
            <v>0</v>
          </cell>
        </row>
        <row r="788">
          <cell r="B788" t="str">
            <v>B25</v>
          </cell>
          <cell r="C788">
            <v>0</v>
          </cell>
          <cell r="D788" t="str">
            <v>VN989431-0060</v>
          </cell>
          <cell r="E788" t="str">
            <v>PLASTIC SHEET</v>
          </cell>
          <cell r="F788">
            <v>10005</v>
          </cell>
          <cell r="G788">
            <v>100</v>
          </cell>
          <cell r="H788">
            <v>11</v>
          </cell>
          <cell r="I788">
            <v>0</v>
          </cell>
        </row>
        <row r="789">
          <cell r="B789" t="str">
            <v>B25</v>
          </cell>
          <cell r="C789">
            <v>0</v>
          </cell>
          <cell r="D789" t="str">
            <v>VN989431-0100</v>
          </cell>
          <cell r="E789" t="str">
            <v>NYLON</v>
          </cell>
          <cell r="F789">
            <v>10005</v>
          </cell>
          <cell r="G789">
            <v>100</v>
          </cell>
          <cell r="H789">
            <v>14</v>
          </cell>
          <cell r="I789">
            <v>0</v>
          </cell>
        </row>
        <row r="790">
          <cell r="B790" t="str">
            <v>B25</v>
          </cell>
          <cell r="C790">
            <v>0</v>
          </cell>
          <cell r="D790" t="str">
            <v>VN989431-0110</v>
          </cell>
          <cell r="E790" t="str">
            <v>NYLON</v>
          </cell>
          <cell r="F790">
            <v>10005</v>
          </cell>
          <cell r="G790">
            <v>100</v>
          </cell>
          <cell r="H790">
            <v>4</v>
          </cell>
          <cell r="I790">
            <v>0</v>
          </cell>
        </row>
        <row r="791">
          <cell r="B791" t="str">
            <v>B25</v>
          </cell>
          <cell r="C791">
            <v>0</v>
          </cell>
          <cell r="D791" t="str">
            <v>VN989431-0120</v>
          </cell>
          <cell r="E791" t="str">
            <v>PLASTICS SHEET</v>
          </cell>
          <cell r="F791">
            <v>10006</v>
          </cell>
          <cell r="G791">
            <v>100</v>
          </cell>
          <cell r="H791">
            <v>1</v>
          </cell>
          <cell r="I791">
            <v>0</v>
          </cell>
        </row>
        <row r="792">
          <cell r="B792" t="str">
            <v>B25</v>
          </cell>
          <cell r="C792">
            <v>0</v>
          </cell>
          <cell r="D792" t="str">
            <v>VN989431-0121</v>
          </cell>
          <cell r="E792" t="str">
            <v>NY LON</v>
          </cell>
          <cell r="F792">
            <v>10005</v>
          </cell>
          <cell r="G792">
            <v>100</v>
          </cell>
          <cell r="H792">
            <v>9</v>
          </cell>
          <cell r="I792">
            <v>0</v>
          </cell>
        </row>
        <row r="793">
          <cell r="B793" t="str">
            <v>B25</v>
          </cell>
          <cell r="C793">
            <v>0</v>
          </cell>
          <cell r="D793" t="str">
            <v>VN989431-0130</v>
          </cell>
          <cell r="E793" t="str">
            <v>PLASTICS SHEET</v>
          </cell>
          <cell r="F793">
            <v>10006</v>
          </cell>
          <cell r="G793">
            <v>100</v>
          </cell>
          <cell r="H793">
            <v>1</v>
          </cell>
          <cell r="I793">
            <v>0</v>
          </cell>
        </row>
        <row r="794">
          <cell r="B794" t="str">
            <v>B25</v>
          </cell>
          <cell r="C794">
            <v>0</v>
          </cell>
          <cell r="D794" t="str">
            <v>VN989431-0180</v>
          </cell>
          <cell r="E794" t="str">
            <v>PLASTIC SHEET</v>
          </cell>
          <cell r="F794">
            <v>10005</v>
          </cell>
          <cell r="G794">
            <v>100</v>
          </cell>
          <cell r="H794">
            <v>16</v>
          </cell>
          <cell r="I794">
            <v>0</v>
          </cell>
        </row>
        <row r="795">
          <cell r="B795" t="str">
            <v>B25</v>
          </cell>
          <cell r="C795">
            <v>0</v>
          </cell>
          <cell r="D795" t="str">
            <v>VN989431-0200</v>
          </cell>
          <cell r="E795" t="str">
            <v>PLASTIC SHEET</v>
          </cell>
          <cell r="F795">
            <v>10005</v>
          </cell>
          <cell r="G795">
            <v>100</v>
          </cell>
          <cell r="H795">
            <v>4</v>
          </cell>
          <cell r="I795">
            <v>0</v>
          </cell>
        </row>
        <row r="796">
          <cell r="B796" t="str">
            <v>B25</v>
          </cell>
          <cell r="C796">
            <v>0</v>
          </cell>
          <cell r="D796" t="str">
            <v>VN989431-0220</v>
          </cell>
          <cell r="E796" t="str">
            <v>PLASTIC SHEET</v>
          </cell>
          <cell r="F796">
            <v>10005</v>
          </cell>
          <cell r="G796">
            <v>100</v>
          </cell>
          <cell r="H796">
            <v>3</v>
          </cell>
          <cell r="I796">
            <v>0</v>
          </cell>
        </row>
        <row r="797">
          <cell r="B797" t="str">
            <v>B25</v>
          </cell>
          <cell r="C797">
            <v>0</v>
          </cell>
          <cell r="D797" t="str">
            <v>VN989431-0230</v>
          </cell>
          <cell r="E797" t="str">
            <v>PLASTIC SHEET</v>
          </cell>
          <cell r="F797">
            <v>10005</v>
          </cell>
          <cell r="G797">
            <v>100</v>
          </cell>
          <cell r="H797">
            <v>17</v>
          </cell>
          <cell r="I797">
            <v>0</v>
          </cell>
        </row>
        <row r="798">
          <cell r="B798" t="str">
            <v>B25</v>
          </cell>
          <cell r="C798">
            <v>0</v>
          </cell>
          <cell r="D798" t="str">
            <v>VN989431-0240</v>
          </cell>
          <cell r="E798" t="str">
            <v>PLASTIC SHEET</v>
          </cell>
          <cell r="F798">
            <v>10005</v>
          </cell>
          <cell r="G798">
            <v>100</v>
          </cell>
          <cell r="H798">
            <v>16</v>
          </cell>
          <cell r="I798">
            <v>0</v>
          </cell>
        </row>
        <row r="799">
          <cell r="B799" t="str">
            <v>B25</v>
          </cell>
          <cell r="C799">
            <v>0</v>
          </cell>
          <cell r="D799" t="str">
            <v>VN989431-0250</v>
          </cell>
          <cell r="E799" t="str">
            <v>NYLON</v>
          </cell>
          <cell r="F799">
            <v>10005</v>
          </cell>
          <cell r="G799">
            <v>100</v>
          </cell>
          <cell r="H799">
            <v>13</v>
          </cell>
          <cell r="I799">
            <v>0</v>
          </cell>
        </row>
        <row r="800">
          <cell r="B800" t="str">
            <v>B25</v>
          </cell>
          <cell r="C800">
            <v>0</v>
          </cell>
          <cell r="D800" t="str">
            <v>VN989431-0260</v>
          </cell>
          <cell r="E800" t="str">
            <v>TUI NILON KHI</v>
          </cell>
          <cell r="F800">
            <v>10005</v>
          </cell>
          <cell r="G800">
            <v>100</v>
          </cell>
          <cell r="H800">
            <v>18</v>
          </cell>
          <cell r="I800">
            <v>0</v>
          </cell>
        </row>
        <row r="801">
          <cell r="B801" t="str">
            <v>B25</v>
          </cell>
          <cell r="C801">
            <v>1</v>
          </cell>
        </row>
        <row r="802">
          <cell r="B802" t="str">
            <v>B25</v>
          </cell>
          <cell r="D802" t="str">
            <v>B483030</v>
          </cell>
          <cell r="G802" t="str">
            <v>SUP</v>
          </cell>
          <cell r="H802" t="str">
            <v>PLIER DE</v>
          </cell>
          <cell r="I802" t="str">
            <v>LIVERY PE</v>
          </cell>
        </row>
        <row r="803">
          <cell r="B803" t="str">
            <v>B25</v>
          </cell>
          <cell r="C803">
            <v>0</v>
          </cell>
          <cell r="D803" t="str">
            <v>PLANT : K1</v>
          </cell>
        </row>
        <row r="804">
          <cell r="B804" t="str">
            <v>B25</v>
          </cell>
          <cell r="C804">
            <v>0</v>
          </cell>
          <cell r="D804" t="str">
            <v>SUPPLIER : B25</v>
          </cell>
          <cell r="E804" t="str">
            <v>CTY CP HOP TAC</v>
          </cell>
          <cell r="F804" t="str">
            <v>QUOC TE</v>
          </cell>
          <cell r="G804" t="str">
            <v>VN</v>
          </cell>
          <cell r="H804" t="str">
            <v>ADVANCE</v>
          </cell>
          <cell r="I804" t="str">
            <v>OK :  3</v>
          </cell>
        </row>
        <row r="805">
          <cell r="B805" t="str">
            <v>B25</v>
          </cell>
        </row>
        <row r="806">
          <cell r="B806" t="str">
            <v>B25</v>
          </cell>
          <cell r="D806" t="str">
            <v>PART NUMBER</v>
          </cell>
          <cell r="E806" t="str">
            <v>DESCRIPTION</v>
          </cell>
          <cell r="F806" t="str">
            <v>PLNR.</v>
          </cell>
          <cell r="G806" t="str">
            <v>RATIO</v>
          </cell>
          <cell r="H806" t="str">
            <v>#DELVR</v>
          </cell>
          <cell r="I806" t="str">
            <v>ADVANCE</v>
          </cell>
        </row>
        <row r="807">
          <cell r="B807" t="str">
            <v>B25</v>
          </cell>
          <cell r="D807" t="str">
            <v>===============</v>
          </cell>
          <cell r="E807" t="str">
            <v>===============</v>
          </cell>
          <cell r="F807" t="str">
            <v>=====</v>
          </cell>
          <cell r="G807" t="str">
            <v>=====</v>
          </cell>
          <cell r="H807" t="str">
            <v>======</v>
          </cell>
          <cell r="I807" t="str">
            <v>======</v>
          </cell>
        </row>
        <row r="808">
          <cell r="B808" t="str">
            <v>B25</v>
          </cell>
          <cell r="C808">
            <v>0</v>
          </cell>
          <cell r="D808" t="str">
            <v>VN989431-0270</v>
          </cell>
          <cell r="E808" t="str">
            <v>NYLON SHEET</v>
          </cell>
          <cell r="F808">
            <v>10005</v>
          </cell>
          <cell r="G808">
            <v>100</v>
          </cell>
          <cell r="H808">
            <v>12</v>
          </cell>
          <cell r="I808">
            <v>0</v>
          </cell>
        </row>
        <row r="809">
          <cell r="B809" t="str">
            <v>B25</v>
          </cell>
          <cell r="C809">
            <v>0</v>
          </cell>
          <cell r="D809" t="str">
            <v>VN989432-0040</v>
          </cell>
          <cell r="E809" t="str">
            <v>NILON</v>
          </cell>
          <cell r="F809">
            <v>10005</v>
          </cell>
          <cell r="G809">
            <v>100</v>
          </cell>
          <cell r="H809">
            <v>20</v>
          </cell>
          <cell r="I809">
            <v>0</v>
          </cell>
        </row>
        <row r="810">
          <cell r="B810" t="str">
            <v>B25</v>
          </cell>
          <cell r="C810">
            <v>0</v>
          </cell>
          <cell r="D810" t="str">
            <v>VN989432-0070</v>
          </cell>
          <cell r="E810" t="str">
            <v>NILON</v>
          </cell>
          <cell r="F810">
            <v>10005</v>
          </cell>
          <cell r="G810">
            <v>100</v>
          </cell>
          <cell r="H810">
            <v>3</v>
          </cell>
          <cell r="I810">
            <v>0</v>
          </cell>
        </row>
        <row r="811">
          <cell r="B811" t="str">
            <v>B25</v>
          </cell>
          <cell r="C811">
            <v>0</v>
          </cell>
          <cell r="D811" t="str">
            <v>VN989432-0080</v>
          </cell>
          <cell r="E811" t="str">
            <v>PLASTIC BAG</v>
          </cell>
          <cell r="F811">
            <v>10005</v>
          </cell>
          <cell r="G811">
            <v>100</v>
          </cell>
          <cell r="H811">
            <v>8</v>
          </cell>
          <cell r="I811">
            <v>0</v>
          </cell>
        </row>
        <row r="812">
          <cell r="B812" t="str">
            <v>B25</v>
          </cell>
          <cell r="C812">
            <v>0</v>
          </cell>
          <cell r="D812" t="str">
            <v>VN989433-0010</v>
          </cell>
          <cell r="E812" t="str">
            <v>XOP KHI</v>
          </cell>
          <cell r="F812">
            <v>10005</v>
          </cell>
          <cell r="G812">
            <v>100</v>
          </cell>
          <cell r="H812">
            <v>11</v>
          </cell>
          <cell r="I812">
            <v>0</v>
          </cell>
        </row>
        <row r="813">
          <cell r="B813" t="str">
            <v>B25</v>
          </cell>
          <cell r="C813">
            <v>0</v>
          </cell>
          <cell r="D813" t="str">
            <v>VN989433-0020</v>
          </cell>
          <cell r="E813" t="str">
            <v>AIR BUBBLE</v>
          </cell>
          <cell r="F813">
            <v>10005</v>
          </cell>
          <cell r="G813">
            <v>100</v>
          </cell>
          <cell r="H813">
            <v>2</v>
          </cell>
          <cell r="I813">
            <v>0</v>
          </cell>
        </row>
        <row r="814">
          <cell r="B814" t="str">
            <v>B25</v>
          </cell>
          <cell r="C814">
            <v>0</v>
          </cell>
          <cell r="D814" t="str">
            <v>VN989433-0060</v>
          </cell>
          <cell r="E814" t="str">
            <v>AIR BUBBLE</v>
          </cell>
          <cell r="F814">
            <v>10005</v>
          </cell>
          <cell r="G814">
            <v>100</v>
          </cell>
          <cell r="H814">
            <v>2</v>
          </cell>
          <cell r="I814">
            <v>0</v>
          </cell>
        </row>
        <row r="815">
          <cell r="B815" t="str">
            <v>B25</v>
          </cell>
          <cell r="C815">
            <v>0</v>
          </cell>
          <cell r="D815" t="str">
            <v>VN989433-0090</v>
          </cell>
          <cell r="E815" t="str">
            <v>AIR BUBBLE</v>
          </cell>
          <cell r="F815">
            <v>10005</v>
          </cell>
          <cell r="G815">
            <v>100</v>
          </cell>
          <cell r="H815">
            <v>3</v>
          </cell>
          <cell r="I815">
            <v>0</v>
          </cell>
        </row>
        <row r="816">
          <cell r="B816" t="str">
            <v>B25</v>
          </cell>
          <cell r="C816">
            <v>0</v>
          </cell>
          <cell r="D816" t="str">
            <v>VN989438-0060</v>
          </cell>
          <cell r="E816" t="str">
            <v>PLASTIC LID</v>
          </cell>
          <cell r="F816">
            <v>10005</v>
          </cell>
          <cell r="G816">
            <v>100</v>
          </cell>
          <cell r="H816">
            <v>1</v>
          </cell>
          <cell r="I816">
            <v>0</v>
          </cell>
        </row>
        <row r="817">
          <cell r="B817" t="str">
            <v>B25</v>
          </cell>
          <cell r="C817">
            <v>0</v>
          </cell>
          <cell r="D817" t="str">
            <v>VN989475-0070</v>
          </cell>
          <cell r="E817" t="str">
            <v>VCI BAG</v>
          </cell>
          <cell r="F817">
            <v>10005</v>
          </cell>
          <cell r="G817">
            <v>100</v>
          </cell>
          <cell r="H817">
            <v>32</v>
          </cell>
          <cell r="I817">
            <v>0</v>
          </cell>
        </row>
        <row r="818">
          <cell r="B818" t="str">
            <v>B25</v>
          </cell>
          <cell r="C818">
            <v>0</v>
          </cell>
          <cell r="D818" t="str">
            <v>VN989475-0100</v>
          </cell>
          <cell r="E818" t="str">
            <v>ARMOR VCI</v>
          </cell>
          <cell r="F818">
            <v>10005</v>
          </cell>
          <cell r="G818">
            <v>100</v>
          </cell>
          <cell r="H818">
            <v>27</v>
          </cell>
          <cell r="I818">
            <v>0</v>
          </cell>
        </row>
        <row r="819">
          <cell r="B819" t="str">
            <v>B25</v>
          </cell>
          <cell r="C819">
            <v>0</v>
          </cell>
          <cell r="D819" t="str">
            <v>VN989475-0110</v>
          </cell>
          <cell r="E819" t="str">
            <v>VCI BAG</v>
          </cell>
          <cell r="F819">
            <v>10005</v>
          </cell>
          <cell r="G819">
            <v>100</v>
          </cell>
          <cell r="H819">
            <v>1</v>
          </cell>
          <cell r="I819">
            <v>0</v>
          </cell>
        </row>
        <row r="820">
          <cell r="B820" t="str">
            <v>B25</v>
          </cell>
          <cell r="C820">
            <v>0</v>
          </cell>
          <cell r="D820" t="str">
            <v>VN989475-0140</v>
          </cell>
          <cell r="E820" t="str">
            <v>VCI BAG</v>
          </cell>
          <cell r="F820">
            <v>10005</v>
          </cell>
          <cell r="G820">
            <v>100</v>
          </cell>
          <cell r="H820">
            <v>5</v>
          </cell>
          <cell r="I820">
            <v>0</v>
          </cell>
        </row>
        <row r="821">
          <cell r="B821" t="str">
            <v>B25</v>
          </cell>
          <cell r="C821">
            <v>0</v>
          </cell>
          <cell r="D821" t="str">
            <v>VN989475-0170</v>
          </cell>
          <cell r="E821" t="str">
            <v>VCI</v>
          </cell>
          <cell r="F821">
            <v>10005</v>
          </cell>
          <cell r="G821">
            <v>100</v>
          </cell>
          <cell r="H821">
            <v>3</v>
          </cell>
          <cell r="I821">
            <v>0</v>
          </cell>
        </row>
        <row r="822">
          <cell r="B822" t="str">
            <v>B25</v>
          </cell>
          <cell r="C822">
            <v>0</v>
          </cell>
          <cell r="D822" t="str">
            <v>VN989482-0030</v>
          </cell>
          <cell r="E822" t="str">
            <v>PLASTIC BAND</v>
          </cell>
          <cell r="F822">
            <v>10005</v>
          </cell>
          <cell r="G822">
            <v>100</v>
          </cell>
          <cell r="H822">
            <v>6</v>
          </cell>
          <cell r="I822">
            <v>0</v>
          </cell>
        </row>
        <row r="823">
          <cell r="B823" t="str">
            <v>B25</v>
          </cell>
          <cell r="C823">
            <v>0</v>
          </cell>
          <cell r="D823" t="str">
            <v>VN989687-0010</v>
          </cell>
          <cell r="E823" t="str">
            <v>PLASTIC BAND</v>
          </cell>
          <cell r="F823">
            <v>10005</v>
          </cell>
          <cell r="G823">
            <v>100</v>
          </cell>
          <cell r="H823">
            <v>2</v>
          </cell>
          <cell r="I823">
            <v>0</v>
          </cell>
        </row>
        <row r="824">
          <cell r="B824" t="str">
            <v>B25</v>
          </cell>
          <cell r="C824">
            <v>0</v>
          </cell>
          <cell r="D824" t="str">
            <v>989376-2940</v>
          </cell>
          <cell r="E824" t="str">
            <v>PLASTIC TRAY</v>
          </cell>
          <cell r="F824">
            <v>10005</v>
          </cell>
          <cell r="G824">
            <v>100</v>
          </cell>
          <cell r="H824">
            <v>4</v>
          </cell>
          <cell r="I824">
            <v>0</v>
          </cell>
        </row>
        <row r="825">
          <cell r="B825" t="str">
            <v>B25</v>
          </cell>
          <cell r="C825">
            <v>0</v>
          </cell>
          <cell r="G825" t="str">
            <v>=====</v>
          </cell>
          <cell r="H825" t="str">
            <v>======</v>
          </cell>
          <cell r="I825" t="str">
            <v>======</v>
          </cell>
        </row>
        <row r="826">
          <cell r="B826" t="str">
            <v>TOTAL:B25</v>
          </cell>
          <cell r="E826" t="str">
            <v>SUPPLIER</v>
          </cell>
          <cell r="F826" t="str">
            <v>TOTAL:</v>
          </cell>
          <cell r="G826">
            <v>100</v>
          </cell>
          <cell r="H826">
            <v>400</v>
          </cell>
          <cell r="I826">
            <v>0</v>
          </cell>
        </row>
        <row r="827">
          <cell r="B827" t="str">
            <v>TOTAL:B25</v>
          </cell>
          <cell r="C827">
            <v>1</v>
          </cell>
        </row>
        <row r="828">
          <cell r="B828" t="str">
            <v>TOTAL:B25</v>
          </cell>
          <cell r="D828" t="str">
            <v>B483030</v>
          </cell>
          <cell r="G828" t="str">
            <v>SUP</v>
          </cell>
          <cell r="H828" t="str">
            <v>PLIER DE</v>
          </cell>
          <cell r="I828" t="str">
            <v>LIVERY PE</v>
          </cell>
        </row>
        <row r="829">
          <cell r="B829" t="str">
            <v>TOTAL:B25</v>
          </cell>
          <cell r="C829">
            <v>0</v>
          </cell>
          <cell r="D829" t="str">
            <v>PLANT : K1</v>
          </cell>
        </row>
        <row r="830">
          <cell r="B830" t="str">
            <v>B269</v>
          </cell>
          <cell r="C830">
            <v>0</v>
          </cell>
          <cell r="D830" t="str">
            <v>SUPPLIER : B269</v>
          </cell>
          <cell r="E830" t="str">
            <v>CONG TY CP BAO</v>
          </cell>
          <cell r="F830" t="str">
            <v>BI PT</v>
          </cell>
          <cell r="H830" t="str">
            <v>ADVANCE</v>
          </cell>
          <cell r="I830" t="str">
            <v>OK :  3</v>
          </cell>
        </row>
        <row r="831">
          <cell r="B831" t="str">
            <v>B269</v>
          </cell>
        </row>
        <row r="832">
          <cell r="B832" t="str">
            <v>B269</v>
          </cell>
          <cell r="D832" t="str">
            <v>PART NUMBER</v>
          </cell>
          <cell r="E832" t="str">
            <v>DESCRIPTION</v>
          </cell>
          <cell r="F832" t="str">
            <v>PLNR.</v>
          </cell>
          <cell r="G832" t="str">
            <v>RATIO</v>
          </cell>
          <cell r="H832" t="str">
            <v>#DELVR</v>
          </cell>
          <cell r="I832" t="str">
            <v>ADVANCE</v>
          </cell>
        </row>
        <row r="833">
          <cell r="B833" t="str">
            <v>B269</v>
          </cell>
          <cell r="D833" t="str">
            <v>===============</v>
          </cell>
          <cell r="E833" t="str">
            <v>===============</v>
          </cell>
          <cell r="F833" t="str">
            <v>=====</v>
          </cell>
          <cell r="G833" t="str">
            <v>=====</v>
          </cell>
          <cell r="H833" t="str">
            <v>======</v>
          </cell>
          <cell r="I833" t="str">
            <v>======</v>
          </cell>
        </row>
        <row r="834">
          <cell r="B834" t="str">
            <v>B269</v>
          </cell>
          <cell r="C834">
            <v>0</v>
          </cell>
          <cell r="D834" t="str">
            <v>VN989211-0491</v>
          </cell>
          <cell r="E834" t="str">
            <v>DUNNAGE,DC-EGRV</v>
          </cell>
          <cell r="F834">
            <v>10005</v>
          </cell>
          <cell r="G834">
            <v>100</v>
          </cell>
          <cell r="H834">
            <v>1</v>
          </cell>
          <cell r="I834">
            <v>0</v>
          </cell>
        </row>
        <row r="835">
          <cell r="B835" t="str">
            <v>B269</v>
          </cell>
          <cell r="C835">
            <v>0</v>
          </cell>
          <cell r="D835" t="str">
            <v>VN989211-0520</v>
          </cell>
          <cell r="E835" t="str">
            <v>CATTON DUNAGE</v>
          </cell>
          <cell r="F835">
            <v>10005</v>
          </cell>
          <cell r="G835">
            <v>100</v>
          </cell>
          <cell r="H835">
            <v>6</v>
          </cell>
          <cell r="I835">
            <v>0</v>
          </cell>
        </row>
        <row r="836">
          <cell r="B836" t="str">
            <v>B269</v>
          </cell>
          <cell r="C836">
            <v>0</v>
          </cell>
          <cell r="D836" t="str">
            <v>VN989211-0680</v>
          </cell>
          <cell r="E836" t="str">
            <v>CATON DIVIDER</v>
          </cell>
          <cell r="F836">
            <v>10005</v>
          </cell>
          <cell r="G836">
            <v>100</v>
          </cell>
          <cell r="H836">
            <v>1</v>
          </cell>
          <cell r="I836">
            <v>0</v>
          </cell>
        </row>
        <row r="837">
          <cell r="B837" t="str">
            <v>B269</v>
          </cell>
          <cell r="C837">
            <v>0</v>
          </cell>
          <cell r="D837" t="str">
            <v>VN989211-0690</v>
          </cell>
          <cell r="E837" t="str">
            <v>CATON</v>
          </cell>
          <cell r="F837">
            <v>10005</v>
          </cell>
          <cell r="G837">
            <v>100</v>
          </cell>
          <cell r="H837">
            <v>23</v>
          </cell>
          <cell r="I837">
            <v>0</v>
          </cell>
        </row>
        <row r="838">
          <cell r="B838" t="str">
            <v>B269</v>
          </cell>
          <cell r="C838">
            <v>0</v>
          </cell>
          <cell r="D838" t="str">
            <v>VN989216-0600</v>
          </cell>
          <cell r="E838" t="str">
            <v>CATTON BOX</v>
          </cell>
          <cell r="F838">
            <v>10005</v>
          </cell>
          <cell r="G838">
            <v>100</v>
          </cell>
          <cell r="H838">
            <v>3</v>
          </cell>
          <cell r="I838">
            <v>0</v>
          </cell>
        </row>
        <row r="839">
          <cell r="B839" t="str">
            <v>B269</v>
          </cell>
          <cell r="C839">
            <v>0</v>
          </cell>
          <cell r="D839" t="str">
            <v>VN989216-0650</v>
          </cell>
          <cell r="E839" t="str">
            <v>CATON BOX</v>
          </cell>
          <cell r="F839">
            <v>10005</v>
          </cell>
          <cell r="G839">
            <v>100</v>
          </cell>
          <cell r="H839">
            <v>11</v>
          </cell>
          <cell r="I839">
            <v>0</v>
          </cell>
        </row>
        <row r="840">
          <cell r="B840" t="str">
            <v>B269</v>
          </cell>
          <cell r="C840">
            <v>0</v>
          </cell>
          <cell r="D840" t="str">
            <v>VN989216-0700</v>
          </cell>
          <cell r="E840" t="str">
            <v>CATTON BOX</v>
          </cell>
          <cell r="F840">
            <v>10005</v>
          </cell>
          <cell r="G840">
            <v>100</v>
          </cell>
          <cell r="H840">
            <v>8</v>
          </cell>
          <cell r="I840">
            <v>0</v>
          </cell>
        </row>
        <row r="841">
          <cell r="B841" t="str">
            <v>B269</v>
          </cell>
          <cell r="C841">
            <v>0</v>
          </cell>
          <cell r="D841" t="str">
            <v>VN989216-0710</v>
          </cell>
          <cell r="E841" t="str">
            <v>CATON BOX</v>
          </cell>
          <cell r="F841">
            <v>10005</v>
          </cell>
          <cell r="G841">
            <v>100</v>
          </cell>
          <cell r="H841">
            <v>10</v>
          </cell>
          <cell r="I841">
            <v>0</v>
          </cell>
        </row>
        <row r="842">
          <cell r="B842" t="str">
            <v>B269</v>
          </cell>
          <cell r="C842">
            <v>0</v>
          </cell>
          <cell r="D842" t="str">
            <v>VN989241-0151</v>
          </cell>
          <cell r="E842" t="str">
            <v>CATTON SLEEVE</v>
          </cell>
          <cell r="F842">
            <v>10005</v>
          </cell>
          <cell r="G842">
            <v>100</v>
          </cell>
          <cell r="H842">
            <v>3</v>
          </cell>
          <cell r="I842">
            <v>0</v>
          </cell>
        </row>
        <row r="843">
          <cell r="B843" t="str">
            <v>B269</v>
          </cell>
          <cell r="C843">
            <v>0</v>
          </cell>
          <cell r="D843" t="str">
            <v>VN989241-0160</v>
          </cell>
          <cell r="E843" t="str">
            <v>CATTON SLEEVE</v>
          </cell>
          <cell r="F843">
            <v>10005</v>
          </cell>
          <cell r="G843">
            <v>100</v>
          </cell>
          <cell r="H843">
            <v>9</v>
          </cell>
          <cell r="I843">
            <v>0</v>
          </cell>
        </row>
        <row r="844">
          <cell r="B844" t="str">
            <v>B269</v>
          </cell>
          <cell r="C844">
            <v>0</v>
          </cell>
          <cell r="D844" t="str">
            <v>VN989241-0240</v>
          </cell>
          <cell r="E844" t="str">
            <v>CATTON SLEEVE</v>
          </cell>
          <cell r="F844">
            <v>10005</v>
          </cell>
          <cell r="G844">
            <v>100</v>
          </cell>
          <cell r="H844">
            <v>9</v>
          </cell>
          <cell r="I844">
            <v>0</v>
          </cell>
        </row>
        <row r="845">
          <cell r="B845" t="str">
            <v>B269</v>
          </cell>
          <cell r="C845">
            <v>0</v>
          </cell>
          <cell r="D845" t="str">
            <v>VN989241-0260</v>
          </cell>
          <cell r="E845" t="str">
            <v>CATTON SLEEVE</v>
          </cell>
          <cell r="F845">
            <v>10005</v>
          </cell>
          <cell r="G845">
            <v>100</v>
          </cell>
          <cell r="H845">
            <v>1</v>
          </cell>
          <cell r="I845">
            <v>0</v>
          </cell>
        </row>
        <row r="846">
          <cell r="B846" t="str">
            <v>B269</v>
          </cell>
          <cell r="C846">
            <v>0</v>
          </cell>
          <cell r="D846" t="str">
            <v>VN989241-0310</v>
          </cell>
          <cell r="E846" t="str">
            <v>CATTON SLEEVE</v>
          </cell>
          <cell r="F846">
            <v>10005</v>
          </cell>
          <cell r="G846">
            <v>100</v>
          </cell>
          <cell r="H846">
            <v>8</v>
          </cell>
          <cell r="I846">
            <v>0</v>
          </cell>
        </row>
        <row r="847">
          <cell r="B847" t="str">
            <v>B269</v>
          </cell>
          <cell r="C847">
            <v>0</v>
          </cell>
          <cell r="D847" t="str">
            <v>VN989241-0330</v>
          </cell>
          <cell r="E847" t="str">
            <v>CATTON SLEEVE</v>
          </cell>
          <cell r="F847">
            <v>10005</v>
          </cell>
          <cell r="G847">
            <v>100</v>
          </cell>
          <cell r="H847">
            <v>5</v>
          </cell>
          <cell r="I847">
            <v>0</v>
          </cell>
        </row>
        <row r="848">
          <cell r="B848" t="str">
            <v>B269</v>
          </cell>
          <cell r="C848">
            <v>0</v>
          </cell>
          <cell r="D848" t="str">
            <v>VN989241-0440</v>
          </cell>
          <cell r="E848" t="str">
            <v>CARTON SLEEVE</v>
          </cell>
          <cell r="F848">
            <v>10005</v>
          </cell>
          <cell r="G848">
            <v>90.9</v>
          </cell>
          <cell r="H848">
            <v>11</v>
          </cell>
          <cell r="I848">
            <v>0</v>
          </cell>
        </row>
        <row r="849">
          <cell r="B849" t="str">
            <v>B269</v>
          </cell>
          <cell r="C849" t="str">
            <v>+</v>
          </cell>
        </row>
        <row r="850">
          <cell r="B850" t="str">
            <v>B269</v>
          </cell>
          <cell r="C850">
            <v>0</v>
          </cell>
          <cell r="D850" t="str">
            <v>VN989241-0450</v>
          </cell>
          <cell r="E850" t="str">
            <v>CARTON SLEEVE</v>
          </cell>
          <cell r="F850">
            <v>10005</v>
          </cell>
          <cell r="G850">
            <v>100</v>
          </cell>
          <cell r="H850">
            <v>13</v>
          </cell>
          <cell r="I850">
            <v>0</v>
          </cell>
        </row>
        <row r="851">
          <cell r="B851" t="str">
            <v>B269</v>
          </cell>
          <cell r="C851">
            <v>0</v>
          </cell>
          <cell r="D851" t="str">
            <v>VN989241-0480</v>
          </cell>
          <cell r="E851" t="str">
            <v>CATTON SLEEVE</v>
          </cell>
          <cell r="F851">
            <v>10005</v>
          </cell>
          <cell r="G851">
            <v>100</v>
          </cell>
          <cell r="H851">
            <v>3</v>
          </cell>
          <cell r="I851">
            <v>0</v>
          </cell>
        </row>
        <row r="852">
          <cell r="B852" t="str">
            <v>B269</v>
          </cell>
          <cell r="C852">
            <v>0</v>
          </cell>
          <cell r="D852" t="str">
            <v>VN989241-0510</v>
          </cell>
          <cell r="E852" t="str">
            <v>CATTON BOX</v>
          </cell>
          <cell r="F852">
            <v>10005</v>
          </cell>
          <cell r="G852">
            <v>90</v>
          </cell>
          <cell r="H852">
            <v>10</v>
          </cell>
          <cell r="I852">
            <v>0</v>
          </cell>
        </row>
        <row r="853">
          <cell r="B853" t="str">
            <v>B269</v>
          </cell>
          <cell r="C853" t="str">
            <v>+</v>
          </cell>
        </row>
        <row r="854">
          <cell r="B854" t="str">
            <v>B269</v>
          </cell>
          <cell r="C854">
            <v>0</v>
          </cell>
          <cell r="D854" t="str">
            <v>VN989241-0720</v>
          </cell>
          <cell r="E854" t="str">
            <v>CATTON BOX</v>
          </cell>
          <cell r="F854">
            <v>10005</v>
          </cell>
          <cell r="G854">
            <v>100</v>
          </cell>
          <cell r="H854">
            <v>2</v>
          </cell>
          <cell r="I854">
            <v>0</v>
          </cell>
        </row>
        <row r="855">
          <cell r="B855" t="str">
            <v>B269</v>
          </cell>
          <cell r="C855">
            <v>0</v>
          </cell>
          <cell r="D855" t="str">
            <v>VN989244-0160</v>
          </cell>
          <cell r="E855" t="str">
            <v>CATTON PAD</v>
          </cell>
          <cell r="F855">
            <v>10005</v>
          </cell>
          <cell r="G855">
            <v>100</v>
          </cell>
          <cell r="H855">
            <v>6</v>
          </cell>
          <cell r="I855">
            <v>0</v>
          </cell>
        </row>
        <row r="856">
          <cell r="B856" t="str">
            <v>B269</v>
          </cell>
          <cell r="C856">
            <v>0</v>
          </cell>
          <cell r="D856" t="str">
            <v>VN989244-0171</v>
          </cell>
          <cell r="E856" t="str">
            <v>CARTON PAD</v>
          </cell>
          <cell r="F856">
            <v>10005</v>
          </cell>
          <cell r="G856">
            <v>100</v>
          </cell>
          <cell r="H856">
            <v>6</v>
          </cell>
          <cell r="I856">
            <v>0</v>
          </cell>
        </row>
        <row r="857">
          <cell r="B857" t="str">
            <v>B269</v>
          </cell>
          <cell r="C857">
            <v>0</v>
          </cell>
          <cell r="D857" t="str">
            <v>VN989244-0190</v>
          </cell>
          <cell r="E857" t="str">
            <v>CARTON PAD</v>
          </cell>
          <cell r="F857">
            <v>10005</v>
          </cell>
          <cell r="G857">
            <v>100</v>
          </cell>
          <cell r="H857">
            <v>9</v>
          </cell>
          <cell r="I857">
            <v>0</v>
          </cell>
        </row>
        <row r="858">
          <cell r="B858" t="str">
            <v>B269</v>
          </cell>
          <cell r="C858">
            <v>0</v>
          </cell>
          <cell r="D858" t="str">
            <v>VN989244-0350</v>
          </cell>
          <cell r="E858" t="str">
            <v>CARTON LID</v>
          </cell>
          <cell r="F858">
            <v>10005</v>
          </cell>
          <cell r="G858">
            <v>100</v>
          </cell>
          <cell r="H858">
            <v>2</v>
          </cell>
          <cell r="I858">
            <v>0</v>
          </cell>
        </row>
        <row r="859">
          <cell r="B859" t="str">
            <v>B269</v>
          </cell>
          <cell r="C859">
            <v>0</v>
          </cell>
          <cell r="D859" t="str">
            <v>VN989244-0360</v>
          </cell>
          <cell r="E859" t="str">
            <v>CARTON LID</v>
          </cell>
          <cell r="F859">
            <v>10005</v>
          </cell>
          <cell r="G859">
            <v>93.8</v>
          </cell>
          <cell r="H859">
            <v>16</v>
          </cell>
          <cell r="I859">
            <v>0</v>
          </cell>
        </row>
        <row r="860">
          <cell r="B860" t="str">
            <v>B269</v>
          </cell>
          <cell r="C860" t="str">
            <v>+</v>
          </cell>
        </row>
        <row r="861">
          <cell r="B861" t="str">
            <v>B269</v>
          </cell>
          <cell r="C861">
            <v>0</v>
          </cell>
          <cell r="D861" t="str">
            <v>VN989244-0390</v>
          </cell>
          <cell r="E861" t="str">
            <v>CARTON LID</v>
          </cell>
          <cell r="F861">
            <v>10005</v>
          </cell>
          <cell r="G861">
            <v>93.3</v>
          </cell>
          <cell r="H861">
            <v>15</v>
          </cell>
          <cell r="I861">
            <v>0</v>
          </cell>
        </row>
        <row r="862">
          <cell r="B862" t="str">
            <v>B269</v>
          </cell>
          <cell r="C862" t="str">
            <v>+</v>
          </cell>
        </row>
        <row r="863">
          <cell r="B863" t="str">
            <v>B269</v>
          </cell>
          <cell r="C863">
            <v>0</v>
          </cell>
          <cell r="D863" t="str">
            <v>VN989244-0400</v>
          </cell>
          <cell r="E863" t="str">
            <v>CARTON LID</v>
          </cell>
          <cell r="F863">
            <v>10005</v>
          </cell>
          <cell r="G863">
            <v>90</v>
          </cell>
          <cell r="H863">
            <v>10</v>
          </cell>
          <cell r="I863">
            <v>0</v>
          </cell>
        </row>
        <row r="864">
          <cell r="B864" t="str">
            <v>B269</v>
          </cell>
          <cell r="C864" t="str">
            <v>+</v>
          </cell>
        </row>
        <row r="865">
          <cell r="B865" t="str">
            <v>B269</v>
          </cell>
          <cell r="C865">
            <v>1</v>
          </cell>
        </row>
        <row r="866">
          <cell r="B866" t="str">
            <v>B269</v>
          </cell>
          <cell r="D866" t="str">
            <v>B483030</v>
          </cell>
          <cell r="G866" t="str">
            <v>SUP</v>
          </cell>
          <cell r="H866" t="str">
            <v>PLIER DE</v>
          </cell>
          <cell r="I866" t="str">
            <v>LIVERY PE</v>
          </cell>
        </row>
        <row r="867">
          <cell r="B867" t="str">
            <v>B269</v>
          </cell>
          <cell r="C867">
            <v>0</v>
          </cell>
          <cell r="D867" t="str">
            <v>PLANT : K1</v>
          </cell>
        </row>
        <row r="868">
          <cell r="B868" t="str">
            <v>B269</v>
          </cell>
          <cell r="C868">
            <v>0</v>
          </cell>
          <cell r="D868" t="str">
            <v>SUPPLIER : B269</v>
          </cell>
          <cell r="E868" t="str">
            <v>CONG TY CP BAO</v>
          </cell>
          <cell r="F868" t="str">
            <v>BI PT</v>
          </cell>
          <cell r="H868" t="str">
            <v>ADVANCE</v>
          </cell>
          <cell r="I868" t="str">
            <v>OK :  3</v>
          </cell>
        </row>
        <row r="869">
          <cell r="B869" t="str">
            <v>B269</v>
          </cell>
        </row>
        <row r="870">
          <cell r="B870" t="str">
            <v>B269</v>
          </cell>
          <cell r="D870" t="str">
            <v>PART NUMBER</v>
          </cell>
          <cell r="E870" t="str">
            <v>DESCRIPTION</v>
          </cell>
          <cell r="F870" t="str">
            <v>PLNR.</v>
          </cell>
          <cell r="G870" t="str">
            <v>RATIO</v>
          </cell>
          <cell r="H870" t="str">
            <v>#DELVR</v>
          </cell>
          <cell r="I870" t="str">
            <v>ADVANCE</v>
          </cell>
        </row>
        <row r="871">
          <cell r="B871" t="str">
            <v>B269</v>
          </cell>
          <cell r="D871" t="str">
            <v>===============</v>
          </cell>
          <cell r="E871" t="str">
            <v>===============</v>
          </cell>
          <cell r="F871" t="str">
            <v>=====</v>
          </cell>
          <cell r="G871" t="str">
            <v>=====</v>
          </cell>
          <cell r="H871" t="str">
            <v>======</v>
          </cell>
          <cell r="I871" t="str">
            <v>======</v>
          </cell>
        </row>
        <row r="872">
          <cell r="B872" t="str">
            <v>B269</v>
          </cell>
          <cell r="C872">
            <v>0</v>
          </cell>
          <cell r="D872" t="str">
            <v>VN989244-0460</v>
          </cell>
          <cell r="E872" t="str">
            <v>CATON PAD</v>
          </cell>
          <cell r="F872">
            <v>10005</v>
          </cell>
          <cell r="G872">
            <v>100</v>
          </cell>
          <cell r="H872">
            <v>7</v>
          </cell>
          <cell r="I872">
            <v>0</v>
          </cell>
        </row>
        <row r="873">
          <cell r="B873" t="str">
            <v>B269</v>
          </cell>
          <cell r="C873">
            <v>0</v>
          </cell>
          <cell r="D873" t="str">
            <v>VN989244-0480</v>
          </cell>
          <cell r="E873" t="str">
            <v>CATTON PAD</v>
          </cell>
          <cell r="F873">
            <v>10005</v>
          </cell>
          <cell r="G873">
            <v>100</v>
          </cell>
          <cell r="H873">
            <v>2</v>
          </cell>
          <cell r="I873">
            <v>0</v>
          </cell>
        </row>
        <row r="874">
          <cell r="B874" t="str">
            <v>B269</v>
          </cell>
          <cell r="C874">
            <v>0</v>
          </cell>
          <cell r="D874" t="str">
            <v>VN989252-0030</v>
          </cell>
          <cell r="E874" t="str">
            <v>PAPER SLIPSHEET</v>
          </cell>
          <cell r="F874">
            <v>10005</v>
          </cell>
          <cell r="G874">
            <v>100</v>
          </cell>
          <cell r="H874">
            <v>4</v>
          </cell>
          <cell r="I874">
            <v>0</v>
          </cell>
        </row>
        <row r="875">
          <cell r="B875" t="str">
            <v>B269</v>
          </cell>
          <cell r="C875">
            <v>0</v>
          </cell>
          <cell r="D875" t="str">
            <v>VN989252-0080</v>
          </cell>
          <cell r="E875" t="str">
            <v>CARTON SLIPSHEE</v>
          </cell>
          <cell r="F875">
            <v>10005</v>
          </cell>
          <cell r="G875">
            <v>100</v>
          </cell>
          <cell r="H875">
            <v>9</v>
          </cell>
          <cell r="I875">
            <v>0</v>
          </cell>
        </row>
        <row r="876">
          <cell r="B876" t="str">
            <v>B269</v>
          </cell>
          <cell r="C876">
            <v>0</v>
          </cell>
          <cell r="D876" t="str">
            <v>VN989252-0090</v>
          </cell>
          <cell r="E876" t="str">
            <v>CARTON SLIPSHEE</v>
          </cell>
          <cell r="F876">
            <v>10005</v>
          </cell>
          <cell r="G876">
            <v>100</v>
          </cell>
          <cell r="H876">
            <v>13</v>
          </cell>
          <cell r="I876">
            <v>0</v>
          </cell>
        </row>
        <row r="877">
          <cell r="B877" t="str">
            <v>B269</v>
          </cell>
          <cell r="C877">
            <v>0</v>
          </cell>
          <cell r="D877" t="str">
            <v>VN989252-0100</v>
          </cell>
          <cell r="E877" t="str">
            <v>CARTON SLIPSHEE</v>
          </cell>
          <cell r="F877">
            <v>10005</v>
          </cell>
          <cell r="G877">
            <v>100</v>
          </cell>
          <cell r="H877">
            <v>20</v>
          </cell>
          <cell r="I877">
            <v>0</v>
          </cell>
        </row>
        <row r="878">
          <cell r="B878" t="str">
            <v>B269</v>
          </cell>
          <cell r="C878">
            <v>0</v>
          </cell>
          <cell r="G878" t="str">
            <v>=====</v>
          </cell>
          <cell r="H878" t="str">
            <v>======</v>
          </cell>
          <cell r="I878" t="str">
            <v>======</v>
          </cell>
        </row>
        <row r="879">
          <cell r="B879" t="str">
            <v>TOTAL:B269</v>
          </cell>
          <cell r="E879" t="str">
            <v>SUPPLIER</v>
          </cell>
          <cell r="F879" t="str">
            <v>TOTAL:</v>
          </cell>
          <cell r="G879">
            <v>98</v>
          </cell>
          <cell r="H879">
            <v>256</v>
          </cell>
          <cell r="I879">
            <v>0</v>
          </cell>
        </row>
        <row r="880">
          <cell r="B880" t="str">
            <v>TOTAL:B269</v>
          </cell>
          <cell r="C880">
            <v>1</v>
          </cell>
        </row>
        <row r="881">
          <cell r="B881" t="str">
            <v>TOTAL:B269</v>
          </cell>
          <cell r="D881" t="str">
            <v>B483030</v>
          </cell>
          <cell r="G881" t="str">
            <v>SUP</v>
          </cell>
          <cell r="H881" t="str">
            <v>PLIER DE</v>
          </cell>
          <cell r="I881" t="str">
            <v>LIVERY PE</v>
          </cell>
        </row>
        <row r="882">
          <cell r="B882" t="str">
            <v>TOTAL:B269</v>
          </cell>
          <cell r="C882">
            <v>0</v>
          </cell>
          <cell r="D882" t="str">
            <v>PLANT : K1</v>
          </cell>
        </row>
        <row r="883">
          <cell r="B883" t="str">
            <v>B318</v>
          </cell>
          <cell r="C883">
            <v>0</v>
          </cell>
          <cell r="D883" t="str">
            <v>SUPPLIER : B318</v>
          </cell>
          <cell r="E883" t="str">
            <v>UENO</v>
          </cell>
          <cell r="H883" t="str">
            <v>ADVANCE</v>
          </cell>
          <cell r="I883" t="str">
            <v>OK :  3</v>
          </cell>
        </row>
        <row r="884">
          <cell r="B884" t="str">
            <v>B318</v>
          </cell>
        </row>
        <row r="885">
          <cell r="B885" t="str">
            <v>B318</v>
          </cell>
          <cell r="D885" t="str">
            <v>PART NUMBER</v>
          </cell>
          <cell r="E885" t="str">
            <v>DESCRIPTION</v>
          </cell>
          <cell r="F885" t="str">
            <v>PLNR.</v>
          </cell>
          <cell r="G885" t="str">
            <v>RATIO</v>
          </cell>
          <cell r="H885" t="str">
            <v>#DELVR</v>
          </cell>
          <cell r="I885" t="str">
            <v>ADVANCE</v>
          </cell>
        </row>
        <row r="886">
          <cell r="B886" t="str">
            <v>B318</v>
          </cell>
          <cell r="D886" t="str">
            <v>===============</v>
          </cell>
          <cell r="E886" t="str">
            <v>===============</v>
          </cell>
          <cell r="F886" t="str">
            <v>=====</v>
          </cell>
          <cell r="G886" t="str">
            <v>=====</v>
          </cell>
          <cell r="H886" t="str">
            <v>======</v>
          </cell>
          <cell r="I886" t="str">
            <v>======</v>
          </cell>
        </row>
        <row r="887">
          <cell r="B887" t="str">
            <v>B318</v>
          </cell>
          <cell r="C887">
            <v>0</v>
          </cell>
          <cell r="D887" t="str">
            <v>P800011</v>
          </cell>
          <cell r="E887" t="str">
            <v>GIAY GHI NHIET</v>
          </cell>
          <cell r="F887">
            <v>10013</v>
          </cell>
          <cell r="G887">
            <v>0</v>
          </cell>
          <cell r="H887">
            <v>1</v>
          </cell>
          <cell r="I887">
            <v>0</v>
          </cell>
        </row>
        <row r="888">
          <cell r="B888" t="str">
            <v>B318</v>
          </cell>
          <cell r="C888" t="str">
            <v>+</v>
          </cell>
        </row>
        <row r="889">
          <cell r="B889" t="str">
            <v>B318</v>
          </cell>
          <cell r="C889">
            <v>0</v>
          </cell>
          <cell r="G889" t="str">
            <v>=====</v>
          </cell>
          <cell r="H889" t="str">
            <v>======</v>
          </cell>
          <cell r="I889" t="str">
            <v>======</v>
          </cell>
        </row>
        <row r="890">
          <cell r="B890" t="str">
            <v>TOTAL:B318</v>
          </cell>
          <cell r="E890" t="str">
            <v>SUPPLIER</v>
          </cell>
          <cell r="F890" t="str">
            <v>TOTAL:</v>
          </cell>
          <cell r="G890">
            <v>0</v>
          </cell>
          <cell r="H890">
            <v>1</v>
          </cell>
          <cell r="I890">
            <v>0</v>
          </cell>
        </row>
        <row r="891">
          <cell r="B891" t="str">
            <v>TOTAL:B318</v>
          </cell>
          <cell r="C891">
            <v>1</v>
          </cell>
        </row>
        <row r="892">
          <cell r="B892" t="str">
            <v>TOTAL:B318</v>
          </cell>
          <cell r="D892" t="str">
            <v>B483030</v>
          </cell>
          <cell r="G892" t="str">
            <v>SUP</v>
          </cell>
          <cell r="H892" t="str">
            <v>PLIER DE</v>
          </cell>
          <cell r="I892" t="str">
            <v>LIVERY PE</v>
          </cell>
        </row>
        <row r="893">
          <cell r="B893" t="str">
            <v>TOTAL:B318</v>
          </cell>
          <cell r="C893">
            <v>0</v>
          </cell>
          <cell r="D893" t="str">
            <v>PLANT : K1</v>
          </cell>
        </row>
        <row r="894">
          <cell r="B894" t="str">
            <v>B35</v>
          </cell>
          <cell r="C894">
            <v>0</v>
          </cell>
          <cell r="D894" t="str">
            <v>SUPPLIER : B35</v>
          </cell>
          <cell r="E894" t="str">
            <v>CTY TNHH CN VA</v>
          </cell>
          <cell r="F894" t="str">
            <v>TM HA S</v>
          </cell>
          <cell r="G894" t="str">
            <v>ON</v>
          </cell>
          <cell r="H894" t="str">
            <v>ADVANCE</v>
          </cell>
          <cell r="I894" t="str">
            <v>OK :  3</v>
          </cell>
        </row>
        <row r="895">
          <cell r="B895" t="str">
            <v>B35</v>
          </cell>
        </row>
        <row r="896">
          <cell r="B896" t="str">
            <v>B35</v>
          </cell>
          <cell r="D896" t="str">
            <v>PART NUMBER</v>
          </cell>
          <cell r="E896" t="str">
            <v>DESCRIPTION</v>
          </cell>
          <cell r="F896" t="str">
            <v>PLNR.</v>
          </cell>
          <cell r="G896" t="str">
            <v>RATIO</v>
          </cell>
          <cell r="H896" t="str">
            <v>#DELVR</v>
          </cell>
          <cell r="I896" t="str">
            <v>ADVANCE</v>
          </cell>
        </row>
        <row r="897">
          <cell r="B897" t="str">
            <v>B35</v>
          </cell>
          <cell r="D897" t="str">
            <v>===============</v>
          </cell>
          <cell r="E897" t="str">
            <v>===============</v>
          </cell>
          <cell r="F897" t="str">
            <v>=====</v>
          </cell>
          <cell r="G897" t="str">
            <v>=====</v>
          </cell>
          <cell r="H897" t="str">
            <v>======</v>
          </cell>
          <cell r="I897" t="str">
            <v>======</v>
          </cell>
        </row>
        <row r="898">
          <cell r="B898" t="str">
            <v>B35</v>
          </cell>
          <cell r="C898">
            <v>0</v>
          </cell>
          <cell r="D898" t="str">
            <v>VN949821-1340</v>
          </cell>
          <cell r="E898" t="str">
            <v>BAND</v>
          </cell>
          <cell r="F898">
            <v>6538</v>
          </cell>
          <cell r="G898">
            <v>0</v>
          </cell>
          <cell r="H898">
            <v>2</v>
          </cell>
          <cell r="I898">
            <v>1</v>
          </cell>
        </row>
        <row r="899">
          <cell r="B899" t="str">
            <v>B35</v>
          </cell>
          <cell r="C899" t="str">
            <v>+</v>
          </cell>
        </row>
        <row r="900">
          <cell r="B900" t="str">
            <v>B35</v>
          </cell>
        </row>
        <row r="901">
          <cell r="B901" t="str">
            <v>B35</v>
          </cell>
          <cell r="C901">
            <v>0</v>
          </cell>
          <cell r="G901" t="str">
            <v>=====</v>
          </cell>
          <cell r="H901" t="str">
            <v>======</v>
          </cell>
          <cell r="I901" t="str">
            <v>======</v>
          </cell>
        </row>
        <row r="902">
          <cell r="B902" t="str">
            <v>TOTAL:B35</v>
          </cell>
          <cell r="E902" t="str">
            <v>SUPPLIER</v>
          </cell>
          <cell r="F902" t="str">
            <v>TOTAL:</v>
          </cell>
          <cell r="G902">
            <v>0</v>
          </cell>
          <cell r="H902">
            <v>2</v>
          </cell>
          <cell r="I902">
            <v>1</v>
          </cell>
        </row>
        <row r="903">
          <cell r="B903" t="str">
            <v>TOTAL:B35</v>
          </cell>
          <cell r="C903">
            <v>1</v>
          </cell>
        </row>
        <row r="904">
          <cell r="B904" t="str">
            <v>TOTAL:B35</v>
          </cell>
          <cell r="D904" t="str">
            <v>B483030</v>
          </cell>
          <cell r="G904" t="str">
            <v>SUP</v>
          </cell>
          <cell r="H904" t="str">
            <v>PLIER DE</v>
          </cell>
          <cell r="I904" t="str">
            <v>LIVERY PE</v>
          </cell>
        </row>
        <row r="905">
          <cell r="B905" t="str">
            <v>TOTAL:B35</v>
          </cell>
          <cell r="C905">
            <v>0</v>
          </cell>
          <cell r="D905" t="str">
            <v>PLANT : K1</v>
          </cell>
        </row>
        <row r="906">
          <cell r="B906" t="str">
            <v>B369</v>
          </cell>
          <cell r="C906">
            <v>0</v>
          </cell>
          <cell r="D906" t="str">
            <v>SUPPLIER : B369</v>
          </cell>
          <cell r="E906" t="str">
            <v>CN CTY TNHH NH</v>
          </cell>
          <cell r="F906" t="str">
            <v>AT GIAP</v>
          </cell>
          <cell r="H906" t="str">
            <v>ADVANCE</v>
          </cell>
          <cell r="I906" t="str">
            <v>OK :  3</v>
          </cell>
        </row>
        <row r="907">
          <cell r="B907" t="str">
            <v>B369</v>
          </cell>
        </row>
        <row r="908">
          <cell r="B908" t="str">
            <v>B369</v>
          </cell>
          <cell r="D908" t="str">
            <v>PART NUMBER</v>
          </cell>
          <cell r="E908" t="str">
            <v>DESCRIPTION</v>
          </cell>
          <cell r="F908" t="str">
            <v>PLNR.</v>
          </cell>
          <cell r="G908" t="str">
            <v>RATIO</v>
          </cell>
          <cell r="H908" t="str">
            <v>#DELVR</v>
          </cell>
          <cell r="I908" t="str">
            <v>ADVANCE</v>
          </cell>
        </row>
        <row r="909">
          <cell r="B909" t="str">
            <v>B369</v>
          </cell>
          <cell r="D909" t="str">
            <v>===============</v>
          </cell>
          <cell r="E909" t="str">
            <v>===============</v>
          </cell>
          <cell r="F909" t="str">
            <v>=====</v>
          </cell>
          <cell r="G909" t="str">
            <v>=====</v>
          </cell>
          <cell r="H909" t="str">
            <v>======</v>
          </cell>
          <cell r="I909" t="str">
            <v>======</v>
          </cell>
        </row>
        <row r="910">
          <cell r="B910" t="str">
            <v>B369</v>
          </cell>
          <cell r="C910">
            <v>0</v>
          </cell>
          <cell r="D910" t="str">
            <v>VNP800037</v>
          </cell>
          <cell r="E910" t="str">
            <v>SHORT GRAIN</v>
          </cell>
          <cell r="F910">
            <v>10013</v>
          </cell>
          <cell r="G910">
            <v>100</v>
          </cell>
          <cell r="H910">
            <v>2</v>
          </cell>
          <cell r="I910">
            <v>0</v>
          </cell>
        </row>
        <row r="911">
          <cell r="B911" t="str">
            <v>B369</v>
          </cell>
          <cell r="C911">
            <v>0</v>
          </cell>
          <cell r="G911" t="str">
            <v>=====</v>
          </cell>
          <cell r="H911" t="str">
            <v>======</v>
          </cell>
          <cell r="I911" t="str">
            <v>======</v>
          </cell>
        </row>
        <row r="912">
          <cell r="B912" t="str">
            <v>TOTAL:B369</v>
          </cell>
          <cell r="E912" t="str">
            <v>SUPPLIER</v>
          </cell>
          <cell r="F912" t="str">
            <v>TOTAL:</v>
          </cell>
          <cell r="G912">
            <v>100</v>
          </cell>
          <cell r="H912">
            <v>2</v>
          </cell>
          <cell r="I912">
            <v>0</v>
          </cell>
        </row>
        <row r="913">
          <cell r="B913" t="str">
            <v>TOTAL:B369</v>
          </cell>
          <cell r="C913">
            <v>1</v>
          </cell>
        </row>
        <row r="914">
          <cell r="B914" t="str">
            <v>TOTAL:B369</v>
          </cell>
          <cell r="D914" t="str">
            <v>B483030</v>
          </cell>
          <cell r="G914" t="str">
            <v>SUP</v>
          </cell>
          <cell r="H914" t="str">
            <v>PLIER DE</v>
          </cell>
          <cell r="I914" t="str">
            <v>LIVERY PE</v>
          </cell>
        </row>
        <row r="915">
          <cell r="B915" t="str">
            <v>TOTAL:B369</v>
          </cell>
          <cell r="C915">
            <v>0</v>
          </cell>
          <cell r="D915" t="str">
            <v>PLANT : K1</v>
          </cell>
        </row>
        <row r="916">
          <cell r="B916" t="str">
            <v>B370</v>
          </cell>
          <cell r="C916">
            <v>0</v>
          </cell>
          <cell r="D916" t="str">
            <v>SUPPLIER : B370</v>
          </cell>
          <cell r="E916" t="str">
            <v>CHEM-TREND VIE</v>
          </cell>
          <cell r="F916" t="str">
            <v>T NAM</v>
          </cell>
          <cell r="H916" t="str">
            <v>ADVANCE</v>
          </cell>
          <cell r="I916" t="str">
            <v>OK :  3</v>
          </cell>
        </row>
        <row r="917">
          <cell r="B917" t="str">
            <v>B370</v>
          </cell>
        </row>
        <row r="918">
          <cell r="B918" t="str">
            <v>B370</v>
          </cell>
          <cell r="D918" t="str">
            <v>PART NUMBER</v>
          </cell>
          <cell r="E918" t="str">
            <v>DESCRIPTION</v>
          </cell>
          <cell r="F918" t="str">
            <v>PLNR.</v>
          </cell>
          <cell r="G918" t="str">
            <v>RATIO</v>
          </cell>
          <cell r="H918" t="str">
            <v>#DELVR</v>
          </cell>
          <cell r="I918" t="str">
            <v>ADVANCE</v>
          </cell>
        </row>
        <row r="919">
          <cell r="B919" t="str">
            <v>B370</v>
          </cell>
          <cell r="D919" t="str">
            <v>===============</v>
          </cell>
          <cell r="E919" t="str">
            <v>===============</v>
          </cell>
          <cell r="F919" t="str">
            <v>=====</v>
          </cell>
          <cell r="G919" t="str">
            <v>=====</v>
          </cell>
          <cell r="H919" t="str">
            <v>======</v>
          </cell>
          <cell r="I919" t="str">
            <v>======</v>
          </cell>
        </row>
        <row r="920">
          <cell r="B920" t="str">
            <v>B370</v>
          </cell>
          <cell r="C920">
            <v>0</v>
          </cell>
          <cell r="D920" t="str">
            <v>VNP900040</v>
          </cell>
          <cell r="E920" t="str">
            <v>CHEM TREND SLP-</v>
          </cell>
          <cell r="F920">
            <v>10013</v>
          </cell>
          <cell r="G920">
            <v>0</v>
          </cell>
          <cell r="H920">
            <v>2</v>
          </cell>
          <cell r="I920">
            <v>2</v>
          </cell>
        </row>
        <row r="921">
          <cell r="B921" t="str">
            <v>B370</v>
          </cell>
          <cell r="C921" t="str">
            <v>+</v>
          </cell>
        </row>
        <row r="922">
          <cell r="B922" t="str">
            <v>B370</v>
          </cell>
        </row>
        <row r="923">
          <cell r="B923" t="str">
            <v>B370</v>
          </cell>
          <cell r="C923">
            <v>0</v>
          </cell>
          <cell r="G923" t="str">
            <v>=====</v>
          </cell>
          <cell r="H923" t="str">
            <v>======</v>
          </cell>
          <cell r="I923" t="str">
            <v>======</v>
          </cell>
        </row>
        <row r="924">
          <cell r="B924" t="str">
            <v>TOTAL:B370</v>
          </cell>
          <cell r="E924" t="str">
            <v>SUPPLIER</v>
          </cell>
          <cell r="F924" t="str">
            <v>TOTAL:</v>
          </cell>
          <cell r="G924">
            <v>0</v>
          </cell>
          <cell r="H924">
            <v>2</v>
          </cell>
          <cell r="I924">
            <v>2</v>
          </cell>
        </row>
        <row r="925">
          <cell r="B925" t="str">
            <v>TOTAL:B370</v>
          </cell>
          <cell r="C925">
            <v>1</v>
          </cell>
        </row>
        <row r="926">
          <cell r="B926" t="str">
            <v>TOTAL:B370</v>
          </cell>
          <cell r="D926" t="str">
            <v>B483030</v>
          </cell>
          <cell r="G926" t="str">
            <v>SUP</v>
          </cell>
          <cell r="H926" t="str">
            <v>PLIER DE</v>
          </cell>
          <cell r="I926" t="str">
            <v>LIVERY PE</v>
          </cell>
        </row>
        <row r="927">
          <cell r="B927" t="str">
            <v>TOTAL:B370</v>
          </cell>
          <cell r="C927">
            <v>0</v>
          </cell>
          <cell r="D927" t="str">
            <v>PLANT : K1</v>
          </cell>
        </row>
        <row r="928">
          <cell r="B928" t="str">
            <v>B372</v>
          </cell>
          <cell r="C928">
            <v>0</v>
          </cell>
          <cell r="D928" t="str">
            <v>SUPPLIER : B372</v>
          </cell>
          <cell r="E928" t="str">
            <v>SERTIM CO.,LTD</v>
          </cell>
          <cell r="F928">
            <v>-51075</v>
          </cell>
          <cell r="H928" t="str">
            <v>ADVANCE</v>
          </cell>
          <cell r="I928" t="str">
            <v>OK :  3</v>
          </cell>
        </row>
        <row r="929">
          <cell r="B929" t="str">
            <v>B372</v>
          </cell>
        </row>
        <row r="930">
          <cell r="B930" t="str">
            <v>B372</v>
          </cell>
          <cell r="D930" t="str">
            <v>PART NUMBER</v>
          </cell>
          <cell r="E930" t="str">
            <v>DESCRIPTION</v>
          </cell>
          <cell r="F930" t="str">
            <v>PLNR.</v>
          </cell>
          <cell r="G930" t="str">
            <v>RATIO</v>
          </cell>
          <cell r="H930" t="str">
            <v>#DELVR</v>
          </cell>
          <cell r="I930" t="str">
            <v>ADVANCE</v>
          </cell>
        </row>
        <row r="931">
          <cell r="B931" t="str">
            <v>B372</v>
          </cell>
          <cell r="D931" t="str">
            <v>===============</v>
          </cell>
          <cell r="E931" t="str">
            <v>===============</v>
          </cell>
          <cell r="F931" t="str">
            <v>=====</v>
          </cell>
          <cell r="G931" t="str">
            <v>=====</v>
          </cell>
          <cell r="H931" t="str">
            <v>======</v>
          </cell>
          <cell r="I931" t="str">
            <v>======</v>
          </cell>
        </row>
        <row r="932">
          <cell r="B932" t="str">
            <v>B372</v>
          </cell>
          <cell r="C932">
            <v>0</v>
          </cell>
          <cell r="D932" t="str">
            <v>P100028</v>
          </cell>
          <cell r="E932" t="str">
            <v>ULVOIL R-72</v>
          </cell>
          <cell r="F932">
            <v>10021</v>
          </cell>
          <cell r="G932">
            <v>0</v>
          </cell>
          <cell r="H932">
            <v>1</v>
          </cell>
          <cell r="I932">
            <v>0</v>
          </cell>
        </row>
        <row r="933">
          <cell r="B933" t="str">
            <v>B372</v>
          </cell>
          <cell r="C933" t="str">
            <v>+</v>
          </cell>
        </row>
        <row r="934">
          <cell r="B934" t="str">
            <v>B372</v>
          </cell>
          <cell r="C934">
            <v>0</v>
          </cell>
          <cell r="D934" t="str">
            <v>S100014</v>
          </cell>
          <cell r="E934" t="str">
            <v>CASTLE SN 5W-30</v>
          </cell>
          <cell r="F934">
            <v>234</v>
          </cell>
          <cell r="G934">
            <v>100</v>
          </cell>
          <cell r="H934">
            <v>3</v>
          </cell>
          <cell r="I934">
            <v>0</v>
          </cell>
        </row>
        <row r="935">
          <cell r="B935" t="str">
            <v>B372</v>
          </cell>
          <cell r="C935">
            <v>0</v>
          </cell>
          <cell r="D935" t="str">
            <v>S900024</v>
          </cell>
          <cell r="E935" t="str">
            <v>ETHANOL 99.5</v>
          </cell>
          <cell r="F935">
            <v>234</v>
          </cell>
          <cell r="G935">
            <v>100</v>
          </cell>
          <cell r="H935">
            <v>1</v>
          </cell>
          <cell r="I935">
            <v>0</v>
          </cell>
        </row>
        <row r="936">
          <cell r="B936" t="str">
            <v>B372</v>
          </cell>
          <cell r="C936">
            <v>0</v>
          </cell>
          <cell r="D936" t="str">
            <v>VNS900021</v>
          </cell>
          <cell r="E936" t="str">
            <v>ATF WS JWS 3324</v>
          </cell>
          <cell r="F936">
            <v>234</v>
          </cell>
          <cell r="G936">
            <v>100</v>
          </cell>
          <cell r="H936">
            <v>3</v>
          </cell>
          <cell r="I936">
            <v>0</v>
          </cell>
        </row>
        <row r="937">
          <cell r="B937" t="str">
            <v>B372</v>
          </cell>
          <cell r="C937">
            <v>0</v>
          </cell>
          <cell r="G937" t="str">
            <v>=====</v>
          </cell>
          <cell r="H937" t="str">
            <v>======</v>
          </cell>
          <cell r="I937" t="str">
            <v>======</v>
          </cell>
        </row>
        <row r="938">
          <cell r="B938" t="str">
            <v>TOTAL:B372</v>
          </cell>
          <cell r="E938" t="str">
            <v>SUPPLIER</v>
          </cell>
          <cell r="F938" t="str">
            <v>TOTAL:</v>
          </cell>
          <cell r="G938">
            <v>87.5</v>
          </cell>
          <cell r="H938">
            <v>8</v>
          </cell>
          <cell r="I938">
            <v>0</v>
          </cell>
        </row>
        <row r="939">
          <cell r="B939" t="str">
            <v>TOTAL:B372</v>
          </cell>
          <cell r="C939">
            <v>1</v>
          </cell>
        </row>
        <row r="940">
          <cell r="B940" t="str">
            <v>TOTAL:B372</v>
          </cell>
          <cell r="D940" t="str">
            <v>B483030</v>
          </cell>
          <cell r="G940" t="str">
            <v>SUP</v>
          </cell>
          <cell r="H940" t="str">
            <v>PLIER DE</v>
          </cell>
          <cell r="I940" t="str">
            <v>LIVERY PE</v>
          </cell>
        </row>
        <row r="941">
          <cell r="B941" t="str">
            <v>TOTAL:B372</v>
          </cell>
          <cell r="C941">
            <v>0</v>
          </cell>
          <cell r="D941" t="str">
            <v>PLANT : K1</v>
          </cell>
        </row>
        <row r="942">
          <cell r="B942" t="str">
            <v>B444</v>
          </cell>
          <cell r="C942">
            <v>0</v>
          </cell>
          <cell r="D942" t="str">
            <v>SUPPLIER : B444</v>
          </cell>
          <cell r="E942" t="str">
            <v>OJI INTERPACK</v>
          </cell>
          <cell r="F942" t="str">
            <v>VIETNAM</v>
          </cell>
          <cell r="H942" t="str">
            <v>ADVANCE</v>
          </cell>
          <cell r="I942" t="str">
            <v>OK :  3</v>
          </cell>
        </row>
        <row r="943">
          <cell r="B943" t="str">
            <v>B444</v>
          </cell>
        </row>
        <row r="944">
          <cell r="B944" t="str">
            <v>B444</v>
          </cell>
          <cell r="D944" t="str">
            <v>PART NUMBER</v>
          </cell>
          <cell r="E944" t="str">
            <v>DESCRIPTION</v>
          </cell>
          <cell r="F944" t="str">
            <v>PLNR.</v>
          </cell>
          <cell r="G944" t="str">
            <v>RATIO</v>
          </cell>
          <cell r="H944" t="str">
            <v>#DELVR</v>
          </cell>
          <cell r="I944" t="str">
            <v>ADVANCE</v>
          </cell>
        </row>
        <row r="945">
          <cell r="B945" t="str">
            <v>B444</v>
          </cell>
          <cell r="D945" t="str">
            <v>===============</v>
          </cell>
          <cell r="E945" t="str">
            <v>===============</v>
          </cell>
          <cell r="F945" t="str">
            <v>=====</v>
          </cell>
          <cell r="G945" t="str">
            <v>=====</v>
          </cell>
          <cell r="H945" t="str">
            <v>======</v>
          </cell>
          <cell r="I945" t="str">
            <v>======</v>
          </cell>
        </row>
        <row r="946">
          <cell r="B946" t="str">
            <v>B444</v>
          </cell>
          <cell r="C946">
            <v>0</v>
          </cell>
          <cell r="D946" t="str">
            <v>VN989241-0231</v>
          </cell>
          <cell r="E946" t="str">
            <v>CATTON SLEEVE</v>
          </cell>
          <cell r="F946">
            <v>10005</v>
          </cell>
          <cell r="G946">
            <v>100</v>
          </cell>
          <cell r="H946">
            <v>4</v>
          </cell>
          <cell r="I946">
            <v>0</v>
          </cell>
        </row>
        <row r="947">
          <cell r="B947" t="str">
            <v>B444</v>
          </cell>
          <cell r="C947">
            <v>0</v>
          </cell>
          <cell r="D947" t="str">
            <v>VN989241-0501</v>
          </cell>
          <cell r="E947" t="str">
            <v>CARTON</v>
          </cell>
          <cell r="F947">
            <v>10005</v>
          </cell>
          <cell r="G947">
            <v>100</v>
          </cell>
          <cell r="H947">
            <v>7</v>
          </cell>
          <cell r="I947">
            <v>0</v>
          </cell>
        </row>
        <row r="948">
          <cell r="B948" t="str">
            <v>B444</v>
          </cell>
          <cell r="C948">
            <v>0</v>
          </cell>
          <cell r="D948" t="str">
            <v>VN989241-0560</v>
          </cell>
          <cell r="E948" t="str">
            <v>CARTON SLEEVE</v>
          </cell>
          <cell r="F948">
            <v>10005</v>
          </cell>
          <cell r="G948">
            <v>100</v>
          </cell>
          <cell r="H948">
            <v>5</v>
          </cell>
          <cell r="I948">
            <v>0</v>
          </cell>
        </row>
        <row r="949">
          <cell r="B949" t="str">
            <v>B444</v>
          </cell>
          <cell r="C949">
            <v>0</v>
          </cell>
          <cell r="D949" t="str">
            <v>VN989241-0580</v>
          </cell>
          <cell r="E949" t="str">
            <v>CATTON SLEEVE</v>
          </cell>
          <cell r="F949">
            <v>10005</v>
          </cell>
          <cell r="G949">
            <v>100</v>
          </cell>
          <cell r="H949">
            <v>2</v>
          </cell>
          <cell r="I949">
            <v>0</v>
          </cell>
        </row>
        <row r="950">
          <cell r="B950" t="str">
            <v>B444</v>
          </cell>
          <cell r="C950">
            <v>0</v>
          </cell>
          <cell r="G950" t="str">
            <v>=====</v>
          </cell>
          <cell r="H950" t="str">
            <v>======</v>
          </cell>
          <cell r="I950" t="str">
            <v>======</v>
          </cell>
        </row>
        <row r="951">
          <cell r="B951" t="str">
            <v>TOTAL:B444</v>
          </cell>
          <cell r="E951" t="str">
            <v>SUPPLIER</v>
          </cell>
          <cell r="F951" t="str">
            <v>TOTAL:</v>
          </cell>
          <cell r="G951">
            <v>100</v>
          </cell>
          <cell r="H951">
            <v>18</v>
          </cell>
          <cell r="I951">
            <v>0</v>
          </cell>
        </row>
        <row r="952">
          <cell r="B952" t="str">
            <v>TOTAL:B444</v>
          </cell>
          <cell r="C952">
            <v>1</v>
          </cell>
        </row>
        <row r="953">
          <cell r="B953" t="str">
            <v>TOTAL:B444</v>
          </cell>
          <cell r="D953" t="str">
            <v>B483030</v>
          </cell>
          <cell r="G953" t="str">
            <v>SUP</v>
          </cell>
          <cell r="H953" t="str">
            <v>PLIER DE</v>
          </cell>
          <cell r="I953" t="str">
            <v>LIVERY PE</v>
          </cell>
        </row>
        <row r="954">
          <cell r="B954" t="str">
            <v>TOTAL:B444</v>
          </cell>
          <cell r="C954">
            <v>0</v>
          </cell>
          <cell r="D954" t="str">
            <v>PLANT : K1</v>
          </cell>
        </row>
        <row r="955">
          <cell r="B955" t="str">
            <v>B472</v>
          </cell>
          <cell r="C955">
            <v>0</v>
          </cell>
          <cell r="D955" t="str">
            <v>SUPPLIER : B472</v>
          </cell>
          <cell r="E955" t="str">
            <v>CTY TNHH TMDVX</v>
          </cell>
          <cell r="F955" t="str">
            <v>D&amp;SX CN</v>
          </cell>
          <cell r="G955" t="str">
            <v>DMK</v>
          </cell>
          <cell r="H955" t="str">
            <v>ADVANCE</v>
          </cell>
          <cell r="I955" t="str">
            <v>OK :  3</v>
          </cell>
        </row>
        <row r="956">
          <cell r="B956" t="str">
            <v>B472</v>
          </cell>
        </row>
        <row r="957">
          <cell r="B957" t="str">
            <v>B472</v>
          </cell>
          <cell r="D957" t="str">
            <v>PART NUMBER</v>
          </cell>
          <cell r="E957" t="str">
            <v>DESCRIPTION</v>
          </cell>
          <cell r="F957" t="str">
            <v>PLNR.</v>
          </cell>
          <cell r="G957" t="str">
            <v>RATIO</v>
          </cell>
          <cell r="H957" t="str">
            <v>#DELVR</v>
          </cell>
          <cell r="I957" t="str">
            <v>ADVANCE</v>
          </cell>
        </row>
        <row r="958">
          <cell r="B958" t="str">
            <v>B472</v>
          </cell>
          <cell r="D958" t="str">
            <v>===============</v>
          </cell>
          <cell r="E958" t="str">
            <v>===============</v>
          </cell>
          <cell r="F958" t="str">
            <v>=====</v>
          </cell>
          <cell r="G958" t="str">
            <v>=====</v>
          </cell>
          <cell r="H958" t="str">
            <v>======</v>
          </cell>
          <cell r="I958" t="str">
            <v>======</v>
          </cell>
        </row>
        <row r="959">
          <cell r="B959" t="str">
            <v>B472</v>
          </cell>
          <cell r="C959">
            <v>0</v>
          </cell>
          <cell r="D959" t="str">
            <v>S900026</v>
          </cell>
          <cell r="E959" t="str">
            <v>DISTILLED WATER</v>
          </cell>
          <cell r="F959">
            <v>10019</v>
          </cell>
          <cell r="G959">
            <v>100</v>
          </cell>
          <cell r="H959">
            <v>1</v>
          </cell>
          <cell r="I959">
            <v>0</v>
          </cell>
        </row>
        <row r="960">
          <cell r="B960" t="str">
            <v>B472</v>
          </cell>
          <cell r="C960">
            <v>0</v>
          </cell>
          <cell r="D960" t="str">
            <v>VNP600008</v>
          </cell>
          <cell r="E960" t="str">
            <v>BANG DINH GIAY</v>
          </cell>
          <cell r="F960">
            <v>10013</v>
          </cell>
          <cell r="G960">
            <v>100</v>
          </cell>
          <cell r="H960">
            <v>4</v>
          </cell>
          <cell r="I960">
            <v>0</v>
          </cell>
        </row>
        <row r="961">
          <cell r="B961" t="str">
            <v>B472</v>
          </cell>
          <cell r="C961">
            <v>0</v>
          </cell>
          <cell r="D961" t="str">
            <v>VNP900038</v>
          </cell>
          <cell r="E961" t="str">
            <v>NUOC CAT 2 LAN</v>
          </cell>
          <cell r="F961">
            <v>10013</v>
          </cell>
          <cell r="G961">
            <v>100</v>
          </cell>
          <cell r="H961">
            <v>1</v>
          </cell>
          <cell r="I961">
            <v>0</v>
          </cell>
        </row>
        <row r="962">
          <cell r="B962" t="str">
            <v>B472</v>
          </cell>
          <cell r="C962">
            <v>0</v>
          </cell>
          <cell r="D962" t="str">
            <v>VN989551-0020</v>
          </cell>
          <cell r="E962" t="str">
            <v>WOOD PALLET</v>
          </cell>
          <cell r="F962">
            <v>10005</v>
          </cell>
          <cell r="G962">
            <v>100</v>
          </cell>
          <cell r="H962">
            <v>5</v>
          </cell>
          <cell r="I962">
            <v>0</v>
          </cell>
        </row>
        <row r="963">
          <cell r="B963" t="str">
            <v>B472</v>
          </cell>
          <cell r="C963">
            <v>0</v>
          </cell>
          <cell r="G963" t="str">
            <v>=====</v>
          </cell>
          <cell r="H963" t="str">
            <v>======</v>
          </cell>
          <cell r="I963" t="str">
            <v>======</v>
          </cell>
        </row>
        <row r="964">
          <cell r="B964" t="str">
            <v>TOTAL:B472</v>
          </cell>
          <cell r="E964" t="str">
            <v>SUPPLIER</v>
          </cell>
          <cell r="F964" t="str">
            <v>TOTAL:</v>
          </cell>
          <cell r="G964">
            <v>100</v>
          </cell>
          <cell r="H964">
            <v>11</v>
          </cell>
          <cell r="I964">
            <v>0</v>
          </cell>
        </row>
        <row r="965">
          <cell r="B965" t="str">
            <v>TOTAL:B472</v>
          </cell>
          <cell r="C965">
            <v>1</v>
          </cell>
        </row>
        <row r="966">
          <cell r="B966" t="str">
            <v>TOTAL:B472</v>
          </cell>
          <cell r="D966" t="str">
            <v>B483030</v>
          </cell>
          <cell r="G966" t="str">
            <v>SUP</v>
          </cell>
          <cell r="H966" t="str">
            <v>PLIER DE</v>
          </cell>
          <cell r="I966" t="str">
            <v>LIVERY PE</v>
          </cell>
        </row>
        <row r="967">
          <cell r="B967" t="str">
            <v>TOTAL:B472</v>
          </cell>
          <cell r="C967">
            <v>0</v>
          </cell>
          <cell r="D967" t="str">
            <v>PLANT : K1</v>
          </cell>
        </row>
        <row r="968">
          <cell r="B968" t="str">
            <v>B474</v>
          </cell>
          <cell r="C968">
            <v>0</v>
          </cell>
          <cell r="D968" t="str">
            <v>SUPPLIER : B474</v>
          </cell>
          <cell r="E968" t="str">
            <v>CTY TNHH AICEL</v>
          </cell>
          <cell r="F968" t="str">
            <v>LO VIETN</v>
          </cell>
          <cell r="G968" t="str">
            <v>AM</v>
          </cell>
          <cell r="H968" t="str">
            <v>ADVANCE</v>
          </cell>
          <cell r="I968" t="str">
            <v>OK :  3</v>
          </cell>
        </row>
        <row r="969">
          <cell r="B969" t="str">
            <v>B474</v>
          </cell>
        </row>
        <row r="970">
          <cell r="B970" t="str">
            <v>B474</v>
          </cell>
          <cell r="D970" t="str">
            <v>PART NUMBER</v>
          </cell>
          <cell r="E970" t="str">
            <v>DESCRIPTION</v>
          </cell>
          <cell r="F970" t="str">
            <v>PLNR.</v>
          </cell>
          <cell r="G970" t="str">
            <v>RATIO</v>
          </cell>
          <cell r="H970" t="str">
            <v>#DELVR</v>
          </cell>
          <cell r="I970" t="str">
            <v>ADVANCE</v>
          </cell>
        </row>
        <row r="971">
          <cell r="B971" t="str">
            <v>B474</v>
          </cell>
          <cell r="D971" t="str">
            <v>===============</v>
          </cell>
          <cell r="E971" t="str">
            <v>===============</v>
          </cell>
          <cell r="F971" t="str">
            <v>=====</v>
          </cell>
          <cell r="G971" t="str">
            <v>=====</v>
          </cell>
          <cell r="H971" t="str">
            <v>======</v>
          </cell>
          <cell r="I971" t="str">
            <v>======</v>
          </cell>
        </row>
        <row r="972">
          <cell r="B972" t="str">
            <v>B474</v>
          </cell>
          <cell r="C972">
            <v>0</v>
          </cell>
          <cell r="D972" t="str">
            <v>VN989472-0060</v>
          </cell>
          <cell r="E972" t="str">
            <v>BOSELON 103 OUT</v>
          </cell>
          <cell r="F972">
            <v>10005</v>
          </cell>
          <cell r="G972">
            <v>100</v>
          </cell>
          <cell r="H972">
            <v>3</v>
          </cell>
          <cell r="I972">
            <v>0</v>
          </cell>
        </row>
        <row r="973">
          <cell r="B973" t="str">
            <v>B474</v>
          </cell>
          <cell r="C973">
            <v>0</v>
          </cell>
          <cell r="D973" t="str">
            <v>VN989472-0110</v>
          </cell>
          <cell r="E973" t="str">
            <v>BOSELON 103 OUT</v>
          </cell>
          <cell r="F973">
            <v>10005</v>
          </cell>
          <cell r="G973">
            <v>100</v>
          </cell>
          <cell r="H973">
            <v>2</v>
          </cell>
          <cell r="I973">
            <v>0</v>
          </cell>
        </row>
        <row r="974">
          <cell r="B974" t="str">
            <v>B474</v>
          </cell>
          <cell r="C974">
            <v>0</v>
          </cell>
          <cell r="D974" t="str">
            <v>VN989472-0140</v>
          </cell>
          <cell r="E974" t="str">
            <v>BOSELON 103 OUT</v>
          </cell>
          <cell r="F974">
            <v>10005</v>
          </cell>
          <cell r="G974">
            <v>100</v>
          </cell>
          <cell r="H974">
            <v>1</v>
          </cell>
          <cell r="I974">
            <v>0</v>
          </cell>
        </row>
        <row r="975">
          <cell r="B975" t="str">
            <v>B474</v>
          </cell>
          <cell r="C975">
            <v>0</v>
          </cell>
          <cell r="D975" t="str">
            <v>VN989472-0150</v>
          </cell>
          <cell r="E975" t="str">
            <v>BOSELON</v>
          </cell>
          <cell r="F975">
            <v>10005</v>
          </cell>
          <cell r="G975">
            <v>100</v>
          </cell>
          <cell r="H975">
            <v>1</v>
          </cell>
          <cell r="I975">
            <v>0</v>
          </cell>
        </row>
        <row r="976">
          <cell r="B976" t="str">
            <v>B474</v>
          </cell>
          <cell r="C976">
            <v>0</v>
          </cell>
          <cell r="G976" t="str">
            <v>=====</v>
          </cell>
          <cell r="H976" t="str">
            <v>======</v>
          </cell>
          <cell r="I976" t="str">
            <v>======</v>
          </cell>
        </row>
        <row r="977">
          <cell r="B977" t="str">
            <v>TOTAL:B474</v>
          </cell>
          <cell r="E977" t="str">
            <v>SUPPLIER</v>
          </cell>
          <cell r="F977" t="str">
            <v>TOTAL:</v>
          </cell>
          <cell r="G977">
            <v>100</v>
          </cell>
          <cell r="H977">
            <v>7</v>
          </cell>
          <cell r="I977">
            <v>0</v>
          </cell>
        </row>
        <row r="978">
          <cell r="B978" t="str">
            <v>TOTAL:B474</v>
          </cell>
          <cell r="C978">
            <v>1</v>
          </cell>
        </row>
        <row r="979">
          <cell r="B979" t="str">
            <v>TOTAL:B474</v>
          </cell>
          <cell r="D979" t="str">
            <v>B483030</v>
          </cell>
          <cell r="G979" t="str">
            <v>SUP</v>
          </cell>
          <cell r="H979" t="str">
            <v>PLIER DE</v>
          </cell>
          <cell r="I979" t="str">
            <v>LIVERY PE</v>
          </cell>
        </row>
        <row r="980">
          <cell r="B980" t="str">
            <v>TOTAL:B474</v>
          </cell>
          <cell r="C980">
            <v>0</v>
          </cell>
          <cell r="D980" t="str">
            <v>PLANT : K1</v>
          </cell>
        </row>
        <row r="981">
          <cell r="B981" t="str">
            <v>B509</v>
          </cell>
          <cell r="C981">
            <v>0</v>
          </cell>
          <cell r="D981" t="str">
            <v>SUPPLIER : B509</v>
          </cell>
          <cell r="E981" t="str">
            <v>JFE SHOJI ELEC</v>
          </cell>
          <cell r="F981" t="str">
            <v>TRONICS</v>
          </cell>
          <cell r="G981" t="str">
            <v>SG</v>
          </cell>
          <cell r="H981" t="str">
            <v>ADVANCE</v>
          </cell>
          <cell r="I981" t="str">
            <v>OK :  3</v>
          </cell>
        </row>
        <row r="982">
          <cell r="B982" t="str">
            <v>B509</v>
          </cell>
        </row>
        <row r="983">
          <cell r="B983" t="str">
            <v>B509</v>
          </cell>
          <cell r="D983" t="str">
            <v>PART NUMBER</v>
          </cell>
          <cell r="E983" t="str">
            <v>DESCRIPTION</v>
          </cell>
          <cell r="F983" t="str">
            <v>PLNR.</v>
          </cell>
          <cell r="G983" t="str">
            <v>RATIO</v>
          </cell>
          <cell r="H983" t="str">
            <v>#DELVR</v>
          </cell>
          <cell r="I983" t="str">
            <v>ADVANCE</v>
          </cell>
        </row>
        <row r="984">
          <cell r="B984" t="str">
            <v>B509</v>
          </cell>
          <cell r="D984" t="str">
            <v>===============</v>
          </cell>
          <cell r="E984" t="str">
            <v>===============</v>
          </cell>
          <cell r="F984" t="str">
            <v>=====</v>
          </cell>
          <cell r="G984" t="str">
            <v>=====</v>
          </cell>
          <cell r="H984" t="str">
            <v>======</v>
          </cell>
          <cell r="I984" t="str">
            <v>======</v>
          </cell>
        </row>
        <row r="985">
          <cell r="B985" t="str">
            <v>B509</v>
          </cell>
          <cell r="C985">
            <v>0</v>
          </cell>
          <cell r="D985" t="str">
            <v>P100010</v>
          </cell>
          <cell r="E985" t="str">
            <v>DAU FX90DJ</v>
          </cell>
          <cell r="F985">
            <v>10013</v>
          </cell>
          <cell r="G985">
            <v>100</v>
          </cell>
          <cell r="H985">
            <v>4</v>
          </cell>
          <cell r="I985">
            <v>0</v>
          </cell>
        </row>
        <row r="986">
          <cell r="B986" t="str">
            <v>B509</v>
          </cell>
          <cell r="C986">
            <v>0</v>
          </cell>
          <cell r="G986" t="str">
            <v>=====</v>
          </cell>
          <cell r="H986" t="str">
            <v>======</v>
          </cell>
          <cell r="I986" t="str">
            <v>======</v>
          </cell>
        </row>
        <row r="987">
          <cell r="B987" t="str">
            <v>TOTAL:B509</v>
          </cell>
          <cell r="E987" t="str">
            <v>SUPPLIER</v>
          </cell>
          <cell r="F987" t="str">
            <v>TOTAL:</v>
          </cell>
          <cell r="G987">
            <v>100</v>
          </cell>
          <cell r="H987">
            <v>4</v>
          </cell>
          <cell r="I987">
            <v>0</v>
          </cell>
        </row>
        <row r="988">
          <cell r="B988" t="str">
            <v>TOTAL:B509</v>
          </cell>
          <cell r="C988">
            <v>1</v>
          </cell>
        </row>
        <row r="989">
          <cell r="B989" t="str">
            <v>TOTAL:B509</v>
          </cell>
          <cell r="D989" t="str">
            <v>B483030</v>
          </cell>
          <cell r="G989" t="str">
            <v>SUP</v>
          </cell>
          <cell r="H989" t="str">
            <v>PLIER DE</v>
          </cell>
          <cell r="I989" t="str">
            <v>LIVERY PE</v>
          </cell>
        </row>
        <row r="990">
          <cell r="B990" t="str">
            <v>TOTAL:B509</v>
          </cell>
          <cell r="C990">
            <v>0</v>
          </cell>
          <cell r="D990" t="str">
            <v>PLANT : K1</v>
          </cell>
        </row>
        <row r="991">
          <cell r="B991" t="str">
            <v>B512</v>
          </cell>
          <cell r="C991">
            <v>0</v>
          </cell>
          <cell r="D991" t="str">
            <v>SUPPLIER : B512</v>
          </cell>
          <cell r="E991" t="str">
            <v>C覩G TY TNHH HG</v>
          </cell>
          <cell r="F991" t="str">
            <v>MOULD E</v>
          </cell>
          <cell r="G991" t="str">
            <v>NT</v>
          </cell>
          <cell r="H991" t="str">
            <v>ADVANCE</v>
          </cell>
          <cell r="I991" t="str">
            <v>OK :  3 D</v>
          </cell>
        </row>
        <row r="992">
          <cell r="B992" t="str">
            <v>B512</v>
          </cell>
        </row>
        <row r="993">
          <cell r="B993" t="str">
            <v>B512</v>
          </cell>
          <cell r="D993" t="str">
            <v>PART NUMBER</v>
          </cell>
          <cell r="E993" t="str">
            <v>DESCRIPTION</v>
          </cell>
          <cell r="F993" t="str">
            <v>PLNR.</v>
          </cell>
          <cell r="G993" t="str">
            <v>RATIO</v>
          </cell>
          <cell r="H993" t="str">
            <v>#DELVR</v>
          </cell>
          <cell r="I993" t="str">
            <v>ADVANCE</v>
          </cell>
        </row>
        <row r="994">
          <cell r="B994" t="str">
            <v>B512</v>
          </cell>
          <cell r="D994" t="str">
            <v>===============</v>
          </cell>
          <cell r="E994" t="str">
            <v>===============</v>
          </cell>
          <cell r="F994" t="str">
            <v>=====</v>
          </cell>
          <cell r="G994" t="str">
            <v>=====</v>
          </cell>
          <cell r="H994" t="str">
            <v>======</v>
          </cell>
          <cell r="I994" t="str">
            <v>======</v>
          </cell>
        </row>
        <row r="995">
          <cell r="B995" t="str">
            <v>B512</v>
          </cell>
          <cell r="C995">
            <v>0</v>
          </cell>
          <cell r="D995" t="str">
            <v>VN989412-0800</v>
          </cell>
          <cell r="E995" t="str">
            <v>PALSTIC TRAY</v>
          </cell>
          <cell r="F995">
            <v>10005</v>
          </cell>
          <cell r="G995">
            <v>0</v>
          </cell>
          <cell r="H995">
            <v>1</v>
          </cell>
          <cell r="I995">
            <v>0</v>
          </cell>
        </row>
        <row r="996">
          <cell r="B996" t="str">
            <v>B512</v>
          </cell>
          <cell r="C996" t="str">
            <v>+</v>
          </cell>
        </row>
        <row r="997">
          <cell r="B997" t="str">
            <v>B512</v>
          </cell>
          <cell r="C997">
            <v>0</v>
          </cell>
          <cell r="G997" t="str">
            <v>=====</v>
          </cell>
          <cell r="H997" t="str">
            <v>======</v>
          </cell>
          <cell r="I997" t="str">
            <v>======</v>
          </cell>
        </row>
        <row r="998">
          <cell r="B998" t="str">
            <v>TOTAL:B512</v>
          </cell>
          <cell r="E998" t="str">
            <v>SUPPLIER</v>
          </cell>
          <cell r="F998" t="str">
            <v>TOTAL:</v>
          </cell>
          <cell r="G998">
            <v>0</v>
          </cell>
          <cell r="H998">
            <v>1</v>
          </cell>
          <cell r="I998">
            <v>0</v>
          </cell>
        </row>
        <row r="999">
          <cell r="B999" t="str">
            <v>TOTAL:B512</v>
          </cell>
          <cell r="C999">
            <v>1</v>
          </cell>
        </row>
        <row r="1000">
          <cell r="B1000" t="str">
            <v>TOTAL:B512</v>
          </cell>
          <cell r="D1000" t="str">
            <v>B483030</v>
          </cell>
          <cell r="G1000" t="str">
            <v>SUP</v>
          </cell>
          <cell r="H1000" t="str">
            <v>PLIER DE</v>
          </cell>
          <cell r="I1000" t="str">
            <v>LIVERY PE</v>
          </cell>
        </row>
        <row r="1001">
          <cell r="B1001" t="str">
            <v>TOTAL:B512</v>
          </cell>
          <cell r="C1001">
            <v>0</v>
          </cell>
          <cell r="D1001" t="str">
            <v>PLANT : K1</v>
          </cell>
        </row>
        <row r="1002">
          <cell r="B1002" t="str">
            <v>B514</v>
          </cell>
          <cell r="C1002">
            <v>0</v>
          </cell>
          <cell r="D1002" t="str">
            <v>SUPPLIER : B514</v>
          </cell>
          <cell r="E1002" t="str">
            <v>CHI NHANH CTY</v>
          </cell>
          <cell r="F1002" t="str">
            <v>DN FUCHS</v>
          </cell>
          <cell r="G1002" t="str">
            <v>VN</v>
          </cell>
          <cell r="H1002" t="str">
            <v>ADVANCE</v>
          </cell>
          <cell r="I1002" t="str">
            <v>OK :  3</v>
          </cell>
        </row>
        <row r="1003">
          <cell r="B1003" t="str">
            <v>B514</v>
          </cell>
        </row>
        <row r="1004">
          <cell r="B1004" t="str">
            <v>B514</v>
          </cell>
          <cell r="D1004" t="str">
            <v>PART NUMBER</v>
          </cell>
          <cell r="E1004" t="str">
            <v>DESCRIPTION</v>
          </cell>
          <cell r="F1004" t="str">
            <v>PLNR.</v>
          </cell>
          <cell r="G1004" t="str">
            <v>RATIO</v>
          </cell>
          <cell r="H1004" t="str">
            <v>#DELVR</v>
          </cell>
          <cell r="I1004" t="str">
            <v>ADVANCE</v>
          </cell>
        </row>
        <row r="1005">
          <cell r="B1005" t="str">
            <v>B514</v>
          </cell>
          <cell r="D1005" t="str">
            <v>===============</v>
          </cell>
          <cell r="E1005" t="str">
            <v>===============</v>
          </cell>
          <cell r="F1005" t="str">
            <v>=====</v>
          </cell>
          <cell r="G1005" t="str">
            <v>=====</v>
          </cell>
          <cell r="H1005" t="str">
            <v>======</v>
          </cell>
          <cell r="I1005" t="str">
            <v>======</v>
          </cell>
        </row>
        <row r="1006">
          <cell r="B1006" t="str">
            <v>B514</v>
          </cell>
          <cell r="C1006">
            <v>0</v>
          </cell>
          <cell r="D1006" t="str">
            <v>S100006</v>
          </cell>
          <cell r="E1006" t="str">
            <v>GREASE UNIFLOR</v>
          </cell>
          <cell r="F1006">
            <v>10019</v>
          </cell>
          <cell r="G1006">
            <v>0</v>
          </cell>
          <cell r="H1006">
            <v>1</v>
          </cell>
          <cell r="I1006">
            <v>0</v>
          </cell>
        </row>
        <row r="1007">
          <cell r="B1007" t="str">
            <v>B514</v>
          </cell>
          <cell r="C1007" t="str">
            <v>+</v>
          </cell>
        </row>
        <row r="1008">
          <cell r="B1008" t="str">
            <v>B514</v>
          </cell>
          <cell r="C1008">
            <v>0</v>
          </cell>
          <cell r="G1008" t="str">
            <v>=====</v>
          </cell>
          <cell r="H1008" t="str">
            <v>======</v>
          </cell>
          <cell r="I1008" t="str">
            <v>======</v>
          </cell>
        </row>
        <row r="1009">
          <cell r="B1009" t="str">
            <v>TOTAL:B514</v>
          </cell>
          <cell r="E1009" t="str">
            <v>SUPPLIER</v>
          </cell>
          <cell r="F1009" t="str">
            <v>TOTAL:</v>
          </cell>
          <cell r="G1009">
            <v>0</v>
          </cell>
          <cell r="H1009">
            <v>1</v>
          </cell>
          <cell r="I1009">
            <v>0</v>
          </cell>
        </row>
        <row r="1010">
          <cell r="B1010" t="str">
            <v>TOTAL:B514</v>
          </cell>
          <cell r="C1010">
            <v>1</v>
          </cell>
        </row>
        <row r="1011">
          <cell r="B1011" t="str">
            <v>TOTAL:B514</v>
          </cell>
          <cell r="D1011" t="str">
            <v>B483030</v>
          </cell>
          <cell r="G1011" t="str">
            <v>SUP</v>
          </cell>
          <cell r="H1011" t="str">
            <v>PLIER DE</v>
          </cell>
          <cell r="I1011" t="str">
            <v>LIVERY PE</v>
          </cell>
        </row>
        <row r="1012">
          <cell r="B1012" t="str">
            <v>TOTAL:B514</v>
          </cell>
          <cell r="C1012">
            <v>0</v>
          </cell>
          <cell r="D1012" t="str">
            <v>PLANT : K1</v>
          </cell>
        </row>
        <row r="1013">
          <cell r="B1013" t="str">
            <v>B523</v>
          </cell>
          <cell r="C1013">
            <v>0</v>
          </cell>
          <cell r="D1013" t="str">
            <v>SUPPLIER : B523</v>
          </cell>
          <cell r="E1013" t="str">
            <v>CTY TNHH CN HO</v>
          </cell>
          <cell r="F1013" t="str">
            <v>NG DUONG</v>
          </cell>
          <cell r="H1013" t="str">
            <v>ADVANCE</v>
          </cell>
          <cell r="I1013" t="str">
            <v>OK :  3</v>
          </cell>
        </row>
        <row r="1014">
          <cell r="B1014" t="str">
            <v>B523</v>
          </cell>
        </row>
        <row r="1015">
          <cell r="B1015" t="str">
            <v>B523</v>
          </cell>
          <cell r="D1015" t="str">
            <v>PART NUMBER</v>
          </cell>
          <cell r="E1015" t="str">
            <v>DESCRIPTION</v>
          </cell>
          <cell r="F1015" t="str">
            <v>PLNR.</v>
          </cell>
          <cell r="G1015" t="str">
            <v>RATIO</v>
          </cell>
          <cell r="H1015" t="str">
            <v>#DELVR</v>
          </cell>
          <cell r="I1015" t="str">
            <v>ADVANCE</v>
          </cell>
        </row>
        <row r="1016">
          <cell r="B1016" t="str">
            <v>B523</v>
          </cell>
          <cell r="D1016" t="str">
            <v>===============</v>
          </cell>
          <cell r="E1016" t="str">
            <v>===============</v>
          </cell>
          <cell r="F1016" t="str">
            <v>=====</v>
          </cell>
          <cell r="G1016" t="str">
            <v>=====</v>
          </cell>
          <cell r="H1016" t="str">
            <v>======</v>
          </cell>
          <cell r="I1016" t="str">
            <v>======</v>
          </cell>
        </row>
        <row r="1017">
          <cell r="B1017" t="str">
            <v>B523</v>
          </cell>
          <cell r="C1017">
            <v>0</v>
          </cell>
          <cell r="D1017" t="str">
            <v>VNP100013</v>
          </cell>
          <cell r="E1017" t="str">
            <v>DAU SHELL TULLU</v>
          </cell>
          <cell r="F1017">
            <v>10013</v>
          </cell>
          <cell r="G1017">
            <v>100</v>
          </cell>
          <cell r="H1017">
            <v>1</v>
          </cell>
          <cell r="I1017">
            <v>0</v>
          </cell>
        </row>
        <row r="1018">
          <cell r="B1018" t="str">
            <v>B523</v>
          </cell>
          <cell r="C1018">
            <v>0</v>
          </cell>
          <cell r="D1018" t="str">
            <v>VNP100014</v>
          </cell>
          <cell r="E1018" t="str">
            <v>VELOCITE N03</v>
          </cell>
          <cell r="F1018">
            <v>10013</v>
          </cell>
          <cell r="G1018">
            <v>0</v>
          </cell>
          <cell r="H1018">
            <v>1</v>
          </cell>
          <cell r="I1018">
            <v>0</v>
          </cell>
        </row>
        <row r="1019">
          <cell r="B1019" t="str">
            <v>B523</v>
          </cell>
          <cell r="C1019" t="str">
            <v>+</v>
          </cell>
        </row>
        <row r="1020">
          <cell r="B1020" t="str">
            <v>B523</v>
          </cell>
          <cell r="C1020">
            <v>0</v>
          </cell>
          <cell r="D1020" t="str">
            <v>VNP100015</v>
          </cell>
          <cell r="E1020" t="str">
            <v>SHELL TURBO T68</v>
          </cell>
          <cell r="F1020">
            <v>10013</v>
          </cell>
          <cell r="G1020">
            <v>100</v>
          </cell>
          <cell r="H1020">
            <v>1</v>
          </cell>
          <cell r="I1020">
            <v>0</v>
          </cell>
        </row>
        <row r="1021">
          <cell r="B1021" t="str">
            <v>B523</v>
          </cell>
          <cell r="C1021">
            <v>0</v>
          </cell>
          <cell r="D1021" t="str">
            <v>VNP100024</v>
          </cell>
          <cell r="E1021" t="str">
            <v>DTE HEAVY MEDIU</v>
          </cell>
          <cell r="F1021">
            <v>10013</v>
          </cell>
          <cell r="G1021">
            <v>100</v>
          </cell>
          <cell r="H1021">
            <v>1</v>
          </cell>
          <cell r="I1021">
            <v>0</v>
          </cell>
        </row>
        <row r="1022">
          <cell r="B1022" t="str">
            <v>B523</v>
          </cell>
          <cell r="C1022">
            <v>0</v>
          </cell>
          <cell r="D1022" t="str">
            <v>VNP100026</v>
          </cell>
          <cell r="E1022" t="str">
            <v>MOBIL VACTRA NO</v>
          </cell>
          <cell r="F1022">
            <v>10013</v>
          </cell>
          <cell r="G1022">
            <v>100</v>
          </cell>
          <cell r="H1022">
            <v>2</v>
          </cell>
          <cell r="I1022">
            <v>0</v>
          </cell>
        </row>
        <row r="1023">
          <cell r="B1023" t="str">
            <v>B523</v>
          </cell>
          <cell r="C1023">
            <v>0</v>
          </cell>
          <cell r="D1023" t="str">
            <v>VNP100029</v>
          </cell>
          <cell r="E1023" t="str">
            <v>SHELL MORLINA</v>
          </cell>
          <cell r="F1023">
            <v>10013</v>
          </cell>
          <cell r="G1023">
            <v>100</v>
          </cell>
          <cell r="H1023">
            <v>1</v>
          </cell>
          <cell r="I1023">
            <v>0</v>
          </cell>
        </row>
        <row r="1024">
          <cell r="B1024" t="str">
            <v>B523</v>
          </cell>
          <cell r="C1024">
            <v>0</v>
          </cell>
          <cell r="D1024" t="str">
            <v>VNS100013</v>
          </cell>
          <cell r="E1024" t="str">
            <v>CASTROLEDGEPROF</v>
          </cell>
          <cell r="F1024">
            <v>234</v>
          </cell>
          <cell r="G1024">
            <v>75</v>
          </cell>
          <cell r="H1024">
            <v>4</v>
          </cell>
          <cell r="I1024">
            <v>0</v>
          </cell>
        </row>
        <row r="1025">
          <cell r="B1025" t="str">
            <v>B523</v>
          </cell>
          <cell r="C1025" t="str">
            <v>+</v>
          </cell>
        </row>
        <row r="1026">
          <cell r="B1026" t="str">
            <v>B523</v>
          </cell>
          <cell r="C1026">
            <v>0</v>
          </cell>
          <cell r="G1026" t="str">
            <v>=====</v>
          </cell>
          <cell r="H1026" t="str">
            <v>======</v>
          </cell>
          <cell r="I1026" t="str">
            <v>======</v>
          </cell>
        </row>
        <row r="1027">
          <cell r="B1027" t="str">
            <v>TOTAL:B523</v>
          </cell>
          <cell r="E1027" t="str">
            <v>SUPPLIER</v>
          </cell>
          <cell r="F1027" t="str">
            <v>TOTAL:</v>
          </cell>
          <cell r="G1027">
            <v>81.8</v>
          </cell>
          <cell r="H1027">
            <v>11</v>
          </cell>
          <cell r="I1027">
            <v>0</v>
          </cell>
        </row>
        <row r="1028">
          <cell r="B1028" t="str">
            <v>TOTAL:B523</v>
          </cell>
          <cell r="C1028">
            <v>1</v>
          </cell>
        </row>
        <row r="1029">
          <cell r="B1029" t="str">
            <v>TOTAL:B523</v>
          </cell>
          <cell r="D1029" t="str">
            <v>B483030</v>
          </cell>
          <cell r="G1029" t="str">
            <v>SUP</v>
          </cell>
          <cell r="H1029" t="str">
            <v>PLIER DE</v>
          </cell>
          <cell r="I1029" t="str">
            <v>LIVERY PE</v>
          </cell>
        </row>
        <row r="1030">
          <cell r="B1030" t="str">
            <v>TOTAL:B523</v>
          </cell>
          <cell r="C1030">
            <v>0</v>
          </cell>
          <cell r="D1030" t="str">
            <v>PLANT : K1</v>
          </cell>
        </row>
        <row r="1031">
          <cell r="B1031" t="str">
            <v>B65</v>
          </cell>
          <cell r="C1031">
            <v>0</v>
          </cell>
          <cell r="D1031" t="str">
            <v>SUPPLIER : B65</v>
          </cell>
          <cell r="E1031" t="str">
            <v>CTYTNHH TMDV K</v>
          </cell>
          <cell r="F1031" t="str">
            <v>T DINHTH</v>
          </cell>
          <cell r="G1031" t="str">
            <v>IEN</v>
          </cell>
          <cell r="H1031" t="str">
            <v>ADVANCE</v>
          </cell>
          <cell r="I1031" t="str">
            <v>OK :  3</v>
          </cell>
        </row>
        <row r="1032">
          <cell r="B1032" t="str">
            <v>B65</v>
          </cell>
        </row>
        <row r="1033">
          <cell r="B1033" t="str">
            <v>B65</v>
          </cell>
          <cell r="D1033" t="str">
            <v>PART NUMBER</v>
          </cell>
          <cell r="E1033" t="str">
            <v>DESCRIPTION</v>
          </cell>
          <cell r="F1033" t="str">
            <v>PLNR.</v>
          </cell>
          <cell r="G1033" t="str">
            <v>RATIO</v>
          </cell>
          <cell r="H1033" t="str">
            <v>#DELVR</v>
          </cell>
          <cell r="I1033" t="str">
            <v>ADVANCE</v>
          </cell>
        </row>
        <row r="1034">
          <cell r="B1034" t="str">
            <v>B65</v>
          </cell>
          <cell r="D1034" t="str">
            <v>===============</v>
          </cell>
          <cell r="E1034" t="str">
            <v>===============</v>
          </cell>
          <cell r="F1034" t="str">
            <v>=====</v>
          </cell>
          <cell r="G1034" t="str">
            <v>=====</v>
          </cell>
          <cell r="H1034" t="str">
            <v>======</v>
          </cell>
          <cell r="I1034" t="str">
            <v>======</v>
          </cell>
        </row>
        <row r="1035">
          <cell r="B1035" t="str">
            <v>B65</v>
          </cell>
          <cell r="C1035">
            <v>0</v>
          </cell>
          <cell r="D1035" t="str">
            <v>VNP800049</v>
          </cell>
          <cell r="E1035" t="str">
            <v>RIBBON RICOH</v>
          </cell>
          <cell r="F1035">
            <v>10013</v>
          </cell>
          <cell r="G1035">
            <v>100</v>
          </cell>
          <cell r="H1035">
            <v>1</v>
          </cell>
          <cell r="I1035">
            <v>0</v>
          </cell>
        </row>
        <row r="1036">
          <cell r="B1036" t="str">
            <v>B65</v>
          </cell>
          <cell r="C1036">
            <v>0</v>
          </cell>
          <cell r="D1036" t="str">
            <v>VNP800050</v>
          </cell>
          <cell r="E1036" t="str">
            <v>GIAY LIEN TUC C</v>
          </cell>
          <cell r="F1036">
            <v>10013</v>
          </cell>
          <cell r="G1036">
            <v>100</v>
          </cell>
          <cell r="H1036">
            <v>1</v>
          </cell>
          <cell r="I1036">
            <v>0</v>
          </cell>
        </row>
        <row r="1037">
          <cell r="B1037" t="str">
            <v>B65</v>
          </cell>
          <cell r="C1037">
            <v>0</v>
          </cell>
          <cell r="G1037" t="str">
            <v>=====</v>
          </cell>
          <cell r="H1037" t="str">
            <v>======</v>
          </cell>
          <cell r="I1037" t="str">
            <v>======</v>
          </cell>
        </row>
        <row r="1038">
          <cell r="B1038" t="str">
            <v>TOTAL:B65</v>
          </cell>
          <cell r="E1038" t="str">
            <v>SUPPLIER</v>
          </cell>
          <cell r="F1038" t="str">
            <v>TOTAL:</v>
          </cell>
          <cell r="G1038">
            <v>100</v>
          </cell>
          <cell r="H1038">
            <v>2</v>
          </cell>
          <cell r="I1038">
            <v>0</v>
          </cell>
        </row>
        <row r="1039">
          <cell r="B1039" t="str">
            <v>TOTAL:B65</v>
          </cell>
          <cell r="C1039">
            <v>1</v>
          </cell>
        </row>
        <row r="1040">
          <cell r="B1040" t="str">
            <v>TOTAL:B65</v>
          </cell>
          <cell r="D1040" t="str">
            <v>B483030</v>
          </cell>
          <cell r="G1040" t="str">
            <v>SUP</v>
          </cell>
          <cell r="H1040" t="str">
            <v>PLIER DE</v>
          </cell>
          <cell r="I1040" t="str">
            <v>LIVERY PE</v>
          </cell>
        </row>
        <row r="1041">
          <cell r="B1041" t="str">
            <v>TOTAL:B65</v>
          </cell>
          <cell r="C1041">
            <v>0</v>
          </cell>
          <cell r="D1041" t="str">
            <v>PLANT : K1</v>
          </cell>
        </row>
        <row r="1042">
          <cell r="B1042" t="str">
            <v>B84</v>
          </cell>
          <cell r="C1042">
            <v>0</v>
          </cell>
          <cell r="D1042" t="str">
            <v>SUPPLIER : B84</v>
          </cell>
          <cell r="E1042" t="str">
            <v>CONG TY TNHH G</v>
          </cell>
          <cell r="F1042" t="str">
            <v>OSHU KOH</v>
          </cell>
          <cell r="G1042" t="str">
            <v>SAN</v>
          </cell>
          <cell r="H1042" t="str">
            <v>ADVANCE</v>
          </cell>
          <cell r="I1042" t="str">
            <v>OK :  3</v>
          </cell>
        </row>
        <row r="1043">
          <cell r="B1043" t="str">
            <v>B84</v>
          </cell>
        </row>
        <row r="1044">
          <cell r="B1044" t="str">
            <v>B84</v>
          </cell>
          <cell r="D1044" t="str">
            <v>PART NUMBER</v>
          </cell>
          <cell r="E1044" t="str">
            <v>DESCRIPTION</v>
          </cell>
          <cell r="F1044" t="str">
            <v>PLNR.</v>
          </cell>
          <cell r="G1044" t="str">
            <v>RATIO</v>
          </cell>
          <cell r="H1044" t="str">
            <v>#DELVR</v>
          </cell>
          <cell r="I1044" t="str">
            <v>ADVANCE</v>
          </cell>
        </row>
        <row r="1045">
          <cell r="B1045" t="str">
            <v>B84</v>
          </cell>
          <cell r="D1045" t="str">
            <v>===============</v>
          </cell>
          <cell r="E1045" t="str">
            <v>===============</v>
          </cell>
          <cell r="F1045" t="str">
            <v>=====</v>
          </cell>
          <cell r="G1045" t="str">
            <v>=====</v>
          </cell>
          <cell r="H1045" t="str">
            <v>======</v>
          </cell>
          <cell r="I1045" t="str">
            <v>======</v>
          </cell>
        </row>
        <row r="1046">
          <cell r="B1046" t="str">
            <v>B84</v>
          </cell>
          <cell r="C1046">
            <v>0</v>
          </cell>
          <cell r="D1046" t="str">
            <v>S900001</v>
          </cell>
          <cell r="E1046" t="str">
            <v>ETHYL ALCOHOL</v>
          </cell>
          <cell r="F1046">
            <v>234</v>
          </cell>
          <cell r="G1046">
            <v>100</v>
          </cell>
          <cell r="H1046">
            <v>1</v>
          </cell>
          <cell r="I1046">
            <v>0</v>
          </cell>
        </row>
        <row r="1047">
          <cell r="B1047" t="str">
            <v>B84</v>
          </cell>
          <cell r="C1047">
            <v>0</v>
          </cell>
          <cell r="D1047" t="str">
            <v>VNP900002-1</v>
          </cell>
          <cell r="E1047" t="str">
            <v>CON VIET  NAM</v>
          </cell>
          <cell r="F1047">
            <v>10013</v>
          </cell>
          <cell r="G1047">
            <v>75</v>
          </cell>
          <cell r="H1047">
            <v>4</v>
          </cell>
          <cell r="I1047">
            <v>0</v>
          </cell>
        </row>
        <row r="1048">
          <cell r="B1048" t="str">
            <v>B84</v>
          </cell>
          <cell r="C1048" t="str">
            <v>+</v>
          </cell>
        </row>
        <row r="1049">
          <cell r="B1049" t="str">
            <v>B84</v>
          </cell>
          <cell r="C1049">
            <v>0</v>
          </cell>
          <cell r="D1049" t="str">
            <v>VNP900025</v>
          </cell>
          <cell r="E1049" t="str">
            <v>NUOC CAT</v>
          </cell>
          <cell r="F1049">
            <v>10013</v>
          </cell>
          <cell r="G1049">
            <v>100</v>
          </cell>
          <cell r="H1049">
            <v>1</v>
          </cell>
          <cell r="I1049">
            <v>0</v>
          </cell>
        </row>
        <row r="1050">
          <cell r="B1050" t="str">
            <v>B84</v>
          </cell>
          <cell r="C1050">
            <v>0</v>
          </cell>
          <cell r="G1050" t="str">
            <v>=====</v>
          </cell>
          <cell r="H1050" t="str">
            <v>======</v>
          </cell>
          <cell r="I1050" t="str">
            <v>======</v>
          </cell>
        </row>
        <row r="1051">
          <cell r="B1051" t="str">
            <v>TOTAL:B84</v>
          </cell>
          <cell r="E1051" t="str">
            <v>SUPPLIER</v>
          </cell>
          <cell r="F1051" t="str">
            <v>TOTAL:</v>
          </cell>
          <cell r="G1051">
            <v>83.3</v>
          </cell>
          <cell r="H1051">
            <v>6</v>
          </cell>
          <cell r="I1051">
            <v>0</v>
          </cell>
        </row>
        <row r="1052">
          <cell r="B1052" t="str">
            <v>TOTAL:B84</v>
          </cell>
          <cell r="C1052">
            <v>1</v>
          </cell>
        </row>
        <row r="1053">
          <cell r="B1053" t="str">
            <v>TOTAL:B84</v>
          </cell>
          <cell r="D1053" t="str">
            <v>B483030</v>
          </cell>
          <cell r="G1053" t="str">
            <v>SUP</v>
          </cell>
          <cell r="H1053" t="str">
            <v>PLIER DE</v>
          </cell>
          <cell r="I1053" t="str">
            <v>LIVERY PE</v>
          </cell>
        </row>
        <row r="1054">
          <cell r="B1054" t="str">
            <v>TOTAL:B84</v>
          </cell>
          <cell r="C1054">
            <v>0</v>
          </cell>
          <cell r="D1054" t="str">
            <v>PLANT : K1</v>
          </cell>
        </row>
        <row r="1055">
          <cell r="B1055" t="str">
            <v>D02</v>
          </cell>
          <cell r="C1055">
            <v>0</v>
          </cell>
          <cell r="D1055" t="str">
            <v>SUPPLIER : D02</v>
          </cell>
          <cell r="E1055" t="str">
            <v>DENSO KOREA  C</v>
          </cell>
          <cell r="F1055" t="str">
            <v>ORPORATI</v>
          </cell>
          <cell r="G1055" t="str">
            <v>ON</v>
          </cell>
          <cell r="H1055" t="str">
            <v>ADV:03</v>
          </cell>
          <cell r="I1055" t="str">
            <v>DAYS  DLY</v>
          </cell>
        </row>
        <row r="1056">
          <cell r="B1056" t="str">
            <v>D02</v>
          </cell>
        </row>
        <row r="1057">
          <cell r="B1057" t="str">
            <v>D02</v>
          </cell>
          <cell r="D1057" t="str">
            <v>PART NUMBER</v>
          </cell>
          <cell r="E1057" t="str">
            <v>DESCRIPTION</v>
          </cell>
          <cell r="F1057" t="str">
            <v>PLNR.</v>
          </cell>
          <cell r="G1057" t="str">
            <v>RATIO</v>
          </cell>
          <cell r="H1057" t="str">
            <v>#DELVR</v>
          </cell>
          <cell r="I1057" t="str">
            <v>ADVANCE</v>
          </cell>
        </row>
        <row r="1058">
          <cell r="B1058" t="str">
            <v>D02</v>
          </cell>
          <cell r="D1058" t="str">
            <v>===============</v>
          </cell>
          <cell r="E1058" t="str">
            <v>===============</v>
          </cell>
          <cell r="F1058" t="str">
            <v>=====</v>
          </cell>
          <cell r="G1058" t="str">
            <v>=====</v>
          </cell>
          <cell r="H1058" t="str">
            <v>======</v>
          </cell>
          <cell r="I1058" t="str">
            <v>======</v>
          </cell>
        </row>
        <row r="1059">
          <cell r="B1059" t="str">
            <v>D02</v>
          </cell>
          <cell r="C1059">
            <v>0</v>
          </cell>
          <cell r="D1059" t="str">
            <v>DH079613-0080</v>
          </cell>
          <cell r="E1059" t="str">
            <v>FILTER</v>
          </cell>
          <cell r="F1059">
            <v>10021</v>
          </cell>
          <cell r="G1059">
            <v>81.2</v>
          </cell>
          <cell r="H1059">
            <v>16</v>
          </cell>
          <cell r="I1059">
            <v>3</v>
          </cell>
        </row>
        <row r="1060">
          <cell r="B1060" t="str">
            <v>D02</v>
          </cell>
          <cell r="C1060" t="str">
            <v>+</v>
          </cell>
        </row>
        <row r="1061">
          <cell r="B1061" t="str">
            <v>D02</v>
          </cell>
        </row>
        <row r="1062">
          <cell r="B1062" t="str">
            <v>D02</v>
          </cell>
        </row>
        <row r="1063">
          <cell r="B1063" t="str">
            <v>D02</v>
          </cell>
          <cell r="C1063">
            <v>0</v>
          </cell>
          <cell r="D1063" t="str">
            <v>DH079613-0110</v>
          </cell>
          <cell r="E1063" t="str">
            <v>FILTER</v>
          </cell>
          <cell r="F1063">
            <v>10021</v>
          </cell>
          <cell r="G1063">
            <v>100</v>
          </cell>
          <cell r="H1063">
            <v>3</v>
          </cell>
          <cell r="I1063">
            <v>0</v>
          </cell>
        </row>
        <row r="1064">
          <cell r="B1064" t="str">
            <v>D02</v>
          </cell>
          <cell r="C1064">
            <v>0</v>
          </cell>
          <cell r="D1064" t="str">
            <v>DH079618-1110</v>
          </cell>
          <cell r="E1064" t="str">
            <v>SLEEVE VALVE 1W</v>
          </cell>
          <cell r="F1064">
            <v>10021</v>
          </cell>
          <cell r="G1064">
            <v>85.7</v>
          </cell>
          <cell r="H1064">
            <v>14</v>
          </cell>
          <cell r="I1064">
            <v>2</v>
          </cell>
        </row>
        <row r="1065">
          <cell r="B1065" t="str">
            <v>D02</v>
          </cell>
          <cell r="C1065" t="str">
            <v>+</v>
          </cell>
        </row>
        <row r="1066">
          <cell r="B1066" t="str">
            <v>D02</v>
          </cell>
        </row>
        <row r="1067">
          <cell r="B1067" t="str">
            <v>D02</v>
          </cell>
          <cell r="C1067">
            <v>0</v>
          </cell>
          <cell r="D1067" t="str">
            <v>DH079618-1450</v>
          </cell>
          <cell r="E1067" t="str">
            <v>SLEEVE VALVE 1W</v>
          </cell>
          <cell r="F1067">
            <v>10021</v>
          </cell>
          <cell r="G1067">
            <v>81.2</v>
          </cell>
          <cell r="H1067">
            <v>16</v>
          </cell>
          <cell r="I1067">
            <v>3</v>
          </cell>
        </row>
        <row r="1068">
          <cell r="B1068" t="str">
            <v>D02</v>
          </cell>
          <cell r="C1068" t="str">
            <v>+</v>
          </cell>
        </row>
        <row r="1069">
          <cell r="B1069" t="str">
            <v>D02</v>
          </cell>
        </row>
        <row r="1070">
          <cell r="B1070" t="str">
            <v>D02</v>
          </cell>
        </row>
        <row r="1071">
          <cell r="B1071" t="str">
            <v>D02</v>
          </cell>
          <cell r="C1071">
            <v>0</v>
          </cell>
          <cell r="D1071" t="str">
            <v>DH230572-0050</v>
          </cell>
          <cell r="E1071" t="str">
            <v>FILTER, VALVE</v>
          </cell>
          <cell r="F1071">
            <v>10021</v>
          </cell>
          <cell r="G1071">
            <v>100</v>
          </cell>
          <cell r="H1071">
            <v>3</v>
          </cell>
          <cell r="I1071">
            <v>0</v>
          </cell>
        </row>
        <row r="1072">
          <cell r="B1072" t="str">
            <v>D02</v>
          </cell>
          <cell r="C1072">
            <v>0</v>
          </cell>
          <cell r="D1072" t="str">
            <v>229862-1530</v>
          </cell>
          <cell r="E1072" t="str">
            <v>ROTOR VANE 1W</v>
          </cell>
          <cell r="F1072">
            <v>10021</v>
          </cell>
          <cell r="G1072">
            <v>53.8</v>
          </cell>
          <cell r="H1072">
            <v>13</v>
          </cell>
          <cell r="I1072">
            <v>6</v>
          </cell>
        </row>
        <row r="1073">
          <cell r="B1073" t="str">
            <v>D02</v>
          </cell>
          <cell r="C1073" t="str">
            <v>+</v>
          </cell>
        </row>
        <row r="1074">
          <cell r="B1074" t="str">
            <v>D02</v>
          </cell>
        </row>
        <row r="1075">
          <cell r="B1075" t="str">
            <v>D02</v>
          </cell>
        </row>
        <row r="1076">
          <cell r="B1076" t="str">
            <v>D02</v>
          </cell>
        </row>
        <row r="1077">
          <cell r="B1077" t="str">
            <v>D02</v>
          </cell>
        </row>
        <row r="1078">
          <cell r="B1078" t="str">
            <v>D02</v>
          </cell>
        </row>
        <row r="1079">
          <cell r="B1079" t="str">
            <v>D02</v>
          </cell>
          <cell r="C1079">
            <v>0</v>
          </cell>
          <cell r="D1079" t="str">
            <v>229862-2070</v>
          </cell>
          <cell r="E1079" t="str">
            <v>ROTOR, VALVE, 1</v>
          </cell>
          <cell r="F1079">
            <v>10021</v>
          </cell>
          <cell r="G1079">
            <v>50</v>
          </cell>
          <cell r="H1079">
            <v>16</v>
          </cell>
          <cell r="I1079">
            <v>8</v>
          </cell>
        </row>
        <row r="1080">
          <cell r="B1080" t="str">
            <v>D02</v>
          </cell>
          <cell r="C1080" t="str">
            <v>+</v>
          </cell>
        </row>
        <row r="1081">
          <cell r="B1081" t="str">
            <v>D02</v>
          </cell>
        </row>
        <row r="1082">
          <cell r="B1082" t="str">
            <v>D02</v>
          </cell>
        </row>
        <row r="1083">
          <cell r="B1083" t="str">
            <v>D02</v>
          </cell>
        </row>
        <row r="1084">
          <cell r="B1084" t="str">
            <v>D02</v>
          </cell>
        </row>
        <row r="1085">
          <cell r="B1085" t="str">
            <v>D02</v>
          </cell>
        </row>
        <row r="1086">
          <cell r="B1086" t="str">
            <v>D02</v>
          </cell>
        </row>
        <row r="1087">
          <cell r="B1087" t="str">
            <v>D02</v>
          </cell>
        </row>
        <row r="1088">
          <cell r="B1088" t="str">
            <v>D02</v>
          </cell>
          <cell r="C1088">
            <v>0</v>
          </cell>
          <cell r="G1088" t="str">
            <v>=====</v>
          </cell>
          <cell r="H1088" t="str">
            <v>======</v>
          </cell>
          <cell r="I1088" t="str">
            <v>======</v>
          </cell>
        </row>
        <row r="1089">
          <cell r="B1089" t="str">
            <v>TOTAL:D02</v>
          </cell>
          <cell r="E1089" t="str">
            <v>SUPPLIER</v>
          </cell>
          <cell r="F1089" t="str">
            <v>TOTAL:</v>
          </cell>
          <cell r="G1089">
            <v>72.8</v>
          </cell>
          <cell r="H1089">
            <v>81</v>
          </cell>
          <cell r="I1089">
            <v>22</v>
          </cell>
        </row>
        <row r="1090">
          <cell r="B1090" t="str">
            <v>TOTAL:D02</v>
          </cell>
          <cell r="C1090">
            <v>1</v>
          </cell>
        </row>
        <row r="1091">
          <cell r="B1091" t="str">
            <v>TOTAL:D02</v>
          </cell>
          <cell r="D1091" t="str">
            <v>B483030</v>
          </cell>
          <cell r="G1091" t="str">
            <v>SUP</v>
          </cell>
          <cell r="H1091" t="str">
            <v>PLIER DE</v>
          </cell>
          <cell r="I1091" t="str">
            <v>LIVERY PE</v>
          </cell>
        </row>
        <row r="1092">
          <cell r="B1092" t="str">
            <v>TOTAL:D02</v>
          </cell>
          <cell r="C1092">
            <v>0</v>
          </cell>
          <cell r="D1092" t="str">
            <v>PLANT : K1</v>
          </cell>
        </row>
        <row r="1093">
          <cell r="B1093" t="str">
            <v>D04</v>
          </cell>
          <cell r="C1093">
            <v>0</v>
          </cell>
          <cell r="D1093" t="str">
            <v>SUPPLIER : D04</v>
          </cell>
          <cell r="E1093" t="str">
            <v>CONG TY TNHH H</v>
          </cell>
          <cell r="F1093" t="str">
            <v>AMADEN V</v>
          </cell>
          <cell r="G1093" t="str">
            <v>IET</v>
          </cell>
          <cell r="H1093" t="str">
            <v>ADVANCE</v>
          </cell>
          <cell r="I1093" t="str">
            <v>OK :  0</v>
          </cell>
        </row>
        <row r="1094">
          <cell r="B1094" t="str">
            <v>D04</v>
          </cell>
        </row>
        <row r="1095">
          <cell r="B1095" t="str">
            <v>D04</v>
          </cell>
          <cell r="D1095" t="str">
            <v>PART NUMBER</v>
          </cell>
          <cell r="E1095" t="str">
            <v>DESCRIPTION</v>
          </cell>
          <cell r="F1095" t="str">
            <v>PLNR.</v>
          </cell>
          <cell r="G1095" t="str">
            <v>RATIO</v>
          </cell>
          <cell r="H1095" t="str">
            <v>#DELVR</v>
          </cell>
          <cell r="I1095" t="str">
            <v>ADVANCE</v>
          </cell>
        </row>
        <row r="1096">
          <cell r="B1096" t="str">
            <v>D04</v>
          </cell>
          <cell r="D1096" t="str">
            <v>===============</v>
          </cell>
          <cell r="E1096" t="str">
            <v>===============</v>
          </cell>
          <cell r="F1096" t="str">
            <v>=====</v>
          </cell>
          <cell r="G1096" t="str">
            <v>=====</v>
          </cell>
          <cell r="H1096" t="str">
            <v>======</v>
          </cell>
          <cell r="I1096" t="str">
            <v>======</v>
          </cell>
        </row>
        <row r="1097">
          <cell r="B1097" t="str">
            <v>D04</v>
          </cell>
          <cell r="C1097">
            <v>0</v>
          </cell>
          <cell r="D1097" t="str">
            <v>HV012020-0420</v>
          </cell>
          <cell r="E1097" t="str">
            <v>CASE SUB-ASSY</v>
          </cell>
          <cell r="F1097">
            <v>6659</v>
          </cell>
          <cell r="G1097">
            <v>73.3</v>
          </cell>
          <cell r="H1097">
            <v>15</v>
          </cell>
          <cell r="I1097">
            <v>0</v>
          </cell>
        </row>
        <row r="1098">
          <cell r="B1098" t="str">
            <v>D04</v>
          </cell>
          <cell r="C1098" t="str">
            <v>+</v>
          </cell>
        </row>
        <row r="1099">
          <cell r="B1099" t="str">
            <v>D04</v>
          </cell>
        </row>
        <row r="1100">
          <cell r="B1100" t="str">
            <v>D04</v>
          </cell>
        </row>
        <row r="1101">
          <cell r="B1101" t="str">
            <v>D04</v>
          </cell>
        </row>
        <row r="1102">
          <cell r="B1102" t="str">
            <v>D04</v>
          </cell>
        </row>
        <row r="1103">
          <cell r="B1103" t="str">
            <v>D04</v>
          </cell>
          <cell r="C1103">
            <v>0</v>
          </cell>
          <cell r="D1103" t="str">
            <v>HV079640-0730</v>
          </cell>
          <cell r="E1103" t="str">
            <v>COIL ASSY(20N)</v>
          </cell>
          <cell r="F1103">
            <v>6659</v>
          </cell>
          <cell r="G1103">
            <v>90</v>
          </cell>
          <cell r="H1103">
            <v>10</v>
          </cell>
          <cell r="I1103">
            <v>0</v>
          </cell>
        </row>
        <row r="1104">
          <cell r="B1104" t="str">
            <v>D04</v>
          </cell>
          <cell r="C1104" t="str">
            <v>+</v>
          </cell>
        </row>
        <row r="1105">
          <cell r="B1105" t="str">
            <v>D04</v>
          </cell>
          <cell r="C1105">
            <v>0</v>
          </cell>
          <cell r="D1105" t="str">
            <v>HV079640-0830</v>
          </cell>
          <cell r="E1105" t="str">
            <v>COIL ASSY</v>
          </cell>
          <cell r="F1105">
            <v>6659</v>
          </cell>
          <cell r="G1105">
            <v>80</v>
          </cell>
          <cell r="H1105">
            <v>15</v>
          </cell>
          <cell r="I1105">
            <v>0</v>
          </cell>
        </row>
        <row r="1106">
          <cell r="B1106" t="str">
            <v>D04</v>
          </cell>
          <cell r="C1106" t="str">
            <v>+</v>
          </cell>
        </row>
        <row r="1107">
          <cell r="B1107" t="str">
            <v>D04</v>
          </cell>
        </row>
        <row r="1108">
          <cell r="B1108" t="str">
            <v>D04</v>
          </cell>
        </row>
        <row r="1109">
          <cell r="B1109" t="str">
            <v>D04</v>
          </cell>
        </row>
        <row r="1110">
          <cell r="B1110" t="str">
            <v>D04</v>
          </cell>
          <cell r="C1110">
            <v>0</v>
          </cell>
          <cell r="D1110" t="str">
            <v>HV079640-0850</v>
          </cell>
          <cell r="E1110" t="str">
            <v>COIL ASSY</v>
          </cell>
          <cell r="F1110">
            <v>6659</v>
          </cell>
          <cell r="G1110">
            <v>84.6</v>
          </cell>
          <cell r="H1110">
            <v>13</v>
          </cell>
          <cell r="I1110">
            <v>0</v>
          </cell>
        </row>
        <row r="1111">
          <cell r="B1111" t="str">
            <v>D04</v>
          </cell>
          <cell r="C1111" t="str">
            <v>+</v>
          </cell>
        </row>
        <row r="1112">
          <cell r="B1112" t="str">
            <v>D04</v>
          </cell>
        </row>
        <row r="1113">
          <cell r="B1113" t="str">
            <v>D04</v>
          </cell>
          <cell r="C1113">
            <v>0</v>
          </cell>
          <cell r="D1113" t="str">
            <v>HV079640-0870</v>
          </cell>
          <cell r="E1113" t="str">
            <v>COIL ASSY</v>
          </cell>
          <cell r="F1113">
            <v>6659</v>
          </cell>
          <cell r="G1113">
            <v>93.3</v>
          </cell>
          <cell r="H1113">
            <v>15</v>
          </cell>
          <cell r="I1113">
            <v>0</v>
          </cell>
        </row>
        <row r="1114">
          <cell r="B1114" t="str">
            <v>D04</v>
          </cell>
          <cell r="C1114" t="str">
            <v>+</v>
          </cell>
        </row>
        <row r="1115">
          <cell r="B1115" t="str">
            <v>D04</v>
          </cell>
        </row>
        <row r="1116">
          <cell r="B1116" t="str">
            <v>D04</v>
          </cell>
          <cell r="C1116">
            <v>0</v>
          </cell>
          <cell r="D1116" t="str">
            <v>HV079640-0910</v>
          </cell>
          <cell r="E1116" t="str">
            <v>COIL ASSY</v>
          </cell>
          <cell r="F1116">
            <v>6659</v>
          </cell>
          <cell r="G1116">
            <v>88.9</v>
          </cell>
          <cell r="H1116">
            <v>18</v>
          </cell>
          <cell r="I1116">
            <v>0</v>
          </cell>
        </row>
        <row r="1117">
          <cell r="B1117" t="str">
            <v>D04</v>
          </cell>
          <cell r="C1117" t="str">
            <v>+</v>
          </cell>
        </row>
        <row r="1118">
          <cell r="B1118" t="str">
            <v>D04</v>
          </cell>
        </row>
        <row r="1119">
          <cell r="B1119" t="str">
            <v>D04</v>
          </cell>
        </row>
        <row r="1120">
          <cell r="B1120" t="str">
            <v>D04</v>
          </cell>
          <cell r="C1120">
            <v>0</v>
          </cell>
          <cell r="D1120" t="str">
            <v>HV079640-1140</v>
          </cell>
          <cell r="E1120" t="str">
            <v>COIL ASSY</v>
          </cell>
          <cell r="F1120">
            <v>6659</v>
          </cell>
          <cell r="G1120">
            <v>94.7</v>
          </cell>
          <cell r="H1120">
            <v>19</v>
          </cell>
          <cell r="I1120">
            <v>0</v>
          </cell>
        </row>
        <row r="1121">
          <cell r="B1121" t="str">
            <v>D04</v>
          </cell>
          <cell r="C1121" t="str">
            <v>+</v>
          </cell>
        </row>
        <row r="1122">
          <cell r="B1122" t="str">
            <v>D04</v>
          </cell>
          <cell r="C1122">
            <v>0</v>
          </cell>
          <cell r="D1122" t="str">
            <v>HV079640-1180</v>
          </cell>
          <cell r="E1122" t="str">
            <v>COIL ASSY</v>
          </cell>
          <cell r="F1122">
            <v>6659</v>
          </cell>
          <cell r="G1122">
            <v>72.7</v>
          </cell>
          <cell r="H1122">
            <v>11</v>
          </cell>
          <cell r="I1122">
            <v>0</v>
          </cell>
        </row>
        <row r="1123">
          <cell r="B1123" t="str">
            <v>D04</v>
          </cell>
          <cell r="C1123" t="str">
            <v>+</v>
          </cell>
        </row>
        <row r="1124">
          <cell r="B1124" t="str">
            <v>D04</v>
          </cell>
        </row>
        <row r="1125">
          <cell r="B1125" t="str">
            <v>D04</v>
          </cell>
        </row>
        <row r="1126">
          <cell r="B1126" t="str">
            <v>D04</v>
          </cell>
          <cell r="C1126">
            <v>0</v>
          </cell>
          <cell r="D1126" t="str">
            <v>HV079640-1190</v>
          </cell>
          <cell r="E1126" t="str">
            <v>COIL ASSY</v>
          </cell>
          <cell r="F1126">
            <v>6659</v>
          </cell>
          <cell r="G1126">
            <v>90</v>
          </cell>
          <cell r="H1126">
            <v>10</v>
          </cell>
          <cell r="I1126">
            <v>0</v>
          </cell>
        </row>
        <row r="1127">
          <cell r="B1127" t="str">
            <v>D04</v>
          </cell>
          <cell r="C1127" t="str">
            <v>+</v>
          </cell>
        </row>
        <row r="1128">
          <cell r="B1128" t="str">
            <v>D04</v>
          </cell>
        </row>
        <row r="1129">
          <cell r="B1129" t="str">
            <v>D04</v>
          </cell>
          <cell r="C1129">
            <v>0</v>
          </cell>
          <cell r="D1129" t="str">
            <v>HV192300-4140</v>
          </cell>
          <cell r="E1129" t="str">
            <v>SENSOR, POSITIO</v>
          </cell>
          <cell r="F1129">
            <v>6659</v>
          </cell>
          <cell r="G1129">
            <v>75</v>
          </cell>
          <cell r="H1129">
            <v>8</v>
          </cell>
          <cell r="I1129">
            <v>0</v>
          </cell>
        </row>
        <row r="1130">
          <cell r="B1130" t="str">
            <v>D04</v>
          </cell>
          <cell r="C1130" t="str">
            <v>+</v>
          </cell>
        </row>
        <row r="1131">
          <cell r="B1131" t="str">
            <v>D04</v>
          </cell>
        </row>
        <row r="1132">
          <cell r="B1132" t="str">
            <v>D04</v>
          </cell>
          <cell r="C1132">
            <v>0</v>
          </cell>
          <cell r="D1132" t="str">
            <v>HV192300-5010</v>
          </cell>
          <cell r="E1132" t="str">
            <v>SENSOR POSITION</v>
          </cell>
          <cell r="F1132">
            <v>6659</v>
          </cell>
          <cell r="G1132">
            <v>60</v>
          </cell>
          <cell r="H1132">
            <v>5</v>
          </cell>
          <cell r="I1132">
            <v>0</v>
          </cell>
        </row>
        <row r="1133">
          <cell r="B1133" t="str">
            <v>D04</v>
          </cell>
          <cell r="C1133" t="str">
            <v>+</v>
          </cell>
        </row>
        <row r="1134">
          <cell r="B1134" t="str">
            <v>D04</v>
          </cell>
        </row>
        <row r="1135">
          <cell r="B1135" t="str">
            <v>D04</v>
          </cell>
          <cell r="C1135">
            <v>0</v>
          </cell>
          <cell r="D1135" t="str">
            <v>HV192300-5020</v>
          </cell>
          <cell r="E1135" t="str">
            <v>SENSOR POSITION</v>
          </cell>
          <cell r="F1135">
            <v>6659</v>
          </cell>
          <cell r="G1135">
            <v>83.3</v>
          </cell>
          <cell r="H1135">
            <v>6</v>
          </cell>
          <cell r="I1135">
            <v>0</v>
          </cell>
        </row>
        <row r="1136">
          <cell r="B1136" t="str">
            <v>D04</v>
          </cell>
          <cell r="C1136" t="str">
            <v>+</v>
          </cell>
        </row>
        <row r="1137">
          <cell r="B1137" t="str">
            <v>D04</v>
          </cell>
          <cell r="C1137">
            <v>0</v>
          </cell>
          <cell r="D1137" t="str">
            <v>HV192300-5050</v>
          </cell>
          <cell r="E1137" t="str">
            <v>SENSOR POSITION</v>
          </cell>
          <cell r="F1137">
            <v>6659</v>
          </cell>
          <cell r="G1137">
            <v>75</v>
          </cell>
          <cell r="H1137">
            <v>16</v>
          </cell>
          <cell r="I1137">
            <v>0</v>
          </cell>
        </row>
        <row r="1138">
          <cell r="B1138" t="str">
            <v>D04</v>
          </cell>
          <cell r="C1138" t="str">
            <v>+</v>
          </cell>
        </row>
        <row r="1139">
          <cell r="B1139" t="str">
            <v>D04</v>
          </cell>
        </row>
        <row r="1140">
          <cell r="B1140" t="str">
            <v>D04</v>
          </cell>
        </row>
        <row r="1141">
          <cell r="B1141" t="str">
            <v>D04</v>
          </cell>
        </row>
        <row r="1142">
          <cell r="B1142" t="str">
            <v>D04</v>
          </cell>
        </row>
        <row r="1143">
          <cell r="B1143" t="str">
            <v>D04</v>
          </cell>
        </row>
        <row r="1144">
          <cell r="B1144" t="str">
            <v>D04</v>
          </cell>
        </row>
        <row r="1145">
          <cell r="B1145" t="str">
            <v>D04</v>
          </cell>
          <cell r="C1145">
            <v>0</v>
          </cell>
          <cell r="D1145" t="str">
            <v>HV192300-5120</v>
          </cell>
          <cell r="E1145" t="str">
            <v>SENSOR,POSITION</v>
          </cell>
          <cell r="F1145">
            <v>6659</v>
          </cell>
          <cell r="G1145">
            <v>100</v>
          </cell>
          <cell r="H1145">
            <v>4</v>
          </cell>
          <cell r="I1145">
            <v>0</v>
          </cell>
        </row>
        <row r="1146">
          <cell r="B1146" t="str">
            <v>D04</v>
          </cell>
          <cell r="C1146">
            <v>0</v>
          </cell>
          <cell r="D1146" t="str">
            <v>HV192300-5210</v>
          </cell>
          <cell r="E1146" t="str">
            <v>SENSOR POSSITON</v>
          </cell>
          <cell r="F1146">
            <v>6659</v>
          </cell>
          <cell r="G1146">
            <v>50</v>
          </cell>
          <cell r="H1146">
            <v>2</v>
          </cell>
          <cell r="I1146">
            <v>0</v>
          </cell>
        </row>
        <row r="1147">
          <cell r="B1147" t="str">
            <v>D04</v>
          </cell>
          <cell r="C1147" t="str">
            <v>+</v>
          </cell>
        </row>
        <row r="1148">
          <cell r="B1148" t="str">
            <v>D04</v>
          </cell>
          <cell r="C1148">
            <v>1</v>
          </cell>
        </row>
        <row r="1149">
          <cell r="B1149" t="str">
            <v>D04</v>
          </cell>
          <cell r="D1149" t="str">
            <v>B483030</v>
          </cell>
          <cell r="G1149" t="str">
            <v>SUP</v>
          </cell>
          <cell r="H1149" t="str">
            <v>PLIER DE</v>
          </cell>
          <cell r="I1149" t="str">
            <v>LIVERY PE</v>
          </cell>
        </row>
        <row r="1150">
          <cell r="B1150" t="str">
            <v>D04</v>
          </cell>
          <cell r="C1150">
            <v>0</v>
          </cell>
          <cell r="D1150" t="str">
            <v>PLANT : K1</v>
          </cell>
        </row>
        <row r="1151">
          <cell r="B1151" t="str">
            <v>D04</v>
          </cell>
          <cell r="C1151">
            <v>0</v>
          </cell>
          <cell r="D1151" t="str">
            <v>SUPPLIER : D04</v>
          </cell>
          <cell r="E1151" t="str">
            <v>CONG TY TNHH H</v>
          </cell>
          <cell r="F1151" t="str">
            <v>AMADEN V</v>
          </cell>
          <cell r="G1151" t="str">
            <v>IET</v>
          </cell>
          <cell r="H1151" t="str">
            <v>ADVANCE</v>
          </cell>
          <cell r="I1151" t="str">
            <v>OK :  0</v>
          </cell>
        </row>
        <row r="1152">
          <cell r="B1152" t="str">
            <v>D04</v>
          </cell>
        </row>
        <row r="1153">
          <cell r="B1153" t="str">
            <v>D04</v>
          </cell>
          <cell r="D1153" t="str">
            <v>PART NUMBER</v>
          </cell>
          <cell r="E1153" t="str">
            <v>DESCRIPTION</v>
          </cell>
          <cell r="F1153" t="str">
            <v>PLNR.</v>
          </cell>
          <cell r="G1153" t="str">
            <v>RATIO</v>
          </cell>
          <cell r="H1153" t="str">
            <v>#DELVR</v>
          </cell>
          <cell r="I1153" t="str">
            <v>ADVANCE</v>
          </cell>
        </row>
        <row r="1154">
          <cell r="B1154" t="str">
            <v>D04</v>
          </cell>
          <cell r="D1154" t="str">
            <v>===============</v>
          </cell>
          <cell r="E1154" t="str">
            <v>===============</v>
          </cell>
          <cell r="F1154" t="str">
            <v>=====</v>
          </cell>
          <cell r="G1154" t="str">
            <v>=====</v>
          </cell>
          <cell r="H1154" t="str">
            <v>======</v>
          </cell>
          <cell r="I1154" t="str">
            <v>======</v>
          </cell>
        </row>
        <row r="1155">
          <cell r="B1155" t="str">
            <v>D04</v>
          </cell>
          <cell r="C1155">
            <v>0</v>
          </cell>
          <cell r="D1155" t="str">
            <v>HV192300-7031</v>
          </cell>
          <cell r="E1155" t="str">
            <v>SENSOR, POSITIO</v>
          </cell>
          <cell r="F1155">
            <v>6659</v>
          </cell>
          <cell r="G1155">
            <v>76.900000000000006</v>
          </cell>
          <cell r="H1155">
            <v>13</v>
          </cell>
          <cell r="I1155">
            <v>0</v>
          </cell>
        </row>
        <row r="1156">
          <cell r="B1156" t="str">
            <v>D04</v>
          </cell>
          <cell r="C1156" t="str">
            <v>+</v>
          </cell>
        </row>
        <row r="1157">
          <cell r="B1157" t="str">
            <v>D04</v>
          </cell>
        </row>
        <row r="1158">
          <cell r="B1158" t="str">
            <v>D04</v>
          </cell>
        </row>
        <row r="1159">
          <cell r="B1159" t="str">
            <v>D04</v>
          </cell>
          <cell r="C1159">
            <v>0</v>
          </cell>
          <cell r="D1159" t="str">
            <v>HV192300-7041</v>
          </cell>
          <cell r="E1159" t="str">
            <v>SENSOR, POSITIO</v>
          </cell>
          <cell r="F1159">
            <v>6659</v>
          </cell>
          <cell r="G1159">
            <v>78.900000000000006</v>
          </cell>
          <cell r="H1159">
            <v>19</v>
          </cell>
          <cell r="I1159">
            <v>0</v>
          </cell>
        </row>
        <row r="1160">
          <cell r="B1160" t="str">
            <v>D04</v>
          </cell>
          <cell r="C1160" t="str">
            <v>+</v>
          </cell>
        </row>
        <row r="1161">
          <cell r="B1161" t="str">
            <v>D04</v>
          </cell>
        </row>
        <row r="1162">
          <cell r="B1162" t="str">
            <v>D04</v>
          </cell>
        </row>
        <row r="1163">
          <cell r="B1163" t="str">
            <v>D04</v>
          </cell>
        </row>
        <row r="1164">
          <cell r="B1164" t="str">
            <v>D04</v>
          </cell>
        </row>
        <row r="1165">
          <cell r="B1165" t="str">
            <v>D04</v>
          </cell>
        </row>
        <row r="1166">
          <cell r="B1166" t="str">
            <v>D04</v>
          </cell>
        </row>
        <row r="1167">
          <cell r="B1167" t="str">
            <v>D04</v>
          </cell>
        </row>
        <row r="1168">
          <cell r="B1168" t="str">
            <v>D04</v>
          </cell>
        </row>
        <row r="1169">
          <cell r="B1169" t="str">
            <v>D04</v>
          </cell>
          <cell r="C1169">
            <v>0</v>
          </cell>
          <cell r="D1169" t="str">
            <v>HV230440-0020</v>
          </cell>
          <cell r="E1169" t="str">
            <v>COIL</v>
          </cell>
          <cell r="F1169">
            <v>6659</v>
          </cell>
          <cell r="G1169">
            <v>80</v>
          </cell>
          <cell r="H1169">
            <v>20</v>
          </cell>
          <cell r="I1169">
            <v>0</v>
          </cell>
        </row>
        <row r="1170">
          <cell r="B1170" t="str">
            <v>D04</v>
          </cell>
          <cell r="C1170" t="str">
            <v>+</v>
          </cell>
        </row>
        <row r="1171">
          <cell r="B1171" t="str">
            <v>D04</v>
          </cell>
        </row>
        <row r="1172">
          <cell r="B1172" t="str">
            <v>D04</v>
          </cell>
        </row>
        <row r="1173">
          <cell r="B1173" t="str">
            <v>D04</v>
          </cell>
        </row>
        <row r="1174">
          <cell r="B1174" t="str">
            <v>D04</v>
          </cell>
        </row>
        <row r="1175">
          <cell r="B1175" t="str">
            <v>D04</v>
          </cell>
        </row>
        <row r="1176">
          <cell r="B1176" t="str">
            <v>D04</v>
          </cell>
          <cell r="C1176">
            <v>0</v>
          </cell>
          <cell r="D1176" t="str">
            <v>HV270150-0010</v>
          </cell>
          <cell r="E1176" t="str">
            <v>SENSOR POSSITIO</v>
          </cell>
          <cell r="F1176">
            <v>6659</v>
          </cell>
          <cell r="G1176">
            <v>83.3</v>
          </cell>
          <cell r="H1176">
            <v>18</v>
          </cell>
          <cell r="I1176">
            <v>0</v>
          </cell>
        </row>
        <row r="1177">
          <cell r="B1177" t="str">
            <v>D04</v>
          </cell>
          <cell r="C1177" t="str">
            <v>+</v>
          </cell>
        </row>
        <row r="1178">
          <cell r="B1178" t="str">
            <v>D04</v>
          </cell>
        </row>
        <row r="1179">
          <cell r="B1179" t="str">
            <v>D04</v>
          </cell>
        </row>
        <row r="1180">
          <cell r="B1180" t="str">
            <v>D04</v>
          </cell>
        </row>
        <row r="1181">
          <cell r="B1181" t="str">
            <v>D04</v>
          </cell>
        </row>
        <row r="1182">
          <cell r="B1182" t="str">
            <v>D04</v>
          </cell>
          <cell r="C1182">
            <v>0</v>
          </cell>
          <cell r="G1182" t="str">
            <v>=====</v>
          </cell>
          <cell r="H1182" t="str">
            <v>======</v>
          </cell>
          <cell r="I1182" t="str">
            <v>======</v>
          </cell>
        </row>
        <row r="1183">
          <cell r="B1183" t="str">
            <v>TOTAL:D04</v>
          </cell>
          <cell r="E1183" t="str">
            <v>SUPPLIER</v>
          </cell>
          <cell r="F1183" t="str">
            <v>TOTAL:</v>
          </cell>
          <cell r="G1183">
            <v>82.3</v>
          </cell>
          <cell r="H1183">
            <v>237</v>
          </cell>
          <cell r="I1183">
            <v>0</v>
          </cell>
        </row>
        <row r="1184">
          <cell r="B1184" t="str">
            <v>TOTAL:D04</v>
          </cell>
          <cell r="C1184">
            <v>1</v>
          </cell>
        </row>
        <row r="1185">
          <cell r="B1185" t="str">
            <v>TOTAL:D04</v>
          </cell>
          <cell r="D1185" t="str">
            <v>B483030</v>
          </cell>
          <cell r="G1185" t="str">
            <v>SUP</v>
          </cell>
          <cell r="H1185" t="str">
            <v>PLIER DE</v>
          </cell>
          <cell r="I1185" t="str">
            <v>LIVERY PE</v>
          </cell>
        </row>
        <row r="1186">
          <cell r="B1186" t="str">
            <v>TOTAL:D04</v>
          </cell>
          <cell r="C1186">
            <v>0</v>
          </cell>
          <cell r="D1186" t="str">
            <v>PLANT : K1</v>
          </cell>
        </row>
        <row r="1187">
          <cell r="B1187" t="str">
            <v>D08</v>
          </cell>
          <cell r="C1187">
            <v>0</v>
          </cell>
          <cell r="D1187" t="str">
            <v>SUPPLIER : D08</v>
          </cell>
          <cell r="E1187" t="str">
            <v>PT.ASMO INDONE</v>
          </cell>
          <cell r="F1187" t="str">
            <v>SIA</v>
          </cell>
          <cell r="H1187" t="str">
            <v>ADV:03</v>
          </cell>
          <cell r="I1187" t="str">
            <v>DAYS  DLY</v>
          </cell>
        </row>
        <row r="1188">
          <cell r="B1188" t="str">
            <v>D08</v>
          </cell>
        </row>
        <row r="1189">
          <cell r="B1189" t="str">
            <v>D08</v>
          </cell>
          <cell r="D1189" t="str">
            <v>PART NUMBER</v>
          </cell>
          <cell r="E1189" t="str">
            <v>DESCRIPTION</v>
          </cell>
          <cell r="F1189" t="str">
            <v>PLNR.</v>
          </cell>
          <cell r="G1189" t="str">
            <v>RATIO</v>
          </cell>
          <cell r="H1189" t="str">
            <v>#DELVR</v>
          </cell>
          <cell r="I1189" t="str">
            <v>ADVANCE</v>
          </cell>
        </row>
        <row r="1190">
          <cell r="B1190" t="str">
            <v>D08</v>
          </cell>
          <cell r="D1190" t="str">
            <v>===============</v>
          </cell>
          <cell r="E1190" t="str">
            <v>===============</v>
          </cell>
          <cell r="F1190" t="str">
            <v>=====</v>
          </cell>
          <cell r="G1190" t="str">
            <v>=====</v>
          </cell>
          <cell r="H1190" t="str">
            <v>======</v>
          </cell>
          <cell r="I1190" t="str">
            <v>======</v>
          </cell>
        </row>
        <row r="1191">
          <cell r="B1191" t="str">
            <v>D08</v>
          </cell>
          <cell r="C1191">
            <v>0</v>
          </cell>
          <cell r="D1191" t="str">
            <v>AE235100-0820</v>
          </cell>
          <cell r="E1191" t="str">
            <v>MOTOR ASSY</v>
          </cell>
          <cell r="F1191">
            <v>10021</v>
          </cell>
          <cell r="G1191">
            <v>81.8</v>
          </cell>
          <cell r="H1191">
            <v>11</v>
          </cell>
          <cell r="I1191">
            <v>2</v>
          </cell>
        </row>
        <row r="1192">
          <cell r="B1192" t="str">
            <v>D08</v>
          </cell>
          <cell r="C1192" t="str">
            <v>+</v>
          </cell>
        </row>
        <row r="1193">
          <cell r="B1193" t="str">
            <v>D08</v>
          </cell>
        </row>
        <row r="1194">
          <cell r="B1194" t="str">
            <v>D08</v>
          </cell>
          <cell r="C1194">
            <v>0</v>
          </cell>
          <cell r="G1194" t="str">
            <v>=====</v>
          </cell>
          <cell r="H1194" t="str">
            <v>======</v>
          </cell>
          <cell r="I1194" t="str">
            <v>======</v>
          </cell>
        </row>
        <row r="1195">
          <cell r="B1195" t="str">
            <v>TOTAL:D08</v>
          </cell>
          <cell r="E1195" t="str">
            <v>SUPPLIER</v>
          </cell>
          <cell r="F1195" t="str">
            <v>TOTAL:</v>
          </cell>
          <cell r="G1195">
            <v>81.8</v>
          </cell>
          <cell r="H1195">
            <v>11</v>
          </cell>
          <cell r="I1195">
            <v>2</v>
          </cell>
        </row>
        <row r="1196">
          <cell r="B1196" t="str">
            <v>TOTAL:D08</v>
          </cell>
          <cell r="C1196">
            <v>1</v>
          </cell>
        </row>
        <row r="1197">
          <cell r="B1197" t="str">
            <v>TOTAL:D08</v>
          </cell>
          <cell r="D1197" t="str">
            <v>B483030</v>
          </cell>
          <cell r="G1197" t="str">
            <v>SUP</v>
          </cell>
          <cell r="H1197" t="str">
            <v>PLIER DE</v>
          </cell>
          <cell r="I1197" t="str">
            <v>LIVERY PE</v>
          </cell>
        </row>
        <row r="1198">
          <cell r="B1198" t="str">
            <v>TOTAL:D08</v>
          </cell>
          <cell r="C1198">
            <v>0</v>
          </cell>
          <cell r="D1198" t="str">
            <v>PLANT : K1</v>
          </cell>
        </row>
        <row r="1199">
          <cell r="B1199" t="str">
            <v>D09</v>
          </cell>
          <cell r="C1199">
            <v>0</v>
          </cell>
          <cell r="D1199" t="str">
            <v>SUPPLIER : D09</v>
          </cell>
          <cell r="E1199" t="str">
            <v>DENSO THAILAND</v>
          </cell>
          <cell r="F1199" t="str">
            <v>) CO.,LT</v>
          </cell>
          <cell r="G1199" t="str">
            <v>D</v>
          </cell>
          <cell r="H1199" t="str">
            <v>ADV:03</v>
          </cell>
          <cell r="I1199" t="str">
            <v>DAYS  DLY</v>
          </cell>
        </row>
        <row r="1200">
          <cell r="B1200" t="str">
            <v>D09</v>
          </cell>
        </row>
        <row r="1201">
          <cell r="B1201" t="str">
            <v>D09</v>
          </cell>
          <cell r="D1201" t="str">
            <v>PART NUMBER</v>
          </cell>
          <cell r="E1201" t="str">
            <v>DESCRIPTION</v>
          </cell>
          <cell r="F1201" t="str">
            <v>PLNR.</v>
          </cell>
          <cell r="G1201" t="str">
            <v>RATIO</v>
          </cell>
          <cell r="H1201" t="str">
            <v>#DELVR</v>
          </cell>
          <cell r="I1201" t="str">
            <v>ADVANCE</v>
          </cell>
        </row>
        <row r="1202">
          <cell r="B1202" t="str">
            <v>D09</v>
          </cell>
          <cell r="D1202" t="str">
            <v>===============</v>
          </cell>
          <cell r="E1202" t="str">
            <v>===============</v>
          </cell>
          <cell r="F1202" t="str">
            <v>=====</v>
          </cell>
          <cell r="G1202" t="str">
            <v>=====</v>
          </cell>
          <cell r="H1202" t="str">
            <v>======</v>
          </cell>
          <cell r="I1202" t="str">
            <v>======</v>
          </cell>
        </row>
        <row r="1203">
          <cell r="B1203" t="str">
            <v>D09</v>
          </cell>
          <cell r="C1203">
            <v>0</v>
          </cell>
          <cell r="D1203" t="str">
            <v>VN150152-0080</v>
          </cell>
          <cell r="E1203" t="str">
            <v>VALVE, 1W</v>
          </cell>
          <cell r="F1203">
            <v>10021</v>
          </cell>
          <cell r="G1203">
            <v>66.599999999999994</v>
          </cell>
          <cell r="H1203">
            <v>9</v>
          </cell>
          <cell r="I1203">
            <v>3</v>
          </cell>
        </row>
        <row r="1204">
          <cell r="B1204" t="str">
            <v>D09</v>
          </cell>
          <cell r="C1204" t="str">
            <v>+</v>
          </cell>
        </row>
        <row r="1205">
          <cell r="B1205" t="str">
            <v>D09</v>
          </cell>
        </row>
        <row r="1206">
          <cell r="B1206" t="str">
            <v>D09</v>
          </cell>
        </row>
        <row r="1207">
          <cell r="B1207" t="str">
            <v>D09</v>
          </cell>
          <cell r="C1207">
            <v>0</v>
          </cell>
          <cell r="G1207" t="str">
            <v>=====</v>
          </cell>
          <cell r="H1207" t="str">
            <v>======</v>
          </cell>
          <cell r="I1207" t="str">
            <v>======</v>
          </cell>
        </row>
        <row r="1208">
          <cell r="B1208" t="str">
            <v>TOTAL:D09</v>
          </cell>
          <cell r="E1208" t="str">
            <v>SUPPLIER</v>
          </cell>
          <cell r="F1208" t="str">
            <v>TOTAL:</v>
          </cell>
          <cell r="G1208">
            <v>66.7</v>
          </cell>
          <cell r="H1208">
            <v>9</v>
          </cell>
          <cell r="I1208">
            <v>3</v>
          </cell>
        </row>
        <row r="1209">
          <cell r="B1209" t="str">
            <v>TOTAL:D09</v>
          </cell>
          <cell r="C1209">
            <v>1</v>
          </cell>
        </row>
        <row r="1210">
          <cell r="B1210" t="str">
            <v>TOTAL:D09</v>
          </cell>
          <cell r="D1210" t="str">
            <v>B483030</v>
          </cell>
          <cell r="G1210" t="str">
            <v>SUP</v>
          </cell>
          <cell r="H1210" t="str">
            <v>PLIER DE</v>
          </cell>
          <cell r="I1210" t="str">
            <v>LIVERY PE</v>
          </cell>
        </row>
        <row r="1211">
          <cell r="B1211" t="str">
            <v>TOTAL:D09</v>
          </cell>
          <cell r="C1211">
            <v>0</v>
          </cell>
          <cell r="D1211" t="str">
            <v>PLANT : K1</v>
          </cell>
        </row>
        <row r="1212">
          <cell r="B1212" t="str">
            <v>D10</v>
          </cell>
          <cell r="C1212">
            <v>0</v>
          </cell>
          <cell r="D1212" t="str">
            <v>SUPPLIER : D10</v>
          </cell>
          <cell r="E1212" t="str">
            <v>P.T. DENSO IND</v>
          </cell>
          <cell r="F1212" t="str">
            <v>ONESIA C</v>
          </cell>
          <cell r="G1212" t="str">
            <v>ORP</v>
          </cell>
          <cell r="H1212" t="str">
            <v>ADV:03</v>
          </cell>
          <cell r="I1212" t="str">
            <v>DAYS  DLY</v>
          </cell>
        </row>
        <row r="1213">
          <cell r="B1213" t="str">
            <v>D10</v>
          </cell>
        </row>
        <row r="1214">
          <cell r="B1214" t="str">
            <v>D10</v>
          </cell>
          <cell r="D1214" t="str">
            <v>PART NUMBER</v>
          </cell>
          <cell r="E1214" t="str">
            <v>DESCRIPTION</v>
          </cell>
          <cell r="F1214" t="str">
            <v>PLNR.</v>
          </cell>
          <cell r="G1214" t="str">
            <v>RATIO</v>
          </cell>
          <cell r="H1214" t="str">
            <v>#DELVR</v>
          </cell>
          <cell r="I1214" t="str">
            <v>ADVANCE</v>
          </cell>
        </row>
        <row r="1215">
          <cell r="B1215" t="str">
            <v>D10</v>
          </cell>
          <cell r="D1215" t="str">
            <v>===============</v>
          </cell>
          <cell r="E1215" t="str">
            <v>===============</v>
          </cell>
          <cell r="F1215" t="str">
            <v>=====</v>
          </cell>
          <cell r="G1215" t="str">
            <v>=====</v>
          </cell>
          <cell r="H1215" t="str">
            <v>======</v>
          </cell>
          <cell r="I1215" t="str">
            <v>======</v>
          </cell>
        </row>
        <row r="1216">
          <cell r="B1216" t="str">
            <v>D10</v>
          </cell>
          <cell r="C1216">
            <v>0</v>
          </cell>
          <cell r="D1216" t="str">
            <v>JK065544-2360</v>
          </cell>
          <cell r="E1216" t="str">
            <v>WASHER,PACKING</v>
          </cell>
          <cell r="F1216">
            <v>10009</v>
          </cell>
          <cell r="G1216">
            <v>75</v>
          </cell>
          <cell r="H1216">
            <v>4</v>
          </cell>
          <cell r="I1216">
            <v>1</v>
          </cell>
        </row>
        <row r="1217">
          <cell r="B1217" t="str">
            <v>D10</v>
          </cell>
          <cell r="C1217" t="str">
            <v>+</v>
          </cell>
        </row>
        <row r="1218">
          <cell r="B1218" t="str">
            <v>D10</v>
          </cell>
          <cell r="C1218">
            <v>0</v>
          </cell>
          <cell r="D1218" t="str">
            <v>JK234028-2360</v>
          </cell>
          <cell r="E1218" t="str">
            <v>RING,SPACER</v>
          </cell>
          <cell r="F1218">
            <v>10009</v>
          </cell>
          <cell r="G1218">
            <v>75</v>
          </cell>
          <cell r="H1218">
            <v>4</v>
          </cell>
          <cell r="I1218">
            <v>1</v>
          </cell>
        </row>
        <row r="1219">
          <cell r="B1219" t="str">
            <v>D10</v>
          </cell>
          <cell r="C1219" t="str">
            <v>+</v>
          </cell>
        </row>
        <row r="1220">
          <cell r="B1220" t="str">
            <v>D10</v>
          </cell>
          <cell r="C1220">
            <v>0</v>
          </cell>
          <cell r="G1220" t="str">
            <v>=====</v>
          </cell>
          <cell r="H1220" t="str">
            <v>======</v>
          </cell>
          <cell r="I1220" t="str">
            <v>======</v>
          </cell>
        </row>
        <row r="1221">
          <cell r="B1221" t="str">
            <v>TOTAL:D10</v>
          </cell>
          <cell r="E1221" t="str">
            <v>SUPPLIER</v>
          </cell>
          <cell r="F1221" t="str">
            <v>TOTAL:</v>
          </cell>
          <cell r="G1221">
            <v>75</v>
          </cell>
          <cell r="H1221">
            <v>8</v>
          </cell>
          <cell r="I1221">
            <v>2</v>
          </cell>
        </row>
        <row r="1222">
          <cell r="B1222" t="str">
            <v>TOTAL:D10</v>
          </cell>
          <cell r="C1222">
            <v>1</v>
          </cell>
        </row>
        <row r="1223">
          <cell r="B1223" t="str">
            <v>TOTAL:D10</v>
          </cell>
          <cell r="D1223" t="str">
            <v>B483030</v>
          </cell>
          <cell r="G1223" t="str">
            <v>SUP</v>
          </cell>
          <cell r="H1223" t="str">
            <v>PLIER DE</v>
          </cell>
          <cell r="I1223" t="str">
            <v>LIVERY PE</v>
          </cell>
        </row>
        <row r="1224">
          <cell r="B1224" t="str">
            <v>TOTAL:D10</v>
          </cell>
          <cell r="C1224">
            <v>0</v>
          </cell>
          <cell r="D1224" t="str">
            <v>PLANT : K1</v>
          </cell>
        </row>
        <row r="1225">
          <cell r="B1225" t="str">
            <v>D12</v>
          </cell>
          <cell r="C1225">
            <v>0</v>
          </cell>
          <cell r="D1225" t="str">
            <v>SUPPLIER : D12</v>
          </cell>
          <cell r="E1225" t="str">
            <v>DENSO MANUFACT</v>
          </cell>
          <cell r="F1225" t="str">
            <v>URING HU</v>
          </cell>
          <cell r="G1225" t="str">
            <v>NGA</v>
          </cell>
          <cell r="H1225" t="str">
            <v>ADV:03</v>
          </cell>
          <cell r="I1225" t="str">
            <v>DAYS  DLY</v>
          </cell>
        </row>
        <row r="1226">
          <cell r="B1226" t="str">
            <v>D12</v>
          </cell>
        </row>
        <row r="1227">
          <cell r="B1227" t="str">
            <v>D12</v>
          </cell>
          <cell r="D1227" t="str">
            <v>PART NUMBER</v>
          </cell>
          <cell r="E1227" t="str">
            <v>DESCRIPTION</v>
          </cell>
          <cell r="F1227" t="str">
            <v>PLNR.</v>
          </cell>
          <cell r="G1227" t="str">
            <v>RATIO</v>
          </cell>
          <cell r="H1227" t="str">
            <v>#DELVR</v>
          </cell>
          <cell r="I1227" t="str">
            <v>ADVANCE</v>
          </cell>
        </row>
        <row r="1228">
          <cell r="B1228" t="str">
            <v>D12</v>
          </cell>
          <cell r="D1228" t="str">
            <v>===============</v>
          </cell>
          <cell r="E1228" t="str">
            <v>===============</v>
          </cell>
          <cell r="F1228" t="str">
            <v>=====</v>
          </cell>
          <cell r="G1228" t="str">
            <v>=====</v>
          </cell>
          <cell r="H1228" t="str">
            <v>======</v>
          </cell>
          <cell r="I1228" t="str">
            <v>======</v>
          </cell>
        </row>
        <row r="1229">
          <cell r="B1229" t="str">
            <v>D12</v>
          </cell>
          <cell r="C1229">
            <v>0</v>
          </cell>
          <cell r="D1229" t="str">
            <v>HU150111-0280</v>
          </cell>
          <cell r="E1229" t="str">
            <v>HOUSING,EGR</v>
          </cell>
          <cell r="F1229">
            <v>10008</v>
          </cell>
          <cell r="G1229">
            <v>100</v>
          </cell>
          <cell r="H1229">
            <v>1</v>
          </cell>
          <cell r="I1229">
            <v>0</v>
          </cell>
        </row>
        <row r="1230">
          <cell r="B1230" t="str">
            <v>D12</v>
          </cell>
          <cell r="C1230">
            <v>0</v>
          </cell>
          <cell r="D1230" t="str">
            <v>HU150111-0390</v>
          </cell>
          <cell r="E1230" t="str">
            <v>HOUSING,EGR</v>
          </cell>
          <cell r="F1230">
            <v>10009</v>
          </cell>
          <cell r="G1230">
            <v>100</v>
          </cell>
          <cell r="H1230">
            <v>1</v>
          </cell>
          <cell r="I1230">
            <v>0</v>
          </cell>
        </row>
        <row r="1231">
          <cell r="B1231" t="str">
            <v>D12</v>
          </cell>
          <cell r="C1231">
            <v>0</v>
          </cell>
          <cell r="G1231" t="str">
            <v>=====</v>
          </cell>
          <cell r="H1231" t="str">
            <v>======</v>
          </cell>
          <cell r="I1231" t="str">
            <v>======</v>
          </cell>
        </row>
        <row r="1232">
          <cell r="B1232" t="str">
            <v>TOTAL:D12</v>
          </cell>
          <cell r="E1232" t="str">
            <v>SUPPLIER</v>
          </cell>
          <cell r="F1232" t="str">
            <v>TOTAL:</v>
          </cell>
          <cell r="G1232">
            <v>100</v>
          </cell>
          <cell r="H1232">
            <v>2</v>
          </cell>
          <cell r="I1232">
            <v>0</v>
          </cell>
        </row>
        <row r="1233">
          <cell r="B1233" t="str">
            <v>TOTAL:D12</v>
          </cell>
          <cell r="C1233">
            <v>1</v>
          </cell>
        </row>
        <row r="1234">
          <cell r="B1234" t="str">
            <v>TOTAL:D12</v>
          </cell>
          <cell r="D1234" t="str">
            <v>B483030</v>
          </cell>
          <cell r="G1234" t="str">
            <v>SUP</v>
          </cell>
          <cell r="H1234" t="str">
            <v>PLIER DE</v>
          </cell>
          <cell r="I1234" t="str">
            <v>LIVERY PE</v>
          </cell>
        </row>
        <row r="1235">
          <cell r="B1235" t="str">
            <v>TOTAL:D12</v>
          </cell>
          <cell r="C1235">
            <v>0</v>
          </cell>
          <cell r="D1235" t="str">
            <v>PLANT : K1</v>
          </cell>
        </row>
        <row r="1236">
          <cell r="B1236" t="str">
            <v>D13</v>
          </cell>
          <cell r="C1236">
            <v>0</v>
          </cell>
          <cell r="D1236" t="str">
            <v>SUPPLIER : D13</v>
          </cell>
          <cell r="E1236" t="str">
            <v>DENSO MEXICO S</v>
          </cell>
          <cell r="F1236" t="str">
            <v>.A.DE C.</v>
          </cell>
          <cell r="G1236" t="str">
            <v>V.</v>
          </cell>
          <cell r="H1236" t="str">
            <v>ADV:03</v>
          </cell>
          <cell r="I1236" t="str">
            <v>DAYS  DLY</v>
          </cell>
        </row>
        <row r="1237">
          <cell r="B1237" t="str">
            <v>D13</v>
          </cell>
        </row>
        <row r="1238">
          <cell r="B1238" t="str">
            <v>D13</v>
          </cell>
          <cell r="D1238" t="str">
            <v>PART NUMBER</v>
          </cell>
          <cell r="E1238" t="str">
            <v>DESCRIPTION</v>
          </cell>
          <cell r="F1238" t="str">
            <v>PLNR.</v>
          </cell>
          <cell r="G1238" t="str">
            <v>RATIO</v>
          </cell>
          <cell r="H1238" t="str">
            <v>#DELVR</v>
          </cell>
          <cell r="I1238" t="str">
            <v>ADVANCE</v>
          </cell>
        </row>
        <row r="1239">
          <cell r="B1239" t="str">
            <v>D13</v>
          </cell>
          <cell r="D1239" t="str">
            <v>===============</v>
          </cell>
          <cell r="E1239" t="str">
            <v>===============</v>
          </cell>
          <cell r="F1239" t="str">
            <v>=====</v>
          </cell>
          <cell r="G1239" t="str">
            <v>=====</v>
          </cell>
          <cell r="H1239" t="str">
            <v>======</v>
          </cell>
          <cell r="I1239" t="str">
            <v>======</v>
          </cell>
        </row>
        <row r="1240">
          <cell r="B1240" t="str">
            <v>D13</v>
          </cell>
          <cell r="C1240">
            <v>0</v>
          </cell>
          <cell r="D1240" t="str">
            <v>MX229872-0761</v>
          </cell>
          <cell r="E1240" t="str">
            <v>HOUSING, VANE 1</v>
          </cell>
          <cell r="F1240">
            <v>10021</v>
          </cell>
          <cell r="G1240">
            <v>100</v>
          </cell>
          <cell r="H1240">
            <v>5</v>
          </cell>
          <cell r="I1240">
            <v>0</v>
          </cell>
        </row>
        <row r="1241">
          <cell r="B1241" t="str">
            <v>D13</v>
          </cell>
          <cell r="C1241">
            <v>0</v>
          </cell>
          <cell r="G1241" t="str">
            <v>=====</v>
          </cell>
          <cell r="H1241" t="str">
            <v>======</v>
          </cell>
          <cell r="I1241" t="str">
            <v>======</v>
          </cell>
        </row>
        <row r="1242">
          <cell r="B1242" t="str">
            <v>TOTAL:D13</v>
          </cell>
          <cell r="E1242" t="str">
            <v>SUPPLIER</v>
          </cell>
          <cell r="F1242" t="str">
            <v>TOTAL:</v>
          </cell>
          <cell r="G1242">
            <v>100</v>
          </cell>
          <cell r="H1242">
            <v>5</v>
          </cell>
          <cell r="I1242">
            <v>0</v>
          </cell>
        </row>
        <row r="1243">
          <cell r="B1243" t="str">
            <v>TOTAL:D13</v>
          </cell>
          <cell r="C1243">
            <v>1</v>
          </cell>
        </row>
        <row r="1244">
          <cell r="B1244" t="str">
            <v>TOTAL:D13</v>
          </cell>
          <cell r="D1244" t="str">
            <v>B483030</v>
          </cell>
          <cell r="G1244" t="str">
            <v>SUP</v>
          </cell>
          <cell r="H1244" t="str">
            <v>PLIER DE</v>
          </cell>
          <cell r="I1244" t="str">
            <v>LIVERY PE</v>
          </cell>
        </row>
        <row r="1245">
          <cell r="B1245" t="str">
            <v>TOTAL:D13</v>
          </cell>
          <cell r="C1245">
            <v>0</v>
          </cell>
          <cell r="D1245" t="str">
            <v>PLANT : K1</v>
          </cell>
        </row>
        <row r="1246">
          <cell r="B1246" t="str">
            <v>E01</v>
          </cell>
          <cell r="C1246">
            <v>0</v>
          </cell>
          <cell r="D1246" t="str">
            <v>SUPPLIER : E01</v>
          </cell>
          <cell r="E1246" t="str">
            <v>KYOSHIN VIETNA</v>
          </cell>
          <cell r="F1246" t="str">
            <v>M CO., L</v>
          </cell>
          <cell r="G1246" t="str">
            <v>TD</v>
          </cell>
          <cell r="H1246" t="str">
            <v>ADVANCE</v>
          </cell>
          <cell r="I1246" t="str">
            <v>OK :  3</v>
          </cell>
        </row>
        <row r="1247">
          <cell r="B1247" t="str">
            <v>E01</v>
          </cell>
        </row>
        <row r="1248">
          <cell r="B1248" t="str">
            <v>E01</v>
          </cell>
          <cell r="D1248" t="str">
            <v>PART NUMBER</v>
          </cell>
          <cell r="E1248" t="str">
            <v>DESCRIPTION</v>
          </cell>
          <cell r="F1248" t="str">
            <v>PLNR.</v>
          </cell>
          <cell r="G1248" t="str">
            <v>RATIO</v>
          </cell>
          <cell r="H1248" t="str">
            <v>#DELVR</v>
          </cell>
          <cell r="I1248" t="str">
            <v>ADVANCE</v>
          </cell>
        </row>
        <row r="1249">
          <cell r="B1249" t="str">
            <v>E01</v>
          </cell>
          <cell r="D1249" t="str">
            <v>===============</v>
          </cell>
          <cell r="E1249" t="str">
            <v>===============</v>
          </cell>
          <cell r="F1249" t="str">
            <v>=====</v>
          </cell>
          <cell r="G1249" t="str">
            <v>=====</v>
          </cell>
          <cell r="H1249" t="str">
            <v>======</v>
          </cell>
          <cell r="I1249" t="str">
            <v>======</v>
          </cell>
        </row>
        <row r="1250">
          <cell r="B1250" t="str">
            <v>E01</v>
          </cell>
          <cell r="C1250">
            <v>0</v>
          </cell>
          <cell r="D1250" t="str">
            <v>VN012036-0030</v>
          </cell>
          <cell r="E1250" t="str">
            <v>GEAR,HERICAL</v>
          </cell>
          <cell r="F1250">
            <v>6659</v>
          </cell>
          <cell r="G1250">
            <v>100</v>
          </cell>
          <cell r="H1250">
            <v>1</v>
          </cell>
          <cell r="I1250">
            <v>0</v>
          </cell>
        </row>
        <row r="1251">
          <cell r="B1251" t="str">
            <v>E01</v>
          </cell>
          <cell r="C1251">
            <v>0</v>
          </cell>
          <cell r="D1251" t="str">
            <v>VN012036-0070</v>
          </cell>
          <cell r="E1251" t="str">
            <v>GEAR, HERICAL</v>
          </cell>
          <cell r="F1251">
            <v>6659</v>
          </cell>
          <cell r="G1251">
            <v>85.7</v>
          </cell>
          <cell r="H1251">
            <v>7</v>
          </cell>
          <cell r="I1251">
            <v>0</v>
          </cell>
        </row>
        <row r="1252">
          <cell r="B1252" t="str">
            <v>E01</v>
          </cell>
          <cell r="C1252" t="str">
            <v>+</v>
          </cell>
        </row>
        <row r="1253">
          <cell r="B1253" t="str">
            <v>E01</v>
          </cell>
          <cell r="C1253">
            <v>0</v>
          </cell>
          <cell r="D1253" t="str">
            <v>VN012036-0080</v>
          </cell>
          <cell r="E1253" t="str">
            <v>GEAR,A</v>
          </cell>
          <cell r="F1253">
            <v>6659</v>
          </cell>
          <cell r="G1253">
            <v>85.7</v>
          </cell>
          <cell r="H1253">
            <v>7</v>
          </cell>
          <cell r="I1253">
            <v>0</v>
          </cell>
        </row>
        <row r="1254">
          <cell r="B1254" t="str">
            <v>E01</v>
          </cell>
          <cell r="C1254" t="str">
            <v>+</v>
          </cell>
        </row>
        <row r="1255">
          <cell r="B1255" t="str">
            <v>E01</v>
          </cell>
          <cell r="C1255">
            <v>0</v>
          </cell>
          <cell r="D1255" t="str">
            <v>VN139740-0280</v>
          </cell>
          <cell r="E1255" t="str">
            <v>COIL S/A</v>
          </cell>
          <cell r="F1255">
            <v>6659</v>
          </cell>
          <cell r="G1255">
            <v>100</v>
          </cell>
          <cell r="H1255">
            <v>2</v>
          </cell>
          <cell r="I1255">
            <v>0</v>
          </cell>
        </row>
        <row r="1256">
          <cell r="B1256" t="str">
            <v>E01</v>
          </cell>
          <cell r="C1256">
            <v>0</v>
          </cell>
          <cell r="D1256" t="str">
            <v>VN198814-3010</v>
          </cell>
          <cell r="E1256" t="str">
            <v>COLLAR</v>
          </cell>
          <cell r="F1256">
            <v>6659</v>
          </cell>
          <cell r="G1256">
            <v>100</v>
          </cell>
          <cell r="H1256">
            <v>2</v>
          </cell>
          <cell r="I1256">
            <v>0</v>
          </cell>
        </row>
        <row r="1257">
          <cell r="B1257" t="str">
            <v>E01</v>
          </cell>
          <cell r="C1257">
            <v>0</v>
          </cell>
          <cell r="D1257" t="str">
            <v>VN198814-3020</v>
          </cell>
          <cell r="E1257" t="str">
            <v>COLLAR</v>
          </cell>
          <cell r="F1257">
            <v>6659</v>
          </cell>
          <cell r="G1257">
            <v>100</v>
          </cell>
          <cell r="H1257">
            <v>2</v>
          </cell>
          <cell r="I1257">
            <v>0</v>
          </cell>
        </row>
        <row r="1258">
          <cell r="B1258" t="str">
            <v>E01</v>
          </cell>
          <cell r="C1258">
            <v>0</v>
          </cell>
          <cell r="G1258" t="str">
            <v>=====</v>
          </cell>
          <cell r="H1258" t="str">
            <v>======</v>
          </cell>
          <cell r="I1258" t="str">
            <v>======</v>
          </cell>
        </row>
        <row r="1259">
          <cell r="B1259" t="str">
            <v>TOTAL:E01</v>
          </cell>
          <cell r="E1259" t="str">
            <v>SUPPLIER</v>
          </cell>
          <cell r="F1259" t="str">
            <v>TOTAL:</v>
          </cell>
          <cell r="G1259">
            <v>90.5</v>
          </cell>
          <cell r="H1259">
            <v>21</v>
          </cell>
          <cell r="I1259">
            <v>0</v>
          </cell>
        </row>
        <row r="1260">
          <cell r="B1260" t="str">
            <v>TOTAL:E01</v>
          </cell>
          <cell r="C1260">
            <v>1</v>
          </cell>
        </row>
        <row r="1261">
          <cell r="B1261" t="str">
            <v>TOTAL:E01</v>
          </cell>
          <cell r="D1261" t="str">
            <v>B483030</v>
          </cell>
          <cell r="G1261" t="str">
            <v>SUP</v>
          </cell>
          <cell r="H1261" t="str">
            <v>PLIER DE</v>
          </cell>
          <cell r="I1261" t="str">
            <v>LIVERY PE</v>
          </cell>
        </row>
        <row r="1262">
          <cell r="B1262" t="str">
            <v>TOTAL:E01</v>
          </cell>
          <cell r="C1262">
            <v>0</v>
          </cell>
          <cell r="D1262" t="str">
            <v>PLANT : K1</v>
          </cell>
        </row>
        <row r="1263">
          <cell r="B1263" t="str">
            <v>E02</v>
          </cell>
          <cell r="C1263">
            <v>0</v>
          </cell>
          <cell r="D1263" t="str">
            <v>SUPPLIER : E02</v>
          </cell>
          <cell r="E1263" t="str">
            <v>MARUEI VIETNAM</v>
          </cell>
          <cell r="F1263" t="str">
            <v>PRECISI</v>
          </cell>
          <cell r="G1263" t="str">
            <v>ON</v>
          </cell>
          <cell r="H1263" t="str">
            <v>ADVANCE</v>
          </cell>
          <cell r="I1263" t="str">
            <v>OK :  3</v>
          </cell>
        </row>
        <row r="1264">
          <cell r="B1264" t="str">
            <v>E02</v>
          </cell>
        </row>
        <row r="1265">
          <cell r="B1265" t="str">
            <v>E02</v>
          </cell>
          <cell r="D1265" t="str">
            <v>PART NUMBER</v>
          </cell>
          <cell r="E1265" t="str">
            <v>DESCRIPTION</v>
          </cell>
          <cell r="F1265" t="str">
            <v>PLNR.</v>
          </cell>
          <cell r="G1265" t="str">
            <v>RATIO</v>
          </cell>
          <cell r="H1265" t="str">
            <v>#DELVR</v>
          </cell>
          <cell r="I1265" t="str">
            <v>ADVANCE</v>
          </cell>
        </row>
        <row r="1266">
          <cell r="B1266" t="str">
            <v>E02</v>
          </cell>
          <cell r="D1266" t="str">
            <v>===============</v>
          </cell>
          <cell r="E1266" t="str">
            <v>===============</v>
          </cell>
          <cell r="F1266" t="str">
            <v>=====</v>
          </cell>
          <cell r="G1266" t="str">
            <v>=====</v>
          </cell>
          <cell r="H1266" t="str">
            <v>======</v>
          </cell>
          <cell r="I1266" t="str">
            <v>======</v>
          </cell>
        </row>
        <row r="1267">
          <cell r="B1267" t="str">
            <v>E02</v>
          </cell>
          <cell r="C1267">
            <v>0</v>
          </cell>
          <cell r="D1267" t="str">
            <v>VN079610-1230</v>
          </cell>
          <cell r="E1267" t="str">
            <v>CORE SUB-ASSY</v>
          </cell>
          <cell r="F1267">
            <v>10028</v>
          </cell>
          <cell r="G1267">
            <v>100</v>
          </cell>
          <cell r="H1267">
            <v>7</v>
          </cell>
          <cell r="I1267">
            <v>0</v>
          </cell>
        </row>
        <row r="1268">
          <cell r="B1268" t="str">
            <v>E02</v>
          </cell>
          <cell r="C1268">
            <v>0</v>
          </cell>
          <cell r="D1268" t="str">
            <v>VN079651-1880</v>
          </cell>
          <cell r="E1268" t="str">
            <v>SPOOL(20N)</v>
          </cell>
          <cell r="F1268">
            <v>10028</v>
          </cell>
          <cell r="G1268">
            <v>100</v>
          </cell>
          <cell r="H1268">
            <v>3</v>
          </cell>
          <cell r="I1268">
            <v>0</v>
          </cell>
        </row>
        <row r="1269">
          <cell r="B1269" t="str">
            <v>E02</v>
          </cell>
          <cell r="C1269">
            <v>0</v>
          </cell>
          <cell r="D1269" t="str">
            <v>VN079651-2430</v>
          </cell>
          <cell r="E1269" t="str">
            <v>SPOOL</v>
          </cell>
          <cell r="F1269">
            <v>10028</v>
          </cell>
          <cell r="G1269">
            <v>100</v>
          </cell>
          <cell r="H1269">
            <v>5</v>
          </cell>
          <cell r="I1269">
            <v>0</v>
          </cell>
        </row>
        <row r="1270">
          <cell r="B1270" t="str">
            <v>E02</v>
          </cell>
          <cell r="C1270">
            <v>0</v>
          </cell>
          <cell r="D1270" t="str">
            <v>VN079651-2440</v>
          </cell>
          <cell r="E1270" t="str">
            <v>SPOOL</v>
          </cell>
          <cell r="F1270">
            <v>10028</v>
          </cell>
          <cell r="G1270">
            <v>100</v>
          </cell>
          <cell r="H1270">
            <v>6</v>
          </cell>
          <cell r="I1270">
            <v>0</v>
          </cell>
        </row>
        <row r="1271">
          <cell r="B1271" t="str">
            <v>E02</v>
          </cell>
          <cell r="C1271">
            <v>0</v>
          </cell>
          <cell r="D1271" t="str">
            <v>VN082053-0160</v>
          </cell>
          <cell r="E1271" t="str">
            <v>VALVE REGULATOR</v>
          </cell>
          <cell r="F1271">
            <v>10028</v>
          </cell>
          <cell r="G1271">
            <v>100</v>
          </cell>
          <cell r="H1271">
            <v>4</v>
          </cell>
          <cell r="I1271">
            <v>0</v>
          </cell>
        </row>
        <row r="1272">
          <cell r="B1272" t="str">
            <v>E02</v>
          </cell>
          <cell r="C1272">
            <v>0</v>
          </cell>
          <cell r="D1272" t="str">
            <v>VN082054-0090</v>
          </cell>
          <cell r="E1272" t="str">
            <v>SLEEVE</v>
          </cell>
          <cell r="F1272">
            <v>10028</v>
          </cell>
          <cell r="G1272">
            <v>100</v>
          </cell>
          <cell r="H1272">
            <v>3</v>
          </cell>
          <cell r="I1272">
            <v>0</v>
          </cell>
        </row>
        <row r="1273">
          <cell r="B1273" t="str">
            <v>E02</v>
          </cell>
          <cell r="C1273">
            <v>0</v>
          </cell>
          <cell r="D1273" t="str">
            <v>VN082055-0200</v>
          </cell>
          <cell r="E1273" t="str">
            <v>VALVE, CONTROLR</v>
          </cell>
          <cell r="F1273">
            <v>10028</v>
          </cell>
          <cell r="G1273">
            <v>100</v>
          </cell>
          <cell r="H1273">
            <v>6</v>
          </cell>
          <cell r="I1273">
            <v>0</v>
          </cell>
        </row>
        <row r="1274">
          <cell r="B1274" t="str">
            <v>E02</v>
          </cell>
          <cell r="C1274">
            <v>0</v>
          </cell>
          <cell r="D1274" t="str">
            <v>VN082056-0120</v>
          </cell>
          <cell r="E1274" t="str">
            <v>VALVE DAMPER</v>
          </cell>
          <cell r="F1274">
            <v>10028</v>
          </cell>
          <cell r="G1274">
            <v>100</v>
          </cell>
          <cell r="H1274">
            <v>6</v>
          </cell>
          <cell r="I1274">
            <v>0</v>
          </cell>
        </row>
        <row r="1275">
          <cell r="B1275" t="str">
            <v>E02</v>
          </cell>
          <cell r="C1275">
            <v>0</v>
          </cell>
          <cell r="D1275" t="str">
            <v>VN082056-0131</v>
          </cell>
          <cell r="E1275" t="str">
            <v>VALVE DAMPER</v>
          </cell>
          <cell r="F1275">
            <v>10028</v>
          </cell>
          <cell r="G1275">
            <v>100</v>
          </cell>
          <cell r="H1275">
            <v>4</v>
          </cell>
          <cell r="I1275">
            <v>0</v>
          </cell>
        </row>
        <row r="1276">
          <cell r="B1276" t="str">
            <v>E02</v>
          </cell>
          <cell r="C1276">
            <v>0</v>
          </cell>
          <cell r="D1276" t="str">
            <v>VN135083-0220</v>
          </cell>
          <cell r="E1276" t="str">
            <v>COVER, BUSHING</v>
          </cell>
          <cell r="F1276">
            <v>10028</v>
          </cell>
          <cell r="G1276">
            <v>100</v>
          </cell>
          <cell r="H1276">
            <v>2</v>
          </cell>
          <cell r="I1276">
            <v>0</v>
          </cell>
        </row>
        <row r="1277">
          <cell r="B1277" t="str">
            <v>E02</v>
          </cell>
          <cell r="C1277">
            <v>0</v>
          </cell>
          <cell r="D1277" t="str">
            <v>VN150151-0130</v>
          </cell>
          <cell r="E1277" t="str">
            <v>VALVE</v>
          </cell>
          <cell r="F1277">
            <v>10028</v>
          </cell>
          <cell r="G1277">
            <v>100</v>
          </cell>
          <cell r="H1277">
            <v>1</v>
          </cell>
          <cell r="I1277">
            <v>0</v>
          </cell>
        </row>
        <row r="1278">
          <cell r="B1278" t="str">
            <v>E02</v>
          </cell>
          <cell r="C1278">
            <v>0</v>
          </cell>
          <cell r="D1278" t="str">
            <v>VN150151-0150</v>
          </cell>
          <cell r="E1278" t="str">
            <v>VALVE</v>
          </cell>
          <cell r="F1278">
            <v>10028</v>
          </cell>
          <cell r="G1278">
            <v>100</v>
          </cell>
          <cell r="H1278">
            <v>7</v>
          </cell>
          <cell r="I1278">
            <v>0</v>
          </cell>
        </row>
        <row r="1279">
          <cell r="B1279" t="str">
            <v>E02</v>
          </cell>
          <cell r="C1279">
            <v>0</v>
          </cell>
          <cell r="D1279" t="str">
            <v>VN150151-0220</v>
          </cell>
          <cell r="E1279" t="str">
            <v>VALVE</v>
          </cell>
          <cell r="F1279">
            <v>10028</v>
          </cell>
          <cell r="G1279">
            <v>100</v>
          </cell>
          <cell r="H1279">
            <v>4</v>
          </cell>
          <cell r="I1279">
            <v>0</v>
          </cell>
        </row>
        <row r="1280">
          <cell r="B1280" t="str">
            <v>E02</v>
          </cell>
          <cell r="C1280">
            <v>0</v>
          </cell>
          <cell r="D1280" t="str">
            <v>VN150151-0350</v>
          </cell>
          <cell r="E1280" t="str">
            <v>VALVE</v>
          </cell>
          <cell r="F1280">
            <v>10028</v>
          </cell>
          <cell r="G1280">
            <v>100</v>
          </cell>
          <cell r="H1280">
            <v>4</v>
          </cell>
          <cell r="I1280">
            <v>0</v>
          </cell>
        </row>
        <row r="1281">
          <cell r="B1281" t="str">
            <v>E02</v>
          </cell>
          <cell r="C1281">
            <v>0</v>
          </cell>
          <cell r="D1281" t="str">
            <v>VN198814-7100</v>
          </cell>
          <cell r="E1281" t="str">
            <v>COLLAR</v>
          </cell>
          <cell r="F1281">
            <v>10028</v>
          </cell>
          <cell r="G1281">
            <v>100</v>
          </cell>
          <cell r="H1281">
            <v>6</v>
          </cell>
          <cell r="I1281">
            <v>0</v>
          </cell>
        </row>
        <row r="1282">
          <cell r="B1282" t="str">
            <v>E02</v>
          </cell>
          <cell r="C1282">
            <v>0</v>
          </cell>
          <cell r="D1282" t="str">
            <v>VN198814-7110</v>
          </cell>
          <cell r="E1282" t="str">
            <v>COLLAR</v>
          </cell>
          <cell r="F1282">
            <v>10028</v>
          </cell>
          <cell r="G1282">
            <v>100</v>
          </cell>
          <cell r="H1282">
            <v>6</v>
          </cell>
          <cell r="I1282">
            <v>0</v>
          </cell>
        </row>
        <row r="1283">
          <cell r="B1283" t="str">
            <v>E02</v>
          </cell>
          <cell r="C1283">
            <v>0</v>
          </cell>
          <cell r="D1283" t="str">
            <v>VN198814-7160</v>
          </cell>
          <cell r="E1283" t="str">
            <v>COLLAR</v>
          </cell>
          <cell r="F1283">
            <v>10028</v>
          </cell>
          <cell r="G1283">
            <v>100</v>
          </cell>
          <cell r="H1283">
            <v>1</v>
          </cell>
          <cell r="I1283">
            <v>0</v>
          </cell>
        </row>
        <row r="1284">
          <cell r="B1284" t="str">
            <v>E02</v>
          </cell>
          <cell r="C1284">
            <v>0</v>
          </cell>
          <cell r="D1284" t="str">
            <v>VN230411-0020</v>
          </cell>
          <cell r="E1284" t="str">
            <v>GUIDE</v>
          </cell>
          <cell r="F1284">
            <v>10028</v>
          </cell>
          <cell r="G1284">
            <v>100</v>
          </cell>
          <cell r="H1284">
            <v>6</v>
          </cell>
          <cell r="I1284">
            <v>0</v>
          </cell>
        </row>
        <row r="1285">
          <cell r="B1285" t="str">
            <v>E02</v>
          </cell>
          <cell r="C1285">
            <v>0</v>
          </cell>
          <cell r="D1285" t="str">
            <v>VN230517-0431</v>
          </cell>
          <cell r="E1285" t="str">
            <v>SLEEVE, VALVE</v>
          </cell>
          <cell r="F1285">
            <v>10028</v>
          </cell>
          <cell r="G1285">
            <v>100</v>
          </cell>
          <cell r="H1285">
            <v>5</v>
          </cell>
          <cell r="I1285">
            <v>0</v>
          </cell>
        </row>
        <row r="1286">
          <cell r="B1286" t="str">
            <v>E02</v>
          </cell>
          <cell r="C1286">
            <v>0</v>
          </cell>
          <cell r="D1286" t="str">
            <v>VN230517-0441</v>
          </cell>
          <cell r="E1286" t="str">
            <v>SLEEVE, VALVE</v>
          </cell>
          <cell r="F1286">
            <v>10028</v>
          </cell>
          <cell r="G1286">
            <v>100</v>
          </cell>
          <cell r="H1286">
            <v>5</v>
          </cell>
          <cell r="I1286">
            <v>0</v>
          </cell>
        </row>
        <row r="1287">
          <cell r="B1287" t="str">
            <v>E02</v>
          </cell>
          <cell r="C1287">
            <v>0</v>
          </cell>
          <cell r="D1287" t="str">
            <v>VN234056-2360</v>
          </cell>
          <cell r="E1287" t="str">
            <v>HOUSING, 1W</v>
          </cell>
          <cell r="F1287">
            <v>10028</v>
          </cell>
          <cell r="G1287">
            <v>100</v>
          </cell>
          <cell r="H1287">
            <v>6</v>
          </cell>
          <cell r="I1287">
            <v>0</v>
          </cell>
        </row>
        <row r="1288">
          <cell r="B1288" t="str">
            <v>E02</v>
          </cell>
          <cell r="C1288">
            <v>0</v>
          </cell>
          <cell r="G1288" t="str">
            <v>=====</v>
          </cell>
          <cell r="H1288" t="str">
            <v>======</v>
          </cell>
          <cell r="I1288" t="str">
            <v>======</v>
          </cell>
        </row>
        <row r="1289">
          <cell r="B1289" t="str">
            <v>TOTAL:E02</v>
          </cell>
          <cell r="E1289" t="str">
            <v>SUPPLIER</v>
          </cell>
          <cell r="F1289" t="str">
            <v>TOTAL:</v>
          </cell>
          <cell r="G1289">
            <v>100</v>
          </cell>
          <cell r="H1289">
            <v>97</v>
          </cell>
          <cell r="I1289">
            <v>0</v>
          </cell>
        </row>
        <row r="1290">
          <cell r="B1290" t="str">
            <v>TOTAL:E02</v>
          </cell>
          <cell r="C1290">
            <v>1</v>
          </cell>
        </row>
        <row r="1291">
          <cell r="B1291" t="str">
            <v>TOTAL:E02</v>
          </cell>
          <cell r="D1291" t="str">
            <v>B483030</v>
          </cell>
          <cell r="G1291" t="str">
            <v>SUP</v>
          </cell>
          <cell r="H1291" t="str">
            <v>PLIER DE</v>
          </cell>
          <cell r="I1291" t="str">
            <v>LIVERY PE</v>
          </cell>
        </row>
        <row r="1292">
          <cell r="B1292" t="str">
            <v>TOTAL:E02</v>
          </cell>
          <cell r="C1292">
            <v>0</v>
          </cell>
          <cell r="D1292" t="str">
            <v>PLANT : K1</v>
          </cell>
        </row>
        <row r="1293">
          <cell r="B1293" t="str">
            <v>E03</v>
          </cell>
          <cell r="C1293">
            <v>0</v>
          </cell>
          <cell r="D1293" t="str">
            <v>SUPPLIER : E03</v>
          </cell>
          <cell r="E1293" t="str">
            <v>MEINAN (VIETNA</v>
          </cell>
          <cell r="F1293" t="str">
            <v>M) CO.,L</v>
          </cell>
          <cell r="G1293" t="str">
            <v>TD</v>
          </cell>
          <cell r="H1293" t="str">
            <v>ADVANCE</v>
          </cell>
          <cell r="I1293" t="str">
            <v>OK :  3</v>
          </cell>
        </row>
        <row r="1294">
          <cell r="B1294" t="str">
            <v>E03</v>
          </cell>
        </row>
        <row r="1295">
          <cell r="B1295" t="str">
            <v>E03</v>
          </cell>
          <cell r="D1295" t="str">
            <v>PART NUMBER</v>
          </cell>
          <cell r="E1295" t="str">
            <v>DESCRIPTION</v>
          </cell>
          <cell r="F1295" t="str">
            <v>PLNR.</v>
          </cell>
          <cell r="G1295" t="str">
            <v>RATIO</v>
          </cell>
          <cell r="H1295" t="str">
            <v>#DELVR</v>
          </cell>
          <cell r="I1295" t="str">
            <v>ADVANCE</v>
          </cell>
        </row>
        <row r="1296">
          <cell r="B1296" t="str">
            <v>E03</v>
          </cell>
          <cell r="D1296" t="str">
            <v>===============</v>
          </cell>
          <cell r="E1296" t="str">
            <v>===============</v>
          </cell>
          <cell r="F1296" t="str">
            <v>=====</v>
          </cell>
          <cell r="G1296" t="str">
            <v>=====</v>
          </cell>
          <cell r="H1296" t="str">
            <v>======</v>
          </cell>
          <cell r="I1296" t="str">
            <v>======</v>
          </cell>
        </row>
        <row r="1297">
          <cell r="B1297" t="str">
            <v>E03</v>
          </cell>
          <cell r="C1297">
            <v>0</v>
          </cell>
          <cell r="D1297" t="str">
            <v>VN082243-0040</v>
          </cell>
          <cell r="E1297" t="str">
            <v>PIN FIXING</v>
          </cell>
          <cell r="F1297">
            <v>6659</v>
          </cell>
          <cell r="G1297">
            <v>100</v>
          </cell>
          <cell r="H1297">
            <v>3</v>
          </cell>
          <cell r="I1297">
            <v>0</v>
          </cell>
        </row>
        <row r="1298">
          <cell r="B1298" t="str">
            <v>E03</v>
          </cell>
          <cell r="C1298">
            <v>0</v>
          </cell>
          <cell r="D1298" t="str">
            <v>VN135013-2580</v>
          </cell>
          <cell r="E1298" t="str">
            <v>NOZZLE</v>
          </cell>
          <cell r="F1298">
            <v>6659</v>
          </cell>
          <cell r="G1298">
            <v>100</v>
          </cell>
          <cell r="H1298">
            <v>1</v>
          </cell>
          <cell r="I1298">
            <v>0</v>
          </cell>
        </row>
        <row r="1299">
          <cell r="B1299" t="str">
            <v>E03</v>
          </cell>
          <cell r="C1299">
            <v>0</v>
          </cell>
          <cell r="D1299" t="str">
            <v>VN135013-2600MN</v>
          </cell>
          <cell r="E1299" t="str">
            <v>NOZZLE</v>
          </cell>
          <cell r="F1299">
            <v>6659</v>
          </cell>
          <cell r="G1299">
            <v>100</v>
          </cell>
          <cell r="H1299">
            <v>2</v>
          </cell>
          <cell r="I1299">
            <v>0</v>
          </cell>
        </row>
        <row r="1300">
          <cell r="B1300" t="str">
            <v>E03</v>
          </cell>
          <cell r="C1300">
            <v>0</v>
          </cell>
          <cell r="D1300" t="str">
            <v>VN135013-2670MN</v>
          </cell>
          <cell r="E1300" t="str">
            <v>NOZZLE</v>
          </cell>
          <cell r="F1300">
            <v>6659</v>
          </cell>
          <cell r="G1300">
            <v>100</v>
          </cell>
          <cell r="H1300">
            <v>3</v>
          </cell>
          <cell r="I1300">
            <v>0</v>
          </cell>
        </row>
        <row r="1301">
          <cell r="B1301" t="str">
            <v>E03</v>
          </cell>
          <cell r="C1301">
            <v>0</v>
          </cell>
          <cell r="D1301" t="str">
            <v>VN135013-2680MN</v>
          </cell>
          <cell r="E1301" t="str">
            <v>NOZZLE</v>
          </cell>
          <cell r="F1301">
            <v>6659</v>
          </cell>
          <cell r="G1301">
            <v>100</v>
          </cell>
          <cell r="H1301">
            <v>2</v>
          </cell>
          <cell r="I1301">
            <v>0</v>
          </cell>
        </row>
        <row r="1302">
          <cell r="B1302" t="str">
            <v>E03</v>
          </cell>
          <cell r="C1302">
            <v>0</v>
          </cell>
          <cell r="D1302" t="str">
            <v>VN135013-2760</v>
          </cell>
          <cell r="E1302" t="str">
            <v>NOZZLE</v>
          </cell>
          <cell r="F1302">
            <v>6659</v>
          </cell>
          <cell r="G1302">
            <v>100</v>
          </cell>
          <cell r="H1302">
            <v>1</v>
          </cell>
          <cell r="I1302">
            <v>0</v>
          </cell>
        </row>
        <row r="1303">
          <cell r="B1303" t="str">
            <v>E03</v>
          </cell>
          <cell r="C1303">
            <v>0</v>
          </cell>
          <cell r="D1303" t="str">
            <v>VN135013-2780</v>
          </cell>
          <cell r="E1303" t="str">
            <v>NOZZLE</v>
          </cell>
          <cell r="F1303">
            <v>6659</v>
          </cell>
          <cell r="G1303">
            <v>100</v>
          </cell>
          <cell r="H1303">
            <v>1</v>
          </cell>
          <cell r="I1303">
            <v>0</v>
          </cell>
        </row>
        <row r="1304">
          <cell r="B1304" t="str">
            <v>E03</v>
          </cell>
          <cell r="C1304">
            <v>0</v>
          </cell>
          <cell r="D1304" t="str">
            <v>VN135051-1060</v>
          </cell>
          <cell r="E1304" t="str">
            <v>VALVE</v>
          </cell>
          <cell r="F1304">
            <v>6659</v>
          </cell>
          <cell r="G1304">
            <v>100</v>
          </cell>
          <cell r="H1304">
            <v>1</v>
          </cell>
          <cell r="I1304">
            <v>0</v>
          </cell>
        </row>
        <row r="1305">
          <cell r="B1305" t="str">
            <v>E03</v>
          </cell>
          <cell r="C1305">
            <v>0</v>
          </cell>
          <cell r="D1305" t="str">
            <v>VN135062-1980MN</v>
          </cell>
          <cell r="E1305" t="str">
            <v>SHAFT,DIAPHRAGM</v>
          </cell>
          <cell r="F1305">
            <v>6659</v>
          </cell>
          <cell r="G1305">
            <v>100</v>
          </cell>
          <cell r="H1305">
            <v>1</v>
          </cell>
          <cell r="I1305">
            <v>0</v>
          </cell>
        </row>
        <row r="1306">
          <cell r="B1306" t="str">
            <v>E03</v>
          </cell>
          <cell r="C1306">
            <v>0</v>
          </cell>
          <cell r="D1306" t="str">
            <v>VN135062-2030MN</v>
          </cell>
          <cell r="E1306" t="str">
            <v>SHAFT,DIAPHRAGM</v>
          </cell>
          <cell r="F1306">
            <v>6659</v>
          </cell>
          <cell r="G1306">
            <v>100</v>
          </cell>
          <cell r="H1306">
            <v>1</v>
          </cell>
          <cell r="I1306">
            <v>0</v>
          </cell>
        </row>
        <row r="1307">
          <cell r="B1307" t="str">
            <v>E03</v>
          </cell>
          <cell r="C1307">
            <v>0</v>
          </cell>
          <cell r="D1307" t="str">
            <v>VN135062-2040MN</v>
          </cell>
          <cell r="E1307" t="str">
            <v>SHAFT,DIAPHRAGM</v>
          </cell>
          <cell r="F1307">
            <v>6659</v>
          </cell>
          <cell r="G1307">
            <v>100</v>
          </cell>
          <cell r="H1307">
            <v>2</v>
          </cell>
          <cell r="I1307">
            <v>0</v>
          </cell>
        </row>
        <row r="1308">
          <cell r="B1308" t="str">
            <v>E03</v>
          </cell>
          <cell r="C1308">
            <v>0</v>
          </cell>
          <cell r="D1308" t="str">
            <v>VN230421-0030</v>
          </cell>
          <cell r="E1308" t="str">
            <v>SHAFT</v>
          </cell>
          <cell r="F1308">
            <v>6659</v>
          </cell>
          <cell r="G1308">
            <v>100</v>
          </cell>
          <cell r="H1308">
            <v>4</v>
          </cell>
          <cell r="I1308">
            <v>0</v>
          </cell>
        </row>
        <row r="1309">
          <cell r="B1309" t="str">
            <v>E03</v>
          </cell>
          <cell r="C1309">
            <v>0</v>
          </cell>
          <cell r="G1309" t="str">
            <v>=====</v>
          </cell>
          <cell r="H1309" t="str">
            <v>======</v>
          </cell>
          <cell r="I1309" t="str">
            <v>======</v>
          </cell>
        </row>
        <row r="1310">
          <cell r="B1310" t="str">
            <v>TOTAL:E03</v>
          </cell>
          <cell r="E1310" t="str">
            <v>SUPPLIER</v>
          </cell>
          <cell r="F1310" t="str">
            <v>TOTAL:</v>
          </cell>
          <cell r="G1310">
            <v>100</v>
          </cell>
          <cell r="H1310">
            <v>22</v>
          </cell>
          <cell r="I1310">
            <v>0</v>
          </cell>
        </row>
        <row r="1311">
          <cell r="B1311" t="str">
            <v>TOTAL:E03</v>
          </cell>
          <cell r="C1311">
            <v>1</v>
          </cell>
        </row>
        <row r="1312">
          <cell r="B1312" t="str">
            <v>TOTAL:E03</v>
          </cell>
          <cell r="D1312" t="str">
            <v>B483030</v>
          </cell>
          <cell r="G1312" t="str">
            <v>SUP</v>
          </cell>
          <cell r="H1312" t="str">
            <v>PLIER DE</v>
          </cell>
          <cell r="I1312" t="str">
            <v>LIVERY PE</v>
          </cell>
        </row>
        <row r="1313">
          <cell r="B1313" t="str">
            <v>TOTAL:E03</v>
          </cell>
          <cell r="C1313">
            <v>0</v>
          </cell>
          <cell r="D1313" t="str">
            <v>PLANT : K1</v>
          </cell>
        </row>
        <row r="1314">
          <cell r="B1314" t="str">
            <v>E04</v>
          </cell>
          <cell r="C1314">
            <v>0</v>
          </cell>
          <cell r="D1314" t="str">
            <v>SUPPLIER : E04</v>
          </cell>
          <cell r="E1314" t="str">
            <v>HARIKI PRECISI</v>
          </cell>
          <cell r="F1314" t="str">
            <v>ON VIETN</v>
          </cell>
          <cell r="G1314" t="str">
            <v>AM</v>
          </cell>
          <cell r="H1314" t="str">
            <v>ADVANCE</v>
          </cell>
          <cell r="I1314" t="str">
            <v>OK :  3</v>
          </cell>
        </row>
        <row r="1315">
          <cell r="B1315" t="str">
            <v>E04</v>
          </cell>
        </row>
        <row r="1316">
          <cell r="B1316" t="str">
            <v>E04</v>
          </cell>
          <cell r="D1316" t="str">
            <v>PART NUMBER</v>
          </cell>
          <cell r="E1316" t="str">
            <v>DESCRIPTION</v>
          </cell>
          <cell r="F1316" t="str">
            <v>PLNR.</v>
          </cell>
          <cell r="G1316" t="str">
            <v>RATIO</v>
          </cell>
          <cell r="H1316" t="str">
            <v>#DELVR</v>
          </cell>
          <cell r="I1316" t="str">
            <v>ADVANCE</v>
          </cell>
        </row>
        <row r="1317">
          <cell r="B1317" t="str">
            <v>E04</v>
          </cell>
          <cell r="D1317" t="str">
            <v>===============</v>
          </cell>
          <cell r="E1317" t="str">
            <v>===============</v>
          </cell>
          <cell r="F1317" t="str">
            <v>=====</v>
          </cell>
          <cell r="G1317" t="str">
            <v>=====</v>
          </cell>
          <cell r="H1317" t="str">
            <v>======</v>
          </cell>
          <cell r="I1317" t="str">
            <v>======</v>
          </cell>
        </row>
        <row r="1318">
          <cell r="B1318" t="str">
            <v>E04</v>
          </cell>
          <cell r="C1318">
            <v>0</v>
          </cell>
          <cell r="D1318" t="str">
            <v>VN079617-1650</v>
          </cell>
          <cell r="E1318" t="str">
            <v>SLEEVE VALVE (1</v>
          </cell>
          <cell r="F1318">
            <v>234</v>
          </cell>
          <cell r="G1318">
            <v>100</v>
          </cell>
          <cell r="H1318">
            <v>6</v>
          </cell>
          <cell r="I1318">
            <v>0</v>
          </cell>
        </row>
        <row r="1319">
          <cell r="B1319" t="str">
            <v>E04</v>
          </cell>
          <cell r="C1319">
            <v>0</v>
          </cell>
          <cell r="D1319" t="str">
            <v>VN079651-1890</v>
          </cell>
          <cell r="E1319" t="str">
            <v>SPOOL(10N)</v>
          </cell>
          <cell r="F1319">
            <v>234</v>
          </cell>
          <cell r="G1319">
            <v>100</v>
          </cell>
          <cell r="H1319">
            <v>6</v>
          </cell>
          <cell r="I1319">
            <v>0</v>
          </cell>
        </row>
        <row r="1320">
          <cell r="B1320" t="str">
            <v>E04</v>
          </cell>
          <cell r="C1320">
            <v>0</v>
          </cell>
          <cell r="D1320" t="str">
            <v>VN079651-1900</v>
          </cell>
          <cell r="E1320" t="str">
            <v>SPOOL</v>
          </cell>
          <cell r="F1320">
            <v>234</v>
          </cell>
          <cell r="G1320">
            <v>100</v>
          </cell>
          <cell r="H1320">
            <v>6</v>
          </cell>
          <cell r="I1320">
            <v>0</v>
          </cell>
        </row>
        <row r="1321">
          <cell r="B1321" t="str">
            <v>E04</v>
          </cell>
          <cell r="C1321">
            <v>0</v>
          </cell>
          <cell r="D1321" t="str">
            <v>VN079651-1910</v>
          </cell>
          <cell r="E1321" t="str">
            <v>SPOOL</v>
          </cell>
          <cell r="F1321">
            <v>234</v>
          </cell>
          <cell r="G1321">
            <v>100</v>
          </cell>
          <cell r="H1321">
            <v>6</v>
          </cell>
          <cell r="I1321">
            <v>0</v>
          </cell>
        </row>
        <row r="1322">
          <cell r="B1322" t="str">
            <v>E04</v>
          </cell>
          <cell r="C1322">
            <v>0</v>
          </cell>
          <cell r="D1322" t="str">
            <v>VN082041-0140</v>
          </cell>
          <cell r="E1322" t="str">
            <v>PLUG</v>
          </cell>
          <cell r="F1322">
            <v>234</v>
          </cell>
          <cell r="G1322">
            <v>100</v>
          </cell>
          <cell r="H1322">
            <v>5</v>
          </cell>
          <cell r="I1322">
            <v>0</v>
          </cell>
        </row>
        <row r="1323">
          <cell r="B1323" t="str">
            <v>E04</v>
          </cell>
          <cell r="C1323">
            <v>0</v>
          </cell>
          <cell r="D1323" t="str">
            <v>VN082053-0170</v>
          </cell>
          <cell r="E1323" t="str">
            <v>REGULATOR VALVE</v>
          </cell>
          <cell r="F1323">
            <v>234</v>
          </cell>
          <cell r="G1323">
            <v>100</v>
          </cell>
          <cell r="H1323">
            <v>6</v>
          </cell>
          <cell r="I1323">
            <v>0</v>
          </cell>
        </row>
        <row r="1324">
          <cell r="B1324" t="str">
            <v>E04</v>
          </cell>
          <cell r="C1324">
            <v>0</v>
          </cell>
          <cell r="D1324" t="str">
            <v>VN082053-0190</v>
          </cell>
          <cell r="E1324" t="str">
            <v>REGULATOR VALVE</v>
          </cell>
          <cell r="F1324">
            <v>234</v>
          </cell>
          <cell r="G1324">
            <v>100</v>
          </cell>
          <cell r="H1324">
            <v>6</v>
          </cell>
          <cell r="I1324">
            <v>0</v>
          </cell>
        </row>
        <row r="1325">
          <cell r="B1325" t="str">
            <v>E04</v>
          </cell>
          <cell r="C1325">
            <v>0</v>
          </cell>
          <cell r="D1325" t="str">
            <v>VN082053-0250</v>
          </cell>
          <cell r="E1325" t="str">
            <v>VALVE,REGULATOR</v>
          </cell>
          <cell r="F1325">
            <v>234</v>
          </cell>
          <cell r="G1325">
            <v>100</v>
          </cell>
          <cell r="H1325">
            <v>4</v>
          </cell>
          <cell r="I1325">
            <v>0</v>
          </cell>
        </row>
        <row r="1326">
          <cell r="B1326" t="str">
            <v>E04</v>
          </cell>
          <cell r="C1326">
            <v>0</v>
          </cell>
          <cell r="D1326" t="str">
            <v>VN135051-0950HR</v>
          </cell>
          <cell r="E1326" t="str">
            <v>VALVE</v>
          </cell>
          <cell r="F1326">
            <v>234</v>
          </cell>
          <cell r="G1326">
            <v>100</v>
          </cell>
          <cell r="H1326">
            <v>1</v>
          </cell>
          <cell r="I1326">
            <v>0</v>
          </cell>
        </row>
        <row r="1327">
          <cell r="B1327" t="str">
            <v>E04</v>
          </cell>
          <cell r="C1327">
            <v>0</v>
          </cell>
          <cell r="D1327" t="str">
            <v>VN135051-1010HR</v>
          </cell>
          <cell r="E1327" t="str">
            <v>VAVLE</v>
          </cell>
          <cell r="F1327">
            <v>234</v>
          </cell>
          <cell r="G1327">
            <v>100</v>
          </cell>
          <cell r="H1327">
            <v>2</v>
          </cell>
          <cell r="I1327">
            <v>0</v>
          </cell>
        </row>
        <row r="1328">
          <cell r="B1328" t="str">
            <v>E04</v>
          </cell>
          <cell r="C1328">
            <v>0</v>
          </cell>
          <cell r="D1328" t="str">
            <v>VN135051-1020HR</v>
          </cell>
          <cell r="E1328" t="str">
            <v>VAVLE</v>
          </cell>
          <cell r="F1328">
            <v>234</v>
          </cell>
          <cell r="G1328">
            <v>100</v>
          </cell>
          <cell r="H1328">
            <v>1</v>
          </cell>
          <cell r="I1328">
            <v>0</v>
          </cell>
        </row>
        <row r="1329">
          <cell r="B1329" t="str">
            <v>E04</v>
          </cell>
          <cell r="C1329">
            <v>0</v>
          </cell>
          <cell r="D1329" t="str">
            <v>VN135051-1110</v>
          </cell>
          <cell r="E1329" t="str">
            <v>VAVLE</v>
          </cell>
          <cell r="F1329">
            <v>234</v>
          </cell>
          <cell r="G1329">
            <v>100</v>
          </cell>
          <cell r="H1329">
            <v>1</v>
          </cell>
          <cell r="I1329">
            <v>0</v>
          </cell>
        </row>
        <row r="1330">
          <cell r="B1330" t="str">
            <v>E04</v>
          </cell>
          <cell r="C1330">
            <v>0</v>
          </cell>
          <cell r="D1330" t="str">
            <v>VN135051-1130</v>
          </cell>
          <cell r="E1330" t="str">
            <v>VAVLE</v>
          </cell>
          <cell r="F1330">
            <v>234</v>
          </cell>
          <cell r="G1330">
            <v>100</v>
          </cell>
          <cell r="H1330">
            <v>1</v>
          </cell>
          <cell r="I1330">
            <v>0</v>
          </cell>
        </row>
        <row r="1331">
          <cell r="B1331" t="str">
            <v>E04</v>
          </cell>
          <cell r="C1331">
            <v>0</v>
          </cell>
          <cell r="D1331" t="str">
            <v>VN139708-0140</v>
          </cell>
          <cell r="E1331" t="str">
            <v>PLATE</v>
          </cell>
          <cell r="F1331">
            <v>234</v>
          </cell>
          <cell r="G1331">
            <v>100</v>
          </cell>
          <cell r="H1331">
            <v>1</v>
          </cell>
          <cell r="I1331">
            <v>0</v>
          </cell>
        </row>
        <row r="1332">
          <cell r="B1332" t="str">
            <v>E04</v>
          </cell>
          <cell r="C1332">
            <v>0</v>
          </cell>
          <cell r="D1332" t="str">
            <v>VN150161-0021</v>
          </cell>
          <cell r="E1332" t="str">
            <v>SHAFT,VALVE</v>
          </cell>
          <cell r="F1332">
            <v>234</v>
          </cell>
          <cell r="G1332">
            <v>100</v>
          </cell>
          <cell r="H1332">
            <v>3</v>
          </cell>
          <cell r="I1332">
            <v>0</v>
          </cell>
        </row>
        <row r="1333">
          <cell r="B1333" t="str">
            <v>E04</v>
          </cell>
          <cell r="C1333">
            <v>0</v>
          </cell>
          <cell r="D1333" t="str">
            <v>VN150161-0180</v>
          </cell>
          <cell r="E1333" t="str">
            <v>SHAFT,VALVE</v>
          </cell>
          <cell r="F1333">
            <v>234</v>
          </cell>
          <cell r="G1333">
            <v>100</v>
          </cell>
          <cell r="H1333">
            <v>5</v>
          </cell>
          <cell r="I1333">
            <v>0</v>
          </cell>
        </row>
        <row r="1334">
          <cell r="B1334" t="str">
            <v>E04</v>
          </cell>
          <cell r="C1334">
            <v>0</v>
          </cell>
          <cell r="D1334" t="str">
            <v>VN150161-0190</v>
          </cell>
          <cell r="E1334" t="str">
            <v>SHAFT,VALVE</v>
          </cell>
          <cell r="F1334">
            <v>234</v>
          </cell>
          <cell r="G1334">
            <v>100</v>
          </cell>
          <cell r="H1334">
            <v>6</v>
          </cell>
          <cell r="I1334">
            <v>0</v>
          </cell>
        </row>
        <row r="1335">
          <cell r="B1335" t="str">
            <v>E04</v>
          </cell>
          <cell r="C1335">
            <v>0</v>
          </cell>
          <cell r="D1335" t="str">
            <v>VN150161-0250</v>
          </cell>
          <cell r="E1335" t="str">
            <v>SHAFT VALVE</v>
          </cell>
          <cell r="F1335">
            <v>234</v>
          </cell>
          <cell r="G1335">
            <v>100</v>
          </cell>
          <cell r="H1335">
            <v>2</v>
          </cell>
          <cell r="I1335">
            <v>0</v>
          </cell>
        </row>
        <row r="1336">
          <cell r="B1336" t="str">
            <v>E04</v>
          </cell>
          <cell r="C1336">
            <v>0</v>
          </cell>
          <cell r="D1336" t="str">
            <v>VN150161-0360</v>
          </cell>
          <cell r="E1336" t="str">
            <v>SHAFT,VALVE</v>
          </cell>
          <cell r="F1336">
            <v>234</v>
          </cell>
          <cell r="G1336">
            <v>100</v>
          </cell>
          <cell r="H1336">
            <v>4</v>
          </cell>
          <cell r="I1336">
            <v>0</v>
          </cell>
        </row>
        <row r="1337">
          <cell r="B1337" t="str">
            <v>E04</v>
          </cell>
          <cell r="C1337">
            <v>0</v>
          </cell>
          <cell r="D1337" t="str">
            <v>VN229717-0820</v>
          </cell>
          <cell r="E1337" t="str">
            <v>SLEEVE</v>
          </cell>
          <cell r="F1337">
            <v>234</v>
          </cell>
          <cell r="G1337">
            <v>85.7</v>
          </cell>
          <cell r="H1337">
            <v>7</v>
          </cell>
          <cell r="I1337">
            <v>0</v>
          </cell>
        </row>
        <row r="1338">
          <cell r="B1338" t="str">
            <v>E04</v>
          </cell>
          <cell r="C1338" t="str">
            <v>+</v>
          </cell>
        </row>
        <row r="1339">
          <cell r="B1339" t="str">
            <v>E04</v>
          </cell>
        </row>
        <row r="1340">
          <cell r="B1340" t="str">
            <v>E04</v>
          </cell>
          <cell r="C1340">
            <v>0</v>
          </cell>
          <cell r="D1340" t="str">
            <v>VN230517-0351</v>
          </cell>
          <cell r="E1340" t="str">
            <v>SLEEVE, VALVE</v>
          </cell>
          <cell r="F1340">
            <v>234</v>
          </cell>
          <cell r="G1340">
            <v>100</v>
          </cell>
          <cell r="H1340">
            <v>6</v>
          </cell>
          <cell r="I1340">
            <v>0</v>
          </cell>
        </row>
        <row r="1341">
          <cell r="B1341" t="str">
            <v>E04</v>
          </cell>
          <cell r="C1341">
            <v>0</v>
          </cell>
          <cell r="D1341" t="str">
            <v>VN230517-0470</v>
          </cell>
          <cell r="E1341" t="str">
            <v>SLEEVE, VALVE</v>
          </cell>
          <cell r="F1341">
            <v>234</v>
          </cell>
          <cell r="G1341">
            <v>100</v>
          </cell>
          <cell r="H1341">
            <v>6</v>
          </cell>
          <cell r="I1341">
            <v>0</v>
          </cell>
        </row>
        <row r="1342">
          <cell r="B1342" t="str">
            <v>E04</v>
          </cell>
          <cell r="C1342">
            <v>0</v>
          </cell>
          <cell r="D1342" t="str">
            <v>VN230517-0490</v>
          </cell>
          <cell r="E1342" t="str">
            <v>SLEEVE, VALVE</v>
          </cell>
          <cell r="F1342">
            <v>234</v>
          </cell>
          <cell r="G1342">
            <v>100</v>
          </cell>
          <cell r="H1342">
            <v>4</v>
          </cell>
          <cell r="I1342">
            <v>0</v>
          </cell>
        </row>
        <row r="1343">
          <cell r="B1343" t="str">
            <v>E04</v>
          </cell>
          <cell r="C1343">
            <v>0</v>
          </cell>
          <cell r="D1343" t="str">
            <v>VN230551-0200</v>
          </cell>
          <cell r="E1343" t="str">
            <v>SPOOL</v>
          </cell>
          <cell r="F1343">
            <v>234</v>
          </cell>
          <cell r="G1343">
            <v>100</v>
          </cell>
          <cell r="H1343">
            <v>6</v>
          </cell>
          <cell r="I1343">
            <v>0</v>
          </cell>
        </row>
        <row r="1344">
          <cell r="B1344" t="str">
            <v>E04</v>
          </cell>
          <cell r="C1344">
            <v>0</v>
          </cell>
          <cell r="D1344" t="str">
            <v>VN230551-0210</v>
          </cell>
          <cell r="E1344" t="str">
            <v>SPOOL</v>
          </cell>
          <cell r="F1344">
            <v>234</v>
          </cell>
          <cell r="G1344">
            <v>100</v>
          </cell>
          <cell r="H1344">
            <v>6</v>
          </cell>
          <cell r="I1344">
            <v>0</v>
          </cell>
        </row>
        <row r="1345">
          <cell r="B1345" t="str">
            <v>E04</v>
          </cell>
          <cell r="C1345">
            <v>1</v>
          </cell>
        </row>
        <row r="1346">
          <cell r="B1346" t="str">
            <v>E04</v>
          </cell>
          <cell r="D1346" t="str">
            <v>B483030</v>
          </cell>
          <cell r="G1346" t="str">
            <v>SUP</v>
          </cell>
          <cell r="H1346" t="str">
            <v>PLIER DE</v>
          </cell>
          <cell r="I1346" t="str">
            <v>LIVERY PE</v>
          </cell>
        </row>
        <row r="1347">
          <cell r="B1347" t="str">
            <v>E04</v>
          </cell>
          <cell r="C1347">
            <v>0</v>
          </cell>
          <cell r="D1347" t="str">
            <v>PLANT : K1</v>
          </cell>
        </row>
        <row r="1348">
          <cell r="B1348" t="str">
            <v>E04</v>
          </cell>
          <cell r="C1348">
            <v>0</v>
          </cell>
          <cell r="D1348" t="str">
            <v>SUPPLIER : E04</v>
          </cell>
          <cell r="E1348" t="str">
            <v>HARIKI PRECISI</v>
          </cell>
          <cell r="F1348" t="str">
            <v>ON VIETN</v>
          </cell>
          <cell r="G1348" t="str">
            <v>AM</v>
          </cell>
          <cell r="H1348" t="str">
            <v>ADVANCE</v>
          </cell>
          <cell r="I1348" t="str">
            <v>OK :  3</v>
          </cell>
        </row>
        <row r="1349">
          <cell r="B1349" t="str">
            <v>E04</v>
          </cell>
        </row>
        <row r="1350">
          <cell r="B1350" t="str">
            <v>E04</v>
          </cell>
          <cell r="D1350" t="str">
            <v>PART NUMBER</v>
          </cell>
          <cell r="E1350" t="str">
            <v>DESCRIPTION</v>
          </cell>
          <cell r="F1350" t="str">
            <v>PLNR.</v>
          </cell>
          <cell r="G1350" t="str">
            <v>RATIO</v>
          </cell>
          <cell r="H1350" t="str">
            <v>#DELVR</v>
          </cell>
          <cell r="I1350" t="str">
            <v>ADVANCE</v>
          </cell>
        </row>
        <row r="1351">
          <cell r="B1351" t="str">
            <v>E04</v>
          </cell>
          <cell r="D1351" t="str">
            <v>===============</v>
          </cell>
          <cell r="E1351" t="str">
            <v>===============</v>
          </cell>
          <cell r="F1351" t="str">
            <v>=====</v>
          </cell>
          <cell r="G1351" t="str">
            <v>=====</v>
          </cell>
          <cell r="H1351" t="str">
            <v>======</v>
          </cell>
          <cell r="I1351" t="str">
            <v>======</v>
          </cell>
        </row>
        <row r="1352">
          <cell r="B1352" t="str">
            <v>E04</v>
          </cell>
          <cell r="C1352">
            <v>0</v>
          </cell>
          <cell r="G1352" t="str">
            <v>=====</v>
          </cell>
          <cell r="H1352" t="str">
            <v>======</v>
          </cell>
          <cell r="I1352" t="str">
            <v>======</v>
          </cell>
        </row>
        <row r="1353">
          <cell r="B1353" t="str">
            <v>TOTAL:E04</v>
          </cell>
          <cell r="E1353" t="str">
            <v>SUPPLIER</v>
          </cell>
          <cell r="F1353" t="str">
            <v>TOTAL:</v>
          </cell>
          <cell r="G1353">
            <v>99.1</v>
          </cell>
          <cell r="H1353">
            <v>107</v>
          </cell>
          <cell r="I1353">
            <v>0</v>
          </cell>
        </row>
        <row r="1354">
          <cell r="B1354" t="str">
            <v>TOTAL:E04</v>
          </cell>
          <cell r="C1354">
            <v>1</v>
          </cell>
        </row>
        <row r="1355">
          <cell r="B1355" t="str">
            <v>TOTAL:E04</v>
          </cell>
          <cell r="D1355" t="str">
            <v>B483030</v>
          </cell>
          <cell r="G1355" t="str">
            <v>SUP</v>
          </cell>
          <cell r="H1355" t="str">
            <v>PLIER DE</v>
          </cell>
          <cell r="I1355" t="str">
            <v>LIVERY PE</v>
          </cell>
        </row>
        <row r="1356">
          <cell r="B1356" t="str">
            <v>TOTAL:E04</v>
          </cell>
          <cell r="C1356">
            <v>0</v>
          </cell>
          <cell r="D1356" t="str">
            <v>PLANT : K1</v>
          </cell>
        </row>
        <row r="1357">
          <cell r="B1357" t="str">
            <v>E05</v>
          </cell>
          <cell r="C1357">
            <v>0</v>
          </cell>
          <cell r="D1357" t="str">
            <v>SUPPLIER : E05</v>
          </cell>
          <cell r="E1357" t="str">
            <v>ADVANEX (VIETN</v>
          </cell>
          <cell r="F1357" t="str">
            <v>AM) LTD</v>
          </cell>
          <cell r="H1357" t="str">
            <v>ADVANCE</v>
          </cell>
          <cell r="I1357" t="str">
            <v>OK :  3</v>
          </cell>
        </row>
        <row r="1358">
          <cell r="B1358" t="str">
            <v>E05</v>
          </cell>
        </row>
        <row r="1359">
          <cell r="B1359" t="str">
            <v>E05</v>
          </cell>
          <cell r="D1359" t="str">
            <v>PART NUMBER</v>
          </cell>
          <cell r="E1359" t="str">
            <v>DESCRIPTION</v>
          </cell>
          <cell r="F1359" t="str">
            <v>PLNR.</v>
          </cell>
          <cell r="G1359" t="str">
            <v>RATIO</v>
          </cell>
          <cell r="H1359" t="str">
            <v>#DELVR</v>
          </cell>
          <cell r="I1359" t="str">
            <v>ADVANCE</v>
          </cell>
        </row>
        <row r="1360">
          <cell r="B1360" t="str">
            <v>E05</v>
          </cell>
          <cell r="D1360" t="str">
            <v>===============</v>
          </cell>
          <cell r="E1360" t="str">
            <v>===============</v>
          </cell>
          <cell r="F1360" t="str">
            <v>=====</v>
          </cell>
          <cell r="G1360" t="str">
            <v>=====</v>
          </cell>
          <cell r="H1360" t="str">
            <v>======</v>
          </cell>
          <cell r="I1360" t="str">
            <v>======</v>
          </cell>
        </row>
        <row r="1361">
          <cell r="B1361" t="str">
            <v>E05</v>
          </cell>
          <cell r="C1361">
            <v>0</v>
          </cell>
          <cell r="D1361" t="str">
            <v>VN012034-0020</v>
          </cell>
          <cell r="E1361" t="str">
            <v>SPRING</v>
          </cell>
          <cell r="F1361">
            <v>6538</v>
          </cell>
          <cell r="G1361">
            <v>60</v>
          </cell>
          <cell r="H1361">
            <v>5</v>
          </cell>
          <cell r="I1361">
            <v>1</v>
          </cell>
        </row>
        <row r="1362">
          <cell r="B1362" t="str">
            <v>E05</v>
          </cell>
          <cell r="C1362" t="str">
            <v>+</v>
          </cell>
        </row>
        <row r="1363">
          <cell r="B1363" t="str">
            <v>E05</v>
          </cell>
        </row>
        <row r="1364">
          <cell r="B1364" t="str">
            <v>E05</v>
          </cell>
        </row>
        <row r="1365">
          <cell r="B1365" t="str">
            <v>E05</v>
          </cell>
          <cell r="C1365">
            <v>0</v>
          </cell>
          <cell r="D1365" t="str">
            <v>VN012034-0030</v>
          </cell>
          <cell r="E1365" t="str">
            <v>SPRING COMPRESS</v>
          </cell>
          <cell r="F1365">
            <v>6538</v>
          </cell>
          <cell r="G1365">
            <v>100</v>
          </cell>
          <cell r="H1365">
            <v>3</v>
          </cell>
          <cell r="I1365">
            <v>0</v>
          </cell>
        </row>
        <row r="1366">
          <cell r="B1366" t="str">
            <v>E05</v>
          </cell>
          <cell r="C1366">
            <v>0</v>
          </cell>
          <cell r="D1366" t="str">
            <v>VN079644-1390</v>
          </cell>
          <cell r="E1366" t="str">
            <v>SPRING,COMPRESS</v>
          </cell>
          <cell r="F1366">
            <v>6538</v>
          </cell>
          <cell r="G1366">
            <v>100</v>
          </cell>
          <cell r="H1366">
            <v>3</v>
          </cell>
          <cell r="I1366">
            <v>0</v>
          </cell>
        </row>
        <row r="1367">
          <cell r="B1367" t="str">
            <v>E05</v>
          </cell>
          <cell r="C1367">
            <v>0</v>
          </cell>
          <cell r="D1367" t="str">
            <v>VN198848-3020</v>
          </cell>
          <cell r="E1367" t="str">
            <v>SPRING,COMPRESS</v>
          </cell>
          <cell r="F1367">
            <v>6538</v>
          </cell>
          <cell r="G1367">
            <v>100</v>
          </cell>
          <cell r="H1367">
            <v>2</v>
          </cell>
          <cell r="I1367">
            <v>0</v>
          </cell>
        </row>
        <row r="1368">
          <cell r="B1368" t="str">
            <v>E05</v>
          </cell>
          <cell r="C1368">
            <v>0</v>
          </cell>
          <cell r="D1368" t="str">
            <v>VN198848-3190</v>
          </cell>
          <cell r="E1368" t="str">
            <v>SPRING,COMPRESS</v>
          </cell>
          <cell r="F1368">
            <v>6538</v>
          </cell>
          <cell r="G1368">
            <v>100</v>
          </cell>
          <cell r="H1368">
            <v>2</v>
          </cell>
          <cell r="I1368">
            <v>0</v>
          </cell>
        </row>
        <row r="1369">
          <cell r="B1369" t="str">
            <v>E05</v>
          </cell>
          <cell r="C1369">
            <v>0</v>
          </cell>
          <cell r="D1369" t="str">
            <v>VN949176-5940</v>
          </cell>
          <cell r="E1369" t="str">
            <v>SPRING</v>
          </cell>
          <cell r="F1369">
            <v>6538</v>
          </cell>
          <cell r="G1369">
            <v>100</v>
          </cell>
          <cell r="H1369">
            <v>3</v>
          </cell>
          <cell r="I1369">
            <v>0</v>
          </cell>
        </row>
        <row r="1370">
          <cell r="B1370" t="str">
            <v>E05</v>
          </cell>
          <cell r="C1370">
            <v>0</v>
          </cell>
          <cell r="D1370" t="str">
            <v>VN949176-5950</v>
          </cell>
          <cell r="E1370" t="str">
            <v>SPRING</v>
          </cell>
          <cell r="F1370">
            <v>6538</v>
          </cell>
          <cell r="G1370">
            <v>100</v>
          </cell>
          <cell r="H1370">
            <v>2</v>
          </cell>
          <cell r="I1370">
            <v>0</v>
          </cell>
        </row>
        <row r="1371">
          <cell r="B1371" t="str">
            <v>E05</v>
          </cell>
          <cell r="C1371">
            <v>0</v>
          </cell>
          <cell r="G1371" t="str">
            <v>=====</v>
          </cell>
          <cell r="H1371" t="str">
            <v>======</v>
          </cell>
          <cell r="I1371" t="str">
            <v>======</v>
          </cell>
        </row>
        <row r="1372">
          <cell r="B1372" t="str">
            <v>TOTAL:E05</v>
          </cell>
          <cell r="E1372" t="str">
            <v>SUPPLIER</v>
          </cell>
          <cell r="F1372" t="str">
            <v>TOTAL:</v>
          </cell>
          <cell r="G1372">
            <v>90</v>
          </cell>
          <cell r="H1372">
            <v>20</v>
          </cell>
          <cell r="I1372">
            <v>1</v>
          </cell>
        </row>
        <row r="1373">
          <cell r="B1373" t="str">
            <v>TOTAL:E05</v>
          </cell>
          <cell r="C1373">
            <v>1</v>
          </cell>
        </row>
        <row r="1374">
          <cell r="B1374" t="str">
            <v>TOTAL:E05</v>
          </cell>
          <cell r="D1374" t="str">
            <v>B483030</v>
          </cell>
          <cell r="G1374" t="str">
            <v>SUP</v>
          </cell>
          <cell r="H1374" t="str">
            <v>PLIER DE</v>
          </cell>
          <cell r="I1374" t="str">
            <v>LIVERY PE</v>
          </cell>
        </row>
        <row r="1375">
          <cell r="B1375" t="str">
            <v>TOTAL:E05</v>
          </cell>
          <cell r="C1375">
            <v>0</v>
          </cell>
          <cell r="D1375" t="str">
            <v>PLANT : K1</v>
          </cell>
        </row>
        <row r="1376">
          <cell r="B1376" t="str">
            <v>E06</v>
          </cell>
          <cell r="C1376">
            <v>0</v>
          </cell>
          <cell r="D1376" t="str">
            <v>SUPPLIER : E06</v>
          </cell>
          <cell r="E1376" t="str">
            <v>ATARIH PRECISI</v>
          </cell>
          <cell r="F1376" t="str">
            <v>ON (VIET</v>
          </cell>
          <cell r="G1376" t="str">
            <v>NAM</v>
          </cell>
          <cell r="H1376" t="str">
            <v>ADVANCE</v>
          </cell>
          <cell r="I1376" t="str">
            <v>OK :  3</v>
          </cell>
        </row>
        <row r="1377">
          <cell r="B1377" t="str">
            <v>E06</v>
          </cell>
        </row>
        <row r="1378">
          <cell r="B1378" t="str">
            <v>E06</v>
          </cell>
          <cell r="D1378" t="str">
            <v>PART NUMBER</v>
          </cell>
          <cell r="E1378" t="str">
            <v>DESCRIPTION</v>
          </cell>
          <cell r="F1378" t="str">
            <v>PLNR.</v>
          </cell>
          <cell r="G1378" t="str">
            <v>RATIO</v>
          </cell>
          <cell r="H1378" t="str">
            <v>#DELVR</v>
          </cell>
          <cell r="I1378" t="str">
            <v>ADVANCE</v>
          </cell>
        </row>
        <row r="1379">
          <cell r="B1379" t="str">
            <v>E06</v>
          </cell>
          <cell r="D1379" t="str">
            <v>===============</v>
          </cell>
          <cell r="E1379" t="str">
            <v>===============</v>
          </cell>
          <cell r="F1379" t="str">
            <v>=====</v>
          </cell>
          <cell r="G1379" t="str">
            <v>=====</v>
          </cell>
          <cell r="H1379" t="str">
            <v>======</v>
          </cell>
          <cell r="I1379" t="str">
            <v>======</v>
          </cell>
        </row>
        <row r="1380">
          <cell r="B1380" t="str">
            <v>E06</v>
          </cell>
          <cell r="C1380">
            <v>0</v>
          </cell>
          <cell r="D1380" t="str">
            <v>VN198849-3010</v>
          </cell>
          <cell r="E1380" t="str">
            <v>DAMPER,SPRING</v>
          </cell>
          <cell r="F1380">
            <v>6538</v>
          </cell>
          <cell r="G1380">
            <v>50</v>
          </cell>
          <cell r="H1380">
            <v>2</v>
          </cell>
          <cell r="I1380">
            <v>0</v>
          </cell>
        </row>
        <row r="1381">
          <cell r="B1381" t="str">
            <v>E06</v>
          </cell>
          <cell r="C1381" t="str">
            <v>+</v>
          </cell>
        </row>
        <row r="1382">
          <cell r="B1382" t="str">
            <v>E06</v>
          </cell>
          <cell r="C1382">
            <v>0</v>
          </cell>
          <cell r="D1382" t="str">
            <v>VN198849-7040</v>
          </cell>
          <cell r="E1382" t="str">
            <v>DAMPER,SPRING</v>
          </cell>
          <cell r="F1382">
            <v>6538</v>
          </cell>
          <cell r="G1382">
            <v>100</v>
          </cell>
          <cell r="H1382">
            <v>3</v>
          </cell>
          <cell r="I1382">
            <v>0</v>
          </cell>
        </row>
        <row r="1383">
          <cell r="B1383" t="str">
            <v>E06</v>
          </cell>
          <cell r="C1383">
            <v>0</v>
          </cell>
          <cell r="D1383" t="str">
            <v>VN270147-0010</v>
          </cell>
          <cell r="E1383" t="str">
            <v>DAMPER,SPRING</v>
          </cell>
          <cell r="F1383">
            <v>6538</v>
          </cell>
          <cell r="G1383">
            <v>100</v>
          </cell>
          <cell r="H1383">
            <v>3</v>
          </cell>
          <cell r="I1383">
            <v>0</v>
          </cell>
        </row>
        <row r="1384">
          <cell r="B1384" t="str">
            <v>E06</v>
          </cell>
          <cell r="C1384">
            <v>0</v>
          </cell>
          <cell r="G1384" t="str">
            <v>=====</v>
          </cell>
          <cell r="H1384" t="str">
            <v>======</v>
          </cell>
          <cell r="I1384" t="str">
            <v>======</v>
          </cell>
        </row>
        <row r="1385">
          <cell r="B1385" t="str">
            <v>TOTAL:E06</v>
          </cell>
          <cell r="E1385" t="str">
            <v>SUPPLIER</v>
          </cell>
          <cell r="F1385" t="str">
            <v>TOTAL:</v>
          </cell>
          <cell r="G1385">
            <v>87.5</v>
          </cell>
          <cell r="H1385">
            <v>8</v>
          </cell>
          <cell r="I1385">
            <v>0</v>
          </cell>
        </row>
        <row r="1386">
          <cell r="B1386" t="str">
            <v>TOTAL:E06</v>
          </cell>
          <cell r="C1386">
            <v>1</v>
          </cell>
        </row>
        <row r="1387">
          <cell r="B1387" t="str">
            <v>TOTAL:E06</v>
          </cell>
          <cell r="D1387" t="str">
            <v>B483030</v>
          </cell>
          <cell r="G1387" t="str">
            <v>SUP</v>
          </cell>
          <cell r="H1387" t="str">
            <v>PLIER DE</v>
          </cell>
          <cell r="I1387" t="str">
            <v>LIVERY PE</v>
          </cell>
        </row>
        <row r="1388">
          <cell r="B1388" t="str">
            <v>TOTAL:E06</v>
          </cell>
          <cell r="C1388">
            <v>0</v>
          </cell>
          <cell r="D1388" t="str">
            <v>PLANT : K1</v>
          </cell>
        </row>
        <row r="1389">
          <cell r="B1389" t="str">
            <v>E09</v>
          </cell>
          <cell r="C1389">
            <v>0</v>
          </cell>
          <cell r="D1389" t="str">
            <v>SUPPLIER : E09</v>
          </cell>
          <cell r="E1389" t="str">
            <v>VINA TAIYO SPR</v>
          </cell>
          <cell r="F1389" t="str">
            <v>ING CO.,</v>
          </cell>
          <cell r="G1389" t="str">
            <v>LTD</v>
          </cell>
          <cell r="H1389" t="str">
            <v>ADVANCE</v>
          </cell>
          <cell r="I1389" t="str">
            <v>OK :  3</v>
          </cell>
        </row>
        <row r="1390">
          <cell r="B1390" t="str">
            <v>E09</v>
          </cell>
        </row>
        <row r="1391">
          <cell r="B1391" t="str">
            <v>E09</v>
          </cell>
          <cell r="D1391" t="str">
            <v>PART NUMBER</v>
          </cell>
          <cell r="E1391" t="str">
            <v>DESCRIPTION</v>
          </cell>
          <cell r="F1391" t="str">
            <v>PLNR.</v>
          </cell>
          <cell r="G1391" t="str">
            <v>RATIO</v>
          </cell>
          <cell r="H1391" t="str">
            <v>#DELVR</v>
          </cell>
          <cell r="I1391" t="str">
            <v>ADVANCE</v>
          </cell>
        </row>
        <row r="1392">
          <cell r="B1392" t="str">
            <v>E09</v>
          </cell>
          <cell r="D1392" t="str">
            <v>===============</v>
          </cell>
          <cell r="E1392" t="str">
            <v>===============</v>
          </cell>
          <cell r="F1392" t="str">
            <v>=====</v>
          </cell>
          <cell r="G1392" t="str">
            <v>=====</v>
          </cell>
          <cell r="H1392" t="str">
            <v>======</v>
          </cell>
          <cell r="I1392" t="str">
            <v>======</v>
          </cell>
        </row>
        <row r="1393">
          <cell r="B1393" t="str">
            <v>E09</v>
          </cell>
          <cell r="C1393">
            <v>0</v>
          </cell>
          <cell r="D1393" t="str">
            <v>VN079653-0070</v>
          </cell>
          <cell r="E1393" t="str">
            <v>PLATE B</v>
          </cell>
          <cell r="F1393">
            <v>1350</v>
          </cell>
          <cell r="G1393">
            <v>100</v>
          </cell>
          <cell r="H1393">
            <v>4</v>
          </cell>
          <cell r="I1393">
            <v>0</v>
          </cell>
        </row>
        <row r="1394">
          <cell r="B1394" t="str">
            <v>E09</v>
          </cell>
          <cell r="C1394">
            <v>0</v>
          </cell>
          <cell r="D1394" t="str">
            <v>VN079659-0070</v>
          </cell>
          <cell r="E1394" t="str">
            <v>PLATE WAVE (20N</v>
          </cell>
          <cell r="F1394">
            <v>1350</v>
          </cell>
          <cell r="G1394">
            <v>100</v>
          </cell>
          <cell r="H1394">
            <v>1</v>
          </cell>
          <cell r="I1394">
            <v>0</v>
          </cell>
        </row>
        <row r="1395">
          <cell r="B1395" t="str">
            <v>E09</v>
          </cell>
          <cell r="C1395">
            <v>0</v>
          </cell>
          <cell r="D1395" t="str">
            <v>VN079659-0100</v>
          </cell>
          <cell r="E1395" t="str">
            <v>PLATE, WAVE</v>
          </cell>
          <cell r="F1395">
            <v>1350</v>
          </cell>
          <cell r="G1395">
            <v>100</v>
          </cell>
          <cell r="H1395">
            <v>3</v>
          </cell>
          <cell r="I1395">
            <v>0</v>
          </cell>
        </row>
        <row r="1396">
          <cell r="B1396" t="str">
            <v>E09</v>
          </cell>
          <cell r="C1396">
            <v>0</v>
          </cell>
          <cell r="D1396" t="str">
            <v>VN082364-0010</v>
          </cell>
          <cell r="E1396" t="str">
            <v>COLLAR</v>
          </cell>
          <cell r="F1396">
            <v>1350</v>
          </cell>
          <cell r="G1396">
            <v>100</v>
          </cell>
          <cell r="H1396">
            <v>3</v>
          </cell>
          <cell r="I1396">
            <v>0</v>
          </cell>
        </row>
        <row r="1397">
          <cell r="B1397" t="str">
            <v>E09</v>
          </cell>
          <cell r="C1397">
            <v>0</v>
          </cell>
          <cell r="D1397" t="str">
            <v>VN230539-0060</v>
          </cell>
          <cell r="E1397" t="str">
            <v>COLLAR, INSULAT</v>
          </cell>
          <cell r="F1397">
            <v>1350</v>
          </cell>
          <cell r="G1397">
            <v>100</v>
          </cell>
          <cell r="H1397">
            <v>3</v>
          </cell>
          <cell r="I1397">
            <v>0</v>
          </cell>
        </row>
        <row r="1398">
          <cell r="B1398" t="str">
            <v>E09</v>
          </cell>
          <cell r="C1398">
            <v>0</v>
          </cell>
          <cell r="G1398" t="str">
            <v>=====</v>
          </cell>
          <cell r="H1398" t="str">
            <v>======</v>
          </cell>
          <cell r="I1398" t="str">
            <v>======</v>
          </cell>
        </row>
        <row r="1399">
          <cell r="B1399" t="str">
            <v>TOTAL:E09</v>
          </cell>
          <cell r="E1399" t="str">
            <v>SUPPLIER</v>
          </cell>
          <cell r="F1399" t="str">
            <v>TOTAL:</v>
          </cell>
          <cell r="G1399">
            <v>100</v>
          </cell>
          <cell r="H1399">
            <v>14</v>
          </cell>
          <cell r="I1399">
            <v>0</v>
          </cell>
        </row>
        <row r="1400">
          <cell r="B1400" t="str">
            <v>TOTAL:E09</v>
          </cell>
          <cell r="C1400">
            <v>1</v>
          </cell>
        </row>
        <row r="1401">
          <cell r="B1401" t="str">
            <v>TOTAL:E09</v>
          </cell>
          <cell r="D1401" t="str">
            <v>B483030</v>
          </cell>
          <cell r="G1401" t="str">
            <v>SUP</v>
          </cell>
          <cell r="H1401" t="str">
            <v>PLIER DE</v>
          </cell>
          <cell r="I1401" t="str">
            <v>LIVERY PE</v>
          </cell>
        </row>
        <row r="1402">
          <cell r="B1402" t="str">
            <v>TOTAL:E09</v>
          </cell>
          <cell r="C1402">
            <v>0</v>
          </cell>
          <cell r="D1402" t="str">
            <v>PLANT : K1</v>
          </cell>
        </row>
        <row r="1403">
          <cell r="B1403" t="str">
            <v>E10</v>
          </cell>
          <cell r="C1403">
            <v>0</v>
          </cell>
          <cell r="D1403" t="str">
            <v>SUPPLIER : E10</v>
          </cell>
          <cell r="E1403" t="str">
            <v>CT TNHH FUJIKU</v>
          </cell>
          <cell r="F1403" t="str">
            <v>RA COMPO</v>
          </cell>
          <cell r="G1403" t="str">
            <v>SIT</v>
          </cell>
          <cell r="H1403" t="str">
            <v>ADVANCE</v>
          </cell>
          <cell r="I1403" t="str">
            <v>OK :  3</v>
          </cell>
        </row>
        <row r="1404">
          <cell r="B1404" t="str">
            <v>E10</v>
          </cell>
        </row>
        <row r="1405">
          <cell r="B1405" t="str">
            <v>E10</v>
          </cell>
          <cell r="D1405" t="str">
            <v>PART NUMBER</v>
          </cell>
          <cell r="E1405" t="str">
            <v>DESCRIPTION</v>
          </cell>
          <cell r="F1405" t="str">
            <v>PLNR.</v>
          </cell>
          <cell r="G1405" t="str">
            <v>RATIO</v>
          </cell>
          <cell r="H1405" t="str">
            <v>#DELVR</v>
          </cell>
          <cell r="I1405" t="str">
            <v>ADVANCE</v>
          </cell>
        </row>
        <row r="1406">
          <cell r="B1406" t="str">
            <v>E10</v>
          </cell>
          <cell r="D1406" t="str">
            <v>===============</v>
          </cell>
          <cell r="E1406" t="str">
            <v>===============</v>
          </cell>
          <cell r="F1406" t="str">
            <v>=====</v>
          </cell>
          <cell r="G1406" t="str">
            <v>=====</v>
          </cell>
          <cell r="H1406" t="str">
            <v>======</v>
          </cell>
          <cell r="I1406" t="str">
            <v>======</v>
          </cell>
        </row>
        <row r="1407">
          <cell r="B1407" t="str">
            <v>E10</v>
          </cell>
          <cell r="C1407">
            <v>0</v>
          </cell>
          <cell r="D1407" t="str">
            <v>VN012079-0080</v>
          </cell>
          <cell r="E1407" t="str">
            <v>PACKING</v>
          </cell>
          <cell r="F1407">
            <v>234</v>
          </cell>
          <cell r="G1407">
            <v>100</v>
          </cell>
          <cell r="H1407">
            <v>1</v>
          </cell>
          <cell r="I1407">
            <v>0</v>
          </cell>
        </row>
        <row r="1408">
          <cell r="B1408" t="str">
            <v>E10</v>
          </cell>
          <cell r="C1408">
            <v>0</v>
          </cell>
          <cell r="D1408" t="str">
            <v>VN150166-0020</v>
          </cell>
          <cell r="E1408" t="str">
            <v>GASKET</v>
          </cell>
          <cell r="F1408">
            <v>234</v>
          </cell>
          <cell r="G1408">
            <v>100</v>
          </cell>
          <cell r="H1408">
            <v>1</v>
          </cell>
          <cell r="I1408">
            <v>0</v>
          </cell>
        </row>
        <row r="1409">
          <cell r="B1409" t="str">
            <v>E10</v>
          </cell>
          <cell r="C1409">
            <v>0</v>
          </cell>
          <cell r="D1409" t="str">
            <v>VN150166-0110</v>
          </cell>
          <cell r="E1409" t="str">
            <v>GASKET</v>
          </cell>
          <cell r="F1409">
            <v>234</v>
          </cell>
          <cell r="G1409">
            <v>100</v>
          </cell>
          <cell r="H1409">
            <v>1</v>
          </cell>
          <cell r="I1409">
            <v>0</v>
          </cell>
        </row>
        <row r="1410">
          <cell r="B1410" t="str">
            <v>E10</v>
          </cell>
          <cell r="C1410">
            <v>0</v>
          </cell>
          <cell r="D1410" t="str">
            <v>VN150166-0130</v>
          </cell>
          <cell r="E1410" t="str">
            <v>GASKET</v>
          </cell>
          <cell r="F1410">
            <v>234</v>
          </cell>
          <cell r="G1410">
            <v>100</v>
          </cell>
          <cell r="H1410">
            <v>1</v>
          </cell>
          <cell r="I1410">
            <v>0</v>
          </cell>
        </row>
        <row r="1411">
          <cell r="B1411" t="str">
            <v>E10</v>
          </cell>
          <cell r="C1411">
            <v>0</v>
          </cell>
          <cell r="G1411" t="str">
            <v>=====</v>
          </cell>
          <cell r="H1411" t="str">
            <v>======</v>
          </cell>
          <cell r="I1411" t="str">
            <v>======</v>
          </cell>
        </row>
        <row r="1412">
          <cell r="B1412" t="str">
            <v>TOTAL:E10</v>
          </cell>
          <cell r="E1412" t="str">
            <v>SUPPLIER</v>
          </cell>
          <cell r="F1412" t="str">
            <v>TOTAL:</v>
          </cell>
          <cell r="G1412">
            <v>100</v>
          </cell>
          <cell r="H1412">
            <v>4</v>
          </cell>
          <cell r="I1412">
            <v>0</v>
          </cell>
        </row>
        <row r="1413">
          <cell r="B1413" t="str">
            <v>TOTAL:E10</v>
          </cell>
          <cell r="C1413">
            <v>1</v>
          </cell>
        </row>
        <row r="1414">
          <cell r="B1414" t="str">
            <v>TOTAL:E10</v>
          </cell>
          <cell r="D1414" t="str">
            <v>B483030</v>
          </cell>
          <cell r="G1414" t="str">
            <v>SUP</v>
          </cell>
          <cell r="H1414" t="str">
            <v>PLIER DE</v>
          </cell>
          <cell r="I1414" t="str">
            <v>LIVERY PE</v>
          </cell>
        </row>
        <row r="1415">
          <cell r="B1415" t="str">
            <v>TOTAL:E10</v>
          </cell>
          <cell r="C1415">
            <v>0</v>
          </cell>
          <cell r="D1415" t="str">
            <v>PLANT : K1</v>
          </cell>
        </row>
        <row r="1416">
          <cell r="B1416" t="str">
            <v>E12</v>
          </cell>
          <cell r="C1416">
            <v>0</v>
          </cell>
          <cell r="D1416" t="str">
            <v>SUPPLIER : E12</v>
          </cell>
          <cell r="E1416" t="str">
            <v>CONG TY TNHH S</v>
          </cell>
          <cell r="F1416" t="str">
            <v>AN XUAT</v>
          </cell>
          <cell r="G1416" t="str">
            <v>SAN</v>
          </cell>
          <cell r="H1416" t="str">
            <v>ADVANCE</v>
          </cell>
          <cell r="I1416" t="str">
            <v>OK :  3</v>
          </cell>
        </row>
        <row r="1417">
          <cell r="B1417" t="str">
            <v>E12</v>
          </cell>
        </row>
        <row r="1418">
          <cell r="B1418" t="str">
            <v>E12</v>
          </cell>
          <cell r="D1418" t="str">
            <v>PART NUMBER</v>
          </cell>
          <cell r="E1418" t="str">
            <v>DESCRIPTION</v>
          </cell>
          <cell r="F1418" t="str">
            <v>PLNR.</v>
          </cell>
          <cell r="G1418" t="str">
            <v>RATIO</v>
          </cell>
          <cell r="H1418" t="str">
            <v>#DELVR</v>
          </cell>
          <cell r="I1418" t="str">
            <v>ADVANCE</v>
          </cell>
        </row>
        <row r="1419">
          <cell r="B1419" t="str">
            <v>E12</v>
          </cell>
          <cell r="D1419" t="str">
            <v>===============</v>
          </cell>
          <cell r="E1419" t="str">
            <v>===============</v>
          </cell>
          <cell r="F1419" t="str">
            <v>=====</v>
          </cell>
          <cell r="G1419" t="str">
            <v>=====</v>
          </cell>
          <cell r="H1419" t="str">
            <v>======</v>
          </cell>
          <cell r="I1419" t="str">
            <v>======</v>
          </cell>
        </row>
        <row r="1420">
          <cell r="B1420" t="str">
            <v>E12</v>
          </cell>
          <cell r="C1420">
            <v>0</v>
          </cell>
          <cell r="D1420" t="str">
            <v>VN079610-0930</v>
          </cell>
          <cell r="E1420" t="str">
            <v>CORE SUB-ASSY</v>
          </cell>
          <cell r="F1420">
            <v>6659</v>
          </cell>
          <cell r="G1420">
            <v>100</v>
          </cell>
          <cell r="H1420">
            <v>18</v>
          </cell>
          <cell r="I1420">
            <v>0</v>
          </cell>
        </row>
        <row r="1421">
          <cell r="B1421" t="str">
            <v>E12</v>
          </cell>
          <cell r="C1421">
            <v>0</v>
          </cell>
          <cell r="D1421" t="str">
            <v>VN079610-0950</v>
          </cell>
          <cell r="E1421" t="str">
            <v>CORE SUB-ASSY (</v>
          </cell>
          <cell r="F1421">
            <v>6659</v>
          </cell>
          <cell r="G1421">
            <v>100</v>
          </cell>
          <cell r="H1421">
            <v>14</v>
          </cell>
          <cell r="I1421">
            <v>0</v>
          </cell>
        </row>
        <row r="1422">
          <cell r="B1422" t="str">
            <v>E12</v>
          </cell>
          <cell r="C1422">
            <v>0</v>
          </cell>
          <cell r="D1422" t="str">
            <v>VN079610-1120</v>
          </cell>
          <cell r="E1422" t="str">
            <v>CORE SUB-ASSY</v>
          </cell>
          <cell r="F1422">
            <v>6659</v>
          </cell>
          <cell r="G1422">
            <v>100</v>
          </cell>
          <cell r="H1422">
            <v>6</v>
          </cell>
          <cell r="I1422">
            <v>0</v>
          </cell>
        </row>
        <row r="1423">
          <cell r="B1423" t="str">
            <v>E12</v>
          </cell>
          <cell r="C1423">
            <v>0</v>
          </cell>
          <cell r="D1423" t="str">
            <v>VN079610-1380</v>
          </cell>
          <cell r="E1423" t="str">
            <v>CORE SUB-ASSY</v>
          </cell>
          <cell r="F1423">
            <v>6659</v>
          </cell>
          <cell r="G1423">
            <v>100</v>
          </cell>
          <cell r="H1423">
            <v>15</v>
          </cell>
          <cell r="I1423">
            <v>0</v>
          </cell>
        </row>
        <row r="1424">
          <cell r="B1424" t="str">
            <v>E12</v>
          </cell>
          <cell r="C1424">
            <v>0</v>
          </cell>
          <cell r="D1424" t="str">
            <v>VN079612-0590</v>
          </cell>
          <cell r="E1424" t="str">
            <v>CORE SUB-ASSY (</v>
          </cell>
          <cell r="F1424">
            <v>6659</v>
          </cell>
          <cell r="G1424">
            <v>87.5</v>
          </cell>
          <cell r="H1424">
            <v>8</v>
          </cell>
          <cell r="I1424">
            <v>0</v>
          </cell>
        </row>
        <row r="1425">
          <cell r="B1425" t="str">
            <v>E12</v>
          </cell>
          <cell r="C1425" t="str">
            <v>+</v>
          </cell>
        </row>
        <row r="1426">
          <cell r="B1426" t="str">
            <v>E12</v>
          </cell>
          <cell r="C1426">
            <v>0</v>
          </cell>
          <cell r="D1426" t="str">
            <v>VN079634-0160</v>
          </cell>
          <cell r="E1426" t="str">
            <v>BASE (10N)</v>
          </cell>
          <cell r="F1426">
            <v>6659</v>
          </cell>
          <cell r="G1426">
            <v>100</v>
          </cell>
          <cell r="H1426">
            <v>15</v>
          </cell>
          <cell r="I1426">
            <v>0</v>
          </cell>
        </row>
        <row r="1427">
          <cell r="B1427" t="str">
            <v>E12</v>
          </cell>
          <cell r="C1427">
            <v>0</v>
          </cell>
          <cell r="G1427" t="str">
            <v>=====</v>
          </cell>
          <cell r="H1427" t="str">
            <v>======</v>
          </cell>
          <cell r="I1427" t="str">
            <v>======</v>
          </cell>
        </row>
        <row r="1428">
          <cell r="B1428" t="str">
            <v>TOTAL:E12</v>
          </cell>
          <cell r="E1428" t="str">
            <v>SUPPLIER</v>
          </cell>
          <cell r="F1428" t="str">
            <v>TOTAL:</v>
          </cell>
          <cell r="G1428">
            <v>98.7</v>
          </cell>
          <cell r="H1428">
            <v>76</v>
          </cell>
          <cell r="I1428">
            <v>0</v>
          </cell>
        </row>
        <row r="1429">
          <cell r="B1429" t="str">
            <v>TOTAL:E12</v>
          </cell>
          <cell r="C1429">
            <v>1</v>
          </cell>
        </row>
        <row r="1430">
          <cell r="B1430" t="str">
            <v>TOTAL:E12</v>
          </cell>
          <cell r="D1430" t="str">
            <v>B483030</v>
          </cell>
          <cell r="G1430" t="str">
            <v>SUP</v>
          </cell>
          <cell r="H1430" t="str">
            <v>PLIER DE</v>
          </cell>
          <cell r="I1430" t="str">
            <v>LIVERY PE</v>
          </cell>
        </row>
        <row r="1431">
          <cell r="B1431" t="str">
            <v>TOTAL:E12</v>
          </cell>
          <cell r="C1431">
            <v>0</v>
          </cell>
          <cell r="D1431" t="str">
            <v>PLANT : K1</v>
          </cell>
        </row>
        <row r="1432">
          <cell r="B1432" t="str">
            <v>E13</v>
          </cell>
          <cell r="C1432">
            <v>0</v>
          </cell>
          <cell r="D1432" t="str">
            <v>SUPPLIER : E13</v>
          </cell>
          <cell r="E1432" t="str">
            <v>KAWASAKI HEAT</v>
          </cell>
          <cell r="F1432" t="str">
            <v>METAL VI</v>
          </cell>
          <cell r="G1432" t="str">
            <v>ETN</v>
          </cell>
          <cell r="H1432" t="str">
            <v>ADVANCE</v>
          </cell>
          <cell r="I1432" t="str">
            <v>OK :  3</v>
          </cell>
        </row>
        <row r="1433">
          <cell r="B1433" t="str">
            <v>E13</v>
          </cell>
        </row>
        <row r="1434">
          <cell r="B1434" t="str">
            <v>E13</v>
          </cell>
          <cell r="D1434" t="str">
            <v>PART NUMBER</v>
          </cell>
          <cell r="E1434" t="str">
            <v>DESCRIPTION</v>
          </cell>
          <cell r="F1434" t="str">
            <v>PLNR.</v>
          </cell>
          <cell r="G1434" t="str">
            <v>RATIO</v>
          </cell>
          <cell r="H1434" t="str">
            <v>#DELVR</v>
          </cell>
          <cell r="I1434" t="str">
            <v>ADVANCE</v>
          </cell>
        </row>
        <row r="1435">
          <cell r="B1435" t="str">
            <v>E13</v>
          </cell>
          <cell r="D1435" t="str">
            <v>===============</v>
          </cell>
          <cell r="E1435" t="str">
            <v>===============</v>
          </cell>
          <cell r="F1435" t="str">
            <v>=====</v>
          </cell>
          <cell r="G1435" t="str">
            <v>=====</v>
          </cell>
          <cell r="H1435" t="str">
            <v>======</v>
          </cell>
          <cell r="I1435" t="str">
            <v>======</v>
          </cell>
        </row>
        <row r="1436">
          <cell r="B1436" t="str">
            <v>E13</v>
          </cell>
          <cell r="C1436">
            <v>0</v>
          </cell>
          <cell r="D1436" t="str">
            <v>VN079610-0860</v>
          </cell>
          <cell r="E1436" t="str">
            <v>CORE SUB-ASSY</v>
          </cell>
          <cell r="F1436">
            <v>234</v>
          </cell>
          <cell r="G1436">
            <v>100</v>
          </cell>
          <cell r="H1436">
            <v>6</v>
          </cell>
          <cell r="I1436">
            <v>0</v>
          </cell>
        </row>
        <row r="1437">
          <cell r="B1437" t="str">
            <v>E13</v>
          </cell>
          <cell r="C1437">
            <v>0</v>
          </cell>
          <cell r="D1437" t="str">
            <v>VN079610-0880</v>
          </cell>
          <cell r="E1437" t="str">
            <v>CORE SUB-ASSY</v>
          </cell>
          <cell r="F1437">
            <v>234</v>
          </cell>
          <cell r="G1437">
            <v>100</v>
          </cell>
          <cell r="H1437">
            <v>1</v>
          </cell>
          <cell r="I1437">
            <v>0</v>
          </cell>
        </row>
        <row r="1438">
          <cell r="B1438" t="str">
            <v>E13</v>
          </cell>
          <cell r="C1438">
            <v>0</v>
          </cell>
          <cell r="G1438" t="str">
            <v>=====</v>
          </cell>
          <cell r="H1438" t="str">
            <v>======</v>
          </cell>
          <cell r="I1438" t="str">
            <v>======</v>
          </cell>
        </row>
        <row r="1439">
          <cell r="B1439" t="str">
            <v>TOTAL:E13</v>
          </cell>
          <cell r="E1439" t="str">
            <v>SUPPLIER</v>
          </cell>
          <cell r="F1439" t="str">
            <v>TOTAL:</v>
          </cell>
          <cell r="G1439">
            <v>100</v>
          </cell>
          <cell r="H1439">
            <v>7</v>
          </cell>
          <cell r="I1439">
            <v>0</v>
          </cell>
        </row>
        <row r="1440">
          <cell r="B1440" t="str">
            <v>TOTAL:E13</v>
          </cell>
          <cell r="C1440">
            <v>1</v>
          </cell>
        </row>
        <row r="1441">
          <cell r="B1441" t="str">
            <v>TOTAL:E13</v>
          </cell>
          <cell r="D1441" t="str">
            <v>B483030</v>
          </cell>
          <cell r="G1441" t="str">
            <v>SUP</v>
          </cell>
          <cell r="H1441" t="str">
            <v>PLIER DE</v>
          </cell>
          <cell r="I1441" t="str">
            <v>LIVERY PE</v>
          </cell>
        </row>
        <row r="1442">
          <cell r="B1442" t="str">
            <v>TOTAL:E13</v>
          </cell>
          <cell r="C1442">
            <v>0</v>
          </cell>
          <cell r="D1442" t="str">
            <v>PLANT : K1</v>
          </cell>
        </row>
        <row r="1443">
          <cell r="B1443" t="str">
            <v>E14</v>
          </cell>
          <cell r="C1443">
            <v>0</v>
          </cell>
          <cell r="D1443" t="str">
            <v>SUPPLIER : E14</v>
          </cell>
          <cell r="E1443" t="str">
            <v>SANYO SEISAKUS</v>
          </cell>
          <cell r="F1443" t="str">
            <v>HO (VIET</v>
          </cell>
          <cell r="G1443" t="str">
            <v>NA</v>
          </cell>
          <cell r="H1443" t="str">
            <v>ADVANCE</v>
          </cell>
          <cell r="I1443" t="str">
            <v>OK :  3</v>
          </cell>
        </row>
        <row r="1444">
          <cell r="B1444" t="str">
            <v>E14</v>
          </cell>
        </row>
        <row r="1445">
          <cell r="B1445" t="str">
            <v>E14</v>
          </cell>
          <cell r="D1445" t="str">
            <v>PART NUMBER</v>
          </cell>
          <cell r="E1445" t="str">
            <v>DESCRIPTION</v>
          </cell>
          <cell r="F1445" t="str">
            <v>PLNR.</v>
          </cell>
          <cell r="G1445" t="str">
            <v>RATIO</v>
          </cell>
          <cell r="H1445" t="str">
            <v>#DELVR</v>
          </cell>
          <cell r="I1445" t="str">
            <v>ADVANCE</v>
          </cell>
        </row>
        <row r="1446">
          <cell r="B1446" t="str">
            <v>E14</v>
          </cell>
          <cell r="D1446" t="str">
            <v>===============</v>
          </cell>
          <cell r="E1446" t="str">
            <v>===============</v>
          </cell>
          <cell r="F1446" t="str">
            <v>=====</v>
          </cell>
          <cell r="G1446" t="str">
            <v>=====</v>
          </cell>
          <cell r="H1446" t="str">
            <v>======</v>
          </cell>
          <cell r="I1446" t="str">
            <v>======</v>
          </cell>
        </row>
        <row r="1447">
          <cell r="B1447" t="str">
            <v>E14</v>
          </cell>
          <cell r="C1447">
            <v>0</v>
          </cell>
          <cell r="D1447" t="str">
            <v>VN082031-0080</v>
          </cell>
          <cell r="E1447" t="str">
            <v>PLATE, SEPARATE</v>
          </cell>
          <cell r="F1447">
            <v>6659</v>
          </cell>
          <cell r="G1447">
            <v>100</v>
          </cell>
          <cell r="H1447">
            <v>4</v>
          </cell>
          <cell r="I1447">
            <v>0</v>
          </cell>
        </row>
        <row r="1448">
          <cell r="B1448" t="str">
            <v>E14</v>
          </cell>
          <cell r="C1448">
            <v>0</v>
          </cell>
          <cell r="D1448" t="str">
            <v>VN082031-0090</v>
          </cell>
          <cell r="E1448" t="str">
            <v>PLATE, SEPARATE</v>
          </cell>
          <cell r="F1448">
            <v>6659</v>
          </cell>
          <cell r="G1448">
            <v>100</v>
          </cell>
          <cell r="H1448">
            <v>4</v>
          </cell>
          <cell r="I1448">
            <v>0</v>
          </cell>
        </row>
        <row r="1449">
          <cell r="B1449" t="str">
            <v>E14</v>
          </cell>
          <cell r="C1449">
            <v>0</v>
          </cell>
          <cell r="D1449" t="str">
            <v>VN082031-0101</v>
          </cell>
          <cell r="E1449" t="str">
            <v>PLATE, SEPARATE</v>
          </cell>
          <cell r="F1449">
            <v>6659</v>
          </cell>
          <cell r="G1449">
            <v>100</v>
          </cell>
          <cell r="H1449">
            <v>4</v>
          </cell>
          <cell r="I1449">
            <v>0</v>
          </cell>
        </row>
        <row r="1450">
          <cell r="B1450" t="str">
            <v>E14</v>
          </cell>
          <cell r="C1450">
            <v>0</v>
          </cell>
          <cell r="G1450" t="str">
            <v>=====</v>
          </cell>
          <cell r="H1450" t="str">
            <v>======</v>
          </cell>
          <cell r="I1450" t="str">
            <v>======</v>
          </cell>
        </row>
        <row r="1451">
          <cell r="B1451" t="str">
            <v>TOTAL:E14</v>
          </cell>
          <cell r="E1451" t="str">
            <v>SUPPLIER</v>
          </cell>
          <cell r="F1451" t="str">
            <v>TOTAL:</v>
          </cell>
          <cell r="G1451">
            <v>100</v>
          </cell>
          <cell r="H1451">
            <v>12</v>
          </cell>
          <cell r="I1451">
            <v>0</v>
          </cell>
        </row>
        <row r="1452">
          <cell r="B1452" t="str">
            <v>TOTAL:E14</v>
          </cell>
          <cell r="C1452">
            <v>1</v>
          </cell>
        </row>
        <row r="1453">
          <cell r="B1453" t="str">
            <v>TOTAL:E14</v>
          </cell>
          <cell r="D1453" t="str">
            <v>B483030</v>
          </cell>
          <cell r="G1453" t="str">
            <v>SUP</v>
          </cell>
          <cell r="H1453" t="str">
            <v>PLIER DE</v>
          </cell>
          <cell r="I1453" t="str">
            <v>LIVERY PE</v>
          </cell>
        </row>
        <row r="1454">
          <cell r="B1454" t="str">
            <v>TOTAL:E14</v>
          </cell>
          <cell r="C1454">
            <v>0</v>
          </cell>
          <cell r="D1454" t="str">
            <v>PLANT : K1</v>
          </cell>
        </row>
        <row r="1455">
          <cell r="B1455" t="str">
            <v>E15</v>
          </cell>
          <cell r="C1455">
            <v>0</v>
          </cell>
          <cell r="D1455" t="str">
            <v>SUPPLIER : E15</v>
          </cell>
          <cell r="E1455" t="str">
            <v>SURTECKARIYA V</v>
          </cell>
          <cell r="F1455" t="str">
            <v>IETNAM C</v>
          </cell>
          <cell r="G1455" t="str">
            <v>O.,</v>
          </cell>
          <cell r="H1455" t="str">
            <v>ADVANCE</v>
          </cell>
          <cell r="I1455" t="str">
            <v>OK :  3</v>
          </cell>
        </row>
        <row r="1456">
          <cell r="B1456" t="str">
            <v>E15</v>
          </cell>
        </row>
        <row r="1457">
          <cell r="B1457" t="str">
            <v>E15</v>
          </cell>
          <cell r="D1457" t="str">
            <v>PART NUMBER</v>
          </cell>
          <cell r="E1457" t="str">
            <v>DESCRIPTION</v>
          </cell>
          <cell r="F1457" t="str">
            <v>PLNR.</v>
          </cell>
          <cell r="G1457" t="str">
            <v>RATIO</v>
          </cell>
          <cell r="H1457" t="str">
            <v>#DELVR</v>
          </cell>
          <cell r="I1457" t="str">
            <v>ADVANCE</v>
          </cell>
        </row>
        <row r="1458">
          <cell r="B1458" t="str">
            <v>E15</v>
          </cell>
          <cell r="D1458" t="str">
            <v>===============</v>
          </cell>
          <cell r="E1458" t="str">
            <v>===============</v>
          </cell>
          <cell r="F1458" t="str">
            <v>=====</v>
          </cell>
          <cell r="G1458" t="str">
            <v>=====</v>
          </cell>
          <cell r="H1458" t="str">
            <v>======</v>
          </cell>
          <cell r="I1458" t="str">
            <v>======</v>
          </cell>
        </row>
        <row r="1459">
          <cell r="B1459" t="str">
            <v>E15</v>
          </cell>
          <cell r="C1459">
            <v>0</v>
          </cell>
          <cell r="D1459" t="str">
            <v>VN079617-1630</v>
          </cell>
          <cell r="E1459" t="str">
            <v>SLEEVE, VALVE (</v>
          </cell>
          <cell r="F1459">
            <v>10012</v>
          </cell>
          <cell r="G1459">
            <v>95.8</v>
          </cell>
          <cell r="H1459">
            <v>24</v>
          </cell>
          <cell r="I1459">
            <v>0</v>
          </cell>
        </row>
        <row r="1460">
          <cell r="B1460" t="str">
            <v>E15</v>
          </cell>
          <cell r="C1460" t="str">
            <v>+</v>
          </cell>
        </row>
        <row r="1461">
          <cell r="B1461" t="str">
            <v>E15</v>
          </cell>
          <cell r="C1461">
            <v>0</v>
          </cell>
          <cell r="D1461" t="str">
            <v>VN079617-1990</v>
          </cell>
          <cell r="E1461" t="str">
            <v>SLEEVE, VALVE</v>
          </cell>
          <cell r="F1461">
            <v>10012</v>
          </cell>
          <cell r="G1461">
            <v>94.3</v>
          </cell>
          <cell r="H1461">
            <v>35</v>
          </cell>
          <cell r="I1461">
            <v>0</v>
          </cell>
        </row>
        <row r="1462">
          <cell r="B1462" t="str">
            <v>E15</v>
          </cell>
          <cell r="C1462" t="str">
            <v>+</v>
          </cell>
        </row>
        <row r="1463">
          <cell r="B1463" t="str">
            <v>E15</v>
          </cell>
        </row>
        <row r="1464">
          <cell r="B1464" t="str">
            <v>E15</v>
          </cell>
          <cell r="C1464">
            <v>0</v>
          </cell>
          <cell r="D1464" t="str">
            <v>VN079617-2000</v>
          </cell>
          <cell r="E1464" t="str">
            <v>SLEEVE, VALVE</v>
          </cell>
          <cell r="F1464">
            <v>10012</v>
          </cell>
          <cell r="G1464">
            <v>86.4</v>
          </cell>
          <cell r="H1464">
            <v>22</v>
          </cell>
          <cell r="I1464">
            <v>0</v>
          </cell>
        </row>
        <row r="1465">
          <cell r="B1465" t="str">
            <v>E15</v>
          </cell>
          <cell r="C1465" t="str">
            <v>+</v>
          </cell>
        </row>
        <row r="1466">
          <cell r="B1466" t="str">
            <v>E15</v>
          </cell>
        </row>
        <row r="1467">
          <cell r="B1467" t="str">
            <v>E15</v>
          </cell>
        </row>
        <row r="1468">
          <cell r="B1468" t="str">
            <v>E15</v>
          </cell>
          <cell r="C1468">
            <v>0</v>
          </cell>
          <cell r="D1468" t="str">
            <v>VN079617-2010</v>
          </cell>
          <cell r="E1468" t="str">
            <v>SLEEVE, VALVE</v>
          </cell>
          <cell r="F1468">
            <v>10012</v>
          </cell>
          <cell r="G1468">
            <v>100</v>
          </cell>
          <cell r="H1468">
            <v>5</v>
          </cell>
          <cell r="I1468">
            <v>0</v>
          </cell>
        </row>
        <row r="1469">
          <cell r="B1469" t="str">
            <v>E15</v>
          </cell>
          <cell r="C1469">
            <v>0</v>
          </cell>
          <cell r="D1469" t="str">
            <v>VN079617-2020</v>
          </cell>
          <cell r="E1469" t="str">
            <v>SLEEVE, VALVE</v>
          </cell>
          <cell r="F1469">
            <v>10012</v>
          </cell>
          <cell r="G1469">
            <v>100</v>
          </cell>
          <cell r="H1469">
            <v>8</v>
          </cell>
          <cell r="I1469">
            <v>0</v>
          </cell>
        </row>
        <row r="1470">
          <cell r="B1470" t="str">
            <v>E15</v>
          </cell>
          <cell r="C1470">
            <v>0</v>
          </cell>
          <cell r="D1470" t="str">
            <v>VN079617-2030</v>
          </cell>
          <cell r="E1470" t="str">
            <v>SLEEVE, VALVE</v>
          </cell>
          <cell r="F1470">
            <v>10012</v>
          </cell>
          <cell r="G1470">
            <v>90.9</v>
          </cell>
          <cell r="H1470">
            <v>11</v>
          </cell>
          <cell r="I1470">
            <v>0</v>
          </cell>
        </row>
        <row r="1471">
          <cell r="B1471" t="str">
            <v>E15</v>
          </cell>
          <cell r="C1471" t="str">
            <v>+</v>
          </cell>
        </row>
        <row r="1472">
          <cell r="B1472" t="str">
            <v>E15</v>
          </cell>
          <cell r="C1472">
            <v>0</v>
          </cell>
          <cell r="D1472" t="str">
            <v>VN079617-2250</v>
          </cell>
          <cell r="E1472" t="str">
            <v>SLEEVE, VALVE</v>
          </cell>
          <cell r="F1472">
            <v>99999</v>
          </cell>
          <cell r="G1472">
            <v>91.3</v>
          </cell>
          <cell r="H1472">
            <v>23</v>
          </cell>
          <cell r="I1472">
            <v>0</v>
          </cell>
        </row>
        <row r="1473">
          <cell r="B1473" t="str">
            <v>E15</v>
          </cell>
          <cell r="C1473" t="str">
            <v>+</v>
          </cell>
        </row>
        <row r="1474">
          <cell r="B1474" t="str">
            <v>E15</v>
          </cell>
        </row>
        <row r="1475">
          <cell r="B1475" t="str">
            <v>E15</v>
          </cell>
          <cell r="C1475">
            <v>0</v>
          </cell>
          <cell r="D1475" t="str">
            <v>VN079617-2300</v>
          </cell>
          <cell r="E1475" t="str">
            <v>SLEEVE, VALVE</v>
          </cell>
          <cell r="F1475">
            <v>10012</v>
          </cell>
          <cell r="G1475">
            <v>100</v>
          </cell>
          <cell r="H1475">
            <v>13</v>
          </cell>
          <cell r="I1475">
            <v>0</v>
          </cell>
        </row>
        <row r="1476">
          <cell r="B1476" t="str">
            <v>E15</v>
          </cell>
          <cell r="C1476">
            <v>0</v>
          </cell>
          <cell r="D1476" t="str">
            <v>VN079617-2310</v>
          </cell>
          <cell r="E1476" t="str">
            <v>SLEEVE, VALVE</v>
          </cell>
          <cell r="F1476">
            <v>10012</v>
          </cell>
          <cell r="G1476">
            <v>81.8</v>
          </cell>
          <cell r="H1476">
            <v>11</v>
          </cell>
          <cell r="I1476">
            <v>0</v>
          </cell>
        </row>
        <row r="1477">
          <cell r="B1477" t="str">
            <v>E15</v>
          </cell>
          <cell r="C1477" t="str">
            <v>+</v>
          </cell>
        </row>
        <row r="1478">
          <cell r="B1478" t="str">
            <v>E15</v>
          </cell>
        </row>
        <row r="1479">
          <cell r="B1479" t="str">
            <v>E15</v>
          </cell>
          <cell r="C1479">
            <v>0</v>
          </cell>
          <cell r="D1479" t="str">
            <v>VN079630-0530</v>
          </cell>
          <cell r="E1479" t="str">
            <v>YOKE SUB-ASSY(2</v>
          </cell>
          <cell r="F1479">
            <v>10012</v>
          </cell>
          <cell r="G1479">
            <v>100</v>
          </cell>
          <cell r="H1479">
            <v>1</v>
          </cell>
          <cell r="I1479">
            <v>0</v>
          </cell>
        </row>
        <row r="1480">
          <cell r="B1480" t="str">
            <v>E15</v>
          </cell>
          <cell r="C1480">
            <v>0</v>
          </cell>
          <cell r="D1480" t="str">
            <v>VN079630-0590</v>
          </cell>
          <cell r="E1480" t="str">
            <v>YOKE SUB-ASSY</v>
          </cell>
          <cell r="F1480">
            <v>10012</v>
          </cell>
          <cell r="G1480">
            <v>100</v>
          </cell>
          <cell r="H1480">
            <v>17</v>
          </cell>
          <cell r="I1480">
            <v>0</v>
          </cell>
        </row>
        <row r="1481">
          <cell r="B1481" t="str">
            <v>E15</v>
          </cell>
          <cell r="C1481">
            <v>0</v>
          </cell>
          <cell r="D1481" t="str">
            <v>VN079630-0610</v>
          </cell>
          <cell r="E1481" t="str">
            <v>YOKE SUB-ASSY</v>
          </cell>
          <cell r="F1481">
            <v>10012</v>
          </cell>
          <cell r="G1481">
            <v>89.5</v>
          </cell>
          <cell r="H1481">
            <v>19</v>
          </cell>
          <cell r="I1481">
            <v>0</v>
          </cell>
        </row>
        <row r="1482">
          <cell r="B1482" t="str">
            <v>E15</v>
          </cell>
          <cell r="C1482" t="str">
            <v>+</v>
          </cell>
        </row>
        <row r="1483">
          <cell r="B1483" t="str">
            <v>E15</v>
          </cell>
        </row>
        <row r="1484">
          <cell r="B1484" t="str">
            <v>E15</v>
          </cell>
        </row>
        <row r="1485">
          <cell r="B1485" t="str">
            <v>E15</v>
          </cell>
          <cell r="C1485">
            <v>0</v>
          </cell>
          <cell r="D1485" t="str">
            <v>VN150113-0210</v>
          </cell>
          <cell r="E1485" t="str">
            <v>NOZZLE</v>
          </cell>
          <cell r="F1485">
            <v>6538</v>
          </cell>
          <cell r="G1485">
            <v>94.7</v>
          </cell>
          <cell r="H1485">
            <v>19</v>
          </cell>
          <cell r="I1485">
            <v>0</v>
          </cell>
        </row>
        <row r="1486">
          <cell r="B1486" t="str">
            <v>E15</v>
          </cell>
          <cell r="C1486" t="str">
            <v>+</v>
          </cell>
        </row>
        <row r="1487">
          <cell r="B1487" t="str">
            <v>E15</v>
          </cell>
          <cell r="C1487">
            <v>0</v>
          </cell>
          <cell r="D1487" t="str">
            <v>VN150113-0280</v>
          </cell>
          <cell r="E1487" t="str">
            <v>NOZZLE</v>
          </cell>
          <cell r="F1487">
            <v>234</v>
          </cell>
          <cell r="G1487">
            <v>100</v>
          </cell>
          <cell r="H1487">
            <v>1</v>
          </cell>
          <cell r="I1487">
            <v>0</v>
          </cell>
        </row>
        <row r="1488">
          <cell r="B1488" t="str">
            <v>E15</v>
          </cell>
          <cell r="C1488">
            <v>0</v>
          </cell>
          <cell r="D1488" t="str">
            <v>VN150113-0340</v>
          </cell>
          <cell r="E1488" t="str">
            <v>NOZZLE</v>
          </cell>
          <cell r="F1488">
            <v>6538</v>
          </cell>
          <cell r="G1488">
            <v>100</v>
          </cell>
          <cell r="H1488">
            <v>3</v>
          </cell>
          <cell r="I1488">
            <v>0</v>
          </cell>
        </row>
        <row r="1489">
          <cell r="B1489" t="str">
            <v>E15</v>
          </cell>
          <cell r="C1489">
            <v>0</v>
          </cell>
          <cell r="D1489" t="str">
            <v>VN150113-0380</v>
          </cell>
          <cell r="E1489" t="str">
            <v>NOZZLE</v>
          </cell>
          <cell r="F1489">
            <v>6538</v>
          </cell>
          <cell r="G1489">
            <v>100</v>
          </cell>
          <cell r="H1489">
            <v>1</v>
          </cell>
          <cell r="I1489">
            <v>0</v>
          </cell>
        </row>
        <row r="1490">
          <cell r="B1490" t="str">
            <v>E15</v>
          </cell>
          <cell r="C1490">
            <v>0</v>
          </cell>
          <cell r="D1490" t="str">
            <v>VN229717-0760</v>
          </cell>
          <cell r="E1490" t="str">
            <v>SLEEVE, VALVE</v>
          </cell>
          <cell r="F1490">
            <v>10012</v>
          </cell>
          <cell r="G1490">
            <v>87.5</v>
          </cell>
          <cell r="H1490">
            <v>32</v>
          </cell>
          <cell r="I1490">
            <v>0</v>
          </cell>
        </row>
        <row r="1491">
          <cell r="B1491" t="str">
            <v>E15</v>
          </cell>
          <cell r="C1491" t="str">
            <v>+</v>
          </cell>
        </row>
        <row r="1492">
          <cell r="B1492" t="str">
            <v>E15</v>
          </cell>
        </row>
        <row r="1493">
          <cell r="B1493" t="str">
            <v>E15</v>
          </cell>
        </row>
        <row r="1494">
          <cell r="B1494" t="str">
            <v>E15</v>
          </cell>
        </row>
        <row r="1495">
          <cell r="B1495" t="str">
            <v>E15</v>
          </cell>
        </row>
        <row r="1496">
          <cell r="B1496" t="str">
            <v>E15</v>
          </cell>
        </row>
        <row r="1497">
          <cell r="B1497" t="str">
            <v>E15</v>
          </cell>
          <cell r="C1497">
            <v>0</v>
          </cell>
          <cell r="D1497" t="str">
            <v>VN229717-0830</v>
          </cell>
          <cell r="E1497" t="str">
            <v>SLEEVE, VALVE</v>
          </cell>
          <cell r="F1497">
            <v>234</v>
          </cell>
          <cell r="G1497">
            <v>80</v>
          </cell>
          <cell r="H1497">
            <v>10</v>
          </cell>
          <cell r="I1497">
            <v>0</v>
          </cell>
        </row>
        <row r="1498">
          <cell r="B1498" t="str">
            <v>E15</v>
          </cell>
          <cell r="C1498" t="str">
            <v>+</v>
          </cell>
        </row>
        <row r="1499">
          <cell r="B1499" t="str">
            <v>E15</v>
          </cell>
        </row>
        <row r="1500">
          <cell r="B1500" t="str">
            <v>E15</v>
          </cell>
          <cell r="C1500">
            <v>0</v>
          </cell>
          <cell r="D1500" t="str">
            <v>VN229732-0450</v>
          </cell>
          <cell r="E1500" t="str">
            <v>YOKE</v>
          </cell>
          <cell r="F1500">
            <v>6538</v>
          </cell>
          <cell r="G1500">
            <v>43.8</v>
          </cell>
          <cell r="H1500">
            <v>16</v>
          </cell>
          <cell r="I1500">
            <v>0</v>
          </cell>
        </row>
        <row r="1501">
          <cell r="B1501" t="str">
            <v>E15</v>
          </cell>
          <cell r="C1501" t="str">
            <v>+</v>
          </cell>
        </row>
        <row r="1502">
          <cell r="B1502" t="str">
            <v>E15</v>
          </cell>
          <cell r="C1502">
            <v>1</v>
          </cell>
        </row>
        <row r="1503">
          <cell r="B1503" t="str">
            <v>E15</v>
          </cell>
          <cell r="D1503" t="str">
            <v>B483030</v>
          </cell>
          <cell r="G1503" t="str">
            <v>SUP</v>
          </cell>
          <cell r="H1503" t="str">
            <v>PLIER DE</v>
          </cell>
          <cell r="I1503" t="str">
            <v>LIVERY PE</v>
          </cell>
        </row>
        <row r="1504">
          <cell r="B1504" t="str">
            <v>E15</v>
          </cell>
          <cell r="C1504">
            <v>0</v>
          </cell>
          <cell r="D1504" t="str">
            <v>PLANT : K1</v>
          </cell>
        </row>
        <row r="1505">
          <cell r="B1505" t="str">
            <v>E15</v>
          </cell>
          <cell r="C1505">
            <v>0</v>
          </cell>
          <cell r="D1505" t="str">
            <v>SUPPLIER : E15</v>
          </cell>
          <cell r="E1505" t="str">
            <v>SURTECKARIYA V</v>
          </cell>
          <cell r="F1505" t="str">
            <v>IETNAM C</v>
          </cell>
          <cell r="G1505" t="str">
            <v>O.,</v>
          </cell>
          <cell r="H1505" t="str">
            <v>ADVANCE</v>
          </cell>
          <cell r="I1505" t="str">
            <v>OK :  3</v>
          </cell>
        </row>
        <row r="1506">
          <cell r="B1506" t="str">
            <v>E15</v>
          </cell>
        </row>
        <row r="1507">
          <cell r="B1507" t="str">
            <v>E15</v>
          </cell>
          <cell r="D1507" t="str">
            <v>PART NUMBER</v>
          </cell>
          <cell r="E1507" t="str">
            <v>DESCRIPTION</v>
          </cell>
          <cell r="F1507" t="str">
            <v>PLNR.</v>
          </cell>
          <cell r="G1507" t="str">
            <v>RATIO</v>
          </cell>
          <cell r="H1507" t="str">
            <v>#DELVR</v>
          </cell>
          <cell r="I1507" t="str">
            <v>ADVANCE</v>
          </cell>
        </row>
        <row r="1508">
          <cell r="B1508" t="str">
            <v>E15</v>
          </cell>
          <cell r="D1508" t="str">
            <v>===============</v>
          </cell>
          <cell r="E1508" t="str">
            <v>===============</v>
          </cell>
          <cell r="F1508" t="str">
            <v>=====</v>
          </cell>
          <cell r="G1508" t="str">
            <v>=====</v>
          </cell>
          <cell r="H1508" t="str">
            <v>======</v>
          </cell>
          <cell r="I1508" t="str">
            <v>======</v>
          </cell>
        </row>
        <row r="1509">
          <cell r="B1509" t="str">
            <v>E15</v>
          </cell>
        </row>
        <row r="1510">
          <cell r="B1510" t="str">
            <v>E15</v>
          </cell>
        </row>
        <row r="1511">
          <cell r="B1511" t="str">
            <v>E15</v>
          </cell>
        </row>
        <row r="1512">
          <cell r="B1512" t="str">
            <v>E15</v>
          </cell>
        </row>
        <row r="1513">
          <cell r="B1513" t="str">
            <v>E15</v>
          </cell>
        </row>
        <row r="1514">
          <cell r="B1514" t="str">
            <v>E15</v>
          </cell>
        </row>
        <row r="1515">
          <cell r="B1515" t="str">
            <v>E15</v>
          </cell>
        </row>
        <row r="1516">
          <cell r="B1516" t="str">
            <v>E15</v>
          </cell>
        </row>
        <row r="1517">
          <cell r="B1517" t="str">
            <v>E15</v>
          </cell>
        </row>
        <row r="1518">
          <cell r="B1518" t="str">
            <v>E15</v>
          </cell>
        </row>
        <row r="1519">
          <cell r="B1519" t="str">
            <v>E15</v>
          </cell>
        </row>
        <row r="1520">
          <cell r="B1520" t="str">
            <v>E15</v>
          </cell>
        </row>
        <row r="1521">
          <cell r="B1521" t="str">
            <v>E15</v>
          </cell>
        </row>
        <row r="1522">
          <cell r="B1522" t="str">
            <v>E15</v>
          </cell>
        </row>
        <row r="1523">
          <cell r="B1523" t="str">
            <v>E15</v>
          </cell>
        </row>
        <row r="1524">
          <cell r="B1524" t="str">
            <v>E15</v>
          </cell>
        </row>
        <row r="1525">
          <cell r="B1525" t="str">
            <v>E15</v>
          </cell>
          <cell r="C1525">
            <v>0</v>
          </cell>
          <cell r="G1525" t="str">
            <v>=====</v>
          </cell>
          <cell r="H1525" t="str">
            <v>======</v>
          </cell>
          <cell r="I1525" t="str">
            <v>======</v>
          </cell>
        </row>
        <row r="1526">
          <cell r="B1526" t="str">
            <v>TOTAL:E15</v>
          </cell>
          <cell r="E1526" t="str">
            <v>SUPPLIER</v>
          </cell>
          <cell r="F1526" t="str">
            <v>TOTAL:</v>
          </cell>
          <cell r="G1526">
            <v>89.3</v>
          </cell>
          <cell r="H1526">
            <v>271</v>
          </cell>
          <cell r="I1526">
            <v>0</v>
          </cell>
        </row>
        <row r="1527">
          <cell r="B1527" t="str">
            <v>TOTAL:E15</v>
          </cell>
          <cell r="C1527">
            <v>1</v>
          </cell>
        </row>
        <row r="1528">
          <cell r="B1528" t="str">
            <v>TOTAL:E15</v>
          </cell>
          <cell r="D1528" t="str">
            <v>B483030</v>
          </cell>
          <cell r="G1528" t="str">
            <v>SUP</v>
          </cell>
          <cell r="H1528" t="str">
            <v>PLIER DE</v>
          </cell>
          <cell r="I1528" t="str">
            <v>LIVERY PE</v>
          </cell>
        </row>
        <row r="1529">
          <cell r="B1529" t="str">
            <v>TOTAL:E15</v>
          </cell>
          <cell r="C1529">
            <v>0</v>
          </cell>
          <cell r="D1529" t="str">
            <v>PLANT : K1</v>
          </cell>
        </row>
        <row r="1530">
          <cell r="B1530" t="str">
            <v>E16</v>
          </cell>
          <cell r="C1530">
            <v>0</v>
          </cell>
          <cell r="D1530" t="str">
            <v>SUPPLIER : E16</v>
          </cell>
          <cell r="E1530" t="str">
            <v>CONG TY TNHH S</v>
          </cell>
          <cell r="F1530" t="str">
            <v>HOEI VIE</v>
          </cell>
          <cell r="G1530" t="str">
            <v>T N</v>
          </cell>
          <cell r="H1530" t="str">
            <v>ADVANCE</v>
          </cell>
          <cell r="I1530" t="str">
            <v>OK :  3</v>
          </cell>
        </row>
        <row r="1531">
          <cell r="B1531" t="str">
            <v>E16</v>
          </cell>
        </row>
        <row r="1532">
          <cell r="B1532" t="str">
            <v>E16</v>
          </cell>
          <cell r="D1532" t="str">
            <v>PART NUMBER</v>
          </cell>
          <cell r="E1532" t="str">
            <v>DESCRIPTION</v>
          </cell>
          <cell r="F1532" t="str">
            <v>PLNR.</v>
          </cell>
          <cell r="G1532" t="str">
            <v>RATIO</v>
          </cell>
          <cell r="H1532" t="str">
            <v>#DELVR</v>
          </cell>
          <cell r="I1532" t="str">
            <v>ADVANCE</v>
          </cell>
        </row>
        <row r="1533">
          <cell r="B1533" t="str">
            <v>E16</v>
          </cell>
          <cell r="D1533" t="str">
            <v>===============</v>
          </cell>
          <cell r="E1533" t="str">
            <v>===============</v>
          </cell>
          <cell r="F1533" t="str">
            <v>=====</v>
          </cell>
          <cell r="G1533" t="str">
            <v>=====</v>
          </cell>
          <cell r="H1533" t="str">
            <v>======</v>
          </cell>
          <cell r="I1533" t="str">
            <v>======</v>
          </cell>
        </row>
        <row r="1534">
          <cell r="B1534" t="str">
            <v>E16</v>
          </cell>
          <cell r="C1534">
            <v>0</v>
          </cell>
          <cell r="D1534" t="str">
            <v>VN012016-6111</v>
          </cell>
          <cell r="E1534" t="str">
            <v>NAME PLATE FUJI</v>
          </cell>
          <cell r="F1534">
            <v>1350</v>
          </cell>
          <cell r="G1534">
            <v>100</v>
          </cell>
          <cell r="H1534">
            <v>1</v>
          </cell>
          <cell r="I1534">
            <v>0</v>
          </cell>
        </row>
        <row r="1535">
          <cell r="B1535" t="str">
            <v>E16</v>
          </cell>
          <cell r="C1535">
            <v>0</v>
          </cell>
          <cell r="D1535" t="str">
            <v>VN012016-7010</v>
          </cell>
          <cell r="E1535" t="str">
            <v>NAME PLATE VIC</v>
          </cell>
          <cell r="F1535">
            <v>1350</v>
          </cell>
          <cell r="G1535">
            <v>100</v>
          </cell>
          <cell r="H1535">
            <v>1</v>
          </cell>
          <cell r="I1535">
            <v>0</v>
          </cell>
        </row>
        <row r="1536">
          <cell r="B1536" t="str">
            <v>E16</v>
          </cell>
          <cell r="C1536">
            <v>0</v>
          </cell>
          <cell r="D1536" t="str">
            <v>VN012016-7020</v>
          </cell>
          <cell r="E1536" t="str">
            <v>NAME PLATE VIC</v>
          </cell>
          <cell r="F1536">
            <v>1350</v>
          </cell>
          <cell r="G1536">
            <v>100</v>
          </cell>
          <cell r="H1536">
            <v>1</v>
          </cell>
          <cell r="I1536">
            <v>0</v>
          </cell>
        </row>
        <row r="1537">
          <cell r="B1537" t="str">
            <v>E16</v>
          </cell>
          <cell r="C1537">
            <v>0</v>
          </cell>
          <cell r="D1537" t="str">
            <v>VN135033-9051</v>
          </cell>
          <cell r="E1537" t="str">
            <v>NAME PLATE</v>
          </cell>
          <cell r="F1537">
            <v>1350</v>
          </cell>
          <cell r="G1537">
            <v>100</v>
          </cell>
          <cell r="H1537">
            <v>2</v>
          </cell>
          <cell r="I1537">
            <v>0</v>
          </cell>
        </row>
        <row r="1538">
          <cell r="B1538" t="str">
            <v>E16</v>
          </cell>
          <cell r="C1538">
            <v>0</v>
          </cell>
          <cell r="D1538" t="str">
            <v>VN139704-1590</v>
          </cell>
          <cell r="E1538" t="str">
            <v>NAME PLATE</v>
          </cell>
          <cell r="F1538">
            <v>1350</v>
          </cell>
          <cell r="G1538">
            <v>100</v>
          </cell>
          <cell r="H1538">
            <v>1</v>
          </cell>
          <cell r="I1538">
            <v>0</v>
          </cell>
        </row>
        <row r="1539">
          <cell r="B1539" t="str">
            <v>E16</v>
          </cell>
          <cell r="C1539">
            <v>0</v>
          </cell>
          <cell r="D1539" t="str">
            <v>VN139704-1841</v>
          </cell>
          <cell r="E1539" t="str">
            <v>NAME PLATE</v>
          </cell>
          <cell r="F1539">
            <v>1350</v>
          </cell>
          <cell r="G1539">
            <v>100</v>
          </cell>
          <cell r="H1539">
            <v>1</v>
          </cell>
          <cell r="I1539">
            <v>0</v>
          </cell>
        </row>
        <row r="1540">
          <cell r="B1540" t="str">
            <v>E16</v>
          </cell>
          <cell r="C1540">
            <v>0</v>
          </cell>
          <cell r="D1540" t="str">
            <v>VN139704-1930</v>
          </cell>
          <cell r="E1540" t="str">
            <v>NAME PLATE</v>
          </cell>
          <cell r="F1540">
            <v>1350</v>
          </cell>
          <cell r="G1540">
            <v>100</v>
          </cell>
          <cell r="H1540">
            <v>1</v>
          </cell>
          <cell r="I1540">
            <v>0</v>
          </cell>
        </row>
        <row r="1541">
          <cell r="B1541" t="str">
            <v>E16</v>
          </cell>
          <cell r="C1541">
            <v>0</v>
          </cell>
          <cell r="D1541" t="str">
            <v>VN150104-0351</v>
          </cell>
          <cell r="E1541" t="str">
            <v>NAMEPLATE</v>
          </cell>
          <cell r="F1541">
            <v>1350</v>
          </cell>
          <cell r="G1541">
            <v>100</v>
          </cell>
          <cell r="H1541">
            <v>1</v>
          </cell>
          <cell r="I1541">
            <v>0</v>
          </cell>
        </row>
        <row r="1542">
          <cell r="B1542" t="str">
            <v>E16</v>
          </cell>
          <cell r="C1542">
            <v>0</v>
          </cell>
          <cell r="D1542" t="str">
            <v>VN150104-0431</v>
          </cell>
          <cell r="E1542" t="str">
            <v>NAMEPLATE</v>
          </cell>
          <cell r="F1542">
            <v>1350</v>
          </cell>
          <cell r="G1542">
            <v>100</v>
          </cell>
          <cell r="H1542">
            <v>2</v>
          </cell>
          <cell r="I1542">
            <v>0</v>
          </cell>
        </row>
        <row r="1543">
          <cell r="B1543" t="str">
            <v>E16</v>
          </cell>
          <cell r="C1543">
            <v>0</v>
          </cell>
          <cell r="D1543" t="str">
            <v>VN150104-9010</v>
          </cell>
          <cell r="E1543" t="str">
            <v>NAMEPLATE</v>
          </cell>
          <cell r="F1543">
            <v>1350</v>
          </cell>
          <cell r="G1543">
            <v>100</v>
          </cell>
          <cell r="H1543">
            <v>1</v>
          </cell>
          <cell r="I1543">
            <v>0</v>
          </cell>
        </row>
        <row r="1544">
          <cell r="B1544" t="str">
            <v>E16</v>
          </cell>
          <cell r="C1544">
            <v>0</v>
          </cell>
          <cell r="D1544" t="str">
            <v>VN198805-4200</v>
          </cell>
          <cell r="E1544" t="str">
            <v>NAMEPLATE</v>
          </cell>
          <cell r="F1544">
            <v>1350</v>
          </cell>
          <cell r="G1544">
            <v>100</v>
          </cell>
          <cell r="H1544">
            <v>1</v>
          </cell>
          <cell r="I1544">
            <v>0</v>
          </cell>
        </row>
        <row r="1545">
          <cell r="B1545" t="str">
            <v>E16</v>
          </cell>
          <cell r="C1545">
            <v>0</v>
          </cell>
          <cell r="G1545" t="str">
            <v>=====</v>
          </cell>
          <cell r="H1545" t="str">
            <v>======</v>
          </cell>
          <cell r="I1545" t="str">
            <v>======</v>
          </cell>
        </row>
        <row r="1546">
          <cell r="B1546" t="str">
            <v>TOTAL:E16</v>
          </cell>
          <cell r="E1546" t="str">
            <v>SUPPLIER</v>
          </cell>
          <cell r="F1546" t="str">
            <v>TOTAL:</v>
          </cell>
          <cell r="G1546">
            <v>100</v>
          </cell>
          <cell r="H1546">
            <v>13</v>
          </cell>
          <cell r="I1546">
            <v>0</v>
          </cell>
        </row>
        <row r="1547">
          <cell r="B1547" t="str">
            <v>TOTAL:E16</v>
          </cell>
          <cell r="C1547">
            <v>1</v>
          </cell>
        </row>
        <row r="1548">
          <cell r="B1548" t="str">
            <v>TOTAL:E16</v>
          </cell>
          <cell r="D1548" t="str">
            <v>B483030</v>
          </cell>
          <cell r="G1548" t="str">
            <v>SUP</v>
          </cell>
          <cell r="H1548" t="str">
            <v>PLIER DE</v>
          </cell>
          <cell r="I1548" t="str">
            <v>LIVERY PE</v>
          </cell>
        </row>
        <row r="1549">
          <cell r="B1549" t="str">
            <v>TOTAL:E16</v>
          </cell>
          <cell r="C1549">
            <v>0</v>
          </cell>
          <cell r="D1549" t="str">
            <v>PLANT : K1</v>
          </cell>
        </row>
        <row r="1550">
          <cell r="B1550" t="str">
            <v>E18</v>
          </cell>
          <cell r="C1550">
            <v>0</v>
          </cell>
          <cell r="D1550" t="str">
            <v>SUPPLIER : E18</v>
          </cell>
          <cell r="E1550" t="str">
            <v>KURABE INDUSTR</v>
          </cell>
          <cell r="F1550" t="str">
            <v>IAL (VIE</v>
          </cell>
          <cell r="G1550" t="str">
            <v>TNA</v>
          </cell>
          <cell r="H1550" t="str">
            <v>ADVANCE</v>
          </cell>
          <cell r="I1550" t="str">
            <v>OK :  3</v>
          </cell>
        </row>
        <row r="1551">
          <cell r="B1551" t="str">
            <v>E18</v>
          </cell>
        </row>
        <row r="1552">
          <cell r="B1552" t="str">
            <v>E18</v>
          </cell>
          <cell r="D1552" t="str">
            <v>PART NUMBER</v>
          </cell>
          <cell r="E1552" t="str">
            <v>DESCRIPTION</v>
          </cell>
          <cell r="F1552" t="str">
            <v>PLNR.</v>
          </cell>
          <cell r="G1552" t="str">
            <v>RATIO</v>
          </cell>
          <cell r="H1552" t="str">
            <v>#DELVR</v>
          </cell>
          <cell r="I1552" t="str">
            <v>ADVANCE</v>
          </cell>
        </row>
        <row r="1553">
          <cell r="B1553" t="str">
            <v>E18</v>
          </cell>
          <cell r="D1553" t="str">
            <v>===============</v>
          </cell>
          <cell r="E1553" t="str">
            <v>===============</v>
          </cell>
          <cell r="F1553" t="str">
            <v>=====</v>
          </cell>
          <cell r="G1553" t="str">
            <v>=====</v>
          </cell>
          <cell r="H1553" t="str">
            <v>======</v>
          </cell>
          <cell r="I1553" t="str">
            <v>======</v>
          </cell>
        </row>
        <row r="1554">
          <cell r="B1554" t="str">
            <v>E18</v>
          </cell>
          <cell r="C1554">
            <v>0</v>
          </cell>
          <cell r="D1554" t="str">
            <v>VNM210002</v>
          </cell>
          <cell r="E1554" t="str">
            <v>WIRE,LEAD,A-347</v>
          </cell>
          <cell r="F1554">
            <v>234</v>
          </cell>
          <cell r="G1554">
            <v>100</v>
          </cell>
          <cell r="H1554">
            <v>3</v>
          </cell>
          <cell r="I1554">
            <v>0</v>
          </cell>
        </row>
        <row r="1555">
          <cell r="B1555" t="str">
            <v>E18</v>
          </cell>
          <cell r="C1555">
            <v>0</v>
          </cell>
          <cell r="D1555" t="str">
            <v>VNM600002</v>
          </cell>
          <cell r="E1555" t="str">
            <v>TUBE,VARNISH-13</v>
          </cell>
          <cell r="F1555">
            <v>234</v>
          </cell>
          <cell r="G1555">
            <v>100</v>
          </cell>
          <cell r="H1555">
            <v>3</v>
          </cell>
          <cell r="I1555">
            <v>0</v>
          </cell>
        </row>
        <row r="1556">
          <cell r="B1556" t="str">
            <v>E18</v>
          </cell>
          <cell r="C1556">
            <v>0</v>
          </cell>
          <cell r="D1556" t="str">
            <v>VNM600003</v>
          </cell>
          <cell r="E1556" t="str">
            <v>TUBE,VARNISH-13</v>
          </cell>
          <cell r="F1556">
            <v>234</v>
          </cell>
          <cell r="G1556">
            <v>100</v>
          </cell>
          <cell r="H1556">
            <v>3</v>
          </cell>
          <cell r="I1556">
            <v>0</v>
          </cell>
        </row>
        <row r="1557">
          <cell r="B1557" t="str">
            <v>E18</v>
          </cell>
          <cell r="C1557">
            <v>0</v>
          </cell>
          <cell r="G1557" t="str">
            <v>=====</v>
          </cell>
          <cell r="H1557" t="str">
            <v>======</v>
          </cell>
          <cell r="I1557" t="str">
            <v>======</v>
          </cell>
        </row>
        <row r="1558">
          <cell r="B1558" t="str">
            <v>TOTAL:E18</v>
          </cell>
          <cell r="E1558" t="str">
            <v>SUPPLIER</v>
          </cell>
          <cell r="F1558" t="str">
            <v>TOTAL:</v>
          </cell>
          <cell r="G1558">
            <v>100</v>
          </cell>
          <cell r="H1558">
            <v>9</v>
          </cell>
          <cell r="I1558">
            <v>0</v>
          </cell>
        </row>
        <row r="1559">
          <cell r="B1559" t="str">
            <v>TOTAL:E18</v>
          </cell>
          <cell r="C1559">
            <v>1</v>
          </cell>
        </row>
        <row r="1560">
          <cell r="B1560" t="str">
            <v>TOTAL:E18</v>
          </cell>
          <cell r="D1560" t="str">
            <v>B483030</v>
          </cell>
          <cell r="G1560" t="str">
            <v>SUP</v>
          </cell>
          <cell r="H1560" t="str">
            <v>PLIER DE</v>
          </cell>
          <cell r="I1560" t="str">
            <v>LIVERY PE</v>
          </cell>
        </row>
        <row r="1561">
          <cell r="B1561" t="str">
            <v>TOTAL:E18</v>
          </cell>
          <cell r="C1561">
            <v>0</v>
          </cell>
          <cell r="D1561" t="str">
            <v>PLANT : K1</v>
          </cell>
        </row>
        <row r="1562">
          <cell r="B1562" t="str">
            <v>E19</v>
          </cell>
          <cell r="C1562">
            <v>0</v>
          </cell>
          <cell r="D1562" t="str">
            <v>SUPPLIER : E19</v>
          </cell>
          <cell r="E1562" t="str">
            <v>CONG TY TNHH F</v>
          </cell>
          <cell r="F1562" t="str">
            <v>ERTILE V</v>
          </cell>
          <cell r="G1562" t="str">
            <v>IET</v>
          </cell>
          <cell r="H1562" t="str">
            <v>ADVANCE</v>
          </cell>
          <cell r="I1562" t="str">
            <v>OK :  3</v>
          </cell>
        </row>
        <row r="1563">
          <cell r="B1563" t="str">
            <v>E19</v>
          </cell>
        </row>
        <row r="1564">
          <cell r="B1564" t="str">
            <v>E19</v>
          </cell>
          <cell r="D1564" t="str">
            <v>PART NUMBER</v>
          </cell>
          <cell r="E1564" t="str">
            <v>DESCRIPTION</v>
          </cell>
          <cell r="F1564" t="str">
            <v>PLNR.</v>
          </cell>
          <cell r="G1564" t="str">
            <v>RATIO</v>
          </cell>
          <cell r="H1564" t="str">
            <v>#DELVR</v>
          </cell>
          <cell r="I1564" t="str">
            <v>ADVANCE</v>
          </cell>
        </row>
        <row r="1565">
          <cell r="B1565" t="str">
            <v>E19</v>
          </cell>
          <cell r="D1565" t="str">
            <v>===============</v>
          </cell>
          <cell r="E1565" t="str">
            <v>===============</v>
          </cell>
          <cell r="F1565" t="str">
            <v>=====</v>
          </cell>
          <cell r="G1565" t="str">
            <v>=====</v>
          </cell>
          <cell r="H1565" t="str">
            <v>======</v>
          </cell>
          <cell r="I1565" t="str">
            <v>======</v>
          </cell>
        </row>
        <row r="1566">
          <cell r="B1566" t="str">
            <v>E19</v>
          </cell>
          <cell r="C1566">
            <v>0</v>
          </cell>
          <cell r="D1566" t="str">
            <v>VN229781-0080</v>
          </cell>
          <cell r="E1566" t="str">
            <v>CUP, GUIDE</v>
          </cell>
          <cell r="F1566">
            <v>6659</v>
          </cell>
          <cell r="G1566">
            <v>95.8</v>
          </cell>
          <cell r="H1566">
            <v>24</v>
          </cell>
          <cell r="I1566">
            <v>0</v>
          </cell>
        </row>
        <row r="1567">
          <cell r="B1567" t="str">
            <v>E19</v>
          </cell>
          <cell r="C1567" t="str">
            <v>+</v>
          </cell>
        </row>
        <row r="1568">
          <cell r="B1568" t="str">
            <v>E19</v>
          </cell>
          <cell r="C1568">
            <v>0</v>
          </cell>
          <cell r="G1568" t="str">
            <v>=====</v>
          </cell>
          <cell r="H1568" t="str">
            <v>======</v>
          </cell>
          <cell r="I1568" t="str">
            <v>======</v>
          </cell>
        </row>
        <row r="1569">
          <cell r="B1569" t="str">
            <v>TOTAL:E19</v>
          </cell>
          <cell r="E1569" t="str">
            <v>SUPPLIER</v>
          </cell>
          <cell r="F1569" t="str">
            <v>TOTAL:</v>
          </cell>
          <cell r="G1569">
            <v>95.8</v>
          </cell>
          <cell r="H1569">
            <v>24</v>
          </cell>
          <cell r="I1569">
            <v>0</v>
          </cell>
        </row>
        <row r="1570">
          <cell r="B1570" t="str">
            <v>TOTAL:E19</v>
          </cell>
          <cell r="C1570">
            <v>1</v>
          </cell>
        </row>
        <row r="1571">
          <cell r="B1571" t="str">
            <v>TOTAL:E19</v>
          </cell>
          <cell r="D1571" t="str">
            <v>B483030</v>
          </cell>
          <cell r="G1571" t="str">
            <v>SUP</v>
          </cell>
          <cell r="H1571" t="str">
            <v>PLIER DE</v>
          </cell>
          <cell r="I1571" t="str">
            <v>LIVERY PE</v>
          </cell>
        </row>
        <row r="1572">
          <cell r="B1572" t="str">
            <v>TOTAL:E19</v>
          </cell>
          <cell r="C1572">
            <v>0</v>
          </cell>
          <cell r="D1572" t="str">
            <v>PLANT : K1</v>
          </cell>
        </row>
        <row r="1573">
          <cell r="B1573" t="str">
            <v>E20</v>
          </cell>
          <cell r="C1573">
            <v>0</v>
          </cell>
          <cell r="D1573" t="str">
            <v>SUPPLIER : E20</v>
          </cell>
          <cell r="E1573" t="str">
            <v>CURIOUS SEIKI</v>
          </cell>
          <cell r="F1573" t="str">
            <v>VIET NAM</v>
          </cell>
          <cell r="G1573" t="str">
            <v>CO</v>
          </cell>
          <cell r="H1573" t="str">
            <v>ADVANCE</v>
          </cell>
          <cell r="I1573" t="str">
            <v>OK :  3</v>
          </cell>
        </row>
        <row r="1574">
          <cell r="B1574" t="str">
            <v>E20</v>
          </cell>
        </row>
        <row r="1575">
          <cell r="B1575" t="str">
            <v>E20</v>
          </cell>
          <cell r="D1575" t="str">
            <v>PART NUMBER</v>
          </cell>
          <cell r="E1575" t="str">
            <v>DESCRIPTION</v>
          </cell>
          <cell r="F1575" t="str">
            <v>PLNR.</v>
          </cell>
          <cell r="G1575" t="str">
            <v>RATIO</v>
          </cell>
          <cell r="H1575" t="str">
            <v>#DELVR</v>
          </cell>
          <cell r="I1575" t="str">
            <v>ADVANCE</v>
          </cell>
        </row>
        <row r="1576">
          <cell r="B1576" t="str">
            <v>E20</v>
          </cell>
          <cell r="D1576" t="str">
            <v>===============</v>
          </cell>
          <cell r="E1576" t="str">
            <v>===============</v>
          </cell>
          <cell r="F1576" t="str">
            <v>=====</v>
          </cell>
          <cell r="G1576" t="str">
            <v>=====</v>
          </cell>
          <cell r="H1576" t="str">
            <v>======</v>
          </cell>
          <cell r="I1576" t="str">
            <v>======</v>
          </cell>
        </row>
        <row r="1577">
          <cell r="B1577" t="str">
            <v>E20</v>
          </cell>
          <cell r="C1577">
            <v>0</v>
          </cell>
          <cell r="D1577" t="str">
            <v>VN079651-1950</v>
          </cell>
          <cell r="E1577" t="str">
            <v>SPOOL</v>
          </cell>
          <cell r="F1577">
            <v>1350</v>
          </cell>
          <cell r="G1577">
            <v>100</v>
          </cell>
          <cell r="H1577">
            <v>4</v>
          </cell>
          <cell r="I1577">
            <v>0</v>
          </cell>
        </row>
        <row r="1578">
          <cell r="B1578" t="str">
            <v>E20</v>
          </cell>
          <cell r="C1578">
            <v>0</v>
          </cell>
          <cell r="D1578" t="str">
            <v>VN079651-1960</v>
          </cell>
          <cell r="E1578" t="str">
            <v>SPOOL</v>
          </cell>
          <cell r="F1578">
            <v>1350</v>
          </cell>
          <cell r="G1578">
            <v>50</v>
          </cell>
          <cell r="H1578">
            <v>4</v>
          </cell>
          <cell r="I1578">
            <v>0</v>
          </cell>
        </row>
        <row r="1579">
          <cell r="B1579" t="str">
            <v>E20</v>
          </cell>
          <cell r="C1579" t="str">
            <v>+</v>
          </cell>
        </row>
        <row r="1580">
          <cell r="B1580" t="str">
            <v>E20</v>
          </cell>
        </row>
        <row r="1581">
          <cell r="B1581" t="str">
            <v>E20</v>
          </cell>
        </row>
        <row r="1582">
          <cell r="B1582" t="str">
            <v>E20</v>
          </cell>
        </row>
        <row r="1583">
          <cell r="B1583" t="str">
            <v>E20</v>
          </cell>
          <cell r="C1583">
            <v>0</v>
          </cell>
          <cell r="D1583" t="str">
            <v>VN079651-2170</v>
          </cell>
          <cell r="E1583" t="str">
            <v>SPOOL</v>
          </cell>
          <cell r="F1583">
            <v>1350</v>
          </cell>
          <cell r="G1583">
            <v>100</v>
          </cell>
          <cell r="H1583">
            <v>4</v>
          </cell>
          <cell r="I1583">
            <v>0</v>
          </cell>
        </row>
        <row r="1584">
          <cell r="B1584" t="str">
            <v>E20</v>
          </cell>
          <cell r="C1584">
            <v>0</v>
          </cell>
          <cell r="D1584" t="str">
            <v>VN079661-0660</v>
          </cell>
          <cell r="E1584" t="str">
            <v>PLUNGER</v>
          </cell>
          <cell r="F1584">
            <v>1350</v>
          </cell>
          <cell r="G1584">
            <v>100</v>
          </cell>
          <cell r="H1584">
            <v>4</v>
          </cell>
          <cell r="I1584">
            <v>0</v>
          </cell>
        </row>
        <row r="1585">
          <cell r="B1585" t="str">
            <v>E20</v>
          </cell>
          <cell r="C1585">
            <v>0</v>
          </cell>
          <cell r="D1585" t="str">
            <v>VN079661-0700</v>
          </cell>
          <cell r="E1585" t="str">
            <v>PLUNGER</v>
          </cell>
          <cell r="F1585">
            <v>1350</v>
          </cell>
          <cell r="G1585">
            <v>50</v>
          </cell>
          <cell r="H1585">
            <v>4</v>
          </cell>
          <cell r="I1585">
            <v>0</v>
          </cell>
        </row>
        <row r="1586">
          <cell r="B1586" t="str">
            <v>E20</v>
          </cell>
          <cell r="C1586" t="str">
            <v>+</v>
          </cell>
        </row>
        <row r="1587">
          <cell r="B1587" t="str">
            <v>E20</v>
          </cell>
        </row>
        <row r="1588">
          <cell r="B1588" t="str">
            <v>E20</v>
          </cell>
        </row>
        <row r="1589">
          <cell r="B1589" t="str">
            <v>E20</v>
          </cell>
        </row>
        <row r="1590">
          <cell r="B1590" t="str">
            <v>E20</v>
          </cell>
          <cell r="C1590">
            <v>0</v>
          </cell>
          <cell r="D1590" t="str">
            <v>VN082054-0202</v>
          </cell>
          <cell r="E1590" t="str">
            <v>SLEEVE</v>
          </cell>
          <cell r="F1590">
            <v>1350</v>
          </cell>
          <cell r="G1590">
            <v>100</v>
          </cell>
          <cell r="H1590">
            <v>1</v>
          </cell>
          <cell r="I1590">
            <v>0</v>
          </cell>
        </row>
        <row r="1591">
          <cell r="B1591" t="str">
            <v>E20</v>
          </cell>
          <cell r="C1591">
            <v>0</v>
          </cell>
          <cell r="D1591" t="str">
            <v>VN150113-0220</v>
          </cell>
          <cell r="E1591" t="str">
            <v>NOZZLE</v>
          </cell>
          <cell r="F1591">
            <v>1350</v>
          </cell>
          <cell r="G1591">
            <v>25</v>
          </cell>
          <cell r="H1591">
            <v>4</v>
          </cell>
          <cell r="I1591">
            <v>0</v>
          </cell>
        </row>
        <row r="1592">
          <cell r="B1592" t="str">
            <v>E20</v>
          </cell>
          <cell r="C1592" t="str">
            <v>+</v>
          </cell>
        </row>
        <row r="1593">
          <cell r="B1593" t="str">
            <v>E20</v>
          </cell>
        </row>
        <row r="1594">
          <cell r="B1594" t="str">
            <v>E20</v>
          </cell>
        </row>
        <row r="1595">
          <cell r="B1595" t="str">
            <v>E20</v>
          </cell>
        </row>
        <row r="1596">
          <cell r="B1596" t="str">
            <v>E20</v>
          </cell>
        </row>
        <row r="1597">
          <cell r="B1597" t="str">
            <v>E20</v>
          </cell>
        </row>
        <row r="1598">
          <cell r="B1598" t="str">
            <v>E20</v>
          </cell>
          <cell r="C1598">
            <v>0</v>
          </cell>
          <cell r="D1598" t="str">
            <v>VN150113-0460</v>
          </cell>
          <cell r="E1598" t="str">
            <v>NOZZLE</v>
          </cell>
          <cell r="F1598">
            <v>1350</v>
          </cell>
          <cell r="G1598">
            <v>100</v>
          </cell>
          <cell r="H1598">
            <v>4</v>
          </cell>
          <cell r="I1598">
            <v>0</v>
          </cell>
        </row>
        <row r="1599">
          <cell r="B1599" t="str">
            <v>E20</v>
          </cell>
          <cell r="C1599">
            <v>0</v>
          </cell>
          <cell r="D1599" t="str">
            <v>VN150114-0030</v>
          </cell>
          <cell r="E1599" t="str">
            <v>NOZZLE, 1W</v>
          </cell>
          <cell r="F1599">
            <v>1350</v>
          </cell>
          <cell r="G1599">
            <v>100</v>
          </cell>
          <cell r="H1599">
            <v>4</v>
          </cell>
          <cell r="I1599">
            <v>0</v>
          </cell>
        </row>
        <row r="1600">
          <cell r="B1600" t="str">
            <v>E20</v>
          </cell>
          <cell r="C1600">
            <v>0</v>
          </cell>
          <cell r="D1600" t="str">
            <v>VN229751-0340</v>
          </cell>
          <cell r="E1600" t="str">
            <v>SPOOL</v>
          </cell>
          <cell r="F1600">
            <v>1350</v>
          </cell>
          <cell r="G1600">
            <v>0</v>
          </cell>
          <cell r="H1600">
            <v>4</v>
          </cell>
          <cell r="I1600">
            <v>0</v>
          </cell>
        </row>
        <row r="1601">
          <cell r="B1601" t="str">
            <v>E20</v>
          </cell>
          <cell r="C1601" t="str">
            <v>+</v>
          </cell>
        </row>
        <row r="1602">
          <cell r="B1602" t="str">
            <v>E20</v>
          </cell>
        </row>
        <row r="1603">
          <cell r="B1603" t="str">
            <v>E20</v>
          </cell>
        </row>
        <row r="1604">
          <cell r="B1604" t="str">
            <v>E20</v>
          </cell>
        </row>
        <row r="1605">
          <cell r="B1605" t="str">
            <v>E20</v>
          </cell>
        </row>
        <row r="1606">
          <cell r="B1606" t="str">
            <v>E20</v>
          </cell>
        </row>
        <row r="1607">
          <cell r="B1607" t="str">
            <v>E20</v>
          </cell>
        </row>
        <row r="1608">
          <cell r="B1608" t="str">
            <v>E20</v>
          </cell>
          <cell r="C1608">
            <v>0</v>
          </cell>
          <cell r="D1608" t="str">
            <v>VN230551-0241</v>
          </cell>
          <cell r="E1608" t="str">
            <v>SPOOL</v>
          </cell>
          <cell r="F1608">
            <v>1350</v>
          </cell>
          <cell r="G1608">
            <v>50</v>
          </cell>
          <cell r="H1608">
            <v>4</v>
          </cell>
          <cell r="I1608">
            <v>0</v>
          </cell>
        </row>
        <row r="1609">
          <cell r="B1609" t="str">
            <v>E20</v>
          </cell>
          <cell r="C1609" t="str">
            <v>+</v>
          </cell>
        </row>
        <row r="1610">
          <cell r="B1610" t="str">
            <v>E20</v>
          </cell>
        </row>
        <row r="1611">
          <cell r="B1611" t="str">
            <v>E20</v>
          </cell>
        </row>
        <row r="1612">
          <cell r="B1612" t="str">
            <v>E20</v>
          </cell>
        </row>
        <row r="1613">
          <cell r="B1613" t="str">
            <v>E20</v>
          </cell>
          <cell r="C1613">
            <v>0</v>
          </cell>
          <cell r="G1613" t="str">
            <v>=====</v>
          </cell>
          <cell r="H1613" t="str">
            <v>======</v>
          </cell>
          <cell r="I1613" t="str">
            <v>======</v>
          </cell>
        </row>
        <row r="1614">
          <cell r="B1614" t="str">
            <v>TOTAL:E20</v>
          </cell>
          <cell r="E1614" t="str">
            <v>SUPPLIER</v>
          </cell>
          <cell r="F1614" t="str">
            <v>TOTAL:</v>
          </cell>
          <cell r="G1614">
            <v>68.3</v>
          </cell>
          <cell r="H1614">
            <v>41</v>
          </cell>
          <cell r="I1614">
            <v>0</v>
          </cell>
        </row>
        <row r="1615">
          <cell r="B1615" t="str">
            <v>TOTAL:E20</v>
          </cell>
          <cell r="C1615">
            <v>1</v>
          </cell>
        </row>
        <row r="1616">
          <cell r="B1616" t="str">
            <v>TOTAL:E20</v>
          </cell>
          <cell r="D1616" t="str">
            <v>B483030</v>
          </cell>
          <cell r="G1616" t="str">
            <v>SUP</v>
          </cell>
          <cell r="H1616" t="str">
            <v>PLIER DE</v>
          </cell>
          <cell r="I1616" t="str">
            <v>LIVERY PE</v>
          </cell>
        </row>
        <row r="1617">
          <cell r="B1617" t="str">
            <v>TOTAL:E20</v>
          </cell>
          <cell r="C1617">
            <v>0</v>
          </cell>
          <cell r="D1617" t="str">
            <v>PLANT : K1</v>
          </cell>
        </row>
        <row r="1618">
          <cell r="B1618" t="str">
            <v>E21</v>
          </cell>
          <cell r="C1618">
            <v>0</v>
          </cell>
          <cell r="D1618" t="str">
            <v>SUPPLIER : E21</v>
          </cell>
          <cell r="E1618" t="str">
            <v>DRILUBE VIETNA</v>
          </cell>
          <cell r="F1618" t="str">
            <v>M CO., L</v>
          </cell>
          <cell r="G1618" t="str">
            <v>TD</v>
          </cell>
          <cell r="H1618" t="str">
            <v>ADVANCE</v>
          </cell>
          <cell r="I1618" t="str">
            <v>OK :  3</v>
          </cell>
        </row>
        <row r="1619">
          <cell r="B1619" t="str">
            <v>E21</v>
          </cell>
        </row>
        <row r="1620">
          <cell r="B1620" t="str">
            <v>E21</v>
          </cell>
          <cell r="D1620" t="str">
            <v>PART NUMBER</v>
          </cell>
          <cell r="E1620" t="str">
            <v>DESCRIPTION</v>
          </cell>
          <cell r="F1620" t="str">
            <v>PLNR.</v>
          </cell>
          <cell r="G1620" t="str">
            <v>RATIO</v>
          </cell>
          <cell r="H1620" t="str">
            <v>#DELVR</v>
          </cell>
          <cell r="I1620" t="str">
            <v>ADVANCE</v>
          </cell>
        </row>
        <row r="1621">
          <cell r="B1621" t="str">
            <v>E21</v>
          </cell>
          <cell r="D1621" t="str">
            <v>===============</v>
          </cell>
          <cell r="E1621" t="str">
            <v>===============</v>
          </cell>
          <cell r="F1621" t="str">
            <v>=====</v>
          </cell>
          <cell r="G1621" t="str">
            <v>=====</v>
          </cell>
          <cell r="H1621" t="str">
            <v>======</v>
          </cell>
          <cell r="I1621" t="str">
            <v>======</v>
          </cell>
        </row>
        <row r="1622">
          <cell r="B1622" t="str">
            <v>E21</v>
          </cell>
          <cell r="C1622">
            <v>0</v>
          </cell>
          <cell r="D1622" t="str">
            <v>VN198876-7020</v>
          </cell>
          <cell r="E1622" t="str">
            <v>RING,BUSH</v>
          </cell>
          <cell r="F1622">
            <v>1350</v>
          </cell>
          <cell r="G1622">
            <v>100</v>
          </cell>
          <cell r="H1622">
            <v>3</v>
          </cell>
          <cell r="I1622">
            <v>0</v>
          </cell>
        </row>
        <row r="1623">
          <cell r="B1623" t="str">
            <v>E21</v>
          </cell>
          <cell r="C1623">
            <v>0</v>
          </cell>
          <cell r="D1623" t="str">
            <v>VN198876-7110</v>
          </cell>
          <cell r="E1623" t="str">
            <v>RING,BUSH</v>
          </cell>
          <cell r="F1623">
            <v>1350</v>
          </cell>
          <cell r="G1623">
            <v>100</v>
          </cell>
          <cell r="H1623">
            <v>3</v>
          </cell>
          <cell r="I1623">
            <v>0</v>
          </cell>
        </row>
        <row r="1624">
          <cell r="B1624" t="str">
            <v>E21</v>
          </cell>
          <cell r="C1624">
            <v>0</v>
          </cell>
          <cell r="D1624" t="str">
            <v>VN270131-0020</v>
          </cell>
          <cell r="E1624" t="str">
            <v>ROTOR, LINK</v>
          </cell>
          <cell r="F1624">
            <v>1350</v>
          </cell>
          <cell r="G1624">
            <v>100</v>
          </cell>
          <cell r="H1624">
            <v>3</v>
          </cell>
          <cell r="I1624">
            <v>0</v>
          </cell>
        </row>
        <row r="1625">
          <cell r="B1625" t="str">
            <v>E21</v>
          </cell>
          <cell r="C1625">
            <v>0</v>
          </cell>
          <cell r="D1625" t="str">
            <v>VN270180-0020</v>
          </cell>
          <cell r="E1625" t="str">
            <v>SHAFT SUB-ASSY</v>
          </cell>
          <cell r="F1625">
            <v>1350</v>
          </cell>
          <cell r="G1625">
            <v>100</v>
          </cell>
          <cell r="H1625">
            <v>3</v>
          </cell>
          <cell r="I1625">
            <v>0</v>
          </cell>
        </row>
        <row r="1626">
          <cell r="B1626" t="str">
            <v>E21</v>
          </cell>
          <cell r="C1626">
            <v>0</v>
          </cell>
          <cell r="G1626" t="str">
            <v>=====</v>
          </cell>
          <cell r="H1626" t="str">
            <v>======</v>
          </cell>
          <cell r="I1626" t="str">
            <v>======</v>
          </cell>
        </row>
        <row r="1627">
          <cell r="B1627" t="str">
            <v>TOTAL:E21</v>
          </cell>
          <cell r="E1627" t="str">
            <v>SUPPLIER</v>
          </cell>
          <cell r="F1627" t="str">
            <v>TOTAL:</v>
          </cell>
          <cell r="G1627">
            <v>100</v>
          </cell>
          <cell r="H1627">
            <v>12</v>
          </cell>
          <cell r="I1627">
            <v>0</v>
          </cell>
        </row>
        <row r="1628">
          <cell r="B1628" t="str">
            <v>TOTAL:E21</v>
          </cell>
          <cell r="C1628">
            <v>1</v>
          </cell>
        </row>
        <row r="1629">
          <cell r="B1629" t="str">
            <v>TOTAL:E21</v>
          </cell>
          <cell r="D1629" t="str">
            <v>B483030</v>
          </cell>
          <cell r="G1629" t="str">
            <v>SUP</v>
          </cell>
          <cell r="H1629" t="str">
            <v>PLIER DE</v>
          </cell>
          <cell r="I1629" t="str">
            <v>LIVERY PE</v>
          </cell>
        </row>
        <row r="1630">
          <cell r="B1630" t="str">
            <v>TOTAL:E21</v>
          </cell>
          <cell r="C1630">
            <v>0</v>
          </cell>
          <cell r="D1630" t="str">
            <v>PLANT : K1</v>
          </cell>
        </row>
        <row r="1631">
          <cell r="B1631" t="str">
            <v>E22</v>
          </cell>
          <cell r="C1631">
            <v>0</v>
          </cell>
          <cell r="D1631" t="str">
            <v>SUPPLIER : E22</v>
          </cell>
          <cell r="E1631" t="str">
            <v>CONG TY TNHH O</v>
          </cell>
          <cell r="F1631" t="str">
            <v>HASHI TE</v>
          </cell>
          <cell r="G1631" t="str">
            <v>KKO</v>
          </cell>
          <cell r="H1631" t="str">
            <v>ADVANCE</v>
          </cell>
          <cell r="I1631" t="str">
            <v>OK :  3</v>
          </cell>
        </row>
        <row r="1632">
          <cell r="B1632" t="str">
            <v>E22</v>
          </cell>
        </row>
        <row r="1633">
          <cell r="B1633" t="str">
            <v>E22</v>
          </cell>
          <cell r="D1633" t="str">
            <v>PART NUMBER</v>
          </cell>
          <cell r="E1633" t="str">
            <v>DESCRIPTION</v>
          </cell>
          <cell r="F1633" t="str">
            <v>PLNR.</v>
          </cell>
          <cell r="G1633" t="str">
            <v>RATIO</v>
          </cell>
          <cell r="H1633" t="str">
            <v>#DELVR</v>
          </cell>
          <cell r="I1633" t="str">
            <v>ADVANCE</v>
          </cell>
        </row>
        <row r="1634">
          <cell r="B1634" t="str">
            <v>E22</v>
          </cell>
          <cell r="D1634" t="str">
            <v>===============</v>
          </cell>
          <cell r="E1634" t="str">
            <v>===============</v>
          </cell>
          <cell r="F1634" t="str">
            <v>=====</v>
          </cell>
          <cell r="G1634" t="str">
            <v>=====</v>
          </cell>
          <cell r="H1634" t="str">
            <v>======</v>
          </cell>
          <cell r="I1634" t="str">
            <v>======</v>
          </cell>
        </row>
        <row r="1635">
          <cell r="B1635" t="str">
            <v>E22</v>
          </cell>
          <cell r="C1635">
            <v>0</v>
          </cell>
          <cell r="D1635" t="str">
            <v>VN198812-8650</v>
          </cell>
          <cell r="E1635" t="str">
            <v>PEDAL</v>
          </cell>
          <cell r="F1635">
            <v>6538</v>
          </cell>
          <cell r="G1635">
            <v>100</v>
          </cell>
          <cell r="H1635">
            <v>1</v>
          </cell>
          <cell r="I1635">
            <v>0</v>
          </cell>
        </row>
        <row r="1636">
          <cell r="B1636" t="str">
            <v>E22</v>
          </cell>
          <cell r="C1636">
            <v>0</v>
          </cell>
          <cell r="D1636" t="str">
            <v>VN198812-8750</v>
          </cell>
          <cell r="E1636" t="str">
            <v>PEDAL</v>
          </cell>
          <cell r="F1636">
            <v>6538</v>
          </cell>
          <cell r="G1636">
            <v>100</v>
          </cell>
          <cell r="H1636">
            <v>17</v>
          </cell>
          <cell r="I1636">
            <v>0</v>
          </cell>
        </row>
        <row r="1637">
          <cell r="B1637" t="str">
            <v>E22</v>
          </cell>
          <cell r="C1637">
            <v>0</v>
          </cell>
          <cell r="D1637" t="str">
            <v>VN198812-8880</v>
          </cell>
          <cell r="E1637" t="str">
            <v>PEDAL</v>
          </cell>
          <cell r="F1637">
            <v>6538</v>
          </cell>
          <cell r="G1637">
            <v>100</v>
          </cell>
          <cell r="H1637">
            <v>11</v>
          </cell>
          <cell r="I1637">
            <v>0</v>
          </cell>
        </row>
        <row r="1638">
          <cell r="B1638" t="str">
            <v>E22</v>
          </cell>
          <cell r="C1638">
            <v>0</v>
          </cell>
          <cell r="D1638" t="str">
            <v>VN198812-8890</v>
          </cell>
          <cell r="E1638" t="str">
            <v>PEDAL</v>
          </cell>
          <cell r="F1638">
            <v>6538</v>
          </cell>
          <cell r="G1638">
            <v>100</v>
          </cell>
          <cell r="H1638">
            <v>2</v>
          </cell>
          <cell r="I1638">
            <v>0</v>
          </cell>
        </row>
        <row r="1639">
          <cell r="B1639" t="str">
            <v>E22</v>
          </cell>
          <cell r="C1639">
            <v>0</v>
          </cell>
          <cell r="D1639" t="str">
            <v>VN198812-8961</v>
          </cell>
          <cell r="E1639" t="str">
            <v>PEDAL</v>
          </cell>
          <cell r="F1639">
            <v>6538</v>
          </cell>
          <cell r="G1639">
            <v>100</v>
          </cell>
          <cell r="H1639">
            <v>13</v>
          </cell>
          <cell r="I1639">
            <v>0</v>
          </cell>
        </row>
        <row r="1640">
          <cell r="B1640" t="str">
            <v>E22</v>
          </cell>
          <cell r="C1640">
            <v>0</v>
          </cell>
          <cell r="D1640" t="str">
            <v>VN198812-9000</v>
          </cell>
          <cell r="E1640" t="str">
            <v>PEDAL SUB-ASSY</v>
          </cell>
          <cell r="F1640">
            <v>6538</v>
          </cell>
          <cell r="G1640">
            <v>100</v>
          </cell>
          <cell r="H1640">
            <v>9</v>
          </cell>
          <cell r="I1640">
            <v>0</v>
          </cell>
        </row>
        <row r="1641">
          <cell r="B1641" t="str">
            <v>E22</v>
          </cell>
          <cell r="C1641">
            <v>0</v>
          </cell>
          <cell r="D1641" t="str">
            <v>VN198812-9010</v>
          </cell>
          <cell r="E1641" t="str">
            <v>PEDAL SUB-ASSY</v>
          </cell>
          <cell r="F1641">
            <v>6538</v>
          </cell>
          <cell r="G1641">
            <v>100</v>
          </cell>
          <cell r="H1641">
            <v>17</v>
          </cell>
          <cell r="I1641">
            <v>0</v>
          </cell>
        </row>
        <row r="1642">
          <cell r="B1642" t="str">
            <v>E22</v>
          </cell>
          <cell r="C1642">
            <v>0</v>
          </cell>
          <cell r="D1642" t="str">
            <v>VN198812-9060</v>
          </cell>
          <cell r="E1642" t="str">
            <v>PEDAL-SUB ASSY</v>
          </cell>
          <cell r="F1642">
            <v>6538</v>
          </cell>
          <cell r="G1642">
            <v>100</v>
          </cell>
          <cell r="H1642">
            <v>9</v>
          </cell>
          <cell r="I1642">
            <v>0</v>
          </cell>
        </row>
        <row r="1643">
          <cell r="B1643" t="str">
            <v>E22</v>
          </cell>
          <cell r="C1643">
            <v>0</v>
          </cell>
          <cell r="D1643" t="str">
            <v>VN198812-9100</v>
          </cell>
          <cell r="E1643" t="str">
            <v>PEDAL</v>
          </cell>
          <cell r="F1643">
            <v>6538</v>
          </cell>
          <cell r="G1643">
            <v>100</v>
          </cell>
          <cell r="H1643">
            <v>8</v>
          </cell>
          <cell r="I1643">
            <v>0</v>
          </cell>
        </row>
        <row r="1644">
          <cell r="B1644" t="str">
            <v>E22</v>
          </cell>
          <cell r="C1644">
            <v>0</v>
          </cell>
          <cell r="D1644" t="str">
            <v>VN198812-9110</v>
          </cell>
          <cell r="E1644" t="str">
            <v>PEDAL</v>
          </cell>
          <cell r="F1644">
            <v>6538</v>
          </cell>
          <cell r="G1644">
            <v>100</v>
          </cell>
          <cell r="H1644">
            <v>11</v>
          </cell>
          <cell r="I1644">
            <v>0</v>
          </cell>
        </row>
        <row r="1645">
          <cell r="B1645" t="str">
            <v>E22</v>
          </cell>
          <cell r="C1645">
            <v>0</v>
          </cell>
          <cell r="D1645" t="str">
            <v>VN198812-9120</v>
          </cell>
          <cell r="E1645" t="str">
            <v>PEDAL</v>
          </cell>
          <cell r="F1645">
            <v>6538</v>
          </cell>
          <cell r="G1645">
            <v>100</v>
          </cell>
          <cell r="H1645">
            <v>8</v>
          </cell>
          <cell r="I1645">
            <v>0</v>
          </cell>
        </row>
        <row r="1646">
          <cell r="B1646" t="str">
            <v>E22</v>
          </cell>
          <cell r="C1646">
            <v>0</v>
          </cell>
          <cell r="D1646" t="str">
            <v>VN198812-9130</v>
          </cell>
          <cell r="E1646" t="str">
            <v>PEDAL SUB-ASSY</v>
          </cell>
          <cell r="F1646">
            <v>6538</v>
          </cell>
          <cell r="G1646">
            <v>100</v>
          </cell>
          <cell r="H1646">
            <v>6</v>
          </cell>
          <cell r="I1646">
            <v>0</v>
          </cell>
        </row>
        <row r="1647">
          <cell r="B1647" t="str">
            <v>E22</v>
          </cell>
          <cell r="C1647">
            <v>0</v>
          </cell>
          <cell r="D1647" t="str">
            <v>VN270112-0160</v>
          </cell>
          <cell r="E1647" t="str">
            <v>PEDAL SUB-ASSY</v>
          </cell>
          <cell r="F1647">
            <v>6538</v>
          </cell>
          <cell r="G1647">
            <v>100</v>
          </cell>
          <cell r="H1647">
            <v>6</v>
          </cell>
          <cell r="I1647">
            <v>0</v>
          </cell>
        </row>
        <row r="1648">
          <cell r="B1648" t="str">
            <v>E22</v>
          </cell>
          <cell r="C1648">
            <v>0</v>
          </cell>
          <cell r="D1648" t="str">
            <v>VN270112-0220</v>
          </cell>
          <cell r="E1648" t="str">
            <v>PEDAL SUB-ASSY</v>
          </cell>
          <cell r="F1648">
            <v>6538</v>
          </cell>
          <cell r="G1648">
            <v>100</v>
          </cell>
          <cell r="H1648">
            <v>1</v>
          </cell>
          <cell r="I1648">
            <v>0</v>
          </cell>
        </row>
        <row r="1649">
          <cell r="B1649" t="str">
            <v>E22</v>
          </cell>
          <cell r="C1649">
            <v>0</v>
          </cell>
          <cell r="D1649" t="str">
            <v>VN270112-1510</v>
          </cell>
          <cell r="E1649" t="str">
            <v>PEDAL SUB-ASSY</v>
          </cell>
          <cell r="F1649">
            <v>6538</v>
          </cell>
          <cell r="G1649">
            <v>100</v>
          </cell>
          <cell r="H1649">
            <v>12</v>
          </cell>
          <cell r="I1649">
            <v>0</v>
          </cell>
        </row>
        <row r="1650">
          <cell r="B1650" t="str">
            <v>E22</v>
          </cell>
          <cell r="C1650">
            <v>0</v>
          </cell>
          <cell r="D1650" t="str">
            <v>VN270112-1560</v>
          </cell>
          <cell r="E1650" t="str">
            <v>PEDAL S/A</v>
          </cell>
          <cell r="F1650">
            <v>6538</v>
          </cell>
          <cell r="G1650">
            <v>100</v>
          </cell>
          <cell r="H1650">
            <v>3</v>
          </cell>
          <cell r="I1650">
            <v>0</v>
          </cell>
        </row>
        <row r="1651">
          <cell r="B1651" t="str">
            <v>E22</v>
          </cell>
          <cell r="C1651">
            <v>0</v>
          </cell>
          <cell r="D1651" t="str">
            <v>VN270112-1570</v>
          </cell>
          <cell r="E1651" t="str">
            <v>PEDAL S/A</v>
          </cell>
          <cell r="F1651">
            <v>6538</v>
          </cell>
          <cell r="G1651">
            <v>100</v>
          </cell>
          <cell r="H1651">
            <v>4</v>
          </cell>
          <cell r="I1651">
            <v>0</v>
          </cell>
        </row>
        <row r="1652">
          <cell r="B1652" t="str">
            <v>E22</v>
          </cell>
          <cell r="C1652">
            <v>0</v>
          </cell>
          <cell r="D1652" t="str">
            <v>VN270112-1640</v>
          </cell>
          <cell r="E1652" t="str">
            <v>PEDAL SUB-ASSY</v>
          </cell>
          <cell r="F1652">
            <v>6538</v>
          </cell>
          <cell r="G1652">
            <v>100</v>
          </cell>
          <cell r="H1652">
            <v>6</v>
          </cell>
          <cell r="I1652">
            <v>0</v>
          </cell>
        </row>
        <row r="1653">
          <cell r="B1653" t="str">
            <v>E22</v>
          </cell>
          <cell r="C1653">
            <v>0</v>
          </cell>
          <cell r="D1653" t="str">
            <v>VN270112-1670</v>
          </cell>
          <cell r="E1653" t="str">
            <v>PEDAL SUB-ASSY</v>
          </cell>
          <cell r="F1653">
            <v>6538</v>
          </cell>
          <cell r="G1653">
            <v>100</v>
          </cell>
          <cell r="H1653">
            <v>8</v>
          </cell>
          <cell r="I1653">
            <v>0</v>
          </cell>
        </row>
        <row r="1654">
          <cell r="B1654" t="str">
            <v>E22</v>
          </cell>
          <cell r="C1654">
            <v>0</v>
          </cell>
          <cell r="G1654" t="str">
            <v>=====</v>
          </cell>
          <cell r="H1654" t="str">
            <v>======</v>
          </cell>
          <cell r="I1654" t="str">
            <v>======</v>
          </cell>
        </row>
        <row r="1655">
          <cell r="B1655" t="str">
            <v>TOTAL:E22</v>
          </cell>
          <cell r="E1655" t="str">
            <v>SUPPLIER</v>
          </cell>
          <cell r="F1655" t="str">
            <v>TOTAL:</v>
          </cell>
          <cell r="G1655">
            <v>100</v>
          </cell>
          <cell r="H1655">
            <v>152</v>
          </cell>
          <cell r="I1655">
            <v>0</v>
          </cell>
        </row>
        <row r="1656">
          <cell r="B1656" t="str">
            <v>TOTAL:E22</v>
          </cell>
          <cell r="C1656">
            <v>1</v>
          </cell>
        </row>
        <row r="1657">
          <cell r="B1657" t="str">
            <v>TOTAL:E22</v>
          </cell>
          <cell r="D1657" t="str">
            <v>B483030</v>
          </cell>
          <cell r="G1657" t="str">
            <v>SUP</v>
          </cell>
          <cell r="H1657" t="str">
            <v>PLIER DE</v>
          </cell>
          <cell r="I1657" t="str">
            <v>LIVERY PE</v>
          </cell>
        </row>
        <row r="1658">
          <cell r="B1658" t="str">
            <v>TOTAL:E22</v>
          </cell>
          <cell r="C1658">
            <v>0</v>
          </cell>
          <cell r="D1658" t="str">
            <v>PLANT : K1</v>
          </cell>
        </row>
        <row r="1659">
          <cell r="B1659" t="str">
            <v>E23</v>
          </cell>
          <cell r="C1659">
            <v>0</v>
          </cell>
          <cell r="D1659" t="str">
            <v>SUPPLIER : E23</v>
          </cell>
          <cell r="E1659" t="str">
            <v>CONG TY TNHH M</v>
          </cell>
          <cell r="F1659" t="str">
            <v>ICROTECH</v>
          </cell>
          <cell r="G1659" t="str">
            <v>NO</v>
          </cell>
          <cell r="H1659" t="str">
            <v>ADVANCE</v>
          </cell>
          <cell r="I1659" t="str">
            <v>OK :  3</v>
          </cell>
        </row>
        <row r="1660">
          <cell r="B1660" t="str">
            <v>E23</v>
          </cell>
        </row>
        <row r="1661">
          <cell r="B1661" t="str">
            <v>E23</v>
          </cell>
          <cell r="D1661" t="str">
            <v>PART NUMBER</v>
          </cell>
          <cell r="E1661" t="str">
            <v>DESCRIPTION</v>
          </cell>
          <cell r="F1661" t="str">
            <v>PLNR.</v>
          </cell>
          <cell r="G1661" t="str">
            <v>RATIO</v>
          </cell>
          <cell r="H1661" t="str">
            <v>#DELVR</v>
          </cell>
          <cell r="I1661" t="str">
            <v>ADVANCE</v>
          </cell>
        </row>
        <row r="1662">
          <cell r="B1662" t="str">
            <v>E23</v>
          </cell>
          <cell r="D1662" t="str">
            <v>===============</v>
          </cell>
          <cell r="E1662" t="str">
            <v>===============</v>
          </cell>
          <cell r="F1662" t="str">
            <v>=====</v>
          </cell>
          <cell r="G1662" t="str">
            <v>=====</v>
          </cell>
          <cell r="H1662" t="str">
            <v>======</v>
          </cell>
          <cell r="I1662" t="str">
            <v>======</v>
          </cell>
        </row>
        <row r="1663">
          <cell r="B1663" t="str">
            <v>E23</v>
          </cell>
          <cell r="C1663">
            <v>0</v>
          </cell>
          <cell r="D1663" t="str">
            <v>VN079651-2010</v>
          </cell>
          <cell r="E1663" t="str">
            <v>SPOOL</v>
          </cell>
          <cell r="F1663">
            <v>234</v>
          </cell>
          <cell r="G1663">
            <v>100</v>
          </cell>
          <cell r="H1663">
            <v>4</v>
          </cell>
          <cell r="I1663">
            <v>0</v>
          </cell>
        </row>
        <row r="1664">
          <cell r="B1664" t="str">
            <v>E23</v>
          </cell>
          <cell r="C1664">
            <v>0</v>
          </cell>
          <cell r="D1664" t="str">
            <v>VN079651-2020</v>
          </cell>
          <cell r="E1664" t="str">
            <v>SPOOL</v>
          </cell>
          <cell r="F1664">
            <v>234</v>
          </cell>
          <cell r="G1664">
            <v>100</v>
          </cell>
          <cell r="H1664">
            <v>9</v>
          </cell>
          <cell r="I1664">
            <v>0</v>
          </cell>
        </row>
        <row r="1665">
          <cell r="B1665" t="str">
            <v>E23</v>
          </cell>
          <cell r="C1665">
            <v>0</v>
          </cell>
          <cell r="D1665" t="str">
            <v>VN079651-2030</v>
          </cell>
          <cell r="E1665" t="str">
            <v>SPOOL</v>
          </cell>
          <cell r="F1665">
            <v>234</v>
          </cell>
          <cell r="G1665">
            <v>100</v>
          </cell>
          <cell r="H1665">
            <v>9</v>
          </cell>
          <cell r="I1665">
            <v>0</v>
          </cell>
        </row>
        <row r="1666">
          <cell r="B1666" t="str">
            <v>E23</v>
          </cell>
          <cell r="C1666">
            <v>0</v>
          </cell>
          <cell r="D1666" t="str">
            <v>VN079651-2180</v>
          </cell>
          <cell r="E1666" t="str">
            <v>SPOOL</v>
          </cell>
          <cell r="F1666">
            <v>234</v>
          </cell>
          <cell r="G1666">
            <v>100</v>
          </cell>
          <cell r="H1666">
            <v>11</v>
          </cell>
          <cell r="I1666">
            <v>0</v>
          </cell>
        </row>
        <row r="1667">
          <cell r="B1667" t="str">
            <v>E23</v>
          </cell>
          <cell r="C1667">
            <v>0</v>
          </cell>
          <cell r="D1667" t="str">
            <v>VN079651-2250</v>
          </cell>
          <cell r="E1667" t="str">
            <v>SPOOL</v>
          </cell>
          <cell r="F1667">
            <v>234</v>
          </cell>
          <cell r="G1667">
            <v>100</v>
          </cell>
          <cell r="H1667">
            <v>11</v>
          </cell>
          <cell r="I1667">
            <v>0</v>
          </cell>
        </row>
        <row r="1668">
          <cell r="B1668" t="str">
            <v>E23</v>
          </cell>
          <cell r="C1668">
            <v>0</v>
          </cell>
          <cell r="D1668" t="str">
            <v>VN230517-0370</v>
          </cell>
          <cell r="E1668" t="str">
            <v>SLEEVE, VALVE</v>
          </cell>
          <cell r="F1668">
            <v>234</v>
          </cell>
          <cell r="G1668">
            <v>100</v>
          </cell>
          <cell r="H1668">
            <v>7</v>
          </cell>
          <cell r="I1668">
            <v>0</v>
          </cell>
        </row>
        <row r="1669">
          <cell r="B1669" t="str">
            <v>E23</v>
          </cell>
          <cell r="C1669">
            <v>0</v>
          </cell>
          <cell r="D1669" t="str">
            <v>VN230517-0380</v>
          </cell>
          <cell r="E1669" t="str">
            <v>SLEEVE, VALVE</v>
          </cell>
          <cell r="F1669">
            <v>234</v>
          </cell>
          <cell r="G1669">
            <v>100</v>
          </cell>
          <cell r="H1669">
            <v>10</v>
          </cell>
          <cell r="I1669">
            <v>0</v>
          </cell>
        </row>
        <row r="1670">
          <cell r="B1670" t="str">
            <v>E23</v>
          </cell>
          <cell r="C1670">
            <v>0</v>
          </cell>
          <cell r="D1670" t="str">
            <v>VN230551-0170</v>
          </cell>
          <cell r="E1670" t="str">
            <v>SPOOL</v>
          </cell>
          <cell r="F1670">
            <v>234</v>
          </cell>
          <cell r="G1670">
            <v>100</v>
          </cell>
          <cell r="H1670">
            <v>7</v>
          </cell>
          <cell r="I1670">
            <v>0</v>
          </cell>
        </row>
        <row r="1671">
          <cell r="B1671" t="str">
            <v>E23</v>
          </cell>
          <cell r="C1671">
            <v>0</v>
          </cell>
          <cell r="D1671" t="str">
            <v>VN230551-0180</v>
          </cell>
          <cell r="E1671" t="str">
            <v>SPOOL</v>
          </cell>
          <cell r="F1671">
            <v>234</v>
          </cell>
          <cell r="G1671">
            <v>100</v>
          </cell>
          <cell r="H1671">
            <v>11</v>
          </cell>
          <cell r="I1671">
            <v>0</v>
          </cell>
        </row>
        <row r="1672">
          <cell r="B1672" t="str">
            <v>E23</v>
          </cell>
          <cell r="C1672">
            <v>0</v>
          </cell>
          <cell r="D1672" t="str">
            <v>VN230551-0190</v>
          </cell>
          <cell r="E1672" t="str">
            <v>SPOOL</v>
          </cell>
          <cell r="F1672">
            <v>234</v>
          </cell>
          <cell r="G1672">
            <v>100</v>
          </cell>
          <cell r="H1672">
            <v>2</v>
          </cell>
          <cell r="I1672">
            <v>0</v>
          </cell>
        </row>
        <row r="1673">
          <cell r="B1673" t="str">
            <v>E23</v>
          </cell>
          <cell r="C1673">
            <v>0</v>
          </cell>
          <cell r="G1673" t="str">
            <v>=====</v>
          </cell>
          <cell r="H1673" t="str">
            <v>======</v>
          </cell>
          <cell r="I1673" t="str">
            <v>======</v>
          </cell>
        </row>
        <row r="1674">
          <cell r="B1674" t="str">
            <v>TOTAL:E23</v>
          </cell>
          <cell r="E1674" t="str">
            <v>SUPPLIER</v>
          </cell>
          <cell r="F1674" t="str">
            <v>TOTAL:</v>
          </cell>
          <cell r="G1674">
            <v>100</v>
          </cell>
          <cell r="H1674">
            <v>81</v>
          </cell>
          <cell r="I1674">
            <v>0</v>
          </cell>
        </row>
        <row r="1675">
          <cell r="B1675" t="str">
            <v>TOTAL:E23</v>
          </cell>
          <cell r="C1675">
            <v>1</v>
          </cell>
        </row>
        <row r="1676">
          <cell r="B1676" t="str">
            <v>TOTAL:E23</v>
          </cell>
          <cell r="D1676" t="str">
            <v>B483030</v>
          </cell>
          <cell r="G1676" t="str">
            <v>SUP</v>
          </cell>
          <cell r="H1676" t="str">
            <v>PLIER DE</v>
          </cell>
          <cell r="I1676" t="str">
            <v>LIVERY PE</v>
          </cell>
        </row>
        <row r="1677">
          <cell r="B1677" t="str">
            <v>TOTAL:E23</v>
          </cell>
          <cell r="C1677">
            <v>0</v>
          </cell>
          <cell r="D1677" t="str">
            <v>PLANT : K1</v>
          </cell>
        </row>
        <row r="1678">
          <cell r="B1678" t="str">
            <v>E24</v>
          </cell>
          <cell r="C1678">
            <v>0</v>
          </cell>
          <cell r="D1678" t="str">
            <v>SUPPLIER : E24</v>
          </cell>
          <cell r="E1678" t="str">
            <v>CTY TNHH DAITO</v>
          </cell>
          <cell r="F1678" t="str">
            <v>RUBBER</v>
          </cell>
          <cell r="G1678" t="str">
            <v>VN</v>
          </cell>
          <cell r="H1678" t="str">
            <v>ADVANCE</v>
          </cell>
          <cell r="I1678" t="str">
            <v>OK :  3</v>
          </cell>
        </row>
        <row r="1679">
          <cell r="B1679" t="str">
            <v>E24</v>
          </cell>
        </row>
        <row r="1680">
          <cell r="B1680" t="str">
            <v>E24</v>
          </cell>
          <cell r="D1680" t="str">
            <v>PART NUMBER</v>
          </cell>
          <cell r="E1680" t="str">
            <v>DESCRIPTION</v>
          </cell>
          <cell r="F1680" t="str">
            <v>PLNR.</v>
          </cell>
          <cell r="G1680" t="str">
            <v>RATIO</v>
          </cell>
          <cell r="H1680" t="str">
            <v>#DELVR</v>
          </cell>
          <cell r="I1680" t="str">
            <v>ADVANCE</v>
          </cell>
        </row>
        <row r="1681">
          <cell r="B1681" t="str">
            <v>E24</v>
          </cell>
          <cell r="D1681" t="str">
            <v>===============</v>
          </cell>
          <cell r="E1681" t="str">
            <v>===============</v>
          </cell>
          <cell r="F1681" t="str">
            <v>=====</v>
          </cell>
          <cell r="G1681" t="str">
            <v>=====</v>
          </cell>
          <cell r="H1681" t="str">
            <v>======</v>
          </cell>
          <cell r="I1681" t="str">
            <v>======</v>
          </cell>
        </row>
        <row r="1682">
          <cell r="B1682" t="str">
            <v>E24</v>
          </cell>
          <cell r="C1682">
            <v>0</v>
          </cell>
          <cell r="D1682" t="str">
            <v>VN012079-0160</v>
          </cell>
          <cell r="E1682" t="str">
            <v>SHEET, RUBBER</v>
          </cell>
          <cell r="F1682">
            <v>6538</v>
          </cell>
          <cell r="G1682">
            <v>0</v>
          </cell>
          <cell r="H1682">
            <v>1</v>
          </cell>
          <cell r="I1682">
            <v>0</v>
          </cell>
        </row>
        <row r="1683">
          <cell r="B1683" t="str">
            <v>E24</v>
          </cell>
          <cell r="C1683" t="str">
            <v>+</v>
          </cell>
        </row>
        <row r="1684">
          <cell r="B1684" t="str">
            <v>E24</v>
          </cell>
          <cell r="C1684">
            <v>0</v>
          </cell>
          <cell r="G1684" t="str">
            <v>=====</v>
          </cell>
          <cell r="H1684" t="str">
            <v>======</v>
          </cell>
          <cell r="I1684" t="str">
            <v>======</v>
          </cell>
        </row>
        <row r="1685">
          <cell r="B1685" t="str">
            <v>TOTAL:E24</v>
          </cell>
          <cell r="E1685" t="str">
            <v>SUPPLIER</v>
          </cell>
          <cell r="F1685" t="str">
            <v>TOTAL:</v>
          </cell>
          <cell r="G1685">
            <v>0</v>
          </cell>
          <cell r="H1685">
            <v>1</v>
          </cell>
          <cell r="I1685">
            <v>0</v>
          </cell>
        </row>
        <row r="1686">
          <cell r="B1686" t="str">
            <v>TOTAL:E24</v>
          </cell>
          <cell r="C1686">
            <v>1</v>
          </cell>
        </row>
        <row r="1687">
          <cell r="B1687" t="str">
            <v>TOTAL:E24</v>
          </cell>
          <cell r="D1687" t="str">
            <v>B483030</v>
          </cell>
          <cell r="G1687" t="str">
            <v>SUP</v>
          </cell>
          <cell r="H1687" t="str">
            <v>PLIER DE</v>
          </cell>
          <cell r="I1687" t="str">
            <v>LIVERY PE</v>
          </cell>
        </row>
        <row r="1688">
          <cell r="B1688" t="str">
            <v>TOTAL:E24</v>
          </cell>
          <cell r="C1688">
            <v>0</v>
          </cell>
          <cell r="D1688" t="str">
            <v>PLANT : K1</v>
          </cell>
        </row>
        <row r="1689">
          <cell r="B1689" t="str">
            <v>E25</v>
          </cell>
          <cell r="C1689">
            <v>0</v>
          </cell>
          <cell r="D1689" t="str">
            <v>SUPPLIER : E25</v>
          </cell>
          <cell r="E1689" t="str">
            <v>CTY TNHH KUROD</v>
          </cell>
          <cell r="F1689" t="str">
            <v>A KAGAKU</v>
          </cell>
          <cell r="G1689" t="str">
            <v>VI</v>
          </cell>
          <cell r="H1689" t="str">
            <v>ADVANCE</v>
          </cell>
          <cell r="I1689" t="str">
            <v>OK :  3</v>
          </cell>
        </row>
        <row r="1690">
          <cell r="B1690" t="str">
            <v>E25</v>
          </cell>
        </row>
        <row r="1691">
          <cell r="B1691" t="str">
            <v>E25</v>
          </cell>
          <cell r="D1691" t="str">
            <v>PART NUMBER</v>
          </cell>
          <cell r="E1691" t="str">
            <v>DESCRIPTION</v>
          </cell>
          <cell r="F1691" t="str">
            <v>PLNR.</v>
          </cell>
          <cell r="G1691" t="str">
            <v>RATIO</v>
          </cell>
          <cell r="H1691" t="str">
            <v>#DELVR</v>
          </cell>
          <cell r="I1691" t="str">
            <v>ADVANCE</v>
          </cell>
        </row>
        <row r="1692">
          <cell r="B1692" t="str">
            <v>E25</v>
          </cell>
          <cell r="D1692" t="str">
            <v>===============</v>
          </cell>
          <cell r="E1692" t="str">
            <v>===============</v>
          </cell>
          <cell r="F1692" t="str">
            <v>=====</v>
          </cell>
          <cell r="G1692" t="str">
            <v>=====</v>
          </cell>
          <cell r="H1692" t="str">
            <v>======</v>
          </cell>
          <cell r="I1692" t="str">
            <v>======</v>
          </cell>
        </row>
        <row r="1693">
          <cell r="B1693" t="str">
            <v>E25</v>
          </cell>
          <cell r="C1693">
            <v>0</v>
          </cell>
          <cell r="D1693" t="str">
            <v>VN012025-0310</v>
          </cell>
          <cell r="E1693" t="str">
            <v>COVER</v>
          </cell>
          <cell r="F1693">
            <v>1350</v>
          </cell>
          <cell r="G1693">
            <v>100</v>
          </cell>
          <cell r="H1693">
            <v>15</v>
          </cell>
          <cell r="I1693">
            <v>0</v>
          </cell>
        </row>
        <row r="1694">
          <cell r="B1694" t="str">
            <v>E25</v>
          </cell>
          <cell r="C1694">
            <v>0</v>
          </cell>
          <cell r="D1694" t="str">
            <v>VN012025-0340</v>
          </cell>
          <cell r="E1694" t="str">
            <v>COVER</v>
          </cell>
          <cell r="F1694">
            <v>1350</v>
          </cell>
          <cell r="G1694">
            <v>92</v>
          </cell>
          <cell r="H1694">
            <v>25</v>
          </cell>
          <cell r="I1694">
            <v>0</v>
          </cell>
        </row>
        <row r="1695">
          <cell r="B1695" t="str">
            <v>E25</v>
          </cell>
          <cell r="C1695" t="str">
            <v>+</v>
          </cell>
        </row>
        <row r="1696">
          <cell r="B1696" t="str">
            <v>E25</v>
          </cell>
        </row>
        <row r="1697">
          <cell r="B1697" t="str">
            <v>E25</v>
          </cell>
          <cell r="C1697">
            <v>0</v>
          </cell>
          <cell r="D1697" t="str">
            <v>VN012064-0150</v>
          </cell>
          <cell r="E1697" t="str">
            <v>SHAFT, JOINT</v>
          </cell>
          <cell r="F1697">
            <v>1350</v>
          </cell>
          <cell r="G1697">
            <v>100</v>
          </cell>
          <cell r="H1697">
            <v>13</v>
          </cell>
          <cell r="I1697">
            <v>0</v>
          </cell>
        </row>
        <row r="1698">
          <cell r="B1698" t="str">
            <v>E25</v>
          </cell>
          <cell r="C1698">
            <v>0</v>
          </cell>
          <cell r="D1698" t="str">
            <v>VN082311-0010</v>
          </cell>
          <cell r="E1698" t="str">
            <v>HOUSING, MCV, E</v>
          </cell>
          <cell r="F1698">
            <v>1350</v>
          </cell>
          <cell r="G1698">
            <v>100</v>
          </cell>
          <cell r="H1698">
            <v>14</v>
          </cell>
          <cell r="I1698">
            <v>0</v>
          </cell>
        </row>
        <row r="1699">
          <cell r="B1699" t="str">
            <v>E25</v>
          </cell>
          <cell r="C1699">
            <v>0</v>
          </cell>
          <cell r="D1699" t="str">
            <v>VN082311-0020</v>
          </cell>
          <cell r="E1699" t="str">
            <v>HOUSING, MCV, E</v>
          </cell>
          <cell r="F1699">
            <v>1350</v>
          </cell>
          <cell r="G1699">
            <v>100</v>
          </cell>
          <cell r="H1699">
            <v>16</v>
          </cell>
          <cell r="I1699">
            <v>0</v>
          </cell>
        </row>
        <row r="1700">
          <cell r="B1700" t="str">
            <v>E25</v>
          </cell>
          <cell r="C1700">
            <v>0</v>
          </cell>
          <cell r="D1700" t="str">
            <v>VN082311-0030</v>
          </cell>
          <cell r="E1700" t="str">
            <v>HOUSING, MCV, E</v>
          </cell>
          <cell r="F1700">
            <v>1350</v>
          </cell>
          <cell r="G1700">
            <v>100</v>
          </cell>
          <cell r="H1700">
            <v>16</v>
          </cell>
          <cell r="I1700">
            <v>0</v>
          </cell>
        </row>
        <row r="1701">
          <cell r="B1701" t="str">
            <v>E25</v>
          </cell>
          <cell r="C1701">
            <v>0</v>
          </cell>
          <cell r="D1701" t="str">
            <v>VN082311-0040</v>
          </cell>
          <cell r="E1701" t="str">
            <v>HOUSING, MCV, E</v>
          </cell>
          <cell r="F1701">
            <v>1350</v>
          </cell>
          <cell r="G1701">
            <v>87.5</v>
          </cell>
          <cell r="H1701">
            <v>16</v>
          </cell>
          <cell r="I1701">
            <v>0</v>
          </cell>
        </row>
        <row r="1702">
          <cell r="B1702" t="str">
            <v>E25</v>
          </cell>
          <cell r="C1702" t="str">
            <v>+</v>
          </cell>
        </row>
        <row r="1703">
          <cell r="B1703" t="str">
            <v>E25</v>
          </cell>
        </row>
        <row r="1704">
          <cell r="B1704" t="str">
            <v>E25</v>
          </cell>
        </row>
        <row r="1705">
          <cell r="B1705" t="str">
            <v>E25</v>
          </cell>
        </row>
        <row r="1706">
          <cell r="B1706" t="str">
            <v>E25</v>
          </cell>
        </row>
        <row r="1707">
          <cell r="B1707" t="str">
            <v>E25</v>
          </cell>
          <cell r="C1707">
            <v>0</v>
          </cell>
          <cell r="D1707" t="str">
            <v>VN082311-0050</v>
          </cell>
          <cell r="E1707" t="str">
            <v>HOUSING, MCV, E</v>
          </cell>
          <cell r="F1707">
            <v>1350</v>
          </cell>
          <cell r="G1707">
            <v>50</v>
          </cell>
          <cell r="H1707">
            <v>2</v>
          </cell>
          <cell r="I1707">
            <v>0</v>
          </cell>
        </row>
        <row r="1708">
          <cell r="B1708" t="str">
            <v>E25</v>
          </cell>
          <cell r="C1708" t="str">
            <v>+</v>
          </cell>
        </row>
        <row r="1709">
          <cell r="B1709" t="str">
            <v>E25</v>
          </cell>
          <cell r="C1709">
            <v>0</v>
          </cell>
          <cell r="D1709" t="str">
            <v>VN082311-0060</v>
          </cell>
          <cell r="E1709" t="str">
            <v>HOUSING, MCV, E</v>
          </cell>
          <cell r="F1709">
            <v>1350</v>
          </cell>
          <cell r="G1709">
            <v>50</v>
          </cell>
          <cell r="H1709">
            <v>2</v>
          </cell>
          <cell r="I1709">
            <v>0</v>
          </cell>
        </row>
        <row r="1710">
          <cell r="B1710" t="str">
            <v>E25</v>
          </cell>
          <cell r="C1710" t="str">
            <v>+</v>
          </cell>
        </row>
        <row r="1711">
          <cell r="B1711" t="str">
            <v>E25</v>
          </cell>
          <cell r="C1711">
            <v>0</v>
          </cell>
          <cell r="D1711" t="str">
            <v>VN082311-0090</v>
          </cell>
          <cell r="E1711" t="str">
            <v>HOUSING, MCV, E</v>
          </cell>
          <cell r="F1711">
            <v>1528</v>
          </cell>
          <cell r="G1711">
            <v>0</v>
          </cell>
          <cell r="H1711">
            <v>1</v>
          </cell>
          <cell r="I1711">
            <v>0</v>
          </cell>
        </row>
        <row r="1712">
          <cell r="B1712" t="str">
            <v>E25</v>
          </cell>
          <cell r="C1712" t="str">
            <v>+</v>
          </cell>
        </row>
        <row r="1713">
          <cell r="B1713" t="str">
            <v>E25</v>
          </cell>
          <cell r="C1713">
            <v>0</v>
          </cell>
          <cell r="D1713" t="str">
            <v>VN082311-0100</v>
          </cell>
          <cell r="E1713" t="str">
            <v>HOUSING, MCV, E</v>
          </cell>
          <cell r="F1713">
            <v>1528</v>
          </cell>
          <cell r="G1713">
            <v>0</v>
          </cell>
          <cell r="H1713">
            <v>1</v>
          </cell>
          <cell r="I1713">
            <v>0</v>
          </cell>
        </row>
        <row r="1714">
          <cell r="B1714" t="str">
            <v>E25</v>
          </cell>
          <cell r="C1714" t="str">
            <v>+</v>
          </cell>
        </row>
        <row r="1715">
          <cell r="B1715" t="str">
            <v>E25</v>
          </cell>
          <cell r="C1715">
            <v>0</v>
          </cell>
          <cell r="D1715" t="str">
            <v>VN082311-0110</v>
          </cell>
          <cell r="E1715" t="str">
            <v>HOUSING, MCV, E</v>
          </cell>
          <cell r="F1715">
            <v>1528</v>
          </cell>
          <cell r="G1715">
            <v>0</v>
          </cell>
          <cell r="H1715">
            <v>1</v>
          </cell>
          <cell r="I1715">
            <v>0</v>
          </cell>
        </row>
        <row r="1716">
          <cell r="B1716" t="str">
            <v>E25</v>
          </cell>
          <cell r="C1716" t="str">
            <v>+</v>
          </cell>
        </row>
        <row r="1717">
          <cell r="B1717" t="str">
            <v>E25</v>
          </cell>
          <cell r="C1717">
            <v>0</v>
          </cell>
          <cell r="D1717" t="str">
            <v>VN082311-0120</v>
          </cell>
          <cell r="E1717" t="str">
            <v>HOUSING, MCV, E</v>
          </cell>
          <cell r="F1717">
            <v>1528</v>
          </cell>
          <cell r="G1717">
            <v>0</v>
          </cell>
          <cell r="H1717">
            <v>1</v>
          </cell>
          <cell r="I1717">
            <v>0</v>
          </cell>
        </row>
        <row r="1718">
          <cell r="B1718" t="str">
            <v>E25</v>
          </cell>
          <cell r="C1718" t="str">
            <v>+</v>
          </cell>
        </row>
        <row r="1719">
          <cell r="B1719" t="str">
            <v>E25</v>
          </cell>
          <cell r="C1719">
            <v>0</v>
          </cell>
          <cell r="D1719" t="str">
            <v>VN270111-1260</v>
          </cell>
          <cell r="E1719" t="str">
            <v>PEDAL</v>
          </cell>
          <cell r="F1719">
            <v>1350</v>
          </cell>
          <cell r="G1719">
            <v>100</v>
          </cell>
          <cell r="H1719">
            <v>8</v>
          </cell>
          <cell r="I1719">
            <v>0</v>
          </cell>
        </row>
        <row r="1720">
          <cell r="B1720" t="str">
            <v>E25</v>
          </cell>
          <cell r="C1720">
            <v>0</v>
          </cell>
          <cell r="D1720" t="str">
            <v>VN270111-1610</v>
          </cell>
          <cell r="E1720" t="str">
            <v>PEDAL</v>
          </cell>
          <cell r="F1720">
            <v>1350</v>
          </cell>
          <cell r="G1720">
            <v>97.2</v>
          </cell>
          <cell r="H1720">
            <v>36</v>
          </cell>
          <cell r="I1720">
            <v>0</v>
          </cell>
        </row>
        <row r="1721">
          <cell r="B1721" t="str">
            <v>E25</v>
          </cell>
          <cell r="C1721" t="str">
            <v>+</v>
          </cell>
        </row>
        <row r="1722">
          <cell r="B1722" t="str">
            <v>E25</v>
          </cell>
        </row>
        <row r="1723">
          <cell r="B1723" t="str">
            <v>E25</v>
          </cell>
          <cell r="C1723">
            <v>0</v>
          </cell>
          <cell r="D1723" t="str">
            <v>VN270111-1620</v>
          </cell>
          <cell r="E1723" t="str">
            <v>PEDAL</v>
          </cell>
          <cell r="F1723">
            <v>1350</v>
          </cell>
          <cell r="G1723">
            <v>97</v>
          </cell>
          <cell r="H1723">
            <v>33</v>
          </cell>
          <cell r="I1723">
            <v>0</v>
          </cell>
        </row>
        <row r="1724">
          <cell r="B1724" t="str">
            <v>E25</v>
          </cell>
          <cell r="C1724" t="str">
            <v>+</v>
          </cell>
        </row>
        <row r="1725">
          <cell r="B1725" t="str">
            <v>E25</v>
          </cell>
          <cell r="C1725">
            <v>0</v>
          </cell>
          <cell r="G1725" t="str">
            <v>=====</v>
          </cell>
          <cell r="H1725" t="str">
            <v>======</v>
          </cell>
          <cell r="I1725" t="str">
            <v>======</v>
          </cell>
        </row>
        <row r="1726">
          <cell r="B1726" t="str">
            <v>TOTAL:E25</v>
          </cell>
          <cell r="E1726" t="str">
            <v>SUPPLIER</v>
          </cell>
          <cell r="F1726" t="str">
            <v>TOTAL:</v>
          </cell>
          <cell r="G1726">
            <v>94</v>
          </cell>
          <cell r="H1726">
            <v>200</v>
          </cell>
          <cell r="I1726">
            <v>0</v>
          </cell>
        </row>
        <row r="1727">
          <cell r="B1727" t="str">
            <v>TOTAL:E25</v>
          </cell>
          <cell r="C1727">
            <v>1</v>
          </cell>
        </row>
        <row r="1728">
          <cell r="B1728" t="str">
            <v>TOTAL:E25</v>
          </cell>
          <cell r="D1728" t="str">
            <v>B483030</v>
          </cell>
          <cell r="G1728" t="str">
            <v>SUP</v>
          </cell>
          <cell r="H1728" t="str">
            <v>PLIER DE</v>
          </cell>
          <cell r="I1728" t="str">
            <v>LIVERY PE</v>
          </cell>
        </row>
        <row r="1729">
          <cell r="B1729" t="str">
            <v>TOTAL:E25</v>
          </cell>
          <cell r="C1729">
            <v>0</v>
          </cell>
          <cell r="D1729" t="str">
            <v>PLANT : K1</v>
          </cell>
        </row>
        <row r="1730">
          <cell r="B1730" t="str">
            <v>E26</v>
          </cell>
          <cell r="C1730">
            <v>0</v>
          </cell>
          <cell r="D1730" t="str">
            <v>SUPPLIER : E26</v>
          </cell>
          <cell r="E1730" t="str">
            <v>CONG TY TNHH M</v>
          </cell>
          <cell r="F1730" t="str">
            <v>ABUCHI M</v>
          </cell>
          <cell r="G1730" t="str">
            <v>OTO</v>
          </cell>
          <cell r="H1730" t="str">
            <v>ADVANCE</v>
          </cell>
          <cell r="I1730" t="str">
            <v>OK :  3</v>
          </cell>
        </row>
        <row r="1731">
          <cell r="B1731" t="str">
            <v>E26</v>
          </cell>
        </row>
        <row r="1732">
          <cell r="B1732" t="str">
            <v>E26</v>
          </cell>
          <cell r="D1732" t="str">
            <v>PART NUMBER</v>
          </cell>
          <cell r="E1732" t="str">
            <v>DESCRIPTION</v>
          </cell>
          <cell r="F1732" t="str">
            <v>PLNR.</v>
          </cell>
          <cell r="G1732" t="str">
            <v>RATIO</v>
          </cell>
          <cell r="H1732" t="str">
            <v>#DELVR</v>
          </cell>
          <cell r="I1732" t="str">
            <v>ADVANCE</v>
          </cell>
        </row>
        <row r="1733">
          <cell r="B1733" t="str">
            <v>E26</v>
          </cell>
          <cell r="D1733" t="str">
            <v>===============</v>
          </cell>
          <cell r="E1733" t="str">
            <v>===============</v>
          </cell>
          <cell r="F1733" t="str">
            <v>=====</v>
          </cell>
          <cell r="G1733" t="str">
            <v>=====</v>
          </cell>
          <cell r="H1733" t="str">
            <v>======</v>
          </cell>
          <cell r="I1733" t="str">
            <v>======</v>
          </cell>
        </row>
        <row r="1734">
          <cell r="B1734" t="str">
            <v>E26</v>
          </cell>
          <cell r="C1734">
            <v>0</v>
          </cell>
          <cell r="D1734" t="str">
            <v>VN012031-0040</v>
          </cell>
          <cell r="E1734" t="str">
            <v>MOTOR</v>
          </cell>
          <cell r="F1734">
            <v>234</v>
          </cell>
          <cell r="G1734">
            <v>100</v>
          </cell>
          <cell r="H1734">
            <v>5</v>
          </cell>
          <cell r="I1734">
            <v>0</v>
          </cell>
        </row>
        <row r="1735">
          <cell r="B1735" t="str">
            <v>E26</v>
          </cell>
          <cell r="C1735">
            <v>0</v>
          </cell>
          <cell r="D1735" t="str">
            <v>VN012031-0130</v>
          </cell>
          <cell r="E1735" t="str">
            <v>MOTOR</v>
          </cell>
          <cell r="F1735">
            <v>234</v>
          </cell>
          <cell r="G1735">
            <v>100</v>
          </cell>
          <cell r="H1735">
            <v>7</v>
          </cell>
          <cell r="I1735">
            <v>0</v>
          </cell>
        </row>
        <row r="1736">
          <cell r="B1736" t="str">
            <v>E26</v>
          </cell>
          <cell r="C1736">
            <v>0</v>
          </cell>
          <cell r="D1736" t="str">
            <v>VN012031-0140</v>
          </cell>
          <cell r="E1736" t="str">
            <v>MOTOR</v>
          </cell>
          <cell r="F1736">
            <v>234</v>
          </cell>
          <cell r="G1736">
            <v>100</v>
          </cell>
          <cell r="H1736">
            <v>6</v>
          </cell>
          <cell r="I1736">
            <v>0</v>
          </cell>
        </row>
        <row r="1737">
          <cell r="B1737" t="str">
            <v>E26</v>
          </cell>
          <cell r="C1737">
            <v>0</v>
          </cell>
          <cell r="G1737" t="str">
            <v>=====</v>
          </cell>
          <cell r="H1737" t="str">
            <v>======</v>
          </cell>
          <cell r="I1737" t="str">
            <v>======</v>
          </cell>
        </row>
        <row r="1738">
          <cell r="B1738" t="str">
            <v>TOTAL:E26</v>
          </cell>
          <cell r="E1738" t="str">
            <v>SUPPLIER</v>
          </cell>
          <cell r="F1738" t="str">
            <v>TOTAL:</v>
          </cell>
          <cell r="G1738">
            <v>100</v>
          </cell>
          <cell r="H1738">
            <v>18</v>
          </cell>
          <cell r="I1738">
            <v>0</v>
          </cell>
        </row>
        <row r="1739">
          <cell r="B1739" t="str">
            <v>TOTAL:E26</v>
          </cell>
          <cell r="C1739">
            <v>1</v>
          </cell>
        </row>
        <row r="1740">
          <cell r="B1740" t="str">
            <v>TOTAL:E26</v>
          </cell>
          <cell r="D1740" t="str">
            <v>B483030</v>
          </cell>
          <cell r="G1740" t="str">
            <v>SUP</v>
          </cell>
          <cell r="H1740" t="str">
            <v>PLIER DE</v>
          </cell>
          <cell r="I1740" t="str">
            <v>LIVERY PE</v>
          </cell>
        </row>
        <row r="1741">
          <cell r="B1741" t="str">
            <v>TOTAL:E26</v>
          </cell>
          <cell r="C1741">
            <v>0</v>
          </cell>
          <cell r="D1741" t="str">
            <v>PLANT : K1</v>
          </cell>
        </row>
        <row r="1742">
          <cell r="B1742" t="str">
            <v>E27</v>
          </cell>
          <cell r="C1742">
            <v>0</v>
          </cell>
          <cell r="D1742" t="str">
            <v>SUPPLIER : E27</v>
          </cell>
          <cell r="E1742" t="str">
            <v>CTY TNHH MTV C</v>
          </cell>
          <cell r="F1742" t="str">
            <v>HUBU RIK</v>
          </cell>
          <cell r="G1742" t="str">
            <v>A L</v>
          </cell>
          <cell r="H1742" t="str">
            <v>ADVANCE</v>
          </cell>
          <cell r="I1742" t="str">
            <v>OK :  3</v>
          </cell>
        </row>
        <row r="1743">
          <cell r="B1743" t="str">
            <v>E27</v>
          </cell>
        </row>
        <row r="1744">
          <cell r="B1744" t="str">
            <v>E27</v>
          </cell>
          <cell r="D1744" t="str">
            <v>PART NUMBER</v>
          </cell>
          <cell r="E1744" t="str">
            <v>DESCRIPTION</v>
          </cell>
          <cell r="F1744" t="str">
            <v>PLNR.</v>
          </cell>
          <cell r="G1744" t="str">
            <v>RATIO</v>
          </cell>
          <cell r="H1744" t="str">
            <v>#DELVR</v>
          </cell>
          <cell r="I1744" t="str">
            <v>ADVANCE</v>
          </cell>
        </row>
        <row r="1745">
          <cell r="B1745" t="str">
            <v>E27</v>
          </cell>
          <cell r="D1745" t="str">
            <v>===============</v>
          </cell>
          <cell r="E1745" t="str">
            <v>===============</v>
          </cell>
          <cell r="F1745" t="str">
            <v>=====</v>
          </cell>
          <cell r="G1745" t="str">
            <v>=====</v>
          </cell>
          <cell r="H1745" t="str">
            <v>======</v>
          </cell>
          <cell r="I1745" t="str">
            <v>======</v>
          </cell>
        </row>
        <row r="1746">
          <cell r="B1746" t="str">
            <v>E27</v>
          </cell>
          <cell r="C1746">
            <v>0</v>
          </cell>
          <cell r="D1746" t="str">
            <v>VN229861-3680</v>
          </cell>
          <cell r="E1746" t="str">
            <v>ROTOR, VANE</v>
          </cell>
          <cell r="F1746">
            <v>6659</v>
          </cell>
          <cell r="G1746">
            <v>100</v>
          </cell>
          <cell r="H1746">
            <v>5</v>
          </cell>
          <cell r="I1746">
            <v>0</v>
          </cell>
        </row>
        <row r="1747">
          <cell r="B1747" t="str">
            <v>E27</v>
          </cell>
          <cell r="C1747">
            <v>0</v>
          </cell>
          <cell r="G1747" t="str">
            <v>=====</v>
          </cell>
          <cell r="H1747" t="str">
            <v>======</v>
          </cell>
          <cell r="I1747" t="str">
            <v>======</v>
          </cell>
        </row>
        <row r="1748">
          <cell r="B1748" t="str">
            <v>TOTAL:E27</v>
          </cell>
          <cell r="E1748" t="str">
            <v>SUPPLIER</v>
          </cell>
          <cell r="F1748" t="str">
            <v>TOTAL:</v>
          </cell>
          <cell r="G1748">
            <v>100</v>
          </cell>
          <cell r="H1748">
            <v>5</v>
          </cell>
          <cell r="I1748">
            <v>0</v>
          </cell>
        </row>
        <row r="1749">
          <cell r="B1749" t="str">
            <v>TOTAL:E27</v>
          </cell>
          <cell r="C1749">
            <v>1</v>
          </cell>
        </row>
        <row r="1750">
          <cell r="B1750" t="str">
            <v>TOTAL:E27</v>
          </cell>
          <cell r="D1750" t="str">
            <v>B483030</v>
          </cell>
          <cell r="G1750" t="str">
            <v>SUP</v>
          </cell>
          <cell r="H1750" t="str">
            <v>PLIER DE</v>
          </cell>
          <cell r="I1750" t="str">
            <v>LIVERY PE</v>
          </cell>
        </row>
        <row r="1751">
          <cell r="B1751" t="str">
            <v>TOTAL:E27</v>
          </cell>
          <cell r="C1751">
            <v>0</v>
          </cell>
          <cell r="D1751" t="str">
            <v>PLANT : K1</v>
          </cell>
        </row>
        <row r="1752">
          <cell r="B1752" t="str">
            <v>E29</v>
          </cell>
          <cell r="C1752">
            <v>0</v>
          </cell>
          <cell r="D1752" t="str">
            <v>SUPPLIER : E29</v>
          </cell>
          <cell r="E1752" t="str">
            <v>VIETINAK CO.,L</v>
          </cell>
          <cell r="F1752" t="str">
            <v>TD</v>
          </cell>
          <cell r="H1752" t="str">
            <v>ADVANCE</v>
          </cell>
          <cell r="I1752" t="str">
            <v>OK :  3</v>
          </cell>
        </row>
        <row r="1753">
          <cell r="B1753" t="str">
            <v>E29</v>
          </cell>
        </row>
        <row r="1754">
          <cell r="B1754" t="str">
            <v>E29</v>
          </cell>
          <cell r="D1754" t="str">
            <v>PART NUMBER</v>
          </cell>
          <cell r="E1754" t="str">
            <v>DESCRIPTION</v>
          </cell>
          <cell r="F1754" t="str">
            <v>PLNR.</v>
          </cell>
          <cell r="G1754" t="str">
            <v>RATIO</v>
          </cell>
          <cell r="H1754" t="str">
            <v>#DELVR</v>
          </cell>
          <cell r="I1754" t="str">
            <v>ADVANCE</v>
          </cell>
        </row>
        <row r="1755">
          <cell r="B1755" t="str">
            <v>E29</v>
          </cell>
          <cell r="D1755" t="str">
            <v>===============</v>
          </cell>
          <cell r="E1755" t="str">
            <v>===============</v>
          </cell>
          <cell r="F1755" t="str">
            <v>=====</v>
          </cell>
          <cell r="G1755" t="str">
            <v>=====</v>
          </cell>
          <cell r="H1755" t="str">
            <v>======</v>
          </cell>
          <cell r="I1755" t="str">
            <v>======</v>
          </cell>
        </row>
        <row r="1756">
          <cell r="B1756" t="str">
            <v>E29</v>
          </cell>
          <cell r="C1756">
            <v>0</v>
          </cell>
          <cell r="D1756" t="str">
            <v>VN234008-0200</v>
          </cell>
          <cell r="E1756" t="str">
            <v>BUSH,A</v>
          </cell>
          <cell r="F1756">
            <v>6659</v>
          </cell>
          <cell r="G1756">
            <v>0</v>
          </cell>
          <cell r="H1756">
            <v>1</v>
          </cell>
          <cell r="I1756">
            <v>0</v>
          </cell>
        </row>
        <row r="1757">
          <cell r="B1757" t="str">
            <v>E29</v>
          </cell>
          <cell r="C1757" t="str">
            <v>+</v>
          </cell>
        </row>
        <row r="1758">
          <cell r="B1758" t="str">
            <v>E29</v>
          </cell>
          <cell r="C1758">
            <v>0</v>
          </cell>
          <cell r="G1758" t="str">
            <v>=====</v>
          </cell>
          <cell r="H1758" t="str">
            <v>======</v>
          </cell>
          <cell r="I1758" t="str">
            <v>======</v>
          </cell>
        </row>
        <row r="1759">
          <cell r="B1759" t="str">
            <v>TOTAL:E29</v>
          </cell>
          <cell r="E1759" t="str">
            <v>SUPPLIER</v>
          </cell>
          <cell r="F1759" t="str">
            <v>TOTAL:</v>
          </cell>
          <cell r="G1759">
            <v>0</v>
          </cell>
          <cell r="H1759">
            <v>1</v>
          </cell>
          <cell r="I1759">
            <v>0</v>
          </cell>
        </row>
        <row r="1760">
          <cell r="B1760" t="str">
            <v>TOTAL:E29</v>
          </cell>
          <cell r="C1760">
            <v>1</v>
          </cell>
        </row>
        <row r="1761">
          <cell r="B1761" t="str">
            <v>TOTAL:E29</v>
          </cell>
          <cell r="D1761" t="str">
            <v>B483030</v>
          </cell>
          <cell r="G1761" t="str">
            <v>SUP</v>
          </cell>
          <cell r="H1761" t="str">
            <v>PLIER DE</v>
          </cell>
          <cell r="I1761" t="str">
            <v>LIVERY PE</v>
          </cell>
        </row>
        <row r="1762">
          <cell r="B1762" t="str">
            <v>TOTAL:E29</v>
          </cell>
          <cell r="C1762">
            <v>0</v>
          </cell>
          <cell r="D1762" t="str">
            <v>PLANT : K1</v>
          </cell>
        </row>
        <row r="1763">
          <cell r="B1763" t="str">
            <v>E30</v>
          </cell>
          <cell r="C1763">
            <v>0</v>
          </cell>
          <cell r="D1763" t="str">
            <v>SUPPLIER : E30</v>
          </cell>
          <cell r="E1763" t="str">
            <v>VIETNAM NOK CO</v>
          </cell>
          <cell r="F1763" t="str">
            <v>.,LTD.</v>
          </cell>
          <cell r="H1763" t="str">
            <v>ADVANCE</v>
          </cell>
          <cell r="I1763" t="str">
            <v>OK :  3</v>
          </cell>
        </row>
        <row r="1764">
          <cell r="B1764" t="str">
            <v>E30</v>
          </cell>
        </row>
        <row r="1765">
          <cell r="B1765" t="str">
            <v>E30</v>
          </cell>
          <cell r="D1765" t="str">
            <v>PART NUMBER</v>
          </cell>
          <cell r="E1765" t="str">
            <v>DESCRIPTION</v>
          </cell>
          <cell r="F1765" t="str">
            <v>PLNR.</v>
          </cell>
          <cell r="G1765" t="str">
            <v>RATIO</v>
          </cell>
          <cell r="H1765" t="str">
            <v>#DELVR</v>
          </cell>
          <cell r="I1765" t="str">
            <v>ADVANCE</v>
          </cell>
        </row>
        <row r="1766">
          <cell r="B1766" t="str">
            <v>E30</v>
          </cell>
          <cell r="D1766" t="str">
            <v>===============</v>
          </cell>
          <cell r="E1766" t="str">
            <v>===============</v>
          </cell>
          <cell r="F1766" t="str">
            <v>=====</v>
          </cell>
          <cell r="G1766" t="str">
            <v>=====</v>
          </cell>
          <cell r="H1766" t="str">
            <v>======</v>
          </cell>
          <cell r="I1766" t="str">
            <v>======</v>
          </cell>
        </row>
        <row r="1767">
          <cell r="B1767" t="str">
            <v>E30</v>
          </cell>
          <cell r="C1767">
            <v>0</v>
          </cell>
          <cell r="D1767" t="str">
            <v>VN079649-0290</v>
          </cell>
          <cell r="E1767" t="str">
            <v>CUSHION</v>
          </cell>
          <cell r="F1767">
            <v>234</v>
          </cell>
          <cell r="G1767">
            <v>100</v>
          </cell>
          <cell r="H1767">
            <v>1</v>
          </cell>
          <cell r="I1767">
            <v>0</v>
          </cell>
        </row>
        <row r="1768">
          <cell r="B1768" t="str">
            <v>E30</v>
          </cell>
          <cell r="C1768">
            <v>0</v>
          </cell>
          <cell r="D1768" t="str">
            <v>VN082351-0010</v>
          </cell>
          <cell r="E1768" t="str">
            <v>SEAL, OIL, MCV,</v>
          </cell>
          <cell r="F1768">
            <v>234</v>
          </cell>
          <cell r="G1768">
            <v>100</v>
          </cell>
          <cell r="H1768">
            <v>1</v>
          </cell>
          <cell r="I1768">
            <v>0</v>
          </cell>
        </row>
        <row r="1769">
          <cell r="B1769" t="str">
            <v>E30</v>
          </cell>
          <cell r="C1769">
            <v>0</v>
          </cell>
          <cell r="D1769" t="str">
            <v>VN082351-0020</v>
          </cell>
          <cell r="E1769" t="str">
            <v>SEAL, OIL, MCV,</v>
          </cell>
          <cell r="F1769">
            <v>234</v>
          </cell>
          <cell r="G1769">
            <v>100</v>
          </cell>
          <cell r="H1769">
            <v>1</v>
          </cell>
          <cell r="I1769">
            <v>0</v>
          </cell>
        </row>
        <row r="1770">
          <cell r="B1770" t="str">
            <v>E30</v>
          </cell>
          <cell r="C1770">
            <v>0</v>
          </cell>
          <cell r="D1770" t="str">
            <v>VN082352-0010</v>
          </cell>
          <cell r="E1770" t="str">
            <v>O-RING, MCV, EV</v>
          </cell>
          <cell r="F1770">
            <v>234</v>
          </cell>
          <cell r="G1770">
            <v>100</v>
          </cell>
          <cell r="H1770">
            <v>1</v>
          </cell>
          <cell r="I1770">
            <v>0</v>
          </cell>
        </row>
        <row r="1771">
          <cell r="B1771" t="str">
            <v>E30</v>
          </cell>
          <cell r="C1771">
            <v>0</v>
          </cell>
          <cell r="D1771" t="str">
            <v>VN082352-0020</v>
          </cell>
          <cell r="E1771" t="str">
            <v>O-RING, MCV, EV</v>
          </cell>
          <cell r="F1771">
            <v>234</v>
          </cell>
          <cell r="G1771">
            <v>100</v>
          </cell>
          <cell r="H1771">
            <v>1</v>
          </cell>
          <cell r="I1771">
            <v>0</v>
          </cell>
        </row>
        <row r="1772">
          <cell r="B1772" t="str">
            <v>E30</v>
          </cell>
          <cell r="C1772">
            <v>0</v>
          </cell>
          <cell r="D1772" t="str">
            <v>VN082352-0040</v>
          </cell>
          <cell r="E1772" t="str">
            <v>O-RING, MCV, EV</v>
          </cell>
          <cell r="F1772">
            <v>234</v>
          </cell>
          <cell r="G1772">
            <v>100</v>
          </cell>
          <cell r="H1772">
            <v>1</v>
          </cell>
          <cell r="I1772">
            <v>0</v>
          </cell>
        </row>
        <row r="1773">
          <cell r="B1773" t="str">
            <v>E30</v>
          </cell>
          <cell r="C1773">
            <v>0</v>
          </cell>
          <cell r="D1773" t="str">
            <v>VN082353-0010</v>
          </cell>
          <cell r="E1773" t="str">
            <v>GASKET</v>
          </cell>
          <cell r="F1773">
            <v>234</v>
          </cell>
          <cell r="G1773">
            <v>100</v>
          </cell>
          <cell r="H1773">
            <v>1</v>
          </cell>
          <cell r="I1773">
            <v>0</v>
          </cell>
        </row>
        <row r="1774">
          <cell r="B1774" t="str">
            <v>E30</v>
          </cell>
          <cell r="C1774">
            <v>0</v>
          </cell>
          <cell r="D1774" t="str">
            <v>VN082353-0020</v>
          </cell>
          <cell r="E1774" t="str">
            <v>GASKET</v>
          </cell>
          <cell r="F1774">
            <v>234</v>
          </cell>
          <cell r="G1774">
            <v>100</v>
          </cell>
          <cell r="H1774">
            <v>1</v>
          </cell>
          <cell r="I1774">
            <v>0</v>
          </cell>
        </row>
        <row r="1775">
          <cell r="B1775" t="str">
            <v>E30</v>
          </cell>
          <cell r="C1775">
            <v>0</v>
          </cell>
          <cell r="D1775" t="str">
            <v>VN082353-0030</v>
          </cell>
          <cell r="E1775" t="str">
            <v>GASKET</v>
          </cell>
          <cell r="F1775">
            <v>234</v>
          </cell>
          <cell r="G1775">
            <v>100</v>
          </cell>
          <cell r="H1775">
            <v>1</v>
          </cell>
          <cell r="I1775">
            <v>0</v>
          </cell>
        </row>
        <row r="1776">
          <cell r="B1776" t="str">
            <v>E30</v>
          </cell>
          <cell r="C1776">
            <v>0</v>
          </cell>
          <cell r="D1776" t="str">
            <v>VN082353-0040</v>
          </cell>
          <cell r="E1776" t="str">
            <v>GASKET</v>
          </cell>
          <cell r="F1776">
            <v>234</v>
          </cell>
          <cell r="G1776">
            <v>100</v>
          </cell>
          <cell r="H1776">
            <v>1</v>
          </cell>
          <cell r="I1776">
            <v>0</v>
          </cell>
        </row>
        <row r="1777">
          <cell r="B1777" t="str">
            <v>E30</v>
          </cell>
          <cell r="C1777">
            <v>0</v>
          </cell>
          <cell r="D1777" t="str">
            <v>VN229771-0040</v>
          </cell>
          <cell r="E1777" t="str">
            <v>RING, SEAL</v>
          </cell>
          <cell r="F1777">
            <v>234</v>
          </cell>
          <cell r="G1777">
            <v>100</v>
          </cell>
          <cell r="H1777">
            <v>1</v>
          </cell>
          <cell r="I1777">
            <v>0</v>
          </cell>
        </row>
        <row r="1778">
          <cell r="B1778" t="str">
            <v>E30</v>
          </cell>
          <cell r="C1778">
            <v>0</v>
          </cell>
          <cell r="D1778" t="str">
            <v>VN229771-0080</v>
          </cell>
          <cell r="E1778" t="str">
            <v>RING, SEAL, OCV</v>
          </cell>
          <cell r="F1778">
            <v>234</v>
          </cell>
          <cell r="G1778">
            <v>100</v>
          </cell>
          <cell r="H1778">
            <v>1</v>
          </cell>
          <cell r="I1778">
            <v>0</v>
          </cell>
        </row>
        <row r="1779">
          <cell r="B1779" t="str">
            <v>E30</v>
          </cell>
          <cell r="C1779">
            <v>0</v>
          </cell>
          <cell r="D1779" t="str">
            <v>VN229771-0090</v>
          </cell>
          <cell r="E1779" t="str">
            <v>RING, SEAL</v>
          </cell>
          <cell r="F1779">
            <v>234</v>
          </cell>
          <cell r="G1779">
            <v>100</v>
          </cell>
          <cell r="H1779">
            <v>1</v>
          </cell>
          <cell r="I1779">
            <v>0</v>
          </cell>
        </row>
        <row r="1780">
          <cell r="B1780" t="str">
            <v>E30</v>
          </cell>
          <cell r="C1780">
            <v>0</v>
          </cell>
          <cell r="G1780" t="str">
            <v>=====</v>
          </cell>
          <cell r="H1780" t="str">
            <v>======</v>
          </cell>
          <cell r="I1780" t="str">
            <v>======</v>
          </cell>
        </row>
        <row r="1781">
          <cell r="B1781" t="str">
            <v>TOTAL:E30</v>
          </cell>
          <cell r="E1781" t="str">
            <v>SUPPLIER</v>
          </cell>
          <cell r="F1781" t="str">
            <v>TOTAL:</v>
          </cell>
          <cell r="G1781">
            <v>100</v>
          </cell>
          <cell r="H1781">
            <v>13</v>
          </cell>
          <cell r="I1781">
            <v>0</v>
          </cell>
        </row>
        <row r="1782">
          <cell r="B1782" t="str">
            <v>TOTAL:E30</v>
          </cell>
          <cell r="C1782">
            <v>1</v>
          </cell>
        </row>
        <row r="1783">
          <cell r="B1783" t="str">
            <v>TOTAL:E30</v>
          </cell>
          <cell r="D1783" t="str">
            <v>B483030</v>
          </cell>
          <cell r="G1783" t="str">
            <v>SUP</v>
          </cell>
          <cell r="H1783" t="str">
            <v>PLIER DE</v>
          </cell>
          <cell r="I1783" t="str">
            <v>LIVERY PE</v>
          </cell>
        </row>
        <row r="1784">
          <cell r="B1784" t="str">
            <v>TOTAL:E30</v>
          </cell>
          <cell r="C1784">
            <v>0</v>
          </cell>
          <cell r="D1784" t="str">
            <v>PLANT : K1</v>
          </cell>
        </row>
        <row r="1785">
          <cell r="B1785" t="str">
            <v>E31</v>
          </cell>
          <cell r="C1785">
            <v>0</v>
          </cell>
          <cell r="D1785" t="str">
            <v>SUPPLIER : E31</v>
          </cell>
          <cell r="E1785" t="str">
            <v>CN CTY TNHH TP</v>
          </cell>
          <cell r="F1785" t="str">
            <v>R VN TAI</v>
          </cell>
          <cell r="G1785" t="str">
            <v>TP</v>
          </cell>
          <cell r="H1785" t="str">
            <v>ADVANCE</v>
          </cell>
          <cell r="I1785" t="str">
            <v>OK :  3</v>
          </cell>
        </row>
        <row r="1786">
          <cell r="B1786" t="str">
            <v>E31</v>
          </cell>
        </row>
        <row r="1787">
          <cell r="B1787" t="str">
            <v>E31</v>
          </cell>
          <cell r="D1787" t="str">
            <v>PART NUMBER</v>
          </cell>
          <cell r="E1787" t="str">
            <v>DESCRIPTION</v>
          </cell>
          <cell r="F1787" t="str">
            <v>PLNR.</v>
          </cell>
          <cell r="G1787" t="str">
            <v>RATIO</v>
          </cell>
          <cell r="H1787" t="str">
            <v>#DELVR</v>
          </cell>
          <cell r="I1787" t="str">
            <v>ADVANCE</v>
          </cell>
        </row>
        <row r="1788">
          <cell r="B1788" t="str">
            <v>E31</v>
          </cell>
          <cell r="D1788" t="str">
            <v>===============</v>
          </cell>
          <cell r="E1788" t="str">
            <v>===============</v>
          </cell>
          <cell r="F1788" t="str">
            <v>=====</v>
          </cell>
          <cell r="G1788" t="str">
            <v>=====</v>
          </cell>
          <cell r="H1788" t="str">
            <v>======</v>
          </cell>
          <cell r="I1788" t="str">
            <v>======</v>
          </cell>
        </row>
        <row r="1789">
          <cell r="B1789" t="str">
            <v>E31</v>
          </cell>
          <cell r="C1789">
            <v>0</v>
          </cell>
          <cell r="D1789" t="str">
            <v>VN150157-0050</v>
          </cell>
          <cell r="E1789" t="str">
            <v>RING,SEAL</v>
          </cell>
          <cell r="F1789">
            <v>1350</v>
          </cell>
          <cell r="G1789">
            <v>100</v>
          </cell>
          <cell r="H1789">
            <v>1</v>
          </cell>
          <cell r="I1789">
            <v>0</v>
          </cell>
        </row>
        <row r="1790">
          <cell r="B1790" t="str">
            <v>E31</v>
          </cell>
          <cell r="C1790">
            <v>0</v>
          </cell>
          <cell r="D1790" t="str">
            <v>VN150157-0070</v>
          </cell>
          <cell r="E1790" t="str">
            <v>RING,SEAL</v>
          </cell>
          <cell r="F1790">
            <v>1350</v>
          </cell>
          <cell r="G1790">
            <v>100</v>
          </cell>
          <cell r="H1790">
            <v>1</v>
          </cell>
          <cell r="I1790">
            <v>0</v>
          </cell>
        </row>
        <row r="1791">
          <cell r="B1791" t="str">
            <v>E31</v>
          </cell>
          <cell r="C1791">
            <v>0</v>
          </cell>
          <cell r="G1791" t="str">
            <v>=====</v>
          </cell>
          <cell r="H1791" t="str">
            <v>======</v>
          </cell>
          <cell r="I1791" t="str">
            <v>======</v>
          </cell>
        </row>
        <row r="1792">
          <cell r="B1792" t="str">
            <v>TOTAL:E31</v>
          </cell>
          <cell r="E1792" t="str">
            <v>SUPPLIER</v>
          </cell>
          <cell r="F1792" t="str">
            <v>TOTAL:</v>
          </cell>
          <cell r="G1792">
            <v>100</v>
          </cell>
          <cell r="H1792">
            <v>2</v>
          </cell>
          <cell r="I1792">
            <v>0</v>
          </cell>
        </row>
        <row r="1793">
          <cell r="B1793" t="str">
            <v>TOTAL:E31</v>
          </cell>
          <cell r="C1793">
            <v>1</v>
          </cell>
        </row>
        <row r="1794">
          <cell r="B1794" t="str">
            <v>TOTAL:E31</v>
          </cell>
          <cell r="D1794" t="str">
            <v>B483030</v>
          </cell>
          <cell r="G1794" t="str">
            <v>SUP</v>
          </cell>
          <cell r="H1794" t="str">
            <v>PLIER DE</v>
          </cell>
          <cell r="I1794" t="str">
            <v>LIVERY PE</v>
          </cell>
        </row>
        <row r="1795">
          <cell r="B1795" t="str">
            <v>TOTAL:E31</v>
          </cell>
          <cell r="C1795">
            <v>0</v>
          </cell>
          <cell r="D1795" t="str">
            <v>PLANT : K1</v>
          </cell>
        </row>
        <row r="1796">
          <cell r="B1796" t="str">
            <v>FT03</v>
          </cell>
          <cell r="C1796">
            <v>0</v>
          </cell>
          <cell r="D1796" t="str">
            <v>SUPPLIER : FT03</v>
          </cell>
          <cell r="E1796" t="str">
            <v>NIPPO MECHATRO</v>
          </cell>
          <cell r="F1796" t="str">
            <v>NICS VN</v>
          </cell>
          <cell r="H1796" t="str">
            <v>ADVANCE</v>
          </cell>
          <cell r="I1796" t="str">
            <v>OK :  3</v>
          </cell>
        </row>
        <row r="1797">
          <cell r="B1797" t="str">
            <v>FT03</v>
          </cell>
        </row>
        <row r="1798">
          <cell r="B1798" t="str">
            <v>FT03</v>
          </cell>
          <cell r="D1798" t="str">
            <v>PART NUMBER</v>
          </cell>
          <cell r="E1798" t="str">
            <v>DESCRIPTION</v>
          </cell>
          <cell r="F1798" t="str">
            <v>PLNR.</v>
          </cell>
          <cell r="G1798" t="str">
            <v>RATIO</v>
          </cell>
          <cell r="H1798" t="str">
            <v>#DELVR</v>
          </cell>
          <cell r="I1798" t="str">
            <v>ADVANCE</v>
          </cell>
        </row>
        <row r="1799">
          <cell r="B1799" t="str">
            <v>FT03</v>
          </cell>
          <cell r="D1799" t="str">
            <v>===============</v>
          </cell>
          <cell r="E1799" t="str">
            <v>===============</v>
          </cell>
          <cell r="F1799" t="str">
            <v>=====</v>
          </cell>
          <cell r="G1799" t="str">
            <v>=====</v>
          </cell>
          <cell r="H1799" t="str">
            <v>======</v>
          </cell>
          <cell r="I1799" t="str">
            <v>======</v>
          </cell>
        </row>
        <row r="1800">
          <cell r="B1800" t="str">
            <v>FT03</v>
          </cell>
          <cell r="C1800">
            <v>0</v>
          </cell>
          <cell r="D1800" t="str">
            <v>VN012063-0380TD</v>
          </cell>
          <cell r="E1800" t="str">
            <v>GEAR</v>
          </cell>
          <cell r="F1800">
            <v>10020</v>
          </cell>
          <cell r="G1800">
            <v>50</v>
          </cell>
          <cell r="H1800">
            <v>2</v>
          </cell>
          <cell r="I1800">
            <v>0</v>
          </cell>
        </row>
        <row r="1801">
          <cell r="B1801" t="str">
            <v>FT03</v>
          </cell>
          <cell r="C1801" t="str">
            <v>+</v>
          </cell>
        </row>
        <row r="1802">
          <cell r="B1802" t="str">
            <v>FT03</v>
          </cell>
          <cell r="C1802">
            <v>0</v>
          </cell>
          <cell r="G1802" t="str">
            <v>=====</v>
          </cell>
          <cell r="H1802" t="str">
            <v>======</v>
          </cell>
          <cell r="I1802" t="str">
            <v>======</v>
          </cell>
        </row>
        <row r="1803">
          <cell r="B1803" t="str">
            <v>TOTAL:FT03</v>
          </cell>
          <cell r="E1803" t="str">
            <v>SUPPLIER</v>
          </cell>
          <cell r="F1803" t="str">
            <v>TOTAL:</v>
          </cell>
          <cell r="G1803">
            <v>50</v>
          </cell>
          <cell r="H1803">
            <v>2</v>
          </cell>
          <cell r="I1803">
            <v>0</v>
          </cell>
        </row>
        <row r="1804">
          <cell r="B1804" t="str">
            <v>TOTAL:FT03</v>
          </cell>
          <cell r="C1804">
            <v>1</v>
          </cell>
        </row>
        <row r="1805">
          <cell r="B1805" t="str">
            <v>TOTAL:FT03</v>
          </cell>
          <cell r="D1805" t="str">
            <v>B483030</v>
          </cell>
          <cell r="G1805" t="str">
            <v>SUP</v>
          </cell>
          <cell r="H1805" t="str">
            <v>PLIER DE</v>
          </cell>
          <cell r="I1805" t="str">
            <v>LIVERY PE</v>
          </cell>
        </row>
        <row r="1806">
          <cell r="B1806" t="str">
            <v>TOTAL:FT03</v>
          </cell>
          <cell r="C1806">
            <v>0</v>
          </cell>
          <cell r="D1806" t="str">
            <v>PLANT : K1</v>
          </cell>
        </row>
        <row r="1807">
          <cell r="B1807" t="str">
            <v>G01</v>
          </cell>
          <cell r="C1807">
            <v>0</v>
          </cell>
          <cell r="D1807" t="str">
            <v>SUPPLIER : G01</v>
          </cell>
          <cell r="E1807" t="str">
            <v>THAI NOK CO.,L</v>
          </cell>
          <cell r="F1807" t="str">
            <v>TD</v>
          </cell>
          <cell r="H1807" t="str">
            <v>ADVANCE</v>
          </cell>
          <cell r="I1807" t="str">
            <v>OK :  3</v>
          </cell>
        </row>
        <row r="1808">
          <cell r="B1808" t="str">
            <v>G01</v>
          </cell>
        </row>
        <row r="1809">
          <cell r="B1809" t="str">
            <v>G01</v>
          </cell>
          <cell r="D1809" t="str">
            <v>PART NUMBER</v>
          </cell>
          <cell r="E1809" t="str">
            <v>DESCRIPTION</v>
          </cell>
          <cell r="F1809" t="str">
            <v>PLNR.</v>
          </cell>
          <cell r="G1809" t="str">
            <v>RATIO</v>
          </cell>
          <cell r="H1809" t="str">
            <v>#DELVR</v>
          </cell>
          <cell r="I1809" t="str">
            <v>ADVANCE</v>
          </cell>
        </row>
        <row r="1810">
          <cell r="B1810" t="str">
            <v>G01</v>
          </cell>
          <cell r="D1810" t="str">
            <v>===============</v>
          </cell>
          <cell r="E1810" t="str">
            <v>===============</v>
          </cell>
          <cell r="F1810" t="str">
            <v>=====</v>
          </cell>
          <cell r="G1810" t="str">
            <v>=====</v>
          </cell>
          <cell r="H1810" t="str">
            <v>======</v>
          </cell>
          <cell r="I1810" t="str">
            <v>======</v>
          </cell>
        </row>
        <row r="1811">
          <cell r="B1811" t="str">
            <v>G01</v>
          </cell>
          <cell r="C1811">
            <v>0</v>
          </cell>
          <cell r="D1811" t="str">
            <v>VN079649-0210</v>
          </cell>
          <cell r="E1811" t="str">
            <v>CUSHION</v>
          </cell>
          <cell r="F1811">
            <v>6659</v>
          </cell>
          <cell r="G1811">
            <v>100</v>
          </cell>
          <cell r="H1811">
            <v>1</v>
          </cell>
          <cell r="I1811">
            <v>0</v>
          </cell>
        </row>
        <row r="1812">
          <cell r="B1812" t="str">
            <v>G01</v>
          </cell>
          <cell r="C1812">
            <v>0</v>
          </cell>
          <cell r="D1812" t="str">
            <v>VN079649-0220</v>
          </cell>
          <cell r="E1812" t="str">
            <v>CUSHION, COIL</v>
          </cell>
          <cell r="F1812">
            <v>6659</v>
          </cell>
          <cell r="G1812">
            <v>100</v>
          </cell>
          <cell r="H1812">
            <v>1</v>
          </cell>
          <cell r="I1812">
            <v>0</v>
          </cell>
        </row>
        <row r="1813">
          <cell r="B1813" t="str">
            <v>G01</v>
          </cell>
          <cell r="C1813">
            <v>0</v>
          </cell>
          <cell r="D1813" t="str">
            <v>VN079649-0240</v>
          </cell>
          <cell r="E1813" t="str">
            <v>CUSHION</v>
          </cell>
          <cell r="F1813">
            <v>6659</v>
          </cell>
          <cell r="G1813">
            <v>100</v>
          </cell>
          <cell r="H1813">
            <v>1</v>
          </cell>
          <cell r="I1813">
            <v>0</v>
          </cell>
        </row>
        <row r="1814">
          <cell r="B1814" t="str">
            <v>G01</v>
          </cell>
          <cell r="C1814">
            <v>0</v>
          </cell>
          <cell r="D1814" t="str">
            <v>VN079649-0250</v>
          </cell>
          <cell r="E1814" t="str">
            <v>CUSHION, COIL</v>
          </cell>
          <cell r="F1814">
            <v>6659</v>
          </cell>
          <cell r="G1814">
            <v>100</v>
          </cell>
          <cell r="H1814">
            <v>1</v>
          </cell>
          <cell r="I1814">
            <v>0</v>
          </cell>
        </row>
        <row r="1815">
          <cell r="B1815" t="str">
            <v>G01</v>
          </cell>
          <cell r="C1815">
            <v>0</v>
          </cell>
          <cell r="D1815" t="str">
            <v>VN230461-0010</v>
          </cell>
          <cell r="E1815" t="str">
            <v>RING SEAL</v>
          </cell>
          <cell r="F1815">
            <v>6659</v>
          </cell>
          <cell r="G1815">
            <v>100</v>
          </cell>
          <cell r="H1815">
            <v>1</v>
          </cell>
          <cell r="I1815">
            <v>0</v>
          </cell>
        </row>
        <row r="1816">
          <cell r="B1816" t="str">
            <v>G01</v>
          </cell>
          <cell r="C1816">
            <v>0</v>
          </cell>
          <cell r="D1816" t="str">
            <v>VN230461-0020</v>
          </cell>
          <cell r="E1816" t="str">
            <v>RING SEAL</v>
          </cell>
          <cell r="F1816">
            <v>6659</v>
          </cell>
          <cell r="G1816">
            <v>100</v>
          </cell>
          <cell r="H1816">
            <v>1</v>
          </cell>
          <cell r="I1816">
            <v>0</v>
          </cell>
        </row>
        <row r="1817">
          <cell r="B1817" t="str">
            <v>G01</v>
          </cell>
          <cell r="C1817">
            <v>0</v>
          </cell>
          <cell r="D1817" t="str">
            <v>VN230461-0030</v>
          </cell>
          <cell r="E1817" t="str">
            <v>RING SEAL</v>
          </cell>
          <cell r="F1817">
            <v>6659</v>
          </cell>
          <cell r="G1817">
            <v>100</v>
          </cell>
          <cell r="H1817">
            <v>1</v>
          </cell>
          <cell r="I1817">
            <v>0</v>
          </cell>
        </row>
        <row r="1818">
          <cell r="B1818" t="str">
            <v>G01</v>
          </cell>
          <cell r="C1818">
            <v>0</v>
          </cell>
          <cell r="D1818" t="str">
            <v>VN230461-0040</v>
          </cell>
          <cell r="E1818" t="str">
            <v>RING SEAL</v>
          </cell>
          <cell r="F1818">
            <v>6659</v>
          </cell>
          <cell r="G1818">
            <v>100</v>
          </cell>
          <cell r="H1818">
            <v>1</v>
          </cell>
          <cell r="I1818">
            <v>0</v>
          </cell>
        </row>
        <row r="1819">
          <cell r="B1819" t="str">
            <v>G01</v>
          </cell>
          <cell r="C1819">
            <v>0</v>
          </cell>
          <cell r="D1819" t="str">
            <v>VN949140-7960</v>
          </cell>
          <cell r="E1819" t="str">
            <v>O-RING</v>
          </cell>
          <cell r="F1819">
            <v>6659</v>
          </cell>
          <cell r="G1819">
            <v>100</v>
          </cell>
          <cell r="H1819">
            <v>1</v>
          </cell>
          <cell r="I1819">
            <v>0</v>
          </cell>
        </row>
        <row r="1820">
          <cell r="B1820" t="str">
            <v>G01</v>
          </cell>
          <cell r="C1820">
            <v>0</v>
          </cell>
          <cell r="D1820" t="str">
            <v>VN949140-8740</v>
          </cell>
          <cell r="E1820" t="str">
            <v>O-RING</v>
          </cell>
          <cell r="F1820">
            <v>6659</v>
          </cell>
          <cell r="G1820">
            <v>100</v>
          </cell>
          <cell r="H1820">
            <v>1</v>
          </cell>
          <cell r="I1820">
            <v>0</v>
          </cell>
        </row>
        <row r="1821">
          <cell r="B1821" t="str">
            <v>G01</v>
          </cell>
          <cell r="C1821">
            <v>0</v>
          </cell>
          <cell r="D1821" t="str">
            <v>VN949150-3080</v>
          </cell>
          <cell r="E1821" t="str">
            <v>SEAL, OIL</v>
          </cell>
          <cell r="F1821">
            <v>6659</v>
          </cell>
          <cell r="G1821">
            <v>100</v>
          </cell>
          <cell r="H1821">
            <v>1</v>
          </cell>
          <cell r="I1821">
            <v>0</v>
          </cell>
        </row>
        <row r="1822">
          <cell r="B1822" t="str">
            <v>G01</v>
          </cell>
          <cell r="C1822">
            <v>0</v>
          </cell>
          <cell r="D1822" t="str">
            <v>VN949150-3310</v>
          </cell>
          <cell r="E1822" t="str">
            <v>SEAL,OIL</v>
          </cell>
          <cell r="F1822">
            <v>6659</v>
          </cell>
          <cell r="G1822">
            <v>100</v>
          </cell>
          <cell r="H1822">
            <v>1</v>
          </cell>
          <cell r="I1822">
            <v>0</v>
          </cell>
        </row>
        <row r="1823">
          <cell r="B1823" t="str">
            <v>G01</v>
          </cell>
          <cell r="C1823">
            <v>0</v>
          </cell>
          <cell r="G1823" t="str">
            <v>=====</v>
          </cell>
          <cell r="H1823" t="str">
            <v>======</v>
          </cell>
          <cell r="I1823" t="str">
            <v>======</v>
          </cell>
        </row>
        <row r="1824">
          <cell r="B1824" t="str">
            <v>TOTAL:G01</v>
          </cell>
          <cell r="E1824" t="str">
            <v>SUPPLIER</v>
          </cell>
          <cell r="F1824" t="str">
            <v>TOTAL:</v>
          </cell>
          <cell r="G1824">
            <v>100</v>
          </cell>
          <cell r="H1824">
            <v>12</v>
          </cell>
          <cell r="I1824">
            <v>0</v>
          </cell>
        </row>
        <row r="1825">
          <cell r="B1825" t="str">
            <v>TOTAL:G01</v>
          </cell>
          <cell r="C1825">
            <v>1</v>
          </cell>
        </row>
        <row r="1826">
          <cell r="B1826" t="str">
            <v>TOTAL:G01</v>
          </cell>
          <cell r="D1826" t="str">
            <v>B483030</v>
          </cell>
          <cell r="G1826" t="str">
            <v>SUP</v>
          </cell>
          <cell r="H1826" t="str">
            <v>PLIER DE</v>
          </cell>
          <cell r="I1826" t="str">
            <v>LIVERY PE</v>
          </cell>
        </row>
        <row r="1827">
          <cell r="B1827" t="str">
            <v>TOTAL:G01</v>
          </cell>
          <cell r="C1827">
            <v>0</v>
          </cell>
          <cell r="D1827" t="str">
            <v>PLANT : K1</v>
          </cell>
        </row>
        <row r="1828">
          <cell r="B1828" t="str">
            <v>G02</v>
          </cell>
          <cell r="C1828">
            <v>0</v>
          </cell>
          <cell r="D1828" t="str">
            <v>SUPPLIER : G02</v>
          </cell>
          <cell r="E1828" t="str">
            <v>HITACHI METALS</v>
          </cell>
          <cell r="F1828" t="str">
            <v>(THAILA</v>
          </cell>
          <cell r="G1828" t="str">
            <v>ND)</v>
          </cell>
          <cell r="H1828" t="str">
            <v>ADVANCE</v>
          </cell>
          <cell r="I1828" t="str">
            <v>OK :  3</v>
          </cell>
        </row>
        <row r="1829">
          <cell r="B1829" t="str">
            <v>G02</v>
          </cell>
        </row>
        <row r="1830">
          <cell r="B1830" t="str">
            <v>G02</v>
          </cell>
          <cell r="D1830" t="str">
            <v>PART NUMBER</v>
          </cell>
          <cell r="E1830" t="str">
            <v>DESCRIPTION</v>
          </cell>
          <cell r="F1830" t="str">
            <v>PLNR.</v>
          </cell>
          <cell r="G1830" t="str">
            <v>RATIO</v>
          </cell>
          <cell r="H1830" t="str">
            <v>#DELVR</v>
          </cell>
          <cell r="I1830" t="str">
            <v>ADVANCE</v>
          </cell>
        </row>
        <row r="1831">
          <cell r="B1831" t="str">
            <v>G02</v>
          </cell>
          <cell r="D1831" t="str">
            <v>===============</v>
          </cell>
          <cell r="E1831" t="str">
            <v>===============</v>
          </cell>
          <cell r="F1831" t="str">
            <v>=====</v>
          </cell>
          <cell r="G1831" t="str">
            <v>=====</v>
          </cell>
          <cell r="H1831" t="str">
            <v>======</v>
          </cell>
          <cell r="I1831" t="str">
            <v>======</v>
          </cell>
        </row>
        <row r="1832">
          <cell r="B1832" t="str">
            <v>G02</v>
          </cell>
          <cell r="C1832">
            <v>0</v>
          </cell>
          <cell r="D1832" t="str">
            <v>VN230425-0020</v>
          </cell>
          <cell r="E1832" t="str">
            <v>MAGNET</v>
          </cell>
          <cell r="F1832">
            <v>6659</v>
          </cell>
          <cell r="G1832">
            <v>0</v>
          </cell>
          <cell r="H1832">
            <v>1</v>
          </cell>
          <cell r="I1832">
            <v>1</v>
          </cell>
        </row>
        <row r="1833">
          <cell r="B1833" t="str">
            <v>G02</v>
          </cell>
          <cell r="C1833" t="str">
            <v>+</v>
          </cell>
        </row>
        <row r="1834">
          <cell r="B1834" t="str">
            <v>G02</v>
          </cell>
        </row>
        <row r="1835">
          <cell r="B1835" t="str">
            <v>G02</v>
          </cell>
          <cell r="C1835">
            <v>0</v>
          </cell>
          <cell r="G1835" t="str">
            <v>=====</v>
          </cell>
          <cell r="H1835" t="str">
            <v>======</v>
          </cell>
          <cell r="I1835" t="str">
            <v>======</v>
          </cell>
        </row>
        <row r="1836">
          <cell r="B1836" t="str">
            <v>TOTAL:G02</v>
          </cell>
          <cell r="E1836" t="str">
            <v>SUPPLIER</v>
          </cell>
          <cell r="F1836" t="str">
            <v>TOTAL:</v>
          </cell>
          <cell r="G1836">
            <v>0</v>
          </cell>
          <cell r="H1836">
            <v>1</v>
          </cell>
          <cell r="I1836">
            <v>1</v>
          </cell>
        </row>
        <row r="1837">
          <cell r="B1837" t="str">
            <v>TOTAL:G02</v>
          </cell>
          <cell r="C1837">
            <v>1</v>
          </cell>
        </row>
        <row r="1838">
          <cell r="B1838" t="str">
            <v>TOTAL:G02</v>
          </cell>
          <cell r="D1838" t="str">
            <v>B483030</v>
          </cell>
          <cell r="G1838" t="str">
            <v>SUP</v>
          </cell>
          <cell r="H1838" t="str">
            <v>PLIER DE</v>
          </cell>
          <cell r="I1838" t="str">
            <v>LIVERY PE</v>
          </cell>
        </row>
        <row r="1839">
          <cell r="B1839" t="str">
            <v>TOTAL:G02</v>
          </cell>
          <cell r="C1839">
            <v>0</v>
          </cell>
          <cell r="D1839" t="str">
            <v>PLANT : K1</v>
          </cell>
        </row>
        <row r="1840">
          <cell r="B1840" t="str">
            <v>G03</v>
          </cell>
          <cell r="C1840">
            <v>0</v>
          </cell>
          <cell r="D1840" t="str">
            <v>SUPPLIER : G03</v>
          </cell>
          <cell r="E1840" t="str">
            <v>SWS Sales &amp; Ma</v>
          </cell>
          <cell r="F1840" t="str">
            <v>rketing(</v>
          </cell>
          <cell r="G1840" t="str">
            <v>Tha</v>
          </cell>
          <cell r="H1840" t="str">
            <v>ADV:03</v>
          </cell>
          <cell r="I1840" t="str">
            <v>DAYS  DLY</v>
          </cell>
        </row>
        <row r="1841">
          <cell r="B1841" t="str">
            <v>G03</v>
          </cell>
        </row>
        <row r="1842">
          <cell r="B1842" t="str">
            <v>G03</v>
          </cell>
          <cell r="D1842" t="str">
            <v>PART NUMBER</v>
          </cell>
          <cell r="E1842" t="str">
            <v>DESCRIPTION</v>
          </cell>
          <cell r="F1842" t="str">
            <v>PLNR.</v>
          </cell>
          <cell r="G1842" t="str">
            <v>RATIO</v>
          </cell>
          <cell r="H1842" t="str">
            <v>#DELVR</v>
          </cell>
          <cell r="I1842" t="str">
            <v>ADVANCE</v>
          </cell>
        </row>
        <row r="1843">
          <cell r="B1843" t="str">
            <v>G03</v>
          </cell>
          <cell r="D1843" t="str">
            <v>===============</v>
          </cell>
          <cell r="E1843" t="str">
            <v>===============</v>
          </cell>
          <cell r="F1843" t="str">
            <v>=====</v>
          </cell>
          <cell r="G1843" t="str">
            <v>=====</v>
          </cell>
          <cell r="H1843" t="str">
            <v>======</v>
          </cell>
          <cell r="I1843" t="str">
            <v>======</v>
          </cell>
        </row>
        <row r="1844">
          <cell r="B1844" t="str">
            <v>G03</v>
          </cell>
          <cell r="C1844">
            <v>0</v>
          </cell>
          <cell r="D1844" t="str">
            <v>VN065593-2490</v>
          </cell>
          <cell r="E1844" t="str">
            <v>RETAINER-691819</v>
          </cell>
          <cell r="F1844">
            <v>6659</v>
          </cell>
          <cell r="G1844">
            <v>0</v>
          </cell>
          <cell r="H1844">
            <v>4</v>
          </cell>
          <cell r="I1844">
            <v>4</v>
          </cell>
        </row>
        <row r="1845">
          <cell r="B1845" t="str">
            <v>G03</v>
          </cell>
          <cell r="C1845" t="str">
            <v>+</v>
          </cell>
        </row>
        <row r="1846">
          <cell r="B1846" t="str">
            <v>G03</v>
          </cell>
        </row>
        <row r="1847">
          <cell r="B1847" t="str">
            <v>G03</v>
          </cell>
        </row>
        <row r="1848">
          <cell r="B1848" t="str">
            <v>G03</v>
          </cell>
        </row>
        <row r="1849">
          <cell r="B1849" t="str">
            <v>G03</v>
          </cell>
          <cell r="C1849">
            <v>0</v>
          </cell>
          <cell r="D1849" t="str">
            <v>VN949197-0950</v>
          </cell>
          <cell r="E1849" t="str">
            <v>BUSHING, RUBBER</v>
          </cell>
          <cell r="F1849">
            <v>6659</v>
          </cell>
          <cell r="G1849">
            <v>0</v>
          </cell>
          <cell r="H1849">
            <v>5</v>
          </cell>
          <cell r="I1849">
            <v>5</v>
          </cell>
        </row>
        <row r="1850">
          <cell r="B1850" t="str">
            <v>G03</v>
          </cell>
          <cell r="C1850" t="str">
            <v>+</v>
          </cell>
        </row>
        <row r="1851">
          <cell r="B1851" t="str">
            <v>G03</v>
          </cell>
        </row>
        <row r="1852">
          <cell r="B1852" t="str">
            <v>G03</v>
          </cell>
        </row>
        <row r="1853">
          <cell r="B1853" t="str">
            <v>G03</v>
          </cell>
        </row>
        <row r="1854">
          <cell r="B1854" t="str">
            <v>G03</v>
          </cell>
        </row>
        <row r="1855">
          <cell r="B1855" t="str">
            <v>G03</v>
          </cell>
          <cell r="C1855">
            <v>0</v>
          </cell>
          <cell r="D1855" t="str">
            <v>VN949197-1000</v>
          </cell>
          <cell r="E1855" t="str">
            <v>BUSHING, RUBBER</v>
          </cell>
          <cell r="F1855">
            <v>6659</v>
          </cell>
          <cell r="G1855">
            <v>0</v>
          </cell>
          <cell r="H1855">
            <v>3</v>
          </cell>
          <cell r="I1855">
            <v>3</v>
          </cell>
        </row>
        <row r="1856">
          <cell r="B1856" t="str">
            <v>G03</v>
          </cell>
          <cell r="C1856" t="str">
            <v>+</v>
          </cell>
        </row>
        <row r="1857">
          <cell r="B1857" t="str">
            <v>G03</v>
          </cell>
        </row>
        <row r="1858">
          <cell r="B1858" t="str">
            <v>G03</v>
          </cell>
        </row>
        <row r="1859">
          <cell r="B1859" t="str">
            <v>G03</v>
          </cell>
          <cell r="C1859">
            <v>0</v>
          </cell>
          <cell r="D1859" t="str">
            <v>VN949197-1200</v>
          </cell>
          <cell r="E1859" t="str">
            <v>BUSHING, RUBBER</v>
          </cell>
          <cell r="F1859">
            <v>6659</v>
          </cell>
          <cell r="G1859">
            <v>0</v>
          </cell>
          <cell r="H1859">
            <v>4</v>
          </cell>
          <cell r="I1859">
            <v>4</v>
          </cell>
        </row>
        <row r="1860">
          <cell r="B1860" t="str">
            <v>G03</v>
          </cell>
          <cell r="C1860" t="str">
            <v>+</v>
          </cell>
        </row>
        <row r="1861">
          <cell r="B1861" t="str">
            <v>G03</v>
          </cell>
        </row>
        <row r="1862">
          <cell r="B1862" t="str">
            <v>G03</v>
          </cell>
        </row>
        <row r="1863">
          <cell r="B1863" t="str">
            <v>G03</v>
          </cell>
        </row>
        <row r="1864">
          <cell r="B1864" t="str">
            <v>G03</v>
          </cell>
          <cell r="C1864">
            <v>0</v>
          </cell>
          <cell r="D1864" t="str">
            <v>VN949372-8050</v>
          </cell>
          <cell r="E1864" t="str">
            <v>HOUSING, CONNEC</v>
          </cell>
          <cell r="F1864">
            <v>6659</v>
          </cell>
          <cell r="G1864">
            <v>20</v>
          </cell>
          <cell r="H1864">
            <v>5</v>
          </cell>
          <cell r="I1864">
            <v>4</v>
          </cell>
        </row>
        <row r="1865">
          <cell r="B1865" t="str">
            <v>G03</v>
          </cell>
          <cell r="C1865" t="str">
            <v>+</v>
          </cell>
        </row>
        <row r="1866">
          <cell r="B1866" t="str">
            <v>G03</v>
          </cell>
        </row>
        <row r="1867">
          <cell r="B1867" t="str">
            <v>G03</v>
          </cell>
        </row>
        <row r="1868">
          <cell r="B1868" t="str">
            <v>G03</v>
          </cell>
        </row>
        <row r="1869">
          <cell r="B1869" t="str">
            <v>G03</v>
          </cell>
          <cell r="C1869">
            <v>0</v>
          </cell>
          <cell r="D1869" t="str">
            <v>VN949372-8140</v>
          </cell>
          <cell r="E1869" t="str">
            <v>HOUSING,CONNECT</v>
          </cell>
          <cell r="F1869">
            <v>6659</v>
          </cell>
          <cell r="G1869">
            <v>40</v>
          </cell>
          <cell r="H1869">
            <v>5</v>
          </cell>
          <cell r="I1869">
            <v>3</v>
          </cell>
        </row>
        <row r="1870">
          <cell r="B1870" t="str">
            <v>G03</v>
          </cell>
          <cell r="C1870" t="str">
            <v>+</v>
          </cell>
        </row>
        <row r="1871">
          <cell r="B1871" t="str">
            <v>G03</v>
          </cell>
        </row>
        <row r="1872">
          <cell r="B1872" t="str">
            <v>G03</v>
          </cell>
        </row>
        <row r="1873">
          <cell r="B1873" t="str">
            <v>G03</v>
          </cell>
          <cell r="C1873">
            <v>0</v>
          </cell>
          <cell r="D1873" t="str">
            <v>VN949372-8720</v>
          </cell>
          <cell r="E1873" t="str">
            <v>HOUSING, CONNEC</v>
          </cell>
          <cell r="F1873">
            <v>6659</v>
          </cell>
          <cell r="G1873">
            <v>0</v>
          </cell>
          <cell r="H1873">
            <v>5</v>
          </cell>
          <cell r="I1873">
            <v>5</v>
          </cell>
        </row>
        <row r="1874">
          <cell r="B1874" t="str">
            <v>G03</v>
          </cell>
          <cell r="C1874" t="str">
            <v>+</v>
          </cell>
        </row>
        <row r="1875">
          <cell r="B1875" t="str">
            <v>G03</v>
          </cell>
        </row>
        <row r="1876">
          <cell r="B1876" t="str">
            <v>G03</v>
          </cell>
        </row>
        <row r="1877">
          <cell r="B1877" t="str">
            <v>G03</v>
          </cell>
        </row>
        <row r="1878">
          <cell r="B1878" t="str">
            <v>G03</v>
          </cell>
        </row>
        <row r="1879">
          <cell r="B1879" t="str">
            <v>G03</v>
          </cell>
          <cell r="C1879">
            <v>0</v>
          </cell>
          <cell r="D1879" t="str">
            <v>VN949373-2660</v>
          </cell>
          <cell r="E1879" t="str">
            <v>TERMINAL,CONNEC</v>
          </cell>
          <cell r="F1879">
            <v>6659</v>
          </cell>
          <cell r="G1879">
            <v>0</v>
          </cell>
          <cell r="H1879">
            <v>4</v>
          </cell>
          <cell r="I1879">
            <v>4</v>
          </cell>
        </row>
        <row r="1880">
          <cell r="B1880" t="str">
            <v>G03</v>
          </cell>
          <cell r="C1880" t="str">
            <v>+</v>
          </cell>
        </row>
        <row r="1881">
          <cell r="B1881" t="str">
            <v>G03</v>
          </cell>
        </row>
        <row r="1882">
          <cell r="B1882" t="str">
            <v>G03</v>
          </cell>
        </row>
        <row r="1883">
          <cell r="B1883" t="str">
            <v>G03</v>
          </cell>
        </row>
        <row r="1884">
          <cell r="B1884" t="str">
            <v>G03</v>
          </cell>
          <cell r="C1884">
            <v>0</v>
          </cell>
          <cell r="D1884" t="str">
            <v>VN949373-2730</v>
          </cell>
          <cell r="E1884" t="str">
            <v>TERMINAL, CONNE</v>
          </cell>
          <cell r="F1884">
            <v>6659</v>
          </cell>
          <cell r="G1884">
            <v>33.299999999999997</v>
          </cell>
          <cell r="H1884">
            <v>3</v>
          </cell>
          <cell r="I1884">
            <v>2</v>
          </cell>
        </row>
        <row r="1885">
          <cell r="B1885" t="str">
            <v>G03</v>
          </cell>
          <cell r="C1885" t="str">
            <v>+</v>
          </cell>
        </row>
        <row r="1886">
          <cell r="B1886" t="str">
            <v>G03</v>
          </cell>
        </row>
        <row r="1887">
          <cell r="B1887" t="str">
            <v>G03</v>
          </cell>
          <cell r="C1887">
            <v>0</v>
          </cell>
          <cell r="D1887" t="str">
            <v>VN949373-3240</v>
          </cell>
          <cell r="E1887" t="str">
            <v>TERMINAL, CONNE</v>
          </cell>
          <cell r="F1887">
            <v>6659</v>
          </cell>
          <cell r="G1887">
            <v>0</v>
          </cell>
          <cell r="H1887">
            <v>5</v>
          </cell>
          <cell r="I1887">
            <v>5</v>
          </cell>
        </row>
        <row r="1888">
          <cell r="B1888" t="str">
            <v>G03</v>
          </cell>
          <cell r="C1888" t="str">
            <v>+</v>
          </cell>
        </row>
        <row r="1889">
          <cell r="B1889" t="str">
            <v>G03</v>
          </cell>
        </row>
        <row r="1890">
          <cell r="B1890" t="str">
            <v>G03</v>
          </cell>
        </row>
        <row r="1891">
          <cell r="B1891" t="str">
            <v>G03</v>
          </cell>
        </row>
        <row r="1892">
          <cell r="B1892" t="str">
            <v>G03</v>
          </cell>
        </row>
        <row r="1893">
          <cell r="B1893" t="str">
            <v>G03</v>
          </cell>
          <cell r="C1893">
            <v>0</v>
          </cell>
          <cell r="G1893" t="str">
            <v>=====</v>
          </cell>
          <cell r="H1893" t="str">
            <v>======</v>
          </cell>
          <cell r="I1893" t="str">
            <v>======</v>
          </cell>
        </row>
        <row r="1894">
          <cell r="B1894" t="str">
            <v>TOTAL:G03</v>
          </cell>
          <cell r="E1894" t="str">
            <v>SUPPLIER</v>
          </cell>
          <cell r="F1894" t="str">
            <v>TOTAL:</v>
          </cell>
          <cell r="G1894">
            <v>9.3000000000000007</v>
          </cell>
          <cell r="H1894">
            <v>43</v>
          </cell>
          <cell r="I1894">
            <v>39</v>
          </cell>
        </row>
        <row r="1895">
          <cell r="B1895" t="str">
            <v>TOTAL:G03</v>
          </cell>
          <cell r="C1895">
            <v>1</v>
          </cell>
        </row>
        <row r="1896">
          <cell r="B1896" t="str">
            <v>TOTAL:G03</v>
          </cell>
          <cell r="D1896" t="str">
            <v>B483030</v>
          </cell>
          <cell r="G1896" t="str">
            <v>SUP</v>
          </cell>
          <cell r="H1896" t="str">
            <v>PLIER DE</v>
          </cell>
          <cell r="I1896" t="str">
            <v>LIVERY PE</v>
          </cell>
        </row>
        <row r="1897">
          <cell r="B1897" t="str">
            <v>TOTAL:G03</v>
          </cell>
          <cell r="C1897">
            <v>0</v>
          </cell>
          <cell r="D1897" t="str">
            <v>PLANT : K1</v>
          </cell>
        </row>
        <row r="1898">
          <cell r="B1898" t="str">
            <v>G05</v>
          </cell>
          <cell r="C1898">
            <v>0</v>
          </cell>
          <cell r="D1898" t="str">
            <v>SUPPLIER : G05</v>
          </cell>
          <cell r="E1898" t="str">
            <v>Yamada Somboon</v>
          </cell>
          <cell r="F1898" t="str">
            <v>Co.,Ltd</v>
          </cell>
          <cell r="G1898" t="str">
            <v>.</v>
          </cell>
          <cell r="H1898" t="str">
            <v>ADVANCE</v>
          </cell>
          <cell r="I1898" t="str">
            <v>OK :  3</v>
          </cell>
        </row>
        <row r="1899">
          <cell r="B1899" t="str">
            <v>G05</v>
          </cell>
        </row>
        <row r="1900">
          <cell r="B1900" t="str">
            <v>G05</v>
          </cell>
          <cell r="D1900" t="str">
            <v>PART NUMBER</v>
          </cell>
          <cell r="E1900" t="str">
            <v>DESCRIPTION</v>
          </cell>
          <cell r="F1900" t="str">
            <v>PLNR.</v>
          </cell>
          <cell r="G1900" t="str">
            <v>RATIO</v>
          </cell>
          <cell r="H1900" t="str">
            <v>#DELVR</v>
          </cell>
          <cell r="I1900" t="str">
            <v>ADVANCE</v>
          </cell>
        </row>
        <row r="1901">
          <cell r="B1901" t="str">
            <v>G05</v>
          </cell>
          <cell r="D1901" t="str">
            <v>===============</v>
          </cell>
          <cell r="E1901" t="str">
            <v>===============</v>
          </cell>
          <cell r="F1901" t="str">
            <v>=====</v>
          </cell>
          <cell r="G1901" t="str">
            <v>=====</v>
          </cell>
          <cell r="H1901" t="str">
            <v>======</v>
          </cell>
          <cell r="I1901" t="str">
            <v>======</v>
          </cell>
        </row>
        <row r="1902">
          <cell r="B1902" t="str">
            <v>G05</v>
          </cell>
          <cell r="C1902">
            <v>0</v>
          </cell>
          <cell r="D1902" t="str">
            <v>VN082011-0090</v>
          </cell>
          <cell r="E1902" t="str">
            <v>VALVE BODY, LOW</v>
          </cell>
          <cell r="F1902">
            <v>6659</v>
          </cell>
          <cell r="G1902">
            <v>100</v>
          </cell>
          <cell r="H1902">
            <v>1</v>
          </cell>
          <cell r="I1902">
            <v>0</v>
          </cell>
        </row>
        <row r="1903">
          <cell r="B1903" t="str">
            <v>G05</v>
          </cell>
          <cell r="C1903">
            <v>0</v>
          </cell>
          <cell r="G1903" t="str">
            <v>=====</v>
          </cell>
          <cell r="H1903" t="str">
            <v>======</v>
          </cell>
          <cell r="I1903" t="str">
            <v>======</v>
          </cell>
        </row>
        <row r="1904">
          <cell r="B1904" t="str">
            <v>TOTAL:G05</v>
          </cell>
          <cell r="E1904" t="str">
            <v>SUPPLIER</v>
          </cell>
          <cell r="F1904" t="str">
            <v>TOTAL:</v>
          </cell>
          <cell r="G1904">
            <v>100</v>
          </cell>
          <cell r="H1904">
            <v>1</v>
          </cell>
          <cell r="I1904">
            <v>0</v>
          </cell>
        </row>
        <row r="1905">
          <cell r="B1905" t="str">
            <v>TOTAL:G05</v>
          </cell>
          <cell r="C1905">
            <v>1</v>
          </cell>
        </row>
        <row r="1906">
          <cell r="B1906" t="str">
            <v>TOTAL:G05</v>
          </cell>
          <cell r="D1906" t="str">
            <v>B483030</v>
          </cell>
          <cell r="G1906" t="str">
            <v>SUP</v>
          </cell>
          <cell r="H1906" t="str">
            <v>PLIER DE</v>
          </cell>
          <cell r="I1906" t="str">
            <v>LIVERY PE</v>
          </cell>
        </row>
        <row r="1907">
          <cell r="B1907" t="str">
            <v>TOTAL:G05</v>
          </cell>
          <cell r="C1907">
            <v>0</v>
          </cell>
          <cell r="D1907" t="str">
            <v>PLANT : K1</v>
          </cell>
        </row>
        <row r="1908">
          <cell r="B1908" t="str">
            <v>G06</v>
          </cell>
          <cell r="C1908">
            <v>0</v>
          </cell>
          <cell r="D1908" t="str">
            <v>SUPPLIER : G06</v>
          </cell>
          <cell r="E1908" t="str">
            <v>DAIKI ALUMINIU</v>
          </cell>
          <cell r="F1908" t="str">
            <v>M INDUST</v>
          </cell>
          <cell r="G1908" t="str">
            <v>RY</v>
          </cell>
          <cell r="H1908" t="str">
            <v>ADVANCE</v>
          </cell>
          <cell r="I1908" t="str">
            <v>OK :  3</v>
          </cell>
        </row>
        <row r="1909">
          <cell r="B1909" t="str">
            <v>G06</v>
          </cell>
        </row>
        <row r="1910">
          <cell r="B1910" t="str">
            <v>G06</v>
          </cell>
          <cell r="D1910" t="str">
            <v>PART NUMBER</v>
          </cell>
          <cell r="E1910" t="str">
            <v>DESCRIPTION</v>
          </cell>
          <cell r="F1910" t="str">
            <v>PLNR.</v>
          </cell>
          <cell r="G1910" t="str">
            <v>RATIO</v>
          </cell>
          <cell r="H1910" t="str">
            <v>#DELVR</v>
          </cell>
          <cell r="I1910" t="str">
            <v>ADVANCE</v>
          </cell>
        </row>
        <row r="1911">
          <cell r="B1911" t="str">
            <v>G06</v>
          </cell>
          <cell r="D1911" t="str">
            <v>===============</v>
          </cell>
          <cell r="E1911" t="str">
            <v>===============</v>
          </cell>
          <cell r="F1911" t="str">
            <v>=====</v>
          </cell>
          <cell r="G1911" t="str">
            <v>=====</v>
          </cell>
          <cell r="H1911" t="str">
            <v>======</v>
          </cell>
          <cell r="I1911" t="str">
            <v>======</v>
          </cell>
        </row>
        <row r="1912">
          <cell r="B1912" t="str">
            <v>G06</v>
          </cell>
          <cell r="C1912">
            <v>0</v>
          </cell>
          <cell r="D1912" t="str">
            <v>M140001</v>
          </cell>
          <cell r="E1912" t="str">
            <v>ALUMINUM INGOT</v>
          </cell>
          <cell r="F1912">
            <v>6659</v>
          </cell>
          <cell r="G1912">
            <v>75</v>
          </cell>
          <cell r="H1912">
            <v>4</v>
          </cell>
          <cell r="I1912">
            <v>0</v>
          </cell>
        </row>
        <row r="1913">
          <cell r="B1913" t="str">
            <v>G06</v>
          </cell>
          <cell r="C1913" t="str">
            <v>+</v>
          </cell>
        </row>
        <row r="1914">
          <cell r="B1914" t="str">
            <v>G06</v>
          </cell>
          <cell r="C1914">
            <v>0</v>
          </cell>
          <cell r="G1914" t="str">
            <v>=====</v>
          </cell>
          <cell r="H1914" t="str">
            <v>======</v>
          </cell>
          <cell r="I1914" t="str">
            <v>======</v>
          </cell>
        </row>
        <row r="1915">
          <cell r="B1915" t="str">
            <v>TOTAL:G06</v>
          </cell>
          <cell r="E1915" t="str">
            <v>SUPPLIER</v>
          </cell>
          <cell r="F1915" t="str">
            <v>TOTAL:</v>
          </cell>
          <cell r="G1915">
            <v>75</v>
          </cell>
          <cell r="H1915">
            <v>4</v>
          </cell>
          <cell r="I1915">
            <v>0</v>
          </cell>
        </row>
        <row r="1916">
          <cell r="B1916" t="str">
            <v>TOTAL:G06</v>
          </cell>
          <cell r="C1916">
            <v>1</v>
          </cell>
        </row>
        <row r="1917">
          <cell r="B1917" t="str">
            <v>TOTAL:G06</v>
          </cell>
          <cell r="D1917" t="str">
            <v>B483030</v>
          </cell>
          <cell r="G1917" t="str">
            <v>SUP</v>
          </cell>
          <cell r="H1917" t="str">
            <v>PLIER DE</v>
          </cell>
          <cell r="I1917" t="str">
            <v>LIVERY PE</v>
          </cell>
        </row>
        <row r="1918">
          <cell r="B1918" t="str">
            <v>TOTAL:G06</v>
          </cell>
          <cell r="C1918">
            <v>0</v>
          </cell>
          <cell r="D1918" t="str">
            <v>PLANT : K1</v>
          </cell>
        </row>
        <row r="1919">
          <cell r="B1919" t="str">
            <v>G66</v>
          </cell>
          <cell r="C1919">
            <v>0</v>
          </cell>
          <cell r="D1919" t="str">
            <v>SUPPLIER : G66</v>
          </cell>
          <cell r="E1919" t="str">
            <v>DENSO INTERNAT</v>
          </cell>
          <cell r="F1919" t="str">
            <v>IONAL AS</v>
          </cell>
          <cell r="G1919" t="str">
            <v>IA</v>
          </cell>
          <cell r="H1919" t="str">
            <v>ADV:03</v>
          </cell>
          <cell r="I1919" t="str">
            <v>DAYS  DLY</v>
          </cell>
        </row>
        <row r="1920">
          <cell r="B1920" t="str">
            <v>G66</v>
          </cell>
        </row>
        <row r="1921">
          <cell r="B1921" t="str">
            <v>G66</v>
          </cell>
          <cell r="D1921" t="str">
            <v>PART NUMBER</v>
          </cell>
          <cell r="E1921" t="str">
            <v>DESCRIPTION</v>
          </cell>
          <cell r="F1921" t="str">
            <v>PLNR.</v>
          </cell>
          <cell r="G1921" t="str">
            <v>RATIO</v>
          </cell>
          <cell r="H1921" t="str">
            <v>#DELVR</v>
          </cell>
          <cell r="I1921" t="str">
            <v>ADVANCE</v>
          </cell>
        </row>
        <row r="1922">
          <cell r="B1922" t="str">
            <v>G66</v>
          </cell>
          <cell r="D1922" t="str">
            <v>===============</v>
          </cell>
          <cell r="E1922" t="str">
            <v>===============</v>
          </cell>
          <cell r="F1922" t="str">
            <v>=====</v>
          </cell>
          <cell r="G1922" t="str">
            <v>=====</v>
          </cell>
          <cell r="H1922" t="str">
            <v>======</v>
          </cell>
          <cell r="I1922" t="str">
            <v>======</v>
          </cell>
        </row>
        <row r="1923">
          <cell r="B1923" t="str">
            <v>G66</v>
          </cell>
          <cell r="C1923">
            <v>0</v>
          </cell>
          <cell r="D1923" t="str">
            <v>VN012039-0010</v>
          </cell>
          <cell r="E1923" t="str">
            <v>SHAFT</v>
          </cell>
          <cell r="F1923">
            <v>10009</v>
          </cell>
          <cell r="G1923">
            <v>88.8</v>
          </cell>
          <cell r="H1923">
            <v>18</v>
          </cell>
          <cell r="I1923">
            <v>2</v>
          </cell>
        </row>
        <row r="1924">
          <cell r="B1924" t="str">
            <v>G66</v>
          </cell>
          <cell r="C1924" t="str">
            <v>+</v>
          </cell>
        </row>
        <row r="1925">
          <cell r="B1925" t="str">
            <v>G66</v>
          </cell>
        </row>
        <row r="1926">
          <cell r="B1926" t="str">
            <v>G66</v>
          </cell>
          <cell r="C1926">
            <v>0</v>
          </cell>
          <cell r="D1926" t="str">
            <v>VN012039-0020</v>
          </cell>
          <cell r="E1926" t="str">
            <v>SHAFT</v>
          </cell>
          <cell r="F1926">
            <v>10009</v>
          </cell>
          <cell r="G1926">
            <v>94.4</v>
          </cell>
          <cell r="H1926">
            <v>18</v>
          </cell>
          <cell r="I1926">
            <v>1</v>
          </cell>
        </row>
        <row r="1927">
          <cell r="B1927" t="str">
            <v>G66</v>
          </cell>
          <cell r="C1927" t="str">
            <v>+</v>
          </cell>
        </row>
        <row r="1928">
          <cell r="B1928" t="str">
            <v>G66</v>
          </cell>
          <cell r="C1928">
            <v>0</v>
          </cell>
          <cell r="D1928" t="str">
            <v>VN012039-0030</v>
          </cell>
          <cell r="E1928" t="str">
            <v>SHAFT</v>
          </cell>
          <cell r="F1928">
            <v>10009</v>
          </cell>
          <cell r="G1928">
            <v>90.9</v>
          </cell>
          <cell r="H1928">
            <v>11</v>
          </cell>
          <cell r="I1928">
            <v>1</v>
          </cell>
        </row>
        <row r="1929">
          <cell r="B1929" t="str">
            <v>G66</v>
          </cell>
          <cell r="C1929" t="str">
            <v>+</v>
          </cell>
        </row>
        <row r="1930">
          <cell r="B1930" t="str">
            <v>G66</v>
          </cell>
          <cell r="C1930">
            <v>0</v>
          </cell>
          <cell r="D1930" t="str">
            <v>VN012049-0160</v>
          </cell>
          <cell r="E1930" t="str">
            <v>PLATE, THRUST</v>
          </cell>
          <cell r="F1930">
            <v>10009</v>
          </cell>
          <cell r="G1930">
            <v>88.2</v>
          </cell>
          <cell r="H1930">
            <v>17</v>
          </cell>
          <cell r="I1930">
            <v>2</v>
          </cell>
        </row>
        <row r="1931">
          <cell r="B1931" t="str">
            <v>G66</v>
          </cell>
          <cell r="C1931" t="str">
            <v>+</v>
          </cell>
        </row>
        <row r="1932">
          <cell r="B1932" t="str">
            <v>G66</v>
          </cell>
        </row>
        <row r="1933">
          <cell r="B1933" t="str">
            <v>G66</v>
          </cell>
          <cell r="C1933">
            <v>0</v>
          </cell>
          <cell r="D1933" t="str">
            <v>VN012049-0170</v>
          </cell>
          <cell r="E1933" t="str">
            <v>PLATE, THRUST</v>
          </cell>
          <cell r="F1933">
            <v>10009</v>
          </cell>
          <cell r="G1933">
            <v>100</v>
          </cell>
          <cell r="H1933">
            <v>3</v>
          </cell>
          <cell r="I1933">
            <v>0</v>
          </cell>
        </row>
        <row r="1934">
          <cell r="B1934" t="str">
            <v>G66</v>
          </cell>
          <cell r="C1934">
            <v>0</v>
          </cell>
          <cell r="D1934" t="str">
            <v>VN012049-0280</v>
          </cell>
          <cell r="E1934" t="str">
            <v>PLATE, THRUST</v>
          </cell>
          <cell r="F1934">
            <v>10009</v>
          </cell>
          <cell r="G1934">
            <v>88.8</v>
          </cell>
          <cell r="H1934">
            <v>18</v>
          </cell>
          <cell r="I1934">
            <v>2</v>
          </cell>
        </row>
        <row r="1935">
          <cell r="B1935" t="str">
            <v>G66</v>
          </cell>
          <cell r="C1935" t="str">
            <v>+</v>
          </cell>
        </row>
        <row r="1936">
          <cell r="B1936" t="str">
            <v>G66</v>
          </cell>
        </row>
        <row r="1937">
          <cell r="B1937" t="str">
            <v>G66</v>
          </cell>
          <cell r="C1937">
            <v>0</v>
          </cell>
          <cell r="D1937" t="str">
            <v>VN012049-0350</v>
          </cell>
          <cell r="E1937" t="str">
            <v>PLATE, THRUST</v>
          </cell>
          <cell r="F1937">
            <v>10009</v>
          </cell>
          <cell r="G1937">
            <v>100</v>
          </cell>
          <cell r="H1937">
            <v>2</v>
          </cell>
          <cell r="I1937">
            <v>0</v>
          </cell>
        </row>
        <row r="1938">
          <cell r="B1938" t="str">
            <v>G66</v>
          </cell>
          <cell r="C1938">
            <v>0</v>
          </cell>
          <cell r="D1938" t="str">
            <v>VN079625-0250</v>
          </cell>
          <cell r="E1938" t="str">
            <v>SCREW, ADJUST</v>
          </cell>
          <cell r="F1938">
            <v>10009</v>
          </cell>
          <cell r="G1938">
            <v>93.3</v>
          </cell>
          <cell r="H1938">
            <v>15</v>
          </cell>
          <cell r="I1938">
            <v>1</v>
          </cell>
        </row>
        <row r="1939">
          <cell r="B1939" t="str">
            <v>G66</v>
          </cell>
          <cell r="C1939" t="str">
            <v>+</v>
          </cell>
        </row>
        <row r="1940">
          <cell r="B1940" t="str">
            <v>G66</v>
          </cell>
          <cell r="C1940">
            <v>0</v>
          </cell>
          <cell r="D1940" t="str">
            <v>VN079625-0500</v>
          </cell>
          <cell r="E1940" t="str">
            <v>SCREW, ADJUST</v>
          </cell>
          <cell r="F1940">
            <v>10009</v>
          </cell>
          <cell r="G1940">
            <v>93.7</v>
          </cell>
          <cell r="H1940">
            <v>16</v>
          </cell>
          <cell r="I1940">
            <v>1</v>
          </cell>
        </row>
        <row r="1941">
          <cell r="B1941" t="str">
            <v>G66</v>
          </cell>
          <cell r="C1941" t="str">
            <v>+</v>
          </cell>
        </row>
        <row r="1942">
          <cell r="B1942" t="str">
            <v>G66</v>
          </cell>
          <cell r="C1942">
            <v>0</v>
          </cell>
          <cell r="D1942" t="str">
            <v>VN082067-0010</v>
          </cell>
          <cell r="E1942" t="str">
            <v>MAGNET</v>
          </cell>
          <cell r="F1942">
            <v>10009</v>
          </cell>
          <cell r="G1942">
            <v>92.3</v>
          </cell>
          <cell r="H1942">
            <v>13</v>
          </cell>
          <cell r="I1942">
            <v>1</v>
          </cell>
        </row>
        <row r="1943">
          <cell r="B1943" t="str">
            <v>G66</v>
          </cell>
          <cell r="C1943" t="str">
            <v>+</v>
          </cell>
        </row>
        <row r="1944">
          <cell r="B1944" t="str">
            <v>G66</v>
          </cell>
          <cell r="C1944">
            <v>0</v>
          </cell>
          <cell r="D1944" t="str">
            <v>VN082361-0010</v>
          </cell>
          <cell r="E1944" t="str">
            <v>BEARING</v>
          </cell>
          <cell r="F1944">
            <v>10009</v>
          </cell>
          <cell r="G1944">
            <v>82.3</v>
          </cell>
          <cell r="H1944">
            <v>17</v>
          </cell>
          <cell r="I1944">
            <v>3</v>
          </cell>
        </row>
        <row r="1945">
          <cell r="B1945" t="str">
            <v>G66</v>
          </cell>
          <cell r="C1945" t="str">
            <v>+</v>
          </cell>
        </row>
        <row r="1946">
          <cell r="B1946" t="str">
            <v>G66</v>
          </cell>
        </row>
        <row r="1947">
          <cell r="B1947" t="str">
            <v>G66</v>
          </cell>
        </row>
        <row r="1948">
          <cell r="B1948" t="str">
            <v>G66</v>
          </cell>
          <cell r="C1948">
            <v>0</v>
          </cell>
          <cell r="D1948" t="str">
            <v>VN082370-0021</v>
          </cell>
          <cell r="E1948" t="str">
            <v>ACTUATOR ASSY,</v>
          </cell>
          <cell r="F1948">
            <v>10009</v>
          </cell>
          <cell r="G1948">
            <v>92.3</v>
          </cell>
          <cell r="H1948">
            <v>13</v>
          </cell>
          <cell r="I1948">
            <v>1</v>
          </cell>
        </row>
        <row r="1949">
          <cell r="B1949" t="str">
            <v>G66</v>
          </cell>
          <cell r="C1949" t="str">
            <v>+</v>
          </cell>
        </row>
        <row r="1950">
          <cell r="B1950" t="str">
            <v>G66</v>
          </cell>
          <cell r="C1950">
            <v>0</v>
          </cell>
          <cell r="D1950" t="str">
            <v>VN082370-0030</v>
          </cell>
          <cell r="E1950" t="str">
            <v>ACTUATOR ASSY,</v>
          </cell>
          <cell r="F1950">
            <v>10009</v>
          </cell>
          <cell r="G1950">
            <v>88.2</v>
          </cell>
          <cell r="H1950">
            <v>17</v>
          </cell>
          <cell r="I1950">
            <v>2</v>
          </cell>
        </row>
        <row r="1951">
          <cell r="B1951" t="str">
            <v>G66</v>
          </cell>
          <cell r="C1951" t="str">
            <v>+</v>
          </cell>
        </row>
        <row r="1952">
          <cell r="B1952" t="str">
            <v>G66</v>
          </cell>
        </row>
        <row r="1953">
          <cell r="B1953" t="str">
            <v>G66</v>
          </cell>
          <cell r="C1953">
            <v>0</v>
          </cell>
          <cell r="D1953" t="str">
            <v>VN135013-2850</v>
          </cell>
          <cell r="E1953" t="str">
            <v>NOZZLE</v>
          </cell>
          <cell r="F1953">
            <v>10009</v>
          </cell>
          <cell r="G1953">
            <v>87.5</v>
          </cell>
          <cell r="H1953">
            <v>8</v>
          </cell>
          <cell r="I1953">
            <v>1</v>
          </cell>
        </row>
        <row r="1954">
          <cell r="B1954" t="str">
            <v>G66</v>
          </cell>
          <cell r="C1954" t="str">
            <v>+</v>
          </cell>
        </row>
        <row r="1955">
          <cell r="B1955" t="str">
            <v>G66</v>
          </cell>
          <cell r="C1955">
            <v>0</v>
          </cell>
          <cell r="D1955" t="str">
            <v>VN135030-1870</v>
          </cell>
          <cell r="E1955" t="str">
            <v>COVER SUB-ASSY</v>
          </cell>
          <cell r="F1955">
            <v>10009</v>
          </cell>
          <cell r="G1955">
            <v>83.3</v>
          </cell>
          <cell r="H1955">
            <v>6</v>
          </cell>
          <cell r="I1955">
            <v>1</v>
          </cell>
        </row>
        <row r="1956">
          <cell r="B1956" t="str">
            <v>G66</v>
          </cell>
          <cell r="C1956" t="str">
            <v>+</v>
          </cell>
        </row>
        <row r="1957">
          <cell r="B1957" t="str">
            <v>G66</v>
          </cell>
          <cell r="C1957">
            <v>0</v>
          </cell>
          <cell r="D1957" t="str">
            <v>VN135030-1880</v>
          </cell>
          <cell r="E1957" t="str">
            <v>COVER SUB-ASSY</v>
          </cell>
          <cell r="F1957">
            <v>10009</v>
          </cell>
          <cell r="G1957">
            <v>25</v>
          </cell>
          <cell r="H1957">
            <v>4</v>
          </cell>
          <cell r="I1957">
            <v>3</v>
          </cell>
        </row>
        <row r="1958">
          <cell r="B1958" t="str">
            <v>G66</v>
          </cell>
          <cell r="C1958" t="str">
            <v>+</v>
          </cell>
        </row>
        <row r="1959">
          <cell r="B1959" t="str">
            <v>G66</v>
          </cell>
        </row>
        <row r="1960">
          <cell r="B1960" t="str">
            <v>G66</v>
          </cell>
        </row>
        <row r="1961">
          <cell r="B1961" t="str">
            <v>G66</v>
          </cell>
          <cell r="C1961">
            <v>0</v>
          </cell>
          <cell r="D1961" t="str">
            <v>VN135030-1890</v>
          </cell>
          <cell r="E1961" t="str">
            <v>COVER SUB-ASSY</v>
          </cell>
          <cell r="F1961">
            <v>10009</v>
          </cell>
          <cell r="G1961">
            <v>100</v>
          </cell>
          <cell r="H1961">
            <v>1</v>
          </cell>
          <cell r="I1961">
            <v>0</v>
          </cell>
        </row>
        <row r="1962">
          <cell r="B1962" t="str">
            <v>G66</v>
          </cell>
          <cell r="C1962">
            <v>0</v>
          </cell>
          <cell r="D1962" t="str">
            <v>VN135030-1940</v>
          </cell>
          <cell r="E1962" t="str">
            <v>COVER SUB-ASSY</v>
          </cell>
          <cell r="F1962">
            <v>10009</v>
          </cell>
          <cell r="G1962">
            <v>100</v>
          </cell>
          <cell r="H1962">
            <v>2</v>
          </cell>
          <cell r="I1962">
            <v>0</v>
          </cell>
        </row>
        <row r="1963">
          <cell r="B1963" t="str">
            <v>G66</v>
          </cell>
          <cell r="C1963">
            <v>0</v>
          </cell>
          <cell r="D1963" t="str">
            <v>VN135030-2000</v>
          </cell>
          <cell r="E1963" t="str">
            <v>COVER, DIAPHRAG</v>
          </cell>
          <cell r="F1963">
            <v>10009</v>
          </cell>
          <cell r="G1963">
            <v>66.599999999999994</v>
          </cell>
          <cell r="H1963">
            <v>3</v>
          </cell>
          <cell r="I1963">
            <v>1</v>
          </cell>
        </row>
        <row r="1964">
          <cell r="B1964" t="str">
            <v>G66</v>
          </cell>
          <cell r="C1964" t="str">
            <v>+</v>
          </cell>
        </row>
        <row r="1965">
          <cell r="B1965" t="str">
            <v>G66</v>
          </cell>
          <cell r="C1965">
            <v>0</v>
          </cell>
          <cell r="D1965" t="str">
            <v>VN135035-0090</v>
          </cell>
          <cell r="E1965" t="str">
            <v>HOLDER,SPRING</v>
          </cell>
          <cell r="F1965">
            <v>10009</v>
          </cell>
          <cell r="G1965">
            <v>100</v>
          </cell>
          <cell r="H1965">
            <v>1</v>
          </cell>
          <cell r="I1965">
            <v>0</v>
          </cell>
        </row>
        <row r="1966">
          <cell r="B1966" t="str">
            <v>G66</v>
          </cell>
          <cell r="C1966">
            <v>0</v>
          </cell>
          <cell r="D1966" t="str">
            <v>VN135084-0500</v>
          </cell>
          <cell r="E1966" t="str">
            <v>PLATE,PRESSURE,</v>
          </cell>
          <cell r="F1966">
            <v>10009</v>
          </cell>
          <cell r="G1966">
            <v>80</v>
          </cell>
          <cell r="H1966">
            <v>5</v>
          </cell>
          <cell r="I1966">
            <v>1</v>
          </cell>
        </row>
        <row r="1967">
          <cell r="B1967" t="str">
            <v>G66</v>
          </cell>
          <cell r="C1967" t="str">
            <v>+</v>
          </cell>
        </row>
        <row r="1968">
          <cell r="B1968" t="str">
            <v>G66</v>
          </cell>
          <cell r="C1968">
            <v>0</v>
          </cell>
          <cell r="D1968" t="str">
            <v>VN135085-0270</v>
          </cell>
          <cell r="E1968" t="str">
            <v>PLATE,PRESSURE,</v>
          </cell>
          <cell r="F1968">
            <v>10009</v>
          </cell>
          <cell r="G1968">
            <v>66.599999999999994</v>
          </cell>
          <cell r="H1968">
            <v>3</v>
          </cell>
          <cell r="I1968">
            <v>1</v>
          </cell>
        </row>
        <row r="1969">
          <cell r="B1969" t="str">
            <v>G66</v>
          </cell>
          <cell r="C1969" t="str">
            <v>+</v>
          </cell>
        </row>
        <row r="1970">
          <cell r="B1970" t="str">
            <v>G66</v>
          </cell>
          <cell r="C1970">
            <v>1</v>
          </cell>
        </row>
        <row r="1971">
          <cell r="B1971" t="str">
            <v>G66</v>
          </cell>
          <cell r="D1971" t="str">
            <v>B483030</v>
          </cell>
          <cell r="G1971" t="str">
            <v>SUP</v>
          </cell>
          <cell r="H1971" t="str">
            <v>PLIER DE</v>
          </cell>
          <cell r="I1971" t="str">
            <v>LIVERY PE</v>
          </cell>
        </row>
        <row r="1972">
          <cell r="B1972" t="str">
            <v>G66</v>
          </cell>
          <cell r="C1972">
            <v>0</v>
          </cell>
          <cell r="D1972" t="str">
            <v>PLANT : K1</v>
          </cell>
        </row>
        <row r="1973">
          <cell r="B1973" t="str">
            <v>G66</v>
          </cell>
          <cell r="C1973">
            <v>0</v>
          </cell>
          <cell r="D1973" t="str">
            <v>SUPPLIER : G66</v>
          </cell>
          <cell r="E1973" t="str">
            <v>DENSO INTERNAT</v>
          </cell>
          <cell r="F1973" t="str">
            <v>IONAL AS</v>
          </cell>
          <cell r="G1973" t="str">
            <v>IA</v>
          </cell>
          <cell r="H1973" t="str">
            <v>ADV:03</v>
          </cell>
          <cell r="I1973" t="str">
            <v>DAYS  DLY</v>
          </cell>
        </row>
        <row r="1974">
          <cell r="B1974" t="str">
            <v>G66</v>
          </cell>
        </row>
        <row r="1975">
          <cell r="B1975" t="str">
            <v>G66</v>
          </cell>
          <cell r="D1975" t="str">
            <v>PART NUMBER</v>
          </cell>
          <cell r="E1975" t="str">
            <v>DESCRIPTION</v>
          </cell>
          <cell r="F1975" t="str">
            <v>PLNR.</v>
          </cell>
          <cell r="G1975" t="str">
            <v>RATIO</v>
          </cell>
          <cell r="H1975" t="str">
            <v>#DELVR</v>
          </cell>
          <cell r="I1975" t="str">
            <v>ADVANCE</v>
          </cell>
        </row>
        <row r="1976">
          <cell r="B1976" t="str">
            <v>G66</v>
          </cell>
          <cell r="D1976" t="str">
            <v>===============</v>
          </cell>
          <cell r="E1976" t="str">
            <v>===============</v>
          </cell>
          <cell r="F1976" t="str">
            <v>=====</v>
          </cell>
          <cell r="G1976" t="str">
            <v>=====</v>
          </cell>
          <cell r="H1976" t="str">
            <v>======</v>
          </cell>
          <cell r="I1976" t="str">
            <v>======</v>
          </cell>
        </row>
        <row r="1977">
          <cell r="B1977" t="str">
            <v>G66</v>
          </cell>
          <cell r="C1977">
            <v>0</v>
          </cell>
          <cell r="D1977" t="str">
            <v>VN139734-0190</v>
          </cell>
          <cell r="E1977" t="str">
            <v>CORE, STATOR</v>
          </cell>
          <cell r="F1977">
            <v>10021</v>
          </cell>
          <cell r="G1977">
            <v>75</v>
          </cell>
          <cell r="H1977">
            <v>4</v>
          </cell>
          <cell r="I1977">
            <v>1</v>
          </cell>
        </row>
        <row r="1978">
          <cell r="B1978" t="str">
            <v>G66</v>
          </cell>
          <cell r="C1978" t="str">
            <v>+</v>
          </cell>
        </row>
        <row r="1979">
          <cell r="B1979" t="str">
            <v>G66</v>
          </cell>
          <cell r="C1979">
            <v>0</v>
          </cell>
          <cell r="D1979" t="str">
            <v>VN139751-0160</v>
          </cell>
          <cell r="E1979" t="str">
            <v>PLATE,MAGNETIC</v>
          </cell>
          <cell r="F1979">
            <v>10021</v>
          </cell>
          <cell r="G1979">
            <v>75</v>
          </cell>
          <cell r="H1979">
            <v>4</v>
          </cell>
          <cell r="I1979">
            <v>1</v>
          </cell>
        </row>
        <row r="1980">
          <cell r="B1980" t="str">
            <v>G66</v>
          </cell>
          <cell r="C1980" t="str">
            <v>+</v>
          </cell>
        </row>
        <row r="1981">
          <cell r="B1981" t="str">
            <v>G66</v>
          </cell>
          <cell r="C1981">
            <v>0</v>
          </cell>
          <cell r="D1981" t="str">
            <v>VN139770-0820</v>
          </cell>
          <cell r="E1981" t="str">
            <v>HOSE,SUB-ASSY</v>
          </cell>
          <cell r="F1981">
            <v>10009</v>
          </cell>
          <cell r="G1981">
            <v>100</v>
          </cell>
          <cell r="H1981">
            <v>4</v>
          </cell>
          <cell r="I1981">
            <v>0</v>
          </cell>
        </row>
        <row r="1982">
          <cell r="B1982" t="str">
            <v>G66</v>
          </cell>
          <cell r="C1982">
            <v>0</v>
          </cell>
          <cell r="D1982" t="str">
            <v>VN150111-0710</v>
          </cell>
          <cell r="E1982" t="str">
            <v>HOUSING</v>
          </cell>
          <cell r="F1982">
            <v>10009</v>
          </cell>
          <cell r="G1982">
            <v>93.3</v>
          </cell>
          <cell r="H1982">
            <v>15</v>
          </cell>
          <cell r="I1982">
            <v>1</v>
          </cell>
        </row>
        <row r="1983">
          <cell r="B1983" t="str">
            <v>G66</v>
          </cell>
          <cell r="C1983" t="str">
            <v>+</v>
          </cell>
        </row>
        <row r="1984">
          <cell r="B1984" t="str">
            <v>G66</v>
          </cell>
          <cell r="C1984">
            <v>0</v>
          </cell>
          <cell r="D1984" t="str">
            <v>VN150121-0030</v>
          </cell>
          <cell r="E1984" t="str">
            <v>BEARING</v>
          </cell>
          <cell r="F1984">
            <v>10009</v>
          </cell>
          <cell r="G1984">
            <v>82.3</v>
          </cell>
          <cell r="H1984">
            <v>17</v>
          </cell>
          <cell r="I1984">
            <v>3</v>
          </cell>
        </row>
        <row r="1985">
          <cell r="B1985" t="str">
            <v>G66</v>
          </cell>
          <cell r="C1985" t="str">
            <v>+</v>
          </cell>
        </row>
        <row r="1986">
          <cell r="B1986" t="str">
            <v>G66</v>
          </cell>
        </row>
        <row r="1987">
          <cell r="B1987" t="str">
            <v>G66</v>
          </cell>
        </row>
        <row r="1988">
          <cell r="B1988" t="str">
            <v>G66</v>
          </cell>
          <cell r="C1988">
            <v>0</v>
          </cell>
          <cell r="D1988" t="str">
            <v>VN150121-0130</v>
          </cell>
          <cell r="E1988" t="str">
            <v>BEARING</v>
          </cell>
          <cell r="F1988">
            <v>10009</v>
          </cell>
          <cell r="G1988">
            <v>73.3</v>
          </cell>
          <cell r="H1988">
            <v>15</v>
          </cell>
          <cell r="I1988">
            <v>4</v>
          </cell>
        </row>
        <row r="1989">
          <cell r="B1989" t="str">
            <v>G66</v>
          </cell>
          <cell r="C1989" t="str">
            <v>+</v>
          </cell>
        </row>
        <row r="1990">
          <cell r="B1990" t="str">
            <v>G66</v>
          </cell>
        </row>
        <row r="1991">
          <cell r="B1991" t="str">
            <v>G66</v>
          </cell>
        </row>
        <row r="1992">
          <cell r="B1992" t="str">
            <v>G66</v>
          </cell>
        </row>
        <row r="1993">
          <cell r="B1993" t="str">
            <v>G66</v>
          </cell>
          <cell r="C1993">
            <v>0</v>
          </cell>
          <cell r="D1993" t="str">
            <v>VN150173-0010</v>
          </cell>
          <cell r="E1993" t="str">
            <v>CLIP</v>
          </cell>
          <cell r="F1993">
            <v>10009</v>
          </cell>
          <cell r="G1993">
            <v>90.9</v>
          </cell>
          <cell r="H1993">
            <v>11</v>
          </cell>
          <cell r="I1993">
            <v>1</v>
          </cell>
        </row>
        <row r="1994">
          <cell r="B1994" t="str">
            <v>G66</v>
          </cell>
          <cell r="C1994" t="str">
            <v>+</v>
          </cell>
        </row>
        <row r="1995">
          <cell r="B1995" t="str">
            <v>G66</v>
          </cell>
          <cell r="C1995">
            <v>0</v>
          </cell>
          <cell r="D1995" t="str">
            <v>VN150186-0010</v>
          </cell>
          <cell r="E1995" t="str">
            <v>DUCT, AIR</v>
          </cell>
          <cell r="F1995">
            <v>10009</v>
          </cell>
          <cell r="G1995">
            <v>66.599999999999994</v>
          </cell>
          <cell r="H1995">
            <v>6</v>
          </cell>
          <cell r="I1995">
            <v>2</v>
          </cell>
        </row>
        <row r="1996">
          <cell r="B1996" t="str">
            <v>G66</v>
          </cell>
          <cell r="C1996" t="str">
            <v>+</v>
          </cell>
        </row>
        <row r="1997">
          <cell r="B1997" t="str">
            <v>G66</v>
          </cell>
        </row>
        <row r="1998">
          <cell r="B1998" t="str">
            <v>G66</v>
          </cell>
          <cell r="C1998">
            <v>0</v>
          </cell>
          <cell r="D1998" t="str">
            <v>VN198812-3080</v>
          </cell>
          <cell r="E1998" t="str">
            <v>PEDAL SUB-ASSY</v>
          </cell>
          <cell r="F1998">
            <v>10009</v>
          </cell>
          <cell r="G1998">
            <v>100</v>
          </cell>
          <cell r="H1998">
            <v>4</v>
          </cell>
          <cell r="I1998">
            <v>0</v>
          </cell>
        </row>
        <row r="1999">
          <cell r="B1999" t="str">
            <v>G66</v>
          </cell>
          <cell r="C1999">
            <v>0</v>
          </cell>
          <cell r="D1999" t="str">
            <v>VN198812-8600</v>
          </cell>
          <cell r="E1999" t="str">
            <v>PEDAL</v>
          </cell>
          <cell r="F1999">
            <v>10009</v>
          </cell>
          <cell r="G1999">
            <v>100</v>
          </cell>
          <cell r="H1999">
            <v>5</v>
          </cell>
          <cell r="I1999">
            <v>0</v>
          </cell>
        </row>
        <row r="2000">
          <cell r="B2000" t="str">
            <v>G66</v>
          </cell>
          <cell r="C2000">
            <v>0</v>
          </cell>
          <cell r="D2000" t="str">
            <v>VN270145-0010</v>
          </cell>
          <cell r="E2000" t="str">
            <v>SPRING, COMPRES</v>
          </cell>
          <cell r="F2000">
            <v>10009</v>
          </cell>
          <cell r="G2000">
            <v>89.4</v>
          </cell>
          <cell r="H2000">
            <v>19</v>
          </cell>
          <cell r="I2000">
            <v>2</v>
          </cell>
        </row>
        <row r="2001">
          <cell r="B2001" t="str">
            <v>G66</v>
          </cell>
          <cell r="C2001" t="str">
            <v>+</v>
          </cell>
        </row>
        <row r="2002">
          <cell r="B2002" t="str">
            <v>G66</v>
          </cell>
        </row>
        <row r="2003">
          <cell r="B2003" t="str">
            <v>G66</v>
          </cell>
          <cell r="C2003">
            <v>0</v>
          </cell>
          <cell r="D2003" t="str">
            <v>VN949331-1800</v>
          </cell>
          <cell r="E2003" t="str">
            <v>HOSE,RUBBER</v>
          </cell>
          <cell r="F2003">
            <v>10009</v>
          </cell>
          <cell r="G2003">
            <v>85.7</v>
          </cell>
          <cell r="H2003">
            <v>7</v>
          </cell>
          <cell r="I2003">
            <v>1</v>
          </cell>
        </row>
        <row r="2004">
          <cell r="B2004" t="str">
            <v>G66</v>
          </cell>
          <cell r="C2004" t="str">
            <v>+</v>
          </cell>
        </row>
        <row r="2005">
          <cell r="B2005" t="str">
            <v>G66</v>
          </cell>
          <cell r="C2005">
            <v>0</v>
          </cell>
          <cell r="D2005" t="str">
            <v>VN949331-1820</v>
          </cell>
          <cell r="E2005" t="str">
            <v>HOSE,RUBBER</v>
          </cell>
          <cell r="F2005">
            <v>10009</v>
          </cell>
          <cell r="G2005">
            <v>100</v>
          </cell>
          <cell r="H2005">
            <v>4</v>
          </cell>
          <cell r="I2005">
            <v>0</v>
          </cell>
        </row>
        <row r="2006">
          <cell r="B2006" t="str">
            <v>G66</v>
          </cell>
          <cell r="C2006">
            <v>0</v>
          </cell>
          <cell r="D2006" t="str">
            <v>VN949331-1830</v>
          </cell>
          <cell r="E2006" t="str">
            <v>HOSE,RUBBER</v>
          </cell>
          <cell r="F2006">
            <v>10009</v>
          </cell>
          <cell r="G2006">
            <v>100</v>
          </cell>
          <cell r="H2006">
            <v>4</v>
          </cell>
          <cell r="I2006">
            <v>0</v>
          </cell>
        </row>
        <row r="2007">
          <cell r="B2007" t="str">
            <v>G66</v>
          </cell>
          <cell r="C2007">
            <v>0</v>
          </cell>
          <cell r="D2007" t="str">
            <v>VN949331-1840</v>
          </cell>
          <cell r="E2007" t="str">
            <v>HOSE,RUBBER</v>
          </cell>
          <cell r="F2007">
            <v>10009</v>
          </cell>
          <cell r="G2007">
            <v>100</v>
          </cell>
          <cell r="H2007">
            <v>4</v>
          </cell>
          <cell r="I2007">
            <v>0</v>
          </cell>
        </row>
        <row r="2008">
          <cell r="B2008" t="str">
            <v>G66</v>
          </cell>
          <cell r="C2008">
            <v>0</v>
          </cell>
          <cell r="D2008" t="str">
            <v>VN949331-1910</v>
          </cell>
          <cell r="E2008" t="str">
            <v>HOSE,RUBBER</v>
          </cell>
          <cell r="F2008">
            <v>10009</v>
          </cell>
          <cell r="G2008">
            <v>100</v>
          </cell>
          <cell r="H2008">
            <v>4</v>
          </cell>
          <cell r="I2008">
            <v>0</v>
          </cell>
        </row>
        <row r="2009">
          <cell r="B2009" t="str">
            <v>G66</v>
          </cell>
          <cell r="C2009">
            <v>0</v>
          </cell>
          <cell r="G2009" t="str">
            <v>=====</v>
          </cell>
          <cell r="H2009" t="str">
            <v>======</v>
          </cell>
          <cell r="I2009" t="str">
            <v>======</v>
          </cell>
        </row>
        <row r="2010">
          <cell r="B2010" t="str">
            <v>TOTAL:G66</v>
          </cell>
          <cell r="E2010" t="str">
            <v>SUPPLIER</v>
          </cell>
          <cell r="F2010" t="str">
            <v>TOTAL:</v>
          </cell>
          <cell r="G2010">
            <v>87.9</v>
          </cell>
          <cell r="H2010">
            <v>338</v>
          </cell>
          <cell r="I2010">
            <v>41</v>
          </cell>
        </row>
        <row r="2011">
          <cell r="B2011" t="str">
            <v>TOTAL:G66</v>
          </cell>
          <cell r="C2011">
            <v>1</v>
          </cell>
        </row>
        <row r="2012">
          <cell r="B2012" t="str">
            <v>TOTAL:G66</v>
          </cell>
          <cell r="D2012" t="str">
            <v>B483030</v>
          </cell>
          <cell r="G2012" t="str">
            <v>SUP</v>
          </cell>
          <cell r="H2012" t="str">
            <v>PLIER DE</v>
          </cell>
          <cell r="I2012" t="str">
            <v>LIVERY PE</v>
          </cell>
        </row>
        <row r="2013">
          <cell r="B2013" t="str">
            <v>TOTAL:G66</v>
          </cell>
          <cell r="C2013">
            <v>0</v>
          </cell>
          <cell r="D2013" t="str">
            <v>PLANT : K1</v>
          </cell>
        </row>
        <row r="2014">
          <cell r="B2014" t="str">
            <v>G68</v>
          </cell>
          <cell r="C2014">
            <v>0</v>
          </cell>
          <cell r="D2014" t="str">
            <v>SUPPLIER : G68</v>
          </cell>
          <cell r="E2014" t="str">
            <v>DENSO INTERNAT</v>
          </cell>
          <cell r="F2014" t="str">
            <v>IONAL AS</v>
          </cell>
          <cell r="G2014" t="str">
            <v>IA</v>
          </cell>
          <cell r="H2014" t="str">
            <v>ADV:03</v>
          </cell>
          <cell r="I2014" t="str">
            <v>DAYS  DLY</v>
          </cell>
        </row>
        <row r="2015">
          <cell r="B2015" t="str">
            <v>G68</v>
          </cell>
        </row>
        <row r="2016">
          <cell r="B2016" t="str">
            <v>G68</v>
          </cell>
          <cell r="D2016" t="str">
            <v>PART NUMBER</v>
          </cell>
          <cell r="E2016" t="str">
            <v>DESCRIPTION</v>
          </cell>
          <cell r="F2016" t="str">
            <v>PLNR.</v>
          </cell>
          <cell r="G2016" t="str">
            <v>RATIO</v>
          </cell>
          <cell r="H2016" t="str">
            <v>#DELVR</v>
          </cell>
          <cell r="I2016" t="str">
            <v>ADVANCE</v>
          </cell>
        </row>
        <row r="2017">
          <cell r="B2017" t="str">
            <v>G68</v>
          </cell>
          <cell r="D2017" t="str">
            <v>===============</v>
          </cell>
          <cell r="E2017" t="str">
            <v>===============</v>
          </cell>
          <cell r="F2017" t="str">
            <v>=====</v>
          </cell>
          <cell r="G2017" t="str">
            <v>=====</v>
          </cell>
          <cell r="H2017" t="str">
            <v>======</v>
          </cell>
          <cell r="I2017" t="str">
            <v>======</v>
          </cell>
        </row>
        <row r="2018">
          <cell r="B2018" t="str">
            <v>G68</v>
          </cell>
          <cell r="C2018">
            <v>0</v>
          </cell>
          <cell r="D2018" t="str">
            <v>VN012049-0470</v>
          </cell>
          <cell r="E2018" t="str">
            <v>BUSH, THRUST</v>
          </cell>
          <cell r="F2018">
            <v>10021</v>
          </cell>
          <cell r="G2018">
            <v>100</v>
          </cell>
          <cell r="H2018">
            <v>14</v>
          </cell>
          <cell r="I2018">
            <v>0</v>
          </cell>
        </row>
        <row r="2019">
          <cell r="B2019" t="str">
            <v>G68</v>
          </cell>
          <cell r="C2019">
            <v>0</v>
          </cell>
          <cell r="D2019" t="str">
            <v>VN079625-0360</v>
          </cell>
          <cell r="E2019" t="str">
            <v>SCREW ADJUST(10</v>
          </cell>
          <cell r="F2019">
            <v>10021</v>
          </cell>
          <cell r="G2019">
            <v>91.4</v>
          </cell>
          <cell r="H2019">
            <v>35</v>
          </cell>
          <cell r="I2019">
            <v>3</v>
          </cell>
        </row>
        <row r="2020">
          <cell r="B2020" t="str">
            <v>G68</v>
          </cell>
          <cell r="C2020" t="str">
            <v>+</v>
          </cell>
        </row>
        <row r="2021">
          <cell r="B2021" t="str">
            <v>G68</v>
          </cell>
        </row>
        <row r="2022">
          <cell r="B2022" t="str">
            <v>G68</v>
          </cell>
        </row>
        <row r="2023">
          <cell r="B2023" t="str">
            <v>G68</v>
          </cell>
          <cell r="C2023">
            <v>0</v>
          </cell>
          <cell r="D2023" t="str">
            <v>VN079625-0370</v>
          </cell>
          <cell r="E2023" t="str">
            <v>SCREW ADJUST(20</v>
          </cell>
          <cell r="F2023">
            <v>10021</v>
          </cell>
          <cell r="G2023">
            <v>90.6</v>
          </cell>
          <cell r="H2023">
            <v>32</v>
          </cell>
          <cell r="I2023">
            <v>3</v>
          </cell>
        </row>
        <row r="2024">
          <cell r="B2024" t="str">
            <v>G68</v>
          </cell>
          <cell r="C2024" t="str">
            <v>+</v>
          </cell>
        </row>
        <row r="2025">
          <cell r="B2025" t="str">
            <v>G68</v>
          </cell>
        </row>
        <row r="2026">
          <cell r="B2026" t="str">
            <v>G68</v>
          </cell>
        </row>
        <row r="2027">
          <cell r="B2027" t="str">
            <v>G68</v>
          </cell>
          <cell r="C2027">
            <v>0</v>
          </cell>
          <cell r="D2027" t="str">
            <v>VN079631-0640</v>
          </cell>
          <cell r="E2027" t="str">
            <v>YOKE</v>
          </cell>
          <cell r="F2027">
            <v>10021</v>
          </cell>
          <cell r="G2027">
            <v>77.099999999999994</v>
          </cell>
          <cell r="H2027">
            <v>35</v>
          </cell>
          <cell r="I2027">
            <v>8</v>
          </cell>
        </row>
        <row r="2028">
          <cell r="B2028" t="str">
            <v>G68</v>
          </cell>
          <cell r="C2028" t="str">
            <v>+</v>
          </cell>
        </row>
        <row r="2029">
          <cell r="B2029" t="str">
            <v>G68</v>
          </cell>
        </row>
        <row r="2030">
          <cell r="B2030" t="str">
            <v>G68</v>
          </cell>
        </row>
        <row r="2031">
          <cell r="B2031" t="str">
            <v>G68</v>
          </cell>
        </row>
        <row r="2032">
          <cell r="B2032" t="str">
            <v>G68</v>
          </cell>
        </row>
        <row r="2033">
          <cell r="B2033" t="str">
            <v>G68</v>
          </cell>
        </row>
        <row r="2034">
          <cell r="B2034" t="str">
            <v>G68</v>
          </cell>
        </row>
        <row r="2035">
          <cell r="B2035" t="str">
            <v>G68</v>
          </cell>
        </row>
        <row r="2036">
          <cell r="B2036" t="str">
            <v>G68</v>
          </cell>
          <cell r="C2036">
            <v>0</v>
          </cell>
          <cell r="D2036" t="str">
            <v>VN079631-0710</v>
          </cell>
          <cell r="E2036" t="str">
            <v>YOKE</v>
          </cell>
          <cell r="F2036">
            <v>10021</v>
          </cell>
          <cell r="G2036">
            <v>80.599999999999994</v>
          </cell>
          <cell r="H2036">
            <v>31</v>
          </cell>
          <cell r="I2036">
            <v>6</v>
          </cell>
        </row>
        <row r="2037">
          <cell r="B2037" t="str">
            <v>G68</v>
          </cell>
          <cell r="C2037" t="str">
            <v>+</v>
          </cell>
        </row>
        <row r="2038">
          <cell r="B2038" t="str">
            <v>G68</v>
          </cell>
        </row>
        <row r="2039">
          <cell r="B2039" t="str">
            <v>G68</v>
          </cell>
        </row>
        <row r="2040">
          <cell r="B2040" t="str">
            <v>G68</v>
          </cell>
        </row>
        <row r="2041">
          <cell r="B2041" t="str">
            <v>G68</v>
          </cell>
        </row>
        <row r="2042">
          <cell r="B2042" t="str">
            <v>G68</v>
          </cell>
        </row>
        <row r="2043">
          <cell r="B2043" t="str">
            <v>G68</v>
          </cell>
          <cell r="C2043">
            <v>0</v>
          </cell>
          <cell r="D2043" t="str">
            <v>VN079661-0540</v>
          </cell>
          <cell r="E2043" t="str">
            <v>PLUNGER(20N)</v>
          </cell>
          <cell r="F2043">
            <v>10021</v>
          </cell>
          <cell r="G2043">
            <v>94.2</v>
          </cell>
          <cell r="H2043">
            <v>35</v>
          </cell>
          <cell r="I2043">
            <v>2</v>
          </cell>
        </row>
        <row r="2044">
          <cell r="B2044" t="str">
            <v>G68</v>
          </cell>
          <cell r="C2044" t="str">
            <v>+</v>
          </cell>
        </row>
        <row r="2045">
          <cell r="B2045" t="str">
            <v>G68</v>
          </cell>
        </row>
        <row r="2046">
          <cell r="B2046" t="str">
            <v>G68</v>
          </cell>
          <cell r="C2046">
            <v>0</v>
          </cell>
          <cell r="D2046" t="str">
            <v>VN079661-0620</v>
          </cell>
          <cell r="E2046" t="str">
            <v>PLUNGER</v>
          </cell>
          <cell r="F2046">
            <v>10021</v>
          </cell>
          <cell r="G2046">
            <v>94.1</v>
          </cell>
          <cell r="H2046">
            <v>34</v>
          </cell>
          <cell r="I2046">
            <v>2</v>
          </cell>
        </row>
        <row r="2047">
          <cell r="B2047" t="str">
            <v>G68</v>
          </cell>
          <cell r="C2047" t="str">
            <v>+</v>
          </cell>
        </row>
        <row r="2048">
          <cell r="B2048" t="str">
            <v>G68</v>
          </cell>
        </row>
        <row r="2049">
          <cell r="B2049" t="str">
            <v>G68</v>
          </cell>
          <cell r="C2049">
            <v>0</v>
          </cell>
          <cell r="D2049" t="str">
            <v>VN079661-0630</v>
          </cell>
          <cell r="E2049" t="str">
            <v>PLUNGER</v>
          </cell>
          <cell r="F2049">
            <v>10021</v>
          </cell>
          <cell r="G2049">
            <v>91.6</v>
          </cell>
          <cell r="H2049">
            <v>24</v>
          </cell>
          <cell r="I2049">
            <v>2</v>
          </cell>
        </row>
        <row r="2050">
          <cell r="B2050" t="str">
            <v>G68</v>
          </cell>
          <cell r="C2050" t="str">
            <v>+</v>
          </cell>
        </row>
        <row r="2051">
          <cell r="B2051" t="str">
            <v>G68</v>
          </cell>
        </row>
        <row r="2052">
          <cell r="B2052" t="str">
            <v>G68</v>
          </cell>
          <cell r="C2052">
            <v>0</v>
          </cell>
          <cell r="D2052" t="str">
            <v>VN079683-0010</v>
          </cell>
          <cell r="E2052" t="str">
            <v>WASHER</v>
          </cell>
          <cell r="F2052">
            <v>10021</v>
          </cell>
          <cell r="G2052">
            <v>100</v>
          </cell>
          <cell r="H2052">
            <v>12</v>
          </cell>
          <cell r="I2052">
            <v>0</v>
          </cell>
        </row>
        <row r="2053">
          <cell r="B2053" t="str">
            <v>G68</v>
          </cell>
          <cell r="C2053">
            <v>0</v>
          </cell>
          <cell r="D2053" t="str">
            <v>VN082046-0180</v>
          </cell>
          <cell r="E2053" t="str">
            <v>BOLT A (8MM)</v>
          </cell>
          <cell r="F2053">
            <v>10021</v>
          </cell>
          <cell r="G2053">
            <v>100</v>
          </cell>
          <cell r="H2053">
            <v>1</v>
          </cell>
          <cell r="I2053">
            <v>0</v>
          </cell>
        </row>
        <row r="2054">
          <cell r="B2054" t="str">
            <v>G68</v>
          </cell>
          <cell r="C2054">
            <v>0</v>
          </cell>
          <cell r="D2054" t="str">
            <v>VN082046-0190</v>
          </cell>
          <cell r="E2054" t="str">
            <v>BOLT A (6X16)</v>
          </cell>
          <cell r="F2054">
            <v>10021</v>
          </cell>
          <cell r="G2054">
            <v>100</v>
          </cell>
          <cell r="H2054">
            <v>2</v>
          </cell>
          <cell r="I2054">
            <v>0</v>
          </cell>
        </row>
        <row r="2055">
          <cell r="B2055" t="str">
            <v>G68</v>
          </cell>
          <cell r="C2055">
            <v>0</v>
          </cell>
          <cell r="D2055" t="str">
            <v>VN082046-0200</v>
          </cell>
          <cell r="E2055" t="str">
            <v>BOLT A (6X55)</v>
          </cell>
          <cell r="F2055">
            <v>10021</v>
          </cell>
          <cell r="G2055">
            <v>100</v>
          </cell>
          <cell r="H2055">
            <v>1</v>
          </cell>
          <cell r="I2055">
            <v>0</v>
          </cell>
        </row>
        <row r="2056">
          <cell r="B2056" t="str">
            <v>G68</v>
          </cell>
          <cell r="C2056">
            <v>0</v>
          </cell>
          <cell r="D2056" t="str">
            <v>VN082046-0210</v>
          </cell>
          <cell r="E2056" t="str">
            <v>BOLT A (6X70)</v>
          </cell>
          <cell r="F2056">
            <v>10021</v>
          </cell>
          <cell r="G2056">
            <v>100</v>
          </cell>
          <cell r="H2056">
            <v>1</v>
          </cell>
          <cell r="I2056">
            <v>0</v>
          </cell>
        </row>
        <row r="2057">
          <cell r="B2057" t="str">
            <v>G68</v>
          </cell>
          <cell r="C2057">
            <v>0</v>
          </cell>
          <cell r="D2057" t="str">
            <v>VN082046-0220</v>
          </cell>
          <cell r="E2057" t="str">
            <v>BOLT A (6X80)</v>
          </cell>
          <cell r="F2057">
            <v>10021</v>
          </cell>
          <cell r="G2057">
            <v>100</v>
          </cell>
          <cell r="H2057">
            <v>1</v>
          </cell>
          <cell r="I2057">
            <v>0</v>
          </cell>
        </row>
        <row r="2058">
          <cell r="B2058" t="str">
            <v>G68</v>
          </cell>
          <cell r="C2058">
            <v>0</v>
          </cell>
          <cell r="D2058" t="str">
            <v>VN082046-0230</v>
          </cell>
          <cell r="E2058" t="str">
            <v>BOLT A (L14)</v>
          </cell>
          <cell r="F2058">
            <v>10021</v>
          </cell>
          <cell r="G2058">
            <v>92</v>
          </cell>
          <cell r="H2058">
            <v>25</v>
          </cell>
          <cell r="I2058">
            <v>2</v>
          </cell>
        </row>
        <row r="2059">
          <cell r="B2059" t="str">
            <v>G68</v>
          </cell>
          <cell r="C2059" t="str">
            <v>+</v>
          </cell>
        </row>
        <row r="2060">
          <cell r="B2060" t="str">
            <v>G68</v>
          </cell>
        </row>
        <row r="2061">
          <cell r="B2061" t="str">
            <v>G68</v>
          </cell>
          <cell r="C2061">
            <v>0</v>
          </cell>
          <cell r="D2061" t="str">
            <v>VN082046-0240</v>
          </cell>
          <cell r="E2061" t="str">
            <v>BOLT A (L30)</v>
          </cell>
          <cell r="F2061">
            <v>10021</v>
          </cell>
          <cell r="G2061">
            <v>90.4</v>
          </cell>
          <cell r="H2061">
            <v>21</v>
          </cell>
          <cell r="I2061">
            <v>2</v>
          </cell>
        </row>
        <row r="2062">
          <cell r="B2062" t="str">
            <v>G68</v>
          </cell>
          <cell r="C2062" t="str">
            <v>+</v>
          </cell>
        </row>
        <row r="2063">
          <cell r="B2063" t="str">
            <v>G68</v>
          </cell>
          <cell r="C2063">
            <v>1</v>
          </cell>
        </row>
        <row r="2064">
          <cell r="B2064" t="str">
            <v>G68</v>
          </cell>
          <cell r="D2064" t="str">
            <v>B483030</v>
          </cell>
          <cell r="G2064" t="str">
            <v>SUP</v>
          </cell>
          <cell r="H2064" t="str">
            <v>PLIER DE</v>
          </cell>
          <cell r="I2064" t="str">
            <v>LIVERY PE</v>
          </cell>
        </row>
        <row r="2065">
          <cell r="B2065" t="str">
            <v>G68</v>
          </cell>
          <cell r="C2065">
            <v>0</v>
          </cell>
          <cell r="D2065" t="str">
            <v>PLANT : K1</v>
          </cell>
        </row>
        <row r="2066">
          <cell r="B2066" t="str">
            <v>G68</v>
          </cell>
          <cell r="C2066">
            <v>0</v>
          </cell>
          <cell r="D2066" t="str">
            <v>SUPPLIER : G68</v>
          </cell>
          <cell r="E2066" t="str">
            <v>DENSO INTERNAT</v>
          </cell>
          <cell r="F2066" t="str">
            <v>IONAL AS</v>
          </cell>
          <cell r="G2066" t="str">
            <v>IA</v>
          </cell>
          <cell r="H2066" t="str">
            <v>ADV:03</v>
          </cell>
          <cell r="I2066" t="str">
            <v>DAYS  DLY</v>
          </cell>
        </row>
        <row r="2067">
          <cell r="B2067" t="str">
            <v>G68</v>
          </cell>
        </row>
        <row r="2068">
          <cell r="B2068" t="str">
            <v>G68</v>
          </cell>
          <cell r="D2068" t="str">
            <v>PART NUMBER</v>
          </cell>
          <cell r="E2068" t="str">
            <v>DESCRIPTION</v>
          </cell>
          <cell r="F2068" t="str">
            <v>PLNR.</v>
          </cell>
          <cell r="G2068" t="str">
            <v>RATIO</v>
          </cell>
          <cell r="H2068" t="str">
            <v>#DELVR</v>
          </cell>
          <cell r="I2068" t="str">
            <v>ADVANCE</v>
          </cell>
        </row>
        <row r="2069">
          <cell r="B2069" t="str">
            <v>G68</v>
          </cell>
          <cell r="D2069" t="str">
            <v>===============</v>
          </cell>
          <cell r="E2069" t="str">
            <v>===============</v>
          </cell>
          <cell r="F2069" t="str">
            <v>=====</v>
          </cell>
          <cell r="G2069" t="str">
            <v>=====</v>
          </cell>
          <cell r="H2069" t="str">
            <v>======</v>
          </cell>
          <cell r="I2069" t="str">
            <v>======</v>
          </cell>
        </row>
        <row r="2070">
          <cell r="B2070" t="str">
            <v>G68</v>
          </cell>
        </row>
        <row r="2071">
          <cell r="B2071" t="str">
            <v>G68</v>
          </cell>
          <cell r="C2071">
            <v>0</v>
          </cell>
          <cell r="D2071" t="str">
            <v>VN082046-0250</v>
          </cell>
          <cell r="E2071" t="str">
            <v>BOLT A (L40)</v>
          </cell>
          <cell r="F2071">
            <v>10021</v>
          </cell>
          <cell r="G2071">
            <v>92</v>
          </cell>
          <cell r="H2071">
            <v>25</v>
          </cell>
          <cell r="I2071">
            <v>2</v>
          </cell>
        </row>
        <row r="2072">
          <cell r="B2072" t="str">
            <v>G68</v>
          </cell>
          <cell r="C2072" t="str">
            <v>+</v>
          </cell>
        </row>
        <row r="2073">
          <cell r="B2073" t="str">
            <v>G68</v>
          </cell>
        </row>
        <row r="2074">
          <cell r="B2074" t="str">
            <v>G68</v>
          </cell>
          <cell r="C2074">
            <v>0</v>
          </cell>
          <cell r="D2074" t="str">
            <v>VN082046-0260</v>
          </cell>
          <cell r="E2074" t="str">
            <v>BOLT A (L60)</v>
          </cell>
          <cell r="F2074">
            <v>10021</v>
          </cell>
          <cell r="G2074">
            <v>92.8</v>
          </cell>
          <cell r="H2074">
            <v>28</v>
          </cell>
          <cell r="I2074">
            <v>2</v>
          </cell>
        </row>
        <row r="2075">
          <cell r="B2075" t="str">
            <v>G68</v>
          </cell>
          <cell r="C2075" t="str">
            <v>+</v>
          </cell>
        </row>
        <row r="2076">
          <cell r="B2076" t="str">
            <v>G68</v>
          </cell>
        </row>
        <row r="2077">
          <cell r="B2077" t="str">
            <v>G68</v>
          </cell>
          <cell r="C2077">
            <v>0</v>
          </cell>
          <cell r="D2077" t="str">
            <v>VN082046-0270</v>
          </cell>
          <cell r="E2077" t="str">
            <v>BOLT A (L90)</v>
          </cell>
          <cell r="F2077">
            <v>10021</v>
          </cell>
          <cell r="G2077">
            <v>85.7</v>
          </cell>
          <cell r="H2077">
            <v>21</v>
          </cell>
          <cell r="I2077">
            <v>3</v>
          </cell>
        </row>
        <row r="2078">
          <cell r="B2078" t="str">
            <v>G68</v>
          </cell>
          <cell r="C2078" t="str">
            <v>+</v>
          </cell>
        </row>
        <row r="2079">
          <cell r="B2079" t="str">
            <v>G68</v>
          </cell>
        </row>
        <row r="2080">
          <cell r="B2080" t="str">
            <v>G68</v>
          </cell>
        </row>
        <row r="2081">
          <cell r="B2081" t="str">
            <v>G68</v>
          </cell>
          <cell r="C2081">
            <v>0</v>
          </cell>
          <cell r="D2081" t="str">
            <v>VN082046-0280</v>
          </cell>
          <cell r="E2081" t="str">
            <v>BOLT A (L100)</v>
          </cell>
          <cell r="F2081">
            <v>10021</v>
          </cell>
          <cell r="G2081">
            <v>92.3</v>
          </cell>
          <cell r="H2081">
            <v>26</v>
          </cell>
          <cell r="I2081">
            <v>2</v>
          </cell>
        </row>
        <row r="2082">
          <cell r="B2082" t="str">
            <v>G68</v>
          </cell>
          <cell r="C2082" t="str">
            <v>+</v>
          </cell>
        </row>
        <row r="2083">
          <cell r="B2083" t="str">
            <v>G68</v>
          </cell>
        </row>
        <row r="2084">
          <cell r="B2084" t="str">
            <v>G68</v>
          </cell>
          <cell r="C2084">
            <v>0</v>
          </cell>
          <cell r="D2084" t="str">
            <v>VN082046-0290</v>
          </cell>
          <cell r="E2084" t="str">
            <v>BOLT A (L80)</v>
          </cell>
          <cell r="F2084">
            <v>10021</v>
          </cell>
          <cell r="G2084">
            <v>88</v>
          </cell>
          <cell r="H2084">
            <v>25</v>
          </cell>
          <cell r="I2084">
            <v>3</v>
          </cell>
        </row>
        <row r="2085">
          <cell r="B2085" t="str">
            <v>G68</v>
          </cell>
          <cell r="C2085" t="str">
            <v>+</v>
          </cell>
        </row>
        <row r="2086">
          <cell r="B2086" t="str">
            <v>G68</v>
          </cell>
        </row>
        <row r="2087">
          <cell r="B2087" t="str">
            <v>G68</v>
          </cell>
        </row>
        <row r="2088">
          <cell r="B2088" t="str">
            <v>G68</v>
          </cell>
          <cell r="C2088">
            <v>0</v>
          </cell>
          <cell r="D2088" t="str">
            <v>VN082053-0180</v>
          </cell>
          <cell r="E2088" t="str">
            <v>VALVE,LC CONTRO</v>
          </cell>
          <cell r="F2088">
            <v>10021</v>
          </cell>
          <cell r="G2088">
            <v>91.3</v>
          </cell>
          <cell r="H2088">
            <v>23</v>
          </cell>
          <cell r="I2088">
            <v>2</v>
          </cell>
        </row>
        <row r="2089">
          <cell r="B2089" t="str">
            <v>G68</v>
          </cell>
          <cell r="C2089" t="str">
            <v>+</v>
          </cell>
        </row>
        <row r="2090">
          <cell r="B2090" t="str">
            <v>G68</v>
          </cell>
        </row>
        <row r="2091">
          <cell r="B2091" t="str">
            <v>G68</v>
          </cell>
          <cell r="C2091">
            <v>0</v>
          </cell>
          <cell r="D2091" t="str">
            <v>VN082053-0200</v>
          </cell>
          <cell r="E2091" t="str">
            <v>VALVE,REGULATOR</v>
          </cell>
          <cell r="F2091">
            <v>10021</v>
          </cell>
          <cell r="G2091">
            <v>92</v>
          </cell>
          <cell r="H2091">
            <v>25</v>
          </cell>
          <cell r="I2091">
            <v>2</v>
          </cell>
        </row>
        <row r="2092">
          <cell r="B2092" t="str">
            <v>G68</v>
          </cell>
          <cell r="C2092" t="str">
            <v>+</v>
          </cell>
        </row>
        <row r="2093">
          <cell r="B2093" t="str">
            <v>G68</v>
          </cell>
        </row>
        <row r="2094">
          <cell r="B2094" t="str">
            <v>G68</v>
          </cell>
          <cell r="C2094">
            <v>0</v>
          </cell>
          <cell r="D2094" t="str">
            <v>VN082055-0180</v>
          </cell>
          <cell r="E2094" t="str">
            <v>VALVE,LC CONTRO</v>
          </cell>
          <cell r="F2094">
            <v>10021</v>
          </cell>
          <cell r="G2094">
            <v>100</v>
          </cell>
          <cell r="H2094">
            <v>1</v>
          </cell>
          <cell r="I2094">
            <v>0</v>
          </cell>
        </row>
        <row r="2095">
          <cell r="B2095" t="str">
            <v>G68</v>
          </cell>
          <cell r="C2095">
            <v>0</v>
          </cell>
          <cell r="D2095" t="str">
            <v>VN082055-0190</v>
          </cell>
          <cell r="E2095" t="str">
            <v>VALVE,LC CONTRO</v>
          </cell>
          <cell r="F2095">
            <v>10021</v>
          </cell>
          <cell r="G2095">
            <v>92</v>
          </cell>
          <cell r="H2095">
            <v>25</v>
          </cell>
          <cell r="I2095">
            <v>2</v>
          </cell>
        </row>
        <row r="2096">
          <cell r="B2096" t="str">
            <v>G68</v>
          </cell>
          <cell r="C2096" t="str">
            <v>+</v>
          </cell>
        </row>
        <row r="2097">
          <cell r="B2097" t="str">
            <v>G68</v>
          </cell>
        </row>
        <row r="2098">
          <cell r="B2098" t="str">
            <v>G68</v>
          </cell>
          <cell r="C2098">
            <v>0</v>
          </cell>
          <cell r="D2098" t="str">
            <v>VN082055-0210</v>
          </cell>
          <cell r="E2098" t="str">
            <v>VALVE,LC CONTRO</v>
          </cell>
          <cell r="F2098">
            <v>10021</v>
          </cell>
          <cell r="G2098">
            <v>92</v>
          </cell>
          <cell r="H2098">
            <v>25</v>
          </cell>
          <cell r="I2098">
            <v>2</v>
          </cell>
        </row>
        <row r="2099">
          <cell r="B2099" t="str">
            <v>G68</v>
          </cell>
          <cell r="C2099" t="str">
            <v>+</v>
          </cell>
        </row>
        <row r="2100">
          <cell r="B2100" t="str">
            <v>G68</v>
          </cell>
        </row>
        <row r="2101">
          <cell r="B2101" t="str">
            <v>G68</v>
          </cell>
          <cell r="C2101">
            <v>0</v>
          </cell>
          <cell r="D2101" t="str">
            <v>VN082055-0250</v>
          </cell>
          <cell r="E2101" t="str">
            <v>VALVE,LC CONTRO</v>
          </cell>
          <cell r="F2101">
            <v>10021</v>
          </cell>
          <cell r="G2101">
            <v>80</v>
          </cell>
          <cell r="H2101">
            <v>15</v>
          </cell>
          <cell r="I2101">
            <v>3</v>
          </cell>
        </row>
        <row r="2102">
          <cell r="B2102" t="str">
            <v>G68</v>
          </cell>
          <cell r="C2102" t="str">
            <v>+</v>
          </cell>
        </row>
        <row r="2103">
          <cell r="B2103" t="str">
            <v>G68</v>
          </cell>
        </row>
        <row r="2104">
          <cell r="B2104" t="str">
            <v>G68</v>
          </cell>
        </row>
        <row r="2105">
          <cell r="B2105" t="str">
            <v>G68</v>
          </cell>
          <cell r="C2105">
            <v>0</v>
          </cell>
          <cell r="D2105" t="str">
            <v>VN082057-0070</v>
          </cell>
          <cell r="E2105" t="str">
            <v>VALVE, SHIFT</v>
          </cell>
          <cell r="F2105">
            <v>10021</v>
          </cell>
          <cell r="G2105">
            <v>91.6</v>
          </cell>
          <cell r="H2105">
            <v>24</v>
          </cell>
          <cell r="I2105">
            <v>2</v>
          </cell>
        </row>
        <row r="2106">
          <cell r="B2106" t="str">
            <v>G68</v>
          </cell>
          <cell r="C2106" t="str">
            <v>+</v>
          </cell>
        </row>
        <row r="2107">
          <cell r="B2107" t="str">
            <v>G68</v>
          </cell>
        </row>
        <row r="2108">
          <cell r="B2108" t="str">
            <v>G68</v>
          </cell>
          <cell r="C2108">
            <v>0</v>
          </cell>
          <cell r="D2108" t="str">
            <v>VN082057-0081</v>
          </cell>
          <cell r="E2108" t="str">
            <v>VALVE, SHIFT</v>
          </cell>
          <cell r="F2108">
            <v>10021</v>
          </cell>
          <cell r="G2108">
            <v>92</v>
          </cell>
          <cell r="H2108">
            <v>25</v>
          </cell>
          <cell r="I2108">
            <v>2</v>
          </cell>
        </row>
        <row r="2109">
          <cell r="B2109" t="str">
            <v>G68</v>
          </cell>
          <cell r="C2109" t="str">
            <v>+</v>
          </cell>
        </row>
        <row r="2110">
          <cell r="B2110" t="str">
            <v>G68</v>
          </cell>
        </row>
        <row r="2111">
          <cell r="B2111" t="str">
            <v>G68</v>
          </cell>
          <cell r="C2111">
            <v>0</v>
          </cell>
          <cell r="D2111" t="str">
            <v>VN082057-0090</v>
          </cell>
          <cell r="E2111" t="str">
            <v>VALVE, SHIFT</v>
          </cell>
          <cell r="F2111">
            <v>10021</v>
          </cell>
          <cell r="G2111">
            <v>91.3</v>
          </cell>
          <cell r="H2111">
            <v>23</v>
          </cell>
          <cell r="I2111">
            <v>2</v>
          </cell>
        </row>
        <row r="2112">
          <cell r="B2112" t="str">
            <v>G68</v>
          </cell>
          <cell r="C2112" t="str">
            <v>+</v>
          </cell>
        </row>
        <row r="2113">
          <cell r="B2113" t="str">
            <v>G68</v>
          </cell>
        </row>
        <row r="2114">
          <cell r="B2114" t="str">
            <v>G68</v>
          </cell>
          <cell r="C2114">
            <v>0</v>
          </cell>
          <cell r="D2114" t="str">
            <v>VN082243-0020</v>
          </cell>
          <cell r="E2114" t="str">
            <v>PIN FIXING</v>
          </cell>
          <cell r="F2114">
            <v>10021</v>
          </cell>
          <cell r="G2114">
            <v>92.3</v>
          </cell>
          <cell r="H2114">
            <v>26</v>
          </cell>
          <cell r="I2114">
            <v>2</v>
          </cell>
        </row>
        <row r="2115">
          <cell r="B2115" t="str">
            <v>G68</v>
          </cell>
          <cell r="C2115" t="str">
            <v>+</v>
          </cell>
        </row>
        <row r="2116">
          <cell r="B2116" t="str">
            <v>G68</v>
          </cell>
        </row>
        <row r="2117">
          <cell r="B2117" t="str">
            <v>G68</v>
          </cell>
          <cell r="C2117">
            <v>0</v>
          </cell>
          <cell r="D2117" t="str">
            <v>VN082331-0010</v>
          </cell>
          <cell r="E2117" t="str">
            <v>SHAFT, MCV, EV</v>
          </cell>
          <cell r="F2117">
            <v>10021</v>
          </cell>
          <cell r="G2117">
            <v>100</v>
          </cell>
          <cell r="H2117">
            <v>7</v>
          </cell>
          <cell r="I2117">
            <v>0</v>
          </cell>
        </row>
        <row r="2118">
          <cell r="B2118" t="str">
            <v>G68</v>
          </cell>
          <cell r="C2118">
            <v>0</v>
          </cell>
          <cell r="D2118" t="str">
            <v>VN082331-0020</v>
          </cell>
          <cell r="E2118" t="str">
            <v>SHAFT, MCV, EV</v>
          </cell>
          <cell r="F2118">
            <v>10021</v>
          </cell>
          <cell r="G2118">
            <v>100</v>
          </cell>
          <cell r="H2118">
            <v>5</v>
          </cell>
          <cell r="I2118">
            <v>0</v>
          </cell>
        </row>
        <row r="2119">
          <cell r="B2119" t="str">
            <v>G68</v>
          </cell>
          <cell r="C2119">
            <v>1</v>
          </cell>
        </row>
        <row r="2120">
          <cell r="B2120" t="str">
            <v>G68</v>
          </cell>
          <cell r="D2120" t="str">
            <v>B483030</v>
          </cell>
          <cell r="G2120" t="str">
            <v>SUP</v>
          </cell>
          <cell r="H2120" t="str">
            <v>PLIER DE</v>
          </cell>
          <cell r="I2120" t="str">
            <v>LIVERY PE</v>
          </cell>
        </row>
        <row r="2121">
          <cell r="B2121" t="str">
            <v>G68</v>
          </cell>
          <cell r="C2121">
            <v>0</v>
          </cell>
          <cell r="D2121" t="str">
            <v>PLANT : K1</v>
          </cell>
        </row>
        <row r="2122">
          <cell r="B2122" t="str">
            <v>G68</v>
          </cell>
          <cell r="C2122">
            <v>0</v>
          </cell>
          <cell r="D2122" t="str">
            <v>SUPPLIER : G68</v>
          </cell>
          <cell r="E2122" t="str">
            <v>DENSO INTERNAT</v>
          </cell>
          <cell r="F2122" t="str">
            <v>IONAL AS</v>
          </cell>
          <cell r="G2122" t="str">
            <v>IA</v>
          </cell>
          <cell r="H2122" t="str">
            <v>ADV:03</v>
          </cell>
          <cell r="I2122" t="str">
            <v>DAYS  DLY</v>
          </cell>
        </row>
        <row r="2123">
          <cell r="B2123" t="str">
            <v>G68</v>
          </cell>
        </row>
        <row r="2124">
          <cell r="B2124" t="str">
            <v>G68</v>
          </cell>
          <cell r="D2124" t="str">
            <v>PART NUMBER</v>
          </cell>
          <cell r="E2124" t="str">
            <v>DESCRIPTION</v>
          </cell>
          <cell r="F2124" t="str">
            <v>PLNR.</v>
          </cell>
          <cell r="G2124" t="str">
            <v>RATIO</v>
          </cell>
          <cell r="H2124" t="str">
            <v>#DELVR</v>
          </cell>
          <cell r="I2124" t="str">
            <v>ADVANCE</v>
          </cell>
        </row>
        <row r="2125">
          <cell r="B2125" t="str">
            <v>G68</v>
          </cell>
          <cell r="D2125" t="str">
            <v>===============</v>
          </cell>
          <cell r="E2125" t="str">
            <v>===============</v>
          </cell>
          <cell r="F2125" t="str">
            <v>=====</v>
          </cell>
          <cell r="G2125" t="str">
            <v>=====</v>
          </cell>
          <cell r="H2125" t="str">
            <v>======</v>
          </cell>
          <cell r="I2125" t="str">
            <v>======</v>
          </cell>
        </row>
        <row r="2126">
          <cell r="B2126" t="str">
            <v>G68</v>
          </cell>
          <cell r="C2126">
            <v>0</v>
          </cell>
          <cell r="D2126" t="str">
            <v>VN135098-0040</v>
          </cell>
          <cell r="E2126" t="str">
            <v>SCREW</v>
          </cell>
          <cell r="F2126">
            <v>10021</v>
          </cell>
          <cell r="G2126">
            <v>100</v>
          </cell>
          <cell r="H2126">
            <v>1</v>
          </cell>
          <cell r="I2126">
            <v>0</v>
          </cell>
        </row>
        <row r="2127">
          <cell r="B2127" t="str">
            <v>G68</v>
          </cell>
          <cell r="C2127">
            <v>0</v>
          </cell>
          <cell r="D2127" t="str">
            <v>VN150113-0030</v>
          </cell>
          <cell r="E2127" t="str">
            <v>NOZZLE</v>
          </cell>
          <cell r="F2127">
            <v>10021</v>
          </cell>
          <cell r="G2127">
            <v>93.1</v>
          </cell>
          <cell r="H2127">
            <v>29</v>
          </cell>
          <cell r="I2127">
            <v>2</v>
          </cell>
        </row>
        <row r="2128">
          <cell r="B2128" t="str">
            <v>G68</v>
          </cell>
          <cell r="C2128" t="str">
            <v>+</v>
          </cell>
        </row>
        <row r="2129">
          <cell r="B2129" t="str">
            <v>G68</v>
          </cell>
        </row>
        <row r="2130">
          <cell r="B2130" t="str">
            <v>G68</v>
          </cell>
          <cell r="C2130">
            <v>0</v>
          </cell>
          <cell r="D2130" t="str">
            <v>VN150113-0200</v>
          </cell>
          <cell r="E2130" t="str">
            <v>NOZZLE</v>
          </cell>
          <cell r="F2130">
            <v>10021</v>
          </cell>
          <cell r="G2130">
            <v>100</v>
          </cell>
          <cell r="H2130">
            <v>2</v>
          </cell>
          <cell r="I2130">
            <v>0</v>
          </cell>
        </row>
        <row r="2131">
          <cell r="B2131" t="str">
            <v>G68</v>
          </cell>
          <cell r="C2131">
            <v>0</v>
          </cell>
          <cell r="D2131" t="str">
            <v>VN150114-0010</v>
          </cell>
          <cell r="E2131" t="str">
            <v>NOZZLE</v>
          </cell>
          <cell r="F2131">
            <v>10021</v>
          </cell>
          <cell r="G2131">
            <v>100</v>
          </cell>
          <cell r="H2131">
            <v>1</v>
          </cell>
          <cell r="I2131">
            <v>0</v>
          </cell>
        </row>
        <row r="2132">
          <cell r="B2132" t="str">
            <v>G68</v>
          </cell>
          <cell r="C2132">
            <v>0</v>
          </cell>
          <cell r="D2132" t="str">
            <v>VN150114-0040</v>
          </cell>
          <cell r="E2132" t="str">
            <v>NOZZLE,1W</v>
          </cell>
          <cell r="F2132">
            <v>10021</v>
          </cell>
          <cell r="G2132">
            <v>100</v>
          </cell>
          <cell r="H2132">
            <v>3</v>
          </cell>
          <cell r="I2132">
            <v>0</v>
          </cell>
        </row>
        <row r="2133">
          <cell r="B2133" t="str">
            <v>G68</v>
          </cell>
          <cell r="C2133">
            <v>0</v>
          </cell>
          <cell r="D2133" t="str">
            <v>VN150125-0030</v>
          </cell>
          <cell r="E2133" t="str">
            <v>STAINLESS PIPE</v>
          </cell>
          <cell r="F2133">
            <v>10021</v>
          </cell>
          <cell r="G2133">
            <v>100</v>
          </cell>
          <cell r="H2133">
            <v>27</v>
          </cell>
          <cell r="I2133">
            <v>0</v>
          </cell>
        </row>
        <row r="2134">
          <cell r="B2134" t="str">
            <v>G68</v>
          </cell>
          <cell r="C2134">
            <v>0</v>
          </cell>
          <cell r="D2134" t="str">
            <v>VN150125-0050</v>
          </cell>
          <cell r="E2134" t="str">
            <v>STAINLESS PIPE</v>
          </cell>
          <cell r="F2134">
            <v>10021</v>
          </cell>
          <cell r="G2134">
            <v>91.6</v>
          </cell>
          <cell r="H2134">
            <v>12</v>
          </cell>
          <cell r="I2134">
            <v>1</v>
          </cell>
        </row>
        <row r="2135">
          <cell r="B2135" t="str">
            <v>G68</v>
          </cell>
          <cell r="C2135" t="str">
            <v>+</v>
          </cell>
        </row>
        <row r="2136">
          <cell r="B2136" t="str">
            <v>G68</v>
          </cell>
          <cell r="C2136">
            <v>0</v>
          </cell>
          <cell r="D2136" t="str">
            <v>VN150125-0060</v>
          </cell>
          <cell r="E2136" t="str">
            <v>STEEL PIPE FITT</v>
          </cell>
          <cell r="F2136">
            <v>10021</v>
          </cell>
          <cell r="G2136">
            <v>90.9</v>
          </cell>
          <cell r="H2136">
            <v>11</v>
          </cell>
          <cell r="I2136">
            <v>1</v>
          </cell>
        </row>
        <row r="2137">
          <cell r="B2137" t="str">
            <v>G68</v>
          </cell>
          <cell r="C2137" t="str">
            <v>+</v>
          </cell>
        </row>
        <row r="2138">
          <cell r="B2138" t="str">
            <v>G68</v>
          </cell>
          <cell r="C2138">
            <v>0</v>
          </cell>
          <cell r="D2138" t="str">
            <v>VN150125-0170</v>
          </cell>
          <cell r="E2138" t="str">
            <v>PIPE</v>
          </cell>
          <cell r="F2138">
            <v>10021</v>
          </cell>
          <cell r="G2138">
            <v>71.400000000000006</v>
          </cell>
          <cell r="H2138">
            <v>7</v>
          </cell>
          <cell r="I2138">
            <v>2</v>
          </cell>
        </row>
        <row r="2139">
          <cell r="B2139" t="str">
            <v>G68</v>
          </cell>
          <cell r="C2139" t="str">
            <v>+</v>
          </cell>
        </row>
        <row r="2140">
          <cell r="B2140" t="str">
            <v>G68</v>
          </cell>
        </row>
        <row r="2141">
          <cell r="B2141" t="str">
            <v>G68</v>
          </cell>
          <cell r="C2141">
            <v>0</v>
          </cell>
          <cell r="D2141" t="str">
            <v>VN150125-0180</v>
          </cell>
          <cell r="E2141" t="str">
            <v>PIPE</v>
          </cell>
          <cell r="F2141">
            <v>10021</v>
          </cell>
          <cell r="G2141">
            <v>93.1</v>
          </cell>
          <cell r="H2141">
            <v>29</v>
          </cell>
          <cell r="I2141">
            <v>2</v>
          </cell>
        </row>
        <row r="2142">
          <cell r="B2142" t="str">
            <v>G68</v>
          </cell>
          <cell r="C2142" t="str">
            <v>+</v>
          </cell>
        </row>
        <row r="2143">
          <cell r="B2143" t="str">
            <v>G68</v>
          </cell>
        </row>
        <row r="2144">
          <cell r="B2144" t="str">
            <v>G68</v>
          </cell>
          <cell r="C2144">
            <v>0</v>
          </cell>
          <cell r="D2144" t="str">
            <v>VN198811-7660</v>
          </cell>
          <cell r="E2144" t="str">
            <v>PEDAL SUB-ASSY</v>
          </cell>
          <cell r="F2144">
            <v>10021</v>
          </cell>
          <cell r="G2144">
            <v>100</v>
          </cell>
          <cell r="H2144">
            <v>11</v>
          </cell>
          <cell r="I2144">
            <v>0</v>
          </cell>
        </row>
        <row r="2145">
          <cell r="B2145" t="str">
            <v>G68</v>
          </cell>
          <cell r="C2145">
            <v>0</v>
          </cell>
          <cell r="D2145" t="str">
            <v>VN198811-8000</v>
          </cell>
          <cell r="E2145" t="str">
            <v>PEDAL SUB-ASSY</v>
          </cell>
          <cell r="F2145">
            <v>10021</v>
          </cell>
          <cell r="G2145">
            <v>80.599999999999994</v>
          </cell>
          <cell r="H2145">
            <v>31</v>
          </cell>
          <cell r="I2145">
            <v>6</v>
          </cell>
        </row>
        <row r="2146">
          <cell r="B2146" t="str">
            <v>G68</v>
          </cell>
          <cell r="C2146" t="str">
            <v>+</v>
          </cell>
        </row>
        <row r="2147">
          <cell r="B2147" t="str">
            <v>G68</v>
          </cell>
        </row>
        <row r="2148">
          <cell r="B2148" t="str">
            <v>G68</v>
          </cell>
        </row>
        <row r="2149">
          <cell r="B2149" t="str">
            <v>G68</v>
          </cell>
        </row>
        <row r="2150">
          <cell r="B2150" t="str">
            <v>G68</v>
          </cell>
        </row>
        <row r="2151">
          <cell r="B2151" t="str">
            <v>G68</v>
          </cell>
        </row>
        <row r="2152">
          <cell r="B2152" t="str">
            <v>G68</v>
          </cell>
          <cell r="C2152">
            <v>0</v>
          </cell>
          <cell r="D2152" t="str">
            <v>VN198811-8010</v>
          </cell>
          <cell r="E2152" t="str">
            <v>PEDAL SUB ASSY</v>
          </cell>
          <cell r="F2152">
            <v>10021</v>
          </cell>
          <cell r="G2152">
            <v>100</v>
          </cell>
          <cell r="H2152">
            <v>2</v>
          </cell>
          <cell r="I2152">
            <v>0</v>
          </cell>
        </row>
        <row r="2153">
          <cell r="B2153" t="str">
            <v>G68</v>
          </cell>
          <cell r="C2153">
            <v>0</v>
          </cell>
          <cell r="D2153" t="str">
            <v>VN198811-8340</v>
          </cell>
          <cell r="E2153" t="str">
            <v>PEDAL SUB ASSY</v>
          </cell>
          <cell r="F2153">
            <v>10021</v>
          </cell>
          <cell r="G2153">
            <v>90.6</v>
          </cell>
          <cell r="H2153">
            <v>32</v>
          </cell>
          <cell r="I2153">
            <v>3</v>
          </cell>
        </row>
        <row r="2154">
          <cell r="B2154" t="str">
            <v>G68</v>
          </cell>
          <cell r="C2154" t="str">
            <v>+</v>
          </cell>
        </row>
        <row r="2155">
          <cell r="B2155" t="str">
            <v>G68</v>
          </cell>
        </row>
        <row r="2156">
          <cell r="B2156" t="str">
            <v>G68</v>
          </cell>
        </row>
        <row r="2157">
          <cell r="B2157" t="str">
            <v>G68</v>
          </cell>
          <cell r="C2157">
            <v>0</v>
          </cell>
          <cell r="D2157" t="str">
            <v>VN198811-8370</v>
          </cell>
          <cell r="E2157" t="str">
            <v>PEDAL SUB-ASSY</v>
          </cell>
          <cell r="F2157">
            <v>10021</v>
          </cell>
          <cell r="G2157">
            <v>93.5</v>
          </cell>
          <cell r="H2157">
            <v>31</v>
          </cell>
          <cell r="I2157">
            <v>2</v>
          </cell>
        </row>
        <row r="2158">
          <cell r="B2158" t="str">
            <v>G68</v>
          </cell>
          <cell r="C2158" t="str">
            <v>+</v>
          </cell>
        </row>
        <row r="2159">
          <cell r="B2159" t="str">
            <v>G68</v>
          </cell>
        </row>
        <row r="2160">
          <cell r="B2160" t="str">
            <v>G68</v>
          </cell>
          <cell r="C2160">
            <v>0</v>
          </cell>
          <cell r="D2160" t="str">
            <v>VN198828-3010</v>
          </cell>
          <cell r="E2160" t="str">
            <v>WASHER,SNAP</v>
          </cell>
          <cell r="F2160">
            <v>10021</v>
          </cell>
          <cell r="G2160">
            <v>100</v>
          </cell>
          <cell r="H2160">
            <v>2</v>
          </cell>
          <cell r="I2160">
            <v>0</v>
          </cell>
        </row>
        <row r="2161">
          <cell r="B2161" t="str">
            <v>G68</v>
          </cell>
          <cell r="C2161">
            <v>0</v>
          </cell>
          <cell r="D2161" t="str">
            <v>VN198833-7030</v>
          </cell>
          <cell r="E2161" t="str">
            <v>ROTOR, PEDAL</v>
          </cell>
          <cell r="F2161">
            <v>10021</v>
          </cell>
          <cell r="G2161">
            <v>95.6</v>
          </cell>
          <cell r="H2161">
            <v>23</v>
          </cell>
          <cell r="I2161">
            <v>1</v>
          </cell>
        </row>
        <row r="2162">
          <cell r="B2162" t="str">
            <v>G68</v>
          </cell>
          <cell r="C2162" t="str">
            <v>+</v>
          </cell>
        </row>
        <row r="2163">
          <cell r="B2163" t="str">
            <v>G68</v>
          </cell>
          <cell r="C2163">
            <v>0</v>
          </cell>
          <cell r="D2163" t="str">
            <v>VN198872-7130</v>
          </cell>
          <cell r="E2163" t="str">
            <v>BASE</v>
          </cell>
          <cell r="F2163">
            <v>10021</v>
          </cell>
          <cell r="G2163">
            <v>89.1</v>
          </cell>
          <cell r="H2163">
            <v>37</v>
          </cell>
          <cell r="I2163">
            <v>4</v>
          </cell>
        </row>
        <row r="2164">
          <cell r="B2164" t="str">
            <v>G68</v>
          </cell>
          <cell r="C2164" t="str">
            <v>+</v>
          </cell>
        </row>
        <row r="2165">
          <cell r="B2165" t="str">
            <v>G68</v>
          </cell>
        </row>
        <row r="2166">
          <cell r="B2166" t="str">
            <v>G68</v>
          </cell>
        </row>
        <row r="2167">
          <cell r="B2167" t="str">
            <v>G68</v>
          </cell>
        </row>
        <row r="2168">
          <cell r="B2168" t="str">
            <v>G68</v>
          </cell>
          <cell r="C2168">
            <v>0</v>
          </cell>
          <cell r="D2168" t="str">
            <v>VN198872-7140</v>
          </cell>
          <cell r="E2168" t="str">
            <v>BASE</v>
          </cell>
          <cell r="F2168">
            <v>10021</v>
          </cell>
          <cell r="G2168">
            <v>81.8</v>
          </cell>
          <cell r="H2168">
            <v>33</v>
          </cell>
          <cell r="I2168">
            <v>6</v>
          </cell>
        </row>
        <row r="2169">
          <cell r="B2169" t="str">
            <v>G68</v>
          </cell>
          <cell r="C2169" t="str">
            <v>+</v>
          </cell>
        </row>
        <row r="2170">
          <cell r="B2170" t="str">
            <v>G68</v>
          </cell>
          <cell r="C2170">
            <v>1</v>
          </cell>
        </row>
        <row r="2171">
          <cell r="B2171" t="str">
            <v>G68</v>
          </cell>
          <cell r="D2171" t="str">
            <v>B483030</v>
          </cell>
          <cell r="G2171" t="str">
            <v>SUP</v>
          </cell>
          <cell r="H2171" t="str">
            <v>PLIER DE</v>
          </cell>
          <cell r="I2171" t="str">
            <v>LIVERY PE</v>
          </cell>
        </row>
        <row r="2172">
          <cell r="B2172" t="str">
            <v>G68</v>
          </cell>
          <cell r="C2172">
            <v>0</v>
          </cell>
          <cell r="D2172" t="str">
            <v>PLANT : K1</v>
          </cell>
        </row>
        <row r="2173">
          <cell r="B2173" t="str">
            <v>G68</v>
          </cell>
          <cell r="C2173">
            <v>0</v>
          </cell>
          <cell r="D2173" t="str">
            <v>SUPPLIER : G68</v>
          </cell>
          <cell r="E2173" t="str">
            <v>DENSO INTERNAT</v>
          </cell>
          <cell r="F2173" t="str">
            <v>IONAL AS</v>
          </cell>
          <cell r="G2173" t="str">
            <v>IA</v>
          </cell>
          <cell r="H2173" t="str">
            <v>ADV:03</v>
          </cell>
          <cell r="I2173" t="str">
            <v>DAYS  DLY</v>
          </cell>
        </row>
        <row r="2174">
          <cell r="B2174" t="str">
            <v>G68</v>
          </cell>
        </row>
        <row r="2175">
          <cell r="B2175" t="str">
            <v>G68</v>
          </cell>
          <cell r="D2175" t="str">
            <v>PART NUMBER</v>
          </cell>
          <cell r="E2175" t="str">
            <v>DESCRIPTION</v>
          </cell>
          <cell r="F2175" t="str">
            <v>PLNR.</v>
          </cell>
          <cell r="G2175" t="str">
            <v>RATIO</v>
          </cell>
          <cell r="H2175" t="str">
            <v>#DELVR</v>
          </cell>
          <cell r="I2175" t="str">
            <v>ADVANCE</v>
          </cell>
        </row>
        <row r="2176">
          <cell r="B2176" t="str">
            <v>G68</v>
          </cell>
          <cell r="D2176" t="str">
            <v>===============</v>
          </cell>
          <cell r="E2176" t="str">
            <v>===============</v>
          </cell>
          <cell r="F2176" t="str">
            <v>=====</v>
          </cell>
          <cell r="G2176" t="str">
            <v>=====</v>
          </cell>
          <cell r="H2176" t="str">
            <v>======</v>
          </cell>
          <cell r="I2176" t="str">
            <v>======</v>
          </cell>
        </row>
        <row r="2177">
          <cell r="B2177" t="str">
            <v>G68</v>
          </cell>
        </row>
        <row r="2178">
          <cell r="B2178" t="str">
            <v>G68</v>
          </cell>
        </row>
        <row r="2179">
          <cell r="B2179" t="str">
            <v>G68</v>
          </cell>
        </row>
        <row r="2180">
          <cell r="B2180" t="str">
            <v>G68</v>
          </cell>
        </row>
        <row r="2181">
          <cell r="B2181" t="str">
            <v>G68</v>
          </cell>
        </row>
        <row r="2182">
          <cell r="B2182" t="str">
            <v>G68</v>
          </cell>
          <cell r="C2182">
            <v>0</v>
          </cell>
          <cell r="D2182" t="str">
            <v>VN198872-7170</v>
          </cell>
          <cell r="E2182" t="str">
            <v>BASE</v>
          </cell>
          <cell r="F2182">
            <v>10021</v>
          </cell>
          <cell r="G2182">
            <v>100</v>
          </cell>
          <cell r="H2182">
            <v>14</v>
          </cell>
          <cell r="I2182">
            <v>0</v>
          </cell>
        </row>
        <row r="2183">
          <cell r="B2183" t="str">
            <v>G68</v>
          </cell>
          <cell r="C2183">
            <v>0</v>
          </cell>
          <cell r="D2183" t="str">
            <v>VN270125-0010</v>
          </cell>
          <cell r="E2183" t="str">
            <v>WASHER, FRICTIO</v>
          </cell>
          <cell r="F2183">
            <v>10021</v>
          </cell>
          <cell r="G2183">
            <v>91.1</v>
          </cell>
          <cell r="H2183">
            <v>34</v>
          </cell>
          <cell r="I2183">
            <v>3</v>
          </cell>
        </row>
        <row r="2184">
          <cell r="B2184" t="str">
            <v>G68</v>
          </cell>
          <cell r="C2184" t="str">
            <v>+</v>
          </cell>
        </row>
        <row r="2185">
          <cell r="B2185" t="str">
            <v>G68</v>
          </cell>
        </row>
        <row r="2186">
          <cell r="B2186" t="str">
            <v>G68</v>
          </cell>
        </row>
        <row r="2187">
          <cell r="B2187" t="str">
            <v>G68</v>
          </cell>
          <cell r="C2187">
            <v>0</v>
          </cell>
          <cell r="D2187" t="str">
            <v>VN270127-0010</v>
          </cell>
          <cell r="E2187" t="str">
            <v>RING, FRICTION</v>
          </cell>
          <cell r="F2187">
            <v>10021</v>
          </cell>
          <cell r="G2187">
            <v>94.1</v>
          </cell>
          <cell r="H2187">
            <v>34</v>
          </cell>
          <cell r="I2187">
            <v>2</v>
          </cell>
        </row>
        <row r="2188">
          <cell r="B2188" t="str">
            <v>G68</v>
          </cell>
          <cell r="C2188" t="str">
            <v>+</v>
          </cell>
        </row>
        <row r="2189">
          <cell r="B2189" t="str">
            <v>G68</v>
          </cell>
        </row>
        <row r="2190">
          <cell r="B2190" t="str">
            <v>G68</v>
          </cell>
          <cell r="C2190">
            <v>0</v>
          </cell>
          <cell r="D2190" t="str">
            <v>VN270172-0180</v>
          </cell>
          <cell r="E2190" t="str">
            <v>BASE</v>
          </cell>
          <cell r="F2190">
            <v>10021</v>
          </cell>
          <cell r="G2190">
            <v>89.1</v>
          </cell>
          <cell r="H2190">
            <v>37</v>
          </cell>
          <cell r="I2190">
            <v>4</v>
          </cell>
        </row>
        <row r="2191">
          <cell r="B2191" t="str">
            <v>G68</v>
          </cell>
          <cell r="C2191" t="str">
            <v>+</v>
          </cell>
        </row>
        <row r="2192">
          <cell r="B2192" t="str">
            <v>G68</v>
          </cell>
        </row>
        <row r="2193">
          <cell r="B2193" t="str">
            <v>G68</v>
          </cell>
        </row>
        <row r="2194">
          <cell r="B2194" t="str">
            <v>G68</v>
          </cell>
        </row>
        <row r="2195">
          <cell r="B2195" t="str">
            <v>G68</v>
          </cell>
          <cell r="C2195">
            <v>0</v>
          </cell>
          <cell r="D2195" t="str">
            <v>VN270172-0190</v>
          </cell>
          <cell r="E2195" t="str">
            <v>BASE</v>
          </cell>
          <cell r="F2195">
            <v>10021</v>
          </cell>
          <cell r="G2195">
            <v>88.5</v>
          </cell>
          <cell r="H2195">
            <v>35</v>
          </cell>
          <cell r="I2195">
            <v>4</v>
          </cell>
        </row>
        <row r="2196">
          <cell r="B2196" t="str">
            <v>G68</v>
          </cell>
          <cell r="C2196" t="str">
            <v>+</v>
          </cell>
        </row>
        <row r="2197">
          <cell r="B2197" t="str">
            <v>G68</v>
          </cell>
        </row>
        <row r="2198">
          <cell r="B2198" t="str">
            <v>G68</v>
          </cell>
        </row>
        <row r="2199">
          <cell r="B2199" t="str">
            <v>G68</v>
          </cell>
        </row>
        <row r="2200">
          <cell r="B2200" t="str">
            <v>G68</v>
          </cell>
          <cell r="C2200">
            <v>0</v>
          </cell>
          <cell r="D2200" t="str">
            <v>VN270172-0200</v>
          </cell>
          <cell r="E2200" t="str">
            <v>BASE</v>
          </cell>
          <cell r="F2200">
            <v>10021</v>
          </cell>
          <cell r="G2200">
            <v>92.8</v>
          </cell>
          <cell r="H2200">
            <v>14</v>
          </cell>
          <cell r="I2200">
            <v>1</v>
          </cell>
        </row>
        <row r="2201">
          <cell r="B2201" t="str">
            <v>G68</v>
          </cell>
          <cell r="C2201" t="str">
            <v>+</v>
          </cell>
        </row>
        <row r="2202">
          <cell r="B2202" t="str">
            <v>G68</v>
          </cell>
          <cell r="C2202">
            <v>0</v>
          </cell>
          <cell r="D2202" t="str">
            <v>VN270172-0210</v>
          </cell>
          <cell r="E2202" t="str">
            <v>BASE</v>
          </cell>
          <cell r="F2202">
            <v>10021</v>
          </cell>
          <cell r="G2202">
            <v>86.4</v>
          </cell>
          <cell r="H2202">
            <v>37</v>
          </cell>
          <cell r="I2202">
            <v>5</v>
          </cell>
        </row>
        <row r="2203">
          <cell r="B2203" t="str">
            <v>G68</v>
          </cell>
          <cell r="C2203" t="str">
            <v>+</v>
          </cell>
        </row>
        <row r="2204">
          <cell r="B2204" t="str">
            <v>G68</v>
          </cell>
        </row>
        <row r="2205">
          <cell r="B2205" t="str">
            <v>G68</v>
          </cell>
        </row>
        <row r="2206">
          <cell r="B2206" t="str">
            <v>G68</v>
          </cell>
        </row>
        <row r="2207">
          <cell r="B2207" t="str">
            <v>G68</v>
          </cell>
        </row>
        <row r="2208">
          <cell r="B2208" t="str">
            <v>G68</v>
          </cell>
          <cell r="C2208">
            <v>0</v>
          </cell>
          <cell r="D2208" t="str">
            <v>VN270176-0010</v>
          </cell>
          <cell r="E2208" t="str">
            <v>COVER, SPRING</v>
          </cell>
          <cell r="F2208">
            <v>10021</v>
          </cell>
          <cell r="G2208">
            <v>88.5</v>
          </cell>
          <cell r="H2208">
            <v>35</v>
          </cell>
          <cell r="I2208">
            <v>4</v>
          </cell>
        </row>
        <row r="2209">
          <cell r="B2209" t="str">
            <v>G68</v>
          </cell>
          <cell r="C2209" t="str">
            <v>+</v>
          </cell>
        </row>
        <row r="2210">
          <cell r="B2210" t="str">
            <v>G68</v>
          </cell>
        </row>
        <row r="2211">
          <cell r="B2211" t="str">
            <v>G68</v>
          </cell>
        </row>
        <row r="2212">
          <cell r="B2212" t="str">
            <v>G68</v>
          </cell>
        </row>
        <row r="2213">
          <cell r="B2213" t="str">
            <v>G68</v>
          </cell>
          <cell r="C2213">
            <v>0</v>
          </cell>
          <cell r="D2213" t="str">
            <v>VN270177-0010</v>
          </cell>
          <cell r="E2213" t="str">
            <v>COVER, HYSTERES</v>
          </cell>
          <cell r="F2213">
            <v>10021</v>
          </cell>
          <cell r="G2213">
            <v>93.3</v>
          </cell>
          <cell r="H2213">
            <v>30</v>
          </cell>
          <cell r="I2213">
            <v>2</v>
          </cell>
        </row>
        <row r="2214">
          <cell r="B2214" t="str">
            <v>G68</v>
          </cell>
          <cell r="C2214" t="str">
            <v>+</v>
          </cell>
        </row>
        <row r="2215">
          <cell r="B2215" t="str">
            <v>G68</v>
          </cell>
        </row>
        <row r="2216">
          <cell r="B2216" t="str">
            <v>G68</v>
          </cell>
          <cell r="C2216">
            <v>0</v>
          </cell>
          <cell r="D2216" t="str">
            <v>VN949006-9070</v>
          </cell>
          <cell r="E2216" t="str">
            <v>SCREW</v>
          </cell>
          <cell r="F2216">
            <v>10021</v>
          </cell>
          <cell r="G2216">
            <v>91.6</v>
          </cell>
          <cell r="H2216">
            <v>24</v>
          </cell>
          <cell r="I2216">
            <v>2</v>
          </cell>
        </row>
        <row r="2217">
          <cell r="B2217" t="str">
            <v>G68</v>
          </cell>
          <cell r="C2217" t="str">
            <v>+</v>
          </cell>
        </row>
        <row r="2218">
          <cell r="B2218" t="str">
            <v>G68</v>
          </cell>
        </row>
        <row r="2219">
          <cell r="B2219" t="str">
            <v>G68</v>
          </cell>
          <cell r="C2219">
            <v>0</v>
          </cell>
          <cell r="D2219" t="str">
            <v>VN949046-3580</v>
          </cell>
          <cell r="E2219" t="str">
            <v>BOLT</v>
          </cell>
          <cell r="F2219">
            <v>10021</v>
          </cell>
          <cell r="G2219">
            <v>40</v>
          </cell>
          <cell r="H2219">
            <v>5</v>
          </cell>
          <cell r="I2219">
            <v>3</v>
          </cell>
        </row>
        <row r="2220">
          <cell r="B2220" t="str">
            <v>G68</v>
          </cell>
          <cell r="C2220" t="str">
            <v>+</v>
          </cell>
        </row>
        <row r="2221">
          <cell r="B2221" t="str">
            <v>G68</v>
          </cell>
        </row>
        <row r="2222">
          <cell r="B2222" t="str">
            <v>G68</v>
          </cell>
        </row>
        <row r="2223">
          <cell r="B2223" t="str">
            <v>G68</v>
          </cell>
          <cell r="C2223">
            <v>0</v>
          </cell>
          <cell r="D2223" t="str">
            <v>135051-1210EH</v>
          </cell>
          <cell r="E2223" t="str">
            <v>VALVE</v>
          </cell>
          <cell r="F2223">
            <v>10021</v>
          </cell>
          <cell r="G2223">
            <v>93.7</v>
          </cell>
          <cell r="H2223">
            <v>16</v>
          </cell>
          <cell r="I2223">
            <v>1</v>
          </cell>
        </row>
        <row r="2224">
          <cell r="B2224" t="str">
            <v>G68</v>
          </cell>
          <cell r="C2224" t="str">
            <v>+</v>
          </cell>
        </row>
        <row r="2225">
          <cell r="B2225" t="str">
            <v>G68</v>
          </cell>
          <cell r="C2225">
            <v>0</v>
          </cell>
          <cell r="G2225" t="str">
            <v>=====</v>
          </cell>
          <cell r="H2225" t="str">
            <v>======</v>
          </cell>
          <cell r="I2225" t="str">
            <v>======</v>
          </cell>
        </row>
        <row r="2226">
          <cell r="B2226" t="str">
            <v>TOTAL:G68</v>
          </cell>
          <cell r="E2226" t="str">
            <v>SUPPLIER</v>
          </cell>
          <cell r="F2226" t="str">
            <v>TOTAL:</v>
          </cell>
          <cell r="G2226">
            <v>90.6</v>
          </cell>
          <cell r="H2226">
            <v>1292</v>
          </cell>
          <cell r="I2226">
            <v>122</v>
          </cell>
        </row>
        <row r="2227">
          <cell r="B2227" t="str">
            <v>TOTAL:G68</v>
          </cell>
          <cell r="C2227">
            <v>1</v>
          </cell>
        </row>
        <row r="2228">
          <cell r="B2228" t="str">
            <v>TOTAL:G68</v>
          </cell>
          <cell r="D2228" t="str">
            <v>B483030</v>
          </cell>
          <cell r="G2228" t="str">
            <v>SUP</v>
          </cell>
          <cell r="H2228" t="str">
            <v>PLIER DE</v>
          </cell>
          <cell r="I2228" t="str">
            <v>LIVERY PE</v>
          </cell>
        </row>
        <row r="2229">
          <cell r="B2229" t="str">
            <v>TOTAL:G68</v>
          </cell>
          <cell r="C2229">
            <v>0</v>
          </cell>
          <cell r="D2229" t="str">
            <v>PLANT : K1</v>
          </cell>
        </row>
        <row r="2230">
          <cell r="B2230" t="str">
            <v>H101</v>
          </cell>
          <cell r="C2230">
            <v>0</v>
          </cell>
          <cell r="D2230" t="str">
            <v>SUPPLIER : H101</v>
          </cell>
          <cell r="E2230" t="str">
            <v>TOYOTA TSUSHO</v>
          </cell>
          <cell r="F2230" t="str">
            <v>CORPORAT</v>
          </cell>
          <cell r="G2230" t="str">
            <v>ION</v>
          </cell>
          <cell r="H2230" t="str">
            <v>ADVANCE</v>
          </cell>
          <cell r="I2230" t="str">
            <v>OK :  3</v>
          </cell>
        </row>
        <row r="2231">
          <cell r="B2231" t="str">
            <v>H101</v>
          </cell>
        </row>
        <row r="2232">
          <cell r="B2232" t="str">
            <v>H101</v>
          </cell>
          <cell r="D2232" t="str">
            <v>PART NUMBER</v>
          </cell>
          <cell r="E2232" t="str">
            <v>DESCRIPTION</v>
          </cell>
          <cell r="F2232" t="str">
            <v>PLNR.</v>
          </cell>
          <cell r="G2232" t="str">
            <v>RATIO</v>
          </cell>
          <cell r="H2232" t="str">
            <v>#DELVR</v>
          </cell>
          <cell r="I2232" t="str">
            <v>ADVANCE</v>
          </cell>
        </row>
        <row r="2233">
          <cell r="B2233" t="str">
            <v>H101</v>
          </cell>
          <cell r="D2233" t="str">
            <v>===============</v>
          </cell>
          <cell r="E2233" t="str">
            <v>===============</v>
          </cell>
          <cell r="F2233" t="str">
            <v>=====</v>
          </cell>
          <cell r="G2233" t="str">
            <v>=====</v>
          </cell>
          <cell r="H2233" t="str">
            <v>======</v>
          </cell>
          <cell r="I2233" t="str">
            <v>======</v>
          </cell>
        </row>
        <row r="2234">
          <cell r="B2234" t="str">
            <v>H101</v>
          </cell>
          <cell r="C2234">
            <v>0</v>
          </cell>
          <cell r="D2234" t="str">
            <v>M8007-09200</v>
          </cell>
          <cell r="E2234" t="str">
            <v>PLATINUM WIRE</v>
          </cell>
          <cell r="F2234">
            <v>10019</v>
          </cell>
          <cell r="G2234">
            <v>0</v>
          </cell>
          <cell r="H2234">
            <v>1</v>
          </cell>
          <cell r="I2234">
            <v>0</v>
          </cell>
        </row>
        <row r="2235">
          <cell r="B2235" t="str">
            <v>H101</v>
          </cell>
          <cell r="C2235" t="str">
            <v>+</v>
          </cell>
        </row>
        <row r="2236">
          <cell r="B2236" t="str">
            <v>H101</v>
          </cell>
          <cell r="C2236">
            <v>0</v>
          </cell>
          <cell r="D2236" t="str">
            <v>M8007-09300</v>
          </cell>
          <cell r="E2236" t="str">
            <v>WIRE LEAD 85%PT</v>
          </cell>
          <cell r="F2236">
            <v>10019</v>
          </cell>
          <cell r="G2236">
            <v>0</v>
          </cell>
          <cell r="H2236">
            <v>1</v>
          </cell>
          <cell r="I2236">
            <v>0</v>
          </cell>
        </row>
        <row r="2237">
          <cell r="B2237" t="str">
            <v>H101</v>
          </cell>
          <cell r="C2237" t="str">
            <v>+</v>
          </cell>
        </row>
        <row r="2238">
          <cell r="B2238" t="str">
            <v>H101</v>
          </cell>
          <cell r="C2238">
            <v>0</v>
          </cell>
          <cell r="G2238" t="str">
            <v>=====</v>
          </cell>
          <cell r="H2238" t="str">
            <v>======</v>
          </cell>
          <cell r="I2238" t="str">
            <v>======</v>
          </cell>
        </row>
        <row r="2239">
          <cell r="B2239" t="str">
            <v>TOTAL:H101</v>
          </cell>
          <cell r="E2239" t="str">
            <v>SUPPLIER</v>
          </cell>
          <cell r="F2239" t="str">
            <v>TOTAL:</v>
          </cell>
          <cell r="G2239">
            <v>0</v>
          </cell>
          <cell r="H2239">
            <v>2</v>
          </cell>
          <cell r="I2239">
            <v>0</v>
          </cell>
        </row>
        <row r="2240">
          <cell r="B2240" t="str">
            <v>TOTAL:H101</v>
          </cell>
          <cell r="C2240">
            <v>1</v>
          </cell>
        </row>
        <row r="2241">
          <cell r="B2241" t="str">
            <v>TOTAL:H101</v>
          </cell>
          <cell r="D2241" t="str">
            <v>B483030</v>
          </cell>
          <cell r="G2241" t="str">
            <v>SUP</v>
          </cell>
          <cell r="H2241" t="str">
            <v>PLIER DE</v>
          </cell>
          <cell r="I2241" t="str">
            <v>LIVERY PE</v>
          </cell>
        </row>
        <row r="2242">
          <cell r="B2242" t="str">
            <v>TOTAL:H101</v>
          </cell>
          <cell r="C2242">
            <v>0</v>
          </cell>
          <cell r="D2242" t="str">
            <v>PLANT : K1</v>
          </cell>
        </row>
        <row r="2243">
          <cell r="B2243" t="str">
            <v>H78</v>
          </cell>
          <cell r="C2243">
            <v>0</v>
          </cell>
          <cell r="D2243" t="str">
            <v>SUPPLIER : H78</v>
          </cell>
          <cell r="E2243" t="str">
            <v>TOYOTSU CHEMIP</v>
          </cell>
          <cell r="F2243" t="str">
            <v>LAS CORP</v>
          </cell>
          <cell r="G2243" t="str">
            <v>ORA</v>
          </cell>
          <cell r="H2243" t="str">
            <v>ADVANCE</v>
          </cell>
          <cell r="I2243" t="str">
            <v>OK :  3</v>
          </cell>
        </row>
        <row r="2244">
          <cell r="B2244" t="str">
            <v>H78</v>
          </cell>
        </row>
        <row r="2245">
          <cell r="B2245" t="str">
            <v>H78</v>
          </cell>
          <cell r="D2245" t="str">
            <v>PART NUMBER</v>
          </cell>
          <cell r="E2245" t="str">
            <v>DESCRIPTION</v>
          </cell>
          <cell r="F2245" t="str">
            <v>PLNR.</v>
          </cell>
          <cell r="G2245" t="str">
            <v>RATIO</v>
          </cell>
          <cell r="H2245" t="str">
            <v>#DELVR</v>
          </cell>
          <cell r="I2245" t="str">
            <v>ADVANCE</v>
          </cell>
        </row>
        <row r="2246">
          <cell r="B2246" t="str">
            <v>H78</v>
          </cell>
          <cell r="D2246" t="str">
            <v>===============</v>
          </cell>
          <cell r="E2246" t="str">
            <v>===============</v>
          </cell>
          <cell r="F2246" t="str">
            <v>=====</v>
          </cell>
          <cell r="G2246" t="str">
            <v>=====</v>
          </cell>
          <cell r="H2246" t="str">
            <v>======</v>
          </cell>
          <cell r="I2246" t="str">
            <v>======</v>
          </cell>
        </row>
        <row r="2247">
          <cell r="B2247" t="str">
            <v>H78</v>
          </cell>
          <cell r="C2247">
            <v>0</v>
          </cell>
          <cell r="D2247" t="str">
            <v>P100008</v>
          </cell>
          <cell r="E2247" t="str">
            <v>TURBIN 32</v>
          </cell>
          <cell r="F2247">
            <v>10013</v>
          </cell>
          <cell r="G2247">
            <v>100</v>
          </cell>
          <cell r="H2247">
            <v>1</v>
          </cell>
          <cell r="I2247">
            <v>0</v>
          </cell>
        </row>
        <row r="2248">
          <cell r="B2248" t="str">
            <v>H78</v>
          </cell>
          <cell r="C2248">
            <v>0</v>
          </cell>
          <cell r="D2248" t="str">
            <v>P800017</v>
          </cell>
          <cell r="E2248" t="str">
            <v>BUT DANH DAU MA</v>
          </cell>
          <cell r="F2248">
            <v>10013</v>
          </cell>
          <cell r="G2248">
            <v>0</v>
          </cell>
          <cell r="H2248">
            <v>1</v>
          </cell>
          <cell r="I2248">
            <v>0</v>
          </cell>
        </row>
        <row r="2249">
          <cell r="B2249" t="str">
            <v>H78</v>
          </cell>
          <cell r="C2249" t="str">
            <v>+</v>
          </cell>
        </row>
        <row r="2250">
          <cell r="B2250" t="str">
            <v>H78</v>
          </cell>
          <cell r="C2250">
            <v>0</v>
          </cell>
          <cell r="D2250" t="str">
            <v>P900015</v>
          </cell>
          <cell r="E2250" t="str">
            <v>ED SOLVENT</v>
          </cell>
          <cell r="F2250">
            <v>10013</v>
          </cell>
          <cell r="G2250">
            <v>0</v>
          </cell>
          <cell r="H2250">
            <v>1</v>
          </cell>
          <cell r="I2250">
            <v>0</v>
          </cell>
        </row>
        <row r="2251">
          <cell r="B2251" t="str">
            <v>H78</v>
          </cell>
          <cell r="C2251" t="str">
            <v>+</v>
          </cell>
        </row>
        <row r="2252">
          <cell r="B2252" t="str">
            <v>H78</v>
          </cell>
          <cell r="C2252">
            <v>0</v>
          </cell>
          <cell r="D2252" t="str">
            <v>P900022</v>
          </cell>
          <cell r="E2252" t="str">
            <v>PK-4030DN</v>
          </cell>
          <cell r="F2252">
            <v>10013</v>
          </cell>
          <cell r="G2252">
            <v>0</v>
          </cell>
          <cell r="H2252">
            <v>1</v>
          </cell>
          <cell r="I2252">
            <v>0</v>
          </cell>
        </row>
        <row r="2253">
          <cell r="B2253" t="str">
            <v>H78</v>
          </cell>
          <cell r="C2253" t="str">
            <v>+</v>
          </cell>
        </row>
        <row r="2254">
          <cell r="B2254" t="str">
            <v>H78</v>
          </cell>
          <cell r="C2254">
            <v>0</v>
          </cell>
          <cell r="D2254" t="str">
            <v>P900034</v>
          </cell>
          <cell r="E2254" t="str">
            <v>DUNG DICH RUA S</v>
          </cell>
          <cell r="F2254">
            <v>10013</v>
          </cell>
          <cell r="G2254">
            <v>33.299999999999997</v>
          </cell>
          <cell r="H2254">
            <v>3</v>
          </cell>
          <cell r="I2254">
            <v>0</v>
          </cell>
        </row>
        <row r="2255">
          <cell r="B2255" t="str">
            <v>H78</v>
          </cell>
          <cell r="C2255" t="str">
            <v>+</v>
          </cell>
        </row>
        <row r="2256">
          <cell r="B2256" t="str">
            <v>H78</v>
          </cell>
        </row>
        <row r="2257">
          <cell r="B2257" t="str">
            <v>H78</v>
          </cell>
          <cell r="C2257">
            <v>0</v>
          </cell>
          <cell r="D2257" t="str">
            <v>S100003</v>
          </cell>
          <cell r="E2257" t="str">
            <v>GREASE MOLIKOTE</v>
          </cell>
          <cell r="F2257">
            <v>10019</v>
          </cell>
          <cell r="G2257">
            <v>0</v>
          </cell>
          <cell r="H2257">
            <v>1</v>
          </cell>
          <cell r="I2257">
            <v>0</v>
          </cell>
        </row>
        <row r="2258">
          <cell r="B2258" t="str">
            <v>H78</v>
          </cell>
          <cell r="C2258" t="str">
            <v>+</v>
          </cell>
        </row>
        <row r="2259">
          <cell r="B2259" t="str">
            <v>H78</v>
          </cell>
          <cell r="C2259">
            <v>0</v>
          </cell>
          <cell r="D2259" t="str">
            <v>S200003</v>
          </cell>
          <cell r="E2259" t="str">
            <v>SILICON ADHESIV</v>
          </cell>
          <cell r="F2259">
            <v>10019</v>
          </cell>
          <cell r="G2259">
            <v>50</v>
          </cell>
          <cell r="H2259">
            <v>4</v>
          </cell>
          <cell r="I2259">
            <v>0</v>
          </cell>
        </row>
        <row r="2260">
          <cell r="B2260" t="str">
            <v>H78</v>
          </cell>
          <cell r="C2260" t="str">
            <v>+</v>
          </cell>
        </row>
        <row r="2261">
          <cell r="B2261" t="str">
            <v>H78</v>
          </cell>
        </row>
        <row r="2262">
          <cell r="B2262" t="str">
            <v>H78</v>
          </cell>
          <cell r="C2262">
            <v>0</v>
          </cell>
          <cell r="D2262" t="str">
            <v>S200007</v>
          </cell>
          <cell r="E2262" t="str">
            <v>TOSHIBA SILICON</v>
          </cell>
          <cell r="F2262">
            <v>10019</v>
          </cell>
          <cell r="G2262">
            <v>33.299999999999997</v>
          </cell>
          <cell r="H2262">
            <v>3</v>
          </cell>
          <cell r="I2262">
            <v>0</v>
          </cell>
        </row>
        <row r="2263">
          <cell r="B2263" t="str">
            <v>H78</v>
          </cell>
          <cell r="C2263" t="str">
            <v>+</v>
          </cell>
        </row>
        <row r="2264">
          <cell r="B2264" t="str">
            <v>H78</v>
          </cell>
        </row>
        <row r="2265">
          <cell r="B2265" t="str">
            <v>H78</v>
          </cell>
          <cell r="C2265">
            <v>0</v>
          </cell>
          <cell r="D2265" t="str">
            <v>S900002</v>
          </cell>
          <cell r="E2265" t="str">
            <v>SILICON GEL DT-</v>
          </cell>
          <cell r="F2265">
            <v>10019</v>
          </cell>
          <cell r="G2265">
            <v>33.299999999999997</v>
          </cell>
          <cell r="H2265">
            <v>3</v>
          </cell>
          <cell r="I2265">
            <v>0</v>
          </cell>
        </row>
        <row r="2266">
          <cell r="B2266" t="str">
            <v>H78</v>
          </cell>
          <cell r="C2266" t="str">
            <v>+</v>
          </cell>
        </row>
        <row r="2267">
          <cell r="B2267" t="str">
            <v>H78</v>
          </cell>
        </row>
        <row r="2268">
          <cell r="B2268" t="str">
            <v>H78</v>
          </cell>
          <cell r="C2268">
            <v>0</v>
          </cell>
          <cell r="D2268" t="str">
            <v>S900008</v>
          </cell>
          <cell r="E2268" t="str">
            <v>HYDROCHLORIC AC</v>
          </cell>
          <cell r="F2268">
            <v>10019</v>
          </cell>
          <cell r="G2268">
            <v>0</v>
          </cell>
          <cell r="H2268">
            <v>2</v>
          </cell>
          <cell r="I2268">
            <v>0</v>
          </cell>
        </row>
        <row r="2269">
          <cell r="B2269" t="str">
            <v>H78</v>
          </cell>
          <cell r="C2269" t="str">
            <v>+</v>
          </cell>
        </row>
        <row r="2270">
          <cell r="B2270" t="str">
            <v>H78</v>
          </cell>
        </row>
        <row r="2271">
          <cell r="B2271" t="str">
            <v>H78</v>
          </cell>
          <cell r="C2271">
            <v>0</v>
          </cell>
          <cell r="D2271" t="str">
            <v>S900009</v>
          </cell>
          <cell r="E2271" t="str">
            <v>RHODAMINE 6GO</v>
          </cell>
          <cell r="F2271">
            <v>10019</v>
          </cell>
          <cell r="G2271">
            <v>100</v>
          </cell>
          <cell r="H2271">
            <v>1</v>
          </cell>
          <cell r="I2271">
            <v>0</v>
          </cell>
        </row>
        <row r="2272">
          <cell r="B2272" t="str">
            <v>H78</v>
          </cell>
          <cell r="C2272">
            <v>0</v>
          </cell>
          <cell r="D2272" t="str">
            <v>S900016</v>
          </cell>
          <cell r="E2272" t="str">
            <v>FLOUROALKYLSILA</v>
          </cell>
          <cell r="F2272">
            <v>10019</v>
          </cell>
          <cell r="G2272">
            <v>0</v>
          </cell>
          <cell r="H2272">
            <v>2</v>
          </cell>
          <cell r="I2272">
            <v>0</v>
          </cell>
        </row>
        <row r="2273">
          <cell r="B2273" t="str">
            <v>H78</v>
          </cell>
          <cell r="C2273" t="str">
            <v>+</v>
          </cell>
        </row>
        <row r="2274">
          <cell r="B2274" t="str">
            <v>H78</v>
          </cell>
        </row>
        <row r="2275">
          <cell r="B2275" t="str">
            <v>H78</v>
          </cell>
          <cell r="C2275">
            <v>0</v>
          </cell>
          <cell r="D2275" t="str">
            <v>VNM600001</v>
          </cell>
          <cell r="E2275" t="str">
            <v>TALC KS</v>
          </cell>
          <cell r="F2275">
            <v>10019</v>
          </cell>
          <cell r="G2275">
            <v>50</v>
          </cell>
          <cell r="H2275">
            <v>2</v>
          </cell>
          <cell r="I2275">
            <v>0</v>
          </cell>
        </row>
        <row r="2276">
          <cell r="B2276" t="str">
            <v>H78</v>
          </cell>
          <cell r="C2276" t="str">
            <v>+</v>
          </cell>
        </row>
        <row r="2277">
          <cell r="B2277" t="str">
            <v>H78</v>
          </cell>
          <cell r="C2277">
            <v>0</v>
          </cell>
          <cell r="G2277" t="str">
            <v>=====</v>
          </cell>
          <cell r="H2277" t="str">
            <v>======</v>
          </cell>
          <cell r="I2277" t="str">
            <v>======</v>
          </cell>
        </row>
        <row r="2278">
          <cell r="B2278" t="str">
            <v>TOTAL:H78</v>
          </cell>
          <cell r="E2278" t="str">
            <v>SUPPLIER</v>
          </cell>
          <cell r="F2278" t="str">
            <v>TOTAL:</v>
          </cell>
          <cell r="G2278">
            <v>32</v>
          </cell>
          <cell r="H2278">
            <v>25</v>
          </cell>
          <cell r="I2278">
            <v>0</v>
          </cell>
        </row>
        <row r="2279">
          <cell r="B2279" t="str">
            <v>TOTAL:H78</v>
          </cell>
          <cell r="C2279">
            <v>1</v>
          </cell>
        </row>
        <row r="2280">
          <cell r="B2280" t="str">
            <v>TOTAL:H78</v>
          </cell>
          <cell r="D2280" t="str">
            <v>B483030</v>
          </cell>
          <cell r="G2280" t="str">
            <v>SUP</v>
          </cell>
          <cell r="H2280" t="str">
            <v>PLIER DE</v>
          </cell>
          <cell r="I2280" t="str">
            <v>LIVERY PE</v>
          </cell>
        </row>
        <row r="2281">
          <cell r="B2281" t="str">
            <v>TOTAL:H78</v>
          </cell>
          <cell r="C2281">
            <v>0</v>
          </cell>
          <cell r="D2281" t="str">
            <v>PLANT : K1</v>
          </cell>
        </row>
        <row r="2282">
          <cell r="B2282" t="str">
            <v>H79</v>
          </cell>
          <cell r="C2282">
            <v>0</v>
          </cell>
          <cell r="D2282" t="str">
            <v>SUPPLIER : H79</v>
          </cell>
          <cell r="E2282" t="str">
            <v>TOYOTSU CHEMIP</v>
          </cell>
          <cell r="F2282" t="str">
            <v>LAS CORP</v>
          </cell>
          <cell r="G2282" t="str">
            <v>ORA</v>
          </cell>
          <cell r="H2282" t="str">
            <v>ADVANCE</v>
          </cell>
          <cell r="I2282" t="str">
            <v>OK :  3</v>
          </cell>
        </row>
        <row r="2283">
          <cell r="B2283" t="str">
            <v>H79</v>
          </cell>
        </row>
        <row r="2284">
          <cell r="B2284" t="str">
            <v>H79</v>
          </cell>
          <cell r="D2284" t="str">
            <v>PART NUMBER</v>
          </cell>
          <cell r="E2284" t="str">
            <v>DESCRIPTION</v>
          </cell>
          <cell r="F2284" t="str">
            <v>PLNR.</v>
          </cell>
          <cell r="G2284" t="str">
            <v>RATIO</v>
          </cell>
          <cell r="H2284" t="str">
            <v>#DELVR</v>
          </cell>
          <cell r="I2284" t="str">
            <v>ADVANCE</v>
          </cell>
        </row>
        <row r="2285">
          <cell r="B2285" t="str">
            <v>H79</v>
          </cell>
          <cell r="D2285" t="str">
            <v>===============</v>
          </cell>
          <cell r="E2285" t="str">
            <v>===============</v>
          </cell>
          <cell r="F2285" t="str">
            <v>=====</v>
          </cell>
          <cell r="G2285" t="str">
            <v>=====</v>
          </cell>
          <cell r="H2285" t="str">
            <v>======</v>
          </cell>
          <cell r="I2285" t="str">
            <v>======</v>
          </cell>
        </row>
        <row r="2286">
          <cell r="B2286" t="str">
            <v>H79</v>
          </cell>
          <cell r="C2286">
            <v>0</v>
          </cell>
          <cell r="D2286" t="str">
            <v>M8052-25900</v>
          </cell>
          <cell r="E2286" t="str">
            <v>NOXLUB KF 1629</v>
          </cell>
          <cell r="F2286">
            <v>10019</v>
          </cell>
          <cell r="G2286">
            <v>33.299999999999997</v>
          </cell>
          <cell r="H2286">
            <v>3</v>
          </cell>
          <cell r="I2286">
            <v>0</v>
          </cell>
        </row>
        <row r="2287">
          <cell r="B2287" t="str">
            <v>H79</v>
          </cell>
          <cell r="C2287" t="str">
            <v>+</v>
          </cell>
        </row>
        <row r="2288">
          <cell r="B2288" t="str">
            <v>H79</v>
          </cell>
        </row>
        <row r="2289">
          <cell r="B2289" t="str">
            <v>H79</v>
          </cell>
          <cell r="C2289">
            <v>0</v>
          </cell>
          <cell r="D2289" t="str">
            <v>M8073-12700S</v>
          </cell>
          <cell r="E2289" t="str">
            <v>SOLVENT 2 METHY</v>
          </cell>
          <cell r="F2289">
            <v>10019</v>
          </cell>
          <cell r="G2289">
            <v>33.299999999999997</v>
          </cell>
          <cell r="H2289">
            <v>3</v>
          </cell>
          <cell r="I2289">
            <v>0</v>
          </cell>
        </row>
        <row r="2290">
          <cell r="B2290" t="str">
            <v>H79</v>
          </cell>
          <cell r="C2290" t="str">
            <v>+</v>
          </cell>
        </row>
        <row r="2291">
          <cell r="B2291" t="str">
            <v>H79</v>
          </cell>
        </row>
        <row r="2292">
          <cell r="B2292" t="str">
            <v>H79</v>
          </cell>
          <cell r="C2292">
            <v>0</v>
          </cell>
          <cell r="D2292" t="str">
            <v>S100001</v>
          </cell>
          <cell r="E2292" t="str">
            <v>GREASE MOLYKOTE</v>
          </cell>
          <cell r="F2292">
            <v>10019</v>
          </cell>
          <cell r="G2292">
            <v>33.299999999999997</v>
          </cell>
          <cell r="H2292">
            <v>3</v>
          </cell>
          <cell r="I2292">
            <v>0</v>
          </cell>
        </row>
        <row r="2293">
          <cell r="B2293" t="str">
            <v>H79</v>
          </cell>
          <cell r="C2293" t="str">
            <v>+</v>
          </cell>
        </row>
        <row r="2294">
          <cell r="B2294" t="str">
            <v>H79</v>
          </cell>
        </row>
        <row r="2295">
          <cell r="B2295" t="str">
            <v>H79</v>
          </cell>
          <cell r="C2295">
            <v>0</v>
          </cell>
          <cell r="D2295" t="str">
            <v>S100005</v>
          </cell>
          <cell r="E2295" t="str">
            <v>FLOURINE GREASE</v>
          </cell>
          <cell r="F2295">
            <v>10019</v>
          </cell>
          <cell r="G2295">
            <v>33.299999999999997</v>
          </cell>
          <cell r="H2295">
            <v>3</v>
          </cell>
          <cell r="I2295">
            <v>0</v>
          </cell>
        </row>
        <row r="2296">
          <cell r="B2296" t="str">
            <v>H79</v>
          </cell>
          <cell r="C2296" t="str">
            <v>+</v>
          </cell>
        </row>
        <row r="2297">
          <cell r="B2297" t="str">
            <v>H79</v>
          </cell>
        </row>
        <row r="2298">
          <cell r="B2298" t="str">
            <v>H79</v>
          </cell>
          <cell r="C2298">
            <v>0</v>
          </cell>
          <cell r="G2298" t="str">
            <v>=====</v>
          </cell>
          <cell r="H2298" t="str">
            <v>======</v>
          </cell>
          <cell r="I2298" t="str">
            <v>======</v>
          </cell>
        </row>
        <row r="2299">
          <cell r="B2299" t="str">
            <v>TOTAL:H79</v>
          </cell>
          <cell r="E2299" t="str">
            <v>SUPPLIER</v>
          </cell>
          <cell r="F2299" t="str">
            <v>TOTAL:</v>
          </cell>
          <cell r="G2299">
            <v>33.299999999999997</v>
          </cell>
          <cell r="H2299">
            <v>12</v>
          </cell>
          <cell r="I2299">
            <v>0</v>
          </cell>
        </row>
        <row r="2300">
          <cell r="B2300" t="str">
            <v>TOTAL:H79</v>
          </cell>
          <cell r="C2300">
            <v>1</v>
          </cell>
        </row>
        <row r="2301">
          <cell r="B2301" t="str">
            <v>TOTAL:H79</v>
          </cell>
          <cell r="D2301" t="str">
            <v>B483030</v>
          </cell>
          <cell r="G2301" t="str">
            <v>SUP</v>
          </cell>
          <cell r="H2301" t="str">
            <v>PLIER DE</v>
          </cell>
          <cell r="I2301" t="str">
            <v>LIVERY PE</v>
          </cell>
        </row>
        <row r="2302">
          <cell r="B2302" t="str">
            <v>TOTAL:H79</v>
          </cell>
          <cell r="C2302">
            <v>0</v>
          </cell>
          <cell r="D2302" t="str">
            <v>PLANT : K1</v>
          </cell>
        </row>
        <row r="2303">
          <cell r="B2303" t="str">
            <v>H84</v>
          </cell>
          <cell r="C2303">
            <v>0</v>
          </cell>
          <cell r="D2303" t="str">
            <v>SUPPLIER : H84</v>
          </cell>
          <cell r="E2303" t="str">
            <v>TOYOTA TSUSHO</v>
          </cell>
          <cell r="F2303" t="str">
            <v>JAPAN (A</v>
          </cell>
          <cell r="G2303" t="str">
            <v>ISP</v>
          </cell>
          <cell r="H2303" t="str">
            <v>ADV:03</v>
          </cell>
          <cell r="I2303" t="str">
            <v>DAYS  DLY</v>
          </cell>
        </row>
        <row r="2304">
          <cell r="B2304" t="str">
            <v>H84</v>
          </cell>
        </row>
        <row r="2305">
          <cell r="B2305" t="str">
            <v>H84</v>
          </cell>
          <cell r="D2305" t="str">
            <v>PART NUMBER</v>
          </cell>
          <cell r="E2305" t="str">
            <v>DESCRIPTION</v>
          </cell>
          <cell r="F2305" t="str">
            <v>PLNR.</v>
          </cell>
          <cell r="G2305" t="str">
            <v>RATIO</v>
          </cell>
          <cell r="H2305" t="str">
            <v>#DELVR</v>
          </cell>
          <cell r="I2305" t="str">
            <v>ADVANCE</v>
          </cell>
        </row>
        <row r="2306">
          <cell r="B2306" t="str">
            <v>H84</v>
          </cell>
          <cell r="D2306" t="str">
            <v>===============</v>
          </cell>
          <cell r="E2306" t="str">
            <v>===============</v>
          </cell>
          <cell r="F2306" t="str">
            <v>=====</v>
          </cell>
          <cell r="G2306" t="str">
            <v>=====</v>
          </cell>
          <cell r="H2306" t="str">
            <v>======</v>
          </cell>
          <cell r="I2306" t="str">
            <v>======</v>
          </cell>
        </row>
        <row r="2307">
          <cell r="B2307" t="str">
            <v>H84</v>
          </cell>
          <cell r="C2307">
            <v>0</v>
          </cell>
          <cell r="D2307" t="str">
            <v>VN198700-1080</v>
          </cell>
          <cell r="E2307" t="str">
            <v>SENSOR,LINEAR</v>
          </cell>
          <cell r="F2307">
            <v>10009</v>
          </cell>
          <cell r="G2307">
            <v>100</v>
          </cell>
          <cell r="H2307">
            <v>9</v>
          </cell>
          <cell r="I2307">
            <v>0</v>
          </cell>
        </row>
        <row r="2308">
          <cell r="B2308" t="str">
            <v>H84</v>
          </cell>
          <cell r="C2308">
            <v>0</v>
          </cell>
          <cell r="D2308" t="str">
            <v>VN198700-1090</v>
          </cell>
          <cell r="E2308" t="str">
            <v>SENSOR, LINEAR</v>
          </cell>
          <cell r="F2308">
            <v>10009</v>
          </cell>
          <cell r="G2308">
            <v>71.400000000000006</v>
          </cell>
          <cell r="H2308">
            <v>7</v>
          </cell>
          <cell r="I2308">
            <v>2</v>
          </cell>
        </row>
        <row r="2309">
          <cell r="B2309" t="str">
            <v>H84</v>
          </cell>
          <cell r="C2309" t="str">
            <v>+</v>
          </cell>
        </row>
        <row r="2310">
          <cell r="B2310" t="str">
            <v>H84</v>
          </cell>
        </row>
        <row r="2311">
          <cell r="B2311" t="str">
            <v>H84</v>
          </cell>
          <cell r="C2311">
            <v>0</v>
          </cell>
          <cell r="D2311" t="str">
            <v>136215-1600</v>
          </cell>
          <cell r="E2311" t="str">
            <v>BRACKET</v>
          </cell>
          <cell r="F2311">
            <v>10021</v>
          </cell>
          <cell r="G2311">
            <v>100</v>
          </cell>
          <cell r="H2311">
            <v>1</v>
          </cell>
          <cell r="I2311">
            <v>0</v>
          </cell>
        </row>
        <row r="2312">
          <cell r="B2312" t="str">
            <v>H84</v>
          </cell>
          <cell r="C2312">
            <v>0</v>
          </cell>
          <cell r="G2312" t="str">
            <v>=====</v>
          </cell>
          <cell r="H2312" t="str">
            <v>======</v>
          </cell>
          <cell r="I2312" t="str">
            <v>======</v>
          </cell>
        </row>
        <row r="2313">
          <cell r="B2313" t="str">
            <v>TOTAL:H84</v>
          </cell>
          <cell r="E2313" t="str">
            <v>SUPPLIER</v>
          </cell>
          <cell r="F2313" t="str">
            <v>TOTAL:</v>
          </cell>
          <cell r="G2313">
            <v>88.2</v>
          </cell>
          <cell r="H2313">
            <v>17</v>
          </cell>
          <cell r="I2313">
            <v>2</v>
          </cell>
        </row>
        <row r="2314">
          <cell r="B2314" t="str">
            <v>TOTAL:H84</v>
          </cell>
          <cell r="C2314">
            <v>1</v>
          </cell>
        </row>
        <row r="2315">
          <cell r="B2315" t="str">
            <v>TOTAL:H84</v>
          </cell>
          <cell r="D2315" t="str">
            <v>B483030</v>
          </cell>
          <cell r="G2315" t="str">
            <v>SUP</v>
          </cell>
          <cell r="H2315" t="str">
            <v>PLIER DE</v>
          </cell>
          <cell r="I2315" t="str">
            <v>LIVERY PE</v>
          </cell>
        </row>
        <row r="2316">
          <cell r="B2316" t="str">
            <v>TOTAL:H84</v>
          </cell>
          <cell r="C2316">
            <v>0</v>
          </cell>
          <cell r="D2316" t="str">
            <v>PLANT : K1</v>
          </cell>
        </row>
        <row r="2317">
          <cell r="B2317" t="str">
            <v>H85</v>
          </cell>
          <cell r="C2317">
            <v>0</v>
          </cell>
          <cell r="D2317" t="str">
            <v>SUPPLIER : H85</v>
          </cell>
          <cell r="E2317" t="str">
            <v>NAGASE &amp; CO.,</v>
          </cell>
          <cell r="F2317" t="str">
            <v>LTD</v>
          </cell>
          <cell r="H2317" t="str">
            <v>ADVANCE</v>
          </cell>
          <cell r="I2317" t="str">
            <v>OK :  3</v>
          </cell>
        </row>
        <row r="2318">
          <cell r="B2318" t="str">
            <v>H85</v>
          </cell>
        </row>
        <row r="2319">
          <cell r="B2319" t="str">
            <v>H85</v>
          </cell>
          <cell r="D2319" t="str">
            <v>PART NUMBER</v>
          </cell>
          <cell r="E2319" t="str">
            <v>DESCRIPTION</v>
          </cell>
          <cell r="F2319" t="str">
            <v>PLNR.</v>
          </cell>
          <cell r="G2319" t="str">
            <v>RATIO</v>
          </cell>
          <cell r="H2319" t="str">
            <v>#DELVR</v>
          </cell>
          <cell r="I2319" t="str">
            <v>ADVANCE</v>
          </cell>
        </row>
        <row r="2320">
          <cell r="B2320" t="str">
            <v>H85</v>
          </cell>
          <cell r="D2320" t="str">
            <v>===============</v>
          </cell>
          <cell r="E2320" t="str">
            <v>===============</v>
          </cell>
          <cell r="F2320" t="str">
            <v>=====</v>
          </cell>
          <cell r="G2320" t="str">
            <v>=====</v>
          </cell>
          <cell r="H2320" t="str">
            <v>======</v>
          </cell>
          <cell r="I2320" t="str">
            <v>======</v>
          </cell>
        </row>
        <row r="2321">
          <cell r="B2321" t="str">
            <v>H85</v>
          </cell>
          <cell r="C2321">
            <v>0</v>
          </cell>
          <cell r="D2321" t="str">
            <v>S100012</v>
          </cell>
          <cell r="E2321" t="str">
            <v>DEMNUM S-65</v>
          </cell>
          <cell r="F2321">
            <v>10019</v>
          </cell>
          <cell r="G2321">
            <v>0</v>
          </cell>
          <cell r="H2321">
            <v>1</v>
          </cell>
          <cell r="I2321">
            <v>0</v>
          </cell>
        </row>
        <row r="2322">
          <cell r="B2322" t="str">
            <v>H85</v>
          </cell>
          <cell r="C2322" t="str">
            <v>+</v>
          </cell>
        </row>
        <row r="2323">
          <cell r="B2323" t="str">
            <v>H85</v>
          </cell>
          <cell r="C2323">
            <v>0</v>
          </cell>
          <cell r="G2323" t="str">
            <v>=====</v>
          </cell>
          <cell r="H2323" t="str">
            <v>======</v>
          </cell>
          <cell r="I2323" t="str">
            <v>======</v>
          </cell>
        </row>
        <row r="2324">
          <cell r="B2324" t="str">
            <v>TOTAL:H85</v>
          </cell>
          <cell r="E2324" t="str">
            <v>SUPPLIER</v>
          </cell>
          <cell r="F2324" t="str">
            <v>TOTAL:</v>
          </cell>
          <cell r="G2324">
            <v>0</v>
          </cell>
          <cell r="H2324">
            <v>1</v>
          </cell>
          <cell r="I2324">
            <v>0</v>
          </cell>
        </row>
        <row r="2325">
          <cell r="B2325" t="str">
            <v>TOTAL:H85</v>
          </cell>
          <cell r="C2325">
            <v>1</v>
          </cell>
        </row>
        <row r="2326">
          <cell r="B2326" t="str">
            <v>TOTAL:H85</v>
          </cell>
          <cell r="D2326" t="str">
            <v>B483030</v>
          </cell>
          <cell r="G2326" t="str">
            <v>SUP</v>
          </cell>
          <cell r="H2326" t="str">
            <v>PLIER DE</v>
          </cell>
          <cell r="I2326" t="str">
            <v>LIVERY PE</v>
          </cell>
        </row>
        <row r="2327">
          <cell r="B2327" t="str">
            <v>TOTAL:H85</v>
          </cell>
          <cell r="C2327">
            <v>0</v>
          </cell>
          <cell r="D2327" t="str">
            <v>PLANT : K1</v>
          </cell>
        </row>
        <row r="2328">
          <cell r="B2328" t="str">
            <v>H88</v>
          </cell>
          <cell r="C2328">
            <v>0</v>
          </cell>
          <cell r="D2328" t="str">
            <v>SUPPLIER : H88</v>
          </cell>
          <cell r="E2328" t="str">
            <v>TOYOTSU CHEMIP</v>
          </cell>
          <cell r="F2328" t="str">
            <v>LAS</v>
          </cell>
          <cell r="H2328" t="str">
            <v>ADVANCE</v>
          </cell>
          <cell r="I2328" t="str">
            <v>OK :  3</v>
          </cell>
        </row>
        <row r="2329">
          <cell r="B2329" t="str">
            <v>H88</v>
          </cell>
        </row>
        <row r="2330">
          <cell r="B2330" t="str">
            <v>H88</v>
          </cell>
          <cell r="D2330" t="str">
            <v>PART NUMBER</v>
          </cell>
          <cell r="E2330" t="str">
            <v>DESCRIPTION</v>
          </cell>
          <cell r="F2330" t="str">
            <v>PLNR.</v>
          </cell>
          <cell r="G2330" t="str">
            <v>RATIO</v>
          </cell>
          <cell r="H2330" t="str">
            <v>#DELVR</v>
          </cell>
          <cell r="I2330" t="str">
            <v>ADVANCE</v>
          </cell>
        </row>
        <row r="2331">
          <cell r="B2331" t="str">
            <v>H88</v>
          </cell>
          <cell r="D2331" t="str">
            <v>===============</v>
          </cell>
          <cell r="E2331" t="str">
            <v>===============</v>
          </cell>
          <cell r="F2331" t="str">
            <v>=====</v>
          </cell>
          <cell r="G2331" t="str">
            <v>=====</v>
          </cell>
          <cell r="H2331" t="str">
            <v>======</v>
          </cell>
          <cell r="I2331" t="str">
            <v>======</v>
          </cell>
        </row>
        <row r="2332">
          <cell r="B2332" t="str">
            <v>H88</v>
          </cell>
          <cell r="C2332">
            <v>0</v>
          </cell>
          <cell r="D2332" t="str">
            <v>S100002</v>
          </cell>
          <cell r="E2332" t="str">
            <v>OIL NYE SYNTHET</v>
          </cell>
          <cell r="F2332">
            <v>10019</v>
          </cell>
          <cell r="G2332">
            <v>0</v>
          </cell>
          <cell r="H2332">
            <v>1</v>
          </cell>
          <cell r="I2332">
            <v>0</v>
          </cell>
        </row>
        <row r="2333">
          <cell r="B2333" t="str">
            <v>H88</v>
          </cell>
          <cell r="C2333" t="str">
            <v>+</v>
          </cell>
        </row>
        <row r="2334">
          <cell r="B2334" t="str">
            <v>H88</v>
          </cell>
          <cell r="C2334">
            <v>0</v>
          </cell>
          <cell r="D2334" t="str">
            <v>S900006</v>
          </cell>
          <cell r="E2334" t="str">
            <v>TETRAETHOXYSILA</v>
          </cell>
          <cell r="F2334">
            <v>10019</v>
          </cell>
          <cell r="G2334">
            <v>100</v>
          </cell>
          <cell r="H2334">
            <v>1</v>
          </cell>
          <cell r="I2334">
            <v>0</v>
          </cell>
        </row>
        <row r="2335">
          <cell r="B2335" t="str">
            <v>H88</v>
          </cell>
          <cell r="C2335">
            <v>0</v>
          </cell>
          <cell r="D2335" t="str">
            <v>S900010</v>
          </cell>
          <cell r="E2335" t="str">
            <v>DEL-DS-096</v>
          </cell>
          <cell r="F2335">
            <v>10019</v>
          </cell>
          <cell r="G2335">
            <v>25</v>
          </cell>
          <cell r="H2335">
            <v>4</v>
          </cell>
          <cell r="I2335">
            <v>0</v>
          </cell>
        </row>
        <row r="2336">
          <cell r="B2336" t="str">
            <v>H88</v>
          </cell>
          <cell r="C2336" t="str">
            <v>+</v>
          </cell>
        </row>
        <row r="2337">
          <cell r="B2337" t="str">
            <v>H88</v>
          </cell>
        </row>
        <row r="2338">
          <cell r="B2338" t="str">
            <v>H88</v>
          </cell>
        </row>
        <row r="2339">
          <cell r="B2339" t="str">
            <v>H88</v>
          </cell>
          <cell r="C2339">
            <v>0</v>
          </cell>
          <cell r="G2339" t="str">
            <v>=====</v>
          </cell>
          <cell r="H2339" t="str">
            <v>======</v>
          </cell>
          <cell r="I2339" t="str">
            <v>======</v>
          </cell>
        </row>
        <row r="2340">
          <cell r="B2340" t="str">
            <v>TOTAL:H88</v>
          </cell>
          <cell r="E2340" t="str">
            <v>SUPPLIER</v>
          </cell>
          <cell r="F2340" t="str">
            <v>TOTAL:</v>
          </cell>
          <cell r="G2340">
            <v>33.299999999999997</v>
          </cell>
          <cell r="H2340">
            <v>6</v>
          </cell>
          <cell r="I2340">
            <v>0</v>
          </cell>
        </row>
        <row r="2341">
          <cell r="B2341" t="str">
            <v>TOTAL:H88</v>
          </cell>
          <cell r="C2341">
            <v>1</v>
          </cell>
        </row>
        <row r="2342">
          <cell r="B2342" t="str">
            <v>TOTAL:H88</v>
          </cell>
          <cell r="D2342" t="str">
            <v>B483030</v>
          </cell>
          <cell r="G2342" t="str">
            <v>SUP</v>
          </cell>
          <cell r="H2342" t="str">
            <v>PLIER DE</v>
          </cell>
          <cell r="I2342" t="str">
            <v>LIVERY PE</v>
          </cell>
        </row>
        <row r="2343">
          <cell r="B2343" t="str">
            <v>TOTAL:H88</v>
          </cell>
          <cell r="C2343">
            <v>0</v>
          </cell>
          <cell r="D2343" t="str">
            <v>PLANT : K1</v>
          </cell>
        </row>
        <row r="2344">
          <cell r="B2344" t="str">
            <v>H91</v>
          </cell>
          <cell r="C2344">
            <v>0</v>
          </cell>
          <cell r="D2344" t="str">
            <v>SUPPLIER : H91</v>
          </cell>
          <cell r="E2344" t="str">
            <v>OKAYA &amp; CO.,LT</v>
          </cell>
          <cell r="F2344" t="str">
            <v>D</v>
          </cell>
          <cell r="H2344" t="str">
            <v>ADVANCE</v>
          </cell>
          <cell r="I2344" t="str">
            <v>OK :  3</v>
          </cell>
        </row>
        <row r="2345">
          <cell r="B2345" t="str">
            <v>H91</v>
          </cell>
        </row>
        <row r="2346">
          <cell r="B2346" t="str">
            <v>H91</v>
          </cell>
          <cell r="D2346" t="str">
            <v>PART NUMBER</v>
          </cell>
          <cell r="E2346" t="str">
            <v>DESCRIPTION</v>
          </cell>
          <cell r="F2346" t="str">
            <v>PLNR.</v>
          </cell>
          <cell r="G2346" t="str">
            <v>RATIO</v>
          </cell>
          <cell r="H2346" t="str">
            <v>#DELVR</v>
          </cell>
          <cell r="I2346" t="str">
            <v>ADVANCE</v>
          </cell>
        </row>
        <row r="2347">
          <cell r="B2347" t="str">
            <v>H91</v>
          </cell>
          <cell r="D2347" t="str">
            <v>===============</v>
          </cell>
          <cell r="E2347" t="str">
            <v>===============</v>
          </cell>
          <cell r="F2347" t="str">
            <v>=====</v>
          </cell>
          <cell r="G2347" t="str">
            <v>=====</v>
          </cell>
          <cell r="H2347" t="str">
            <v>======</v>
          </cell>
          <cell r="I2347" t="str">
            <v>======</v>
          </cell>
        </row>
        <row r="2348">
          <cell r="B2348" t="str">
            <v>H91</v>
          </cell>
          <cell r="C2348">
            <v>0</v>
          </cell>
          <cell r="D2348" t="str">
            <v>VN234065-2460</v>
          </cell>
          <cell r="E2348" t="str">
            <v>INSULATOR, B</v>
          </cell>
          <cell r="F2348">
            <v>10009</v>
          </cell>
          <cell r="G2348">
            <v>0</v>
          </cell>
          <cell r="H2348">
            <v>1</v>
          </cell>
          <cell r="I2348">
            <v>0</v>
          </cell>
        </row>
        <row r="2349">
          <cell r="B2349" t="str">
            <v>H91</v>
          </cell>
          <cell r="C2349" t="str">
            <v>+</v>
          </cell>
        </row>
        <row r="2350">
          <cell r="B2350" t="str">
            <v>H91</v>
          </cell>
          <cell r="C2350">
            <v>0</v>
          </cell>
          <cell r="G2350" t="str">
            <v>=====</v>
          </cell>
          <cell r="H2350" t="str">
            <v>======</v>
          </cell>
          <cell r="I2350" t="str">
            <v>======</v>
          </cell>
        </row>
        <row r="2351">
          <cell r="B2351" t="str">
            <v>TOTAL:H91</v>
          </cell>
          <cell r="E2351" t="str">
            <v>SUPPLIER</v>
          </cell>
          <cell r="F2351" t="str">
            <v>TOTAL:</v>
          </cell>
          <cell r="G2351">
            <v>0</v>
          </cell>
          <cell r="H2351">
            <v>1</v>
          </cell>
          <cell r="I2351">
            <v>0</v>
          </cell>
        </row>
        <row r="2352">
          <cell r="B2352" t="str">
            <v>TOTAL:H91</v>
          </cell>
          <cell r="C2352">
            <v>1</v>
          </cell>
        </row>
        <row r="2353">
          <cell r="B2353" t="str">
            <v>TOTAL:H91</v>
          </cell>
          <cell r="D2353" t="str">
            <v>B483030</v>
          </cell>
          <cell r="G2353" t="str">
            <v>SUP</v>
          </cell>
          <cell r="H2353" t="str">
            <v>PLIER DE</v>
          </cell>
          <cell r="I2353" t="str">
            <v>LIVERY PE</v>
          </cell>
        </row>
        <row r="2354">
          <cell r="B2354" t="str">
            <v>TOTAL:H91</v>
          </cell>
          <cell r="C2354">
            <v>0</v>
          </cell>
          <cell r="D2354" t="str">
            <v>PLANT : K1</v>
          </cell>
        </row>
        <row r="2355">
          <cell r="B2355" t="str">
            <v>H93</v>
          </cell>
          <cell r="C2355">
            <v>0</v>
          </cell>
          <cell r="D2355" t="str">
            <v>SUPPLIER : H93</v>
          </cell>
          <cell r="E2355" t="str">
            <v>SANKO PROGRESS</v>
          </cell>
          <cell r="F2355" t="str">
            <v>MABIS C</v>
          </cell>
          <cell r="G2355" t="str">
            <v>ORP</v>
          </cell>
          <cell r="H2355" t="str">
            <v>ADV:03</v>
          </cell>
          <cell r="I2355" t="str">
            <v>DAYS  DLY</v>
          </cell>
        </row>
        <row r="2356">
          <cell r="B2356" t="str">
            <v>H93</v>
          </cell>
        </row>
        <row r="2357">
          <cell r="B2357" t="str">
            <v>H93</v>
          </cell>
          <cell r="D2357" t="str">
            <v>PART NUMBER</v>
          </cell>
          <cell r="E2357" t="str">
            <v>DESCRIPTION</v>
          </cell>
          <cell r="F2357" t="str">
            <v>PLNR.</v>
          </cell>
          <cell r="G2357" t="str">
            <v>RATIO</v>
          </cell>
          <cell r="H2357" t="str">
            <v>#DELVR</v>
          </cell>
          <cell r="I2357" t="str">
            <v>ADVANCE</v>
          </cell>
        </row>
        <row r="2358">
          <cell r="B2358" t="str">
            <v>H93</v>
          </cell>
          <cell r="D2358" t="str">
            <v>===============</v>
          </cell>
          <cell r="E2358" t="str">
            <v>===============</v>
          </cell>
          <cell r="F2358" t="str">
            <v>=====</v>
          </cell>
          <cell r="G2358" t="str">
            <v>=====</v>
          </cell>
          <cell r="H2358" t="str">
            <v>======</v>
          </cell>
          <cell r="I2358" t="str">
            <v>======</v>
          </cell>
        </row>
        <row r="2359">
          <cell r="B2359" t="str">
            <v>H93</v>
          </cell>
          <cell r="C2359">
            <v>0</v>
          </cell>
          <cell r="D2359" t="str">
            <v>VN949197-1140</v>
          </cell>
          <cell r="E2359" t="str">
            <v>BUSHING, RUBBER</v>
          </cell>
          <cell r="F2359">
            <v>10009</v>
          </cell>
          <cell r="G2359">
            <v>0</v>
          </cell>
          <cell r="H2359">
            <v>3</v>
          </cell>
          <cell r="I2359">
            <v>3</v>
          </cell>
        </row>
        <row r="2360">
          <cell r="B2360" t="str">
            <v>H93</v>
          </cell>
          <cell r="C2360" t="str">
            <v>+</v>
          </cell>
        </row>
        <row r="2361">
          <cell r="B2361" t="str">
            <v>H93</v>
          </cell>
        </row>
        <row r="2362">
          <cell r="B2362" t="str">
            <v>H93</v>
          </cell>
        </row>
        <row r="2363">
          <cell r="B2363" t="str">
            <v>H93</v>
          </cell>
          <cell r="C2363">
            <v>0</v>
          </cell>
          <cell r="D2363" t="str">
            <v>VN949372-8210</v>
          </cell>
          <cell r="E2363" t="str">
            <v>HOUSING, CONNEC</v>
          </cell>
          <cell r="F2363">
            <v>10009</v>
          </cell>
          <cell r="G2363">
            <v>0</v>
          </cell>
          <cell r="H2363">
            <v>3</v>
          </cell>
          <cell r="I2363">
            <v>3</v>
          </cell>
        </row>
        <row r="2364">
          <cell r="B2364" t="str">
            <v>H93</v>
          </cell>
          <cell r="C2364" t="str">
            <v>+</v>
          </cell>
        </row>
        <row r="2365">
          <cell r="B2365" t="str">
            <v>H93</v>
          </cell>
        </row>
        <row r="2366">
          <cell r="B2366" t="str">
            <v>H93</v>
          </cell>
        </row>
        <row r="2367">
          <cell r="B2367" t="str">
            <v>H93</v>
          </cell>
          <cell r="C2367">
            <v>0</v>
          </cell>
          <cell r="D2367" t="str">
            <v>VN949373-3110</v>
          </cell>
          <cell r="E2367" t="str">
            <v>TERMINAL,CONNEC</v>
          </cell>
          <cell r="F2367">
            <v>10009</v>
          </cell>
          <cell r="G2367">
            <v>0</v>
          </cell>
          <cell r="H2367">
            <v>3</v>
          </cell>
          <cell r="I2367">
            <v>3</v>
          </cell>
        </row>
        <row r="2368">
          <cell r="B2368" t="str">
            <v>H93</v>
          </cell>
          <cell r="C2368" t="str">
            <v>+</v>
          </cell>
        </row>
        <row r="2369">
          <cell r="B2369" t="str">
            <v>H93</v>
          </cell>
        </row>
        <row r="2370">
          <cell r="B2370" t="str">
            <v>H93</v>
          </cell>
        </row>
        <row r="2371">
          <cell r="B2371" t="str">
            <v>H93</v>
          </cell>
          <cell r="C2371">
            <v>0</v>
          </cell>
          <cell r="G2371" t="str">
            <v>=====</v>
          </cell>
          <cell r="H2371" t="str">
            <v>======</v>
          </cell>
          <cell r="I2371" t="str">
            <v>======</v>
          </cell>
        </row>
        <row r="2372">
          <cell r="B2372" t="str">
            <v>TOTAL:H93</v>
          </cell>
          <cell r="E2372" t="str">
            <v>SUPPLIER</v>
          </cell>
          <cell r="F2372" t="str">
            <v>TOTAL:</v>
          </cell>
          <cell r="G2372">
            <v>0</v>
          </cell>
          <cell r="H2372">
            <v>9</v>
          </cell>
          <cell r="I2372">
            <v>9</v>
          </cell>
        </row>
        <row r="2373">
          <cell r="B2373" t="str">
            <v>TOTAL:H93</v>
          </cell>
          <cell r="C2373">
            <v>1</v>
          </cell>
        </row>
        <row r="2374">
          <cell r="B2374" t="str">
            <v>TOTAL:H93</v>
          </cell>
          <cell r="D2374" t="str">
            <v>B483030</v>
          </cell>
          <cell r="G2374" t="str">
            <v>SUP</v>
          </cell>
          <cell r="H2374" t="str">
            <v>PLIER DE</v>
          </cell>
          <cell r="I2374" t="str">
            <v>LIVERY PE</v>
          </cell>
        </row>
        <row r="2375">
          <cell r="B2375" t="str">
            <v>TOTAL:H93</v>
          </cell>
          <cell r="C2375">
            <v>0</v>
          </cell>
          <cell r="D2375" t="str">
            <v>PLANT : K1</v>
          </cell>
        </row>
        <row r="2376">
          <cell r="B2376" t="str">
            <v>H94</v>
          </cell>
          <cell r="C2376">
            <v>0</v>
          </cell>
          <cell r="D2376" t="str">
            <v>SUPPLIER : H94</v>
          </cell>
          <cell r="E2376" t="str">
            <v>TSUCHIYA CO.,</v>
          </cell>
          <cell r="F2376" t="str">
            <v>LTD.</v>
          </cell>
          <cell r="H2376" t="str">
            <v>ADV:03</v>
          </cell>
          <cell r="I2376" t="str">
            <v>DAYS  DLY</v>
          </cell>
        </row>
        <row r="2377">
          <cell r="B2377" t="str">
            <v>H94</v>
          </cell>
        </row>
        <row r="2378">
          <cell r="B2378" t="str">
            <v>H94</v>
          </cell>
          <cell r="D2378" t="str">
            <v>PART NUMBER</v>
          </cell>
          <cell r="E2378" t="str">
            <v>DESCRIPTION</v>
          </cell>
          <cell r="F2378" t="str">
            <v>PLNR.</v>
          </cell>
          <cell r="G2378" t="str">
            <v>RATIO</v>
          </cell>
          <cell r="H2378" t="str">
            <v>#DELVR</v>
          </cell>
          <cell r="I2378" t="str">
            <v>ADVANCE</v>
          </cell>
        </row>
        <row r="2379">
          <cell r="B2379" t="str">
            <v>H94</v>
          </cell>
          <cell r="D2379" t="str">
            <v>===============</v>
          </cell>
          <cell r="E2379" t="str">
            <v>===============</v>
          </cell>
          <cell r="F2379" t="str">
            <v>=====</v>
          </cell>
          <cell r="G2379" t="str">
            <v>=====</v>
          </cell>
          <cell r="H2379" t="str">
            <v>======</v>
          </cell>
          <cell r="I2379" t="str">
            <v>======</v>
          </cell>
        </row>
        <row r="2380">
          <cell r="B2380" t="str">
            <v>H94</v>
          </cell>
          <cell r="C2380">
            <v>0</v>
          </cell>
          <cell r="D2380" t="str">
            <v>VN234018-0200</v>
          </cell>
          <cell r="E2380" t="str">
            <v>PIPE FILTER</v>
          </cell>
          <cell r="F2380">
            <v>10009</v>
          </cell>
          <cell r="G2380">
            <v>100</v>
          </cell>
          <cell r="H2380">
            <v>5</v>
          </cell>
          <cell r="I2380">
            <v>0</v>
          </cell>
        </row>
        <row r="2381">
          <cell r="B2381" t="str">
            <v>H94</v>
          </cell>
          <cell r="C2381">
            <v>0</v>
          </cell>
          <cell r="G2381" t="str">
            <v>=====</v>
          </cell>
          <cell r="H2381" t="str">
            <v>======</v>
          </cell>
          <cell r="I2381" t="str">
            <v>======</v>
          </cell>
        </row>
        <row r="2382">
          <cell r="B2382" t="str">
            <v>TOTAL:H94</v>
          </cell>
          <cell r="E2382" t="str">
            <v>SUPPLIER</v>
          </cell>
          <cell r="F2382" t="str">
            <v>TOTAL:</v>
          </cell>
          <cell r="G2382">
            <v>100</v>
          </cell>
          <cell r="H2382">
            <v>5</v>
          </cell>
          <cell r="I2382">
            <v>0</v>
          </cell>
        </row>
        <row r="2383">
          <cell r="B2383" t="str">
            <v>TOTAL:H94</v>
          </cell>
          <cell r="C2383">
            <v>1</v>
          </cell>
        </row>
        <row r="2384">
          <cell r="B2384" t="str">
            <v>TOTAL:H94</v>
          </cell>
          <cell r="D2384" t="str">
            <v>B483030</v>
          </cell>
          <cell r="G2384" t="str">
            <v>SUP</v>
          </cell>
          <cell r="H2384" t="str">
            <v>PLIER DE</v>
          </cell>
          <cell r="I2384" t="str">
            <v>LIVERY PE</v>
          </cell>
        </row>
        <row r="2385">
          <cell r="B2385" t="str">
            <v>TOTAL:H94</v>
          </cell>
          <cell r="C2385">
            <v>0</v>
          </cell>
          <cell r="D2385" t="str">
            <v>PLANT : K1</v>
          </cell>
        </row>
        <row r="2386">
          <cell r="B2386" t="str">
            <v>H95</v>
          </cell>
          <cell r="C2386">
            <v>0</v>
          </cell>
          <cell r="D2386" t="str">
            <v>SUPPLIER : H95</v>
          </cell>
          <cell r="E2386" t="str">
            <v>KONISHI CO.,LT</v>
          </cell>
          <cell r="F2386" t="str">
            <v>D</v>
          </cell>
          <cell r="H2386" t="str">
            <v>ADVANCE</v>
          </cell>
          <cell r="I2386" t="str">
            <v>OK :  3</v>
          </cell>
        </row>
        <row r="2387">
          <cell r="B2387" t="str">
            <v>H95</v>
          </cell>
        </row>
        <row r="2388">
          <cell r="B2388" t="str">
            <v>H95</v>
          </cell>
          <cell r="D2388" t="str">
            <v>PART NUMBER</v>
          </cell>
          <cell r="E2388" t="str">
            <v>DESCRIPTION</v>
          </cell>
          <cell r="F2388" t="str">
            <v>PLNR.</v>
          </cell>
          <cell r="G2388" t="str">
            <v>RATIO</v>
          </cell>
          <cell r="H2388" t="str">
            <v>#DELVR</v>
          </cell>
          <cell r="I2388" t="str">
            <v>ADVANCE</v>
          </cell>
        </row>
        <row r="2389">
          <cell r="B2389" t="str">
            <v>H95</v>
          </cell>
          <cell r="D2389" t="str">
            <v>===============</v>
          </cell>
          <cell r="E2389" t="str">
            <v>===============</v>
          </cell>
          <cell r="F2389" t="str">
            <v>=====</v>
          </cell>
          <cell r="G2389" t="str">
            <v>=====</v>
          </cell>
          <cell r="H2389" t="str">
            <v>======</v>
          </cell>
          <cell r="I2389" t="str">
            <v>======</v>
          </cell>
        </row>
        <row r="2390">
          <cell r="B2390" t="str">
            <v>H95</v>
          </cell>
          <cell r="C2390">
            <v>0</v>
          </cell>
          <cell r="D2390" t="str">
            <v>S900025</v>
          </cell>
          <cell r="E2390" t="str">
            <v>PRAIMA KBM 403</v>
          </cell>
          <cell r="F2390">
            <v>10019</v>
          </cell>
          <cell r="G2390">
            <v>0</v>
          </cell>
          <cell r="H2390">
            <v>1</v>
          </cell>
          <cell r="I2390">
            <v>0</v>
          </cell>
        </row>
        <row r="2391">
          <cell r="B2391" t="str">
            <v>H95</v>
          </cell>
          <cell r="C2391" t="str">
            <v>+</v>
          </cell>
        </row>
        <row r="2392">
          <cell r="B2392" t="str">
            <v>H95</v>
          </cell>
          <cell r="C2392">
            <v>0</v>
          </cell>
          <cell r="G2392" t="str">
            <v>=====</v>
          </cell>
          <cell r="H2392" t="str">
            <v>======</v>
          </cell>
          <cell r="I2392" t="str">
            <v>======</v>
          </cell>
        </row>
        <row r="2393">
          <cell r="B2393" t="str">
            <v>TOTAL:H95</v>
          </cell>
          <cell r="E2393" t="str">
            <v>SUPPLIER</v>
          </cell>
          <cell r="F2393" t="str">
            <v>TOTAL:</v>
          </cell>
          <cell r="G2393">
            <v>0</v>
          </cell>
          <cell r="H2393">
            <v>1</v>
          </cell>
          <cell r="I2393">
            <v>0</v>
          </cell>
        </row>
        <row r="2394">
          <cell r="B2394" t="str">
            <v>TOTAL:H95</v>
          </cell>
          <cell r="C2394">
            <v>1</v>
          </cell>
        </row>
        <row r="2395">
          <cell r="B2395" t="str">
            <v>TOTAL:H95</v>
          </cell>
          <cell r="D2395" t="str">
            <v>B483030</v>
          </cell>
          <cell r="G2395" t="str">
            <v>SUP</v>
          </cell>
          <cell r="H2395" t="str">
            <v>PLIER DE</v>
          </cell>
          <cell r="I2395" t="str">
            <v>LIVERY PE</v>
          </cell>
        </row>
        <row r="2396">
          <cell r="B2396" t="str">
            <v>TOTAL:H95</v>
          </cell>
          <cell r="C2396">
            <v>0</v>
          </cell>
          <cell r="D2396" t="str">
            <v>PLANT : K1</v>
          </cell>
        </row>
        <row r="2397">
          <cell r="B2397" t="str">
            <v>H96</v>
          </cell>
          <cell r="C2397">
            <v>0</v>
          </cell>
          <cell r="D2397" t="str">
            <v>SUPPLIER : H96</v>
          </cell>
          <cell r="E2397" t="str">
            <v>ITOMOL CO.,LTD</v>
          </cell>
          <cell r="H2397" t="str">
            <v>ADVANCE</v>
          </cell>
          <cell r="I2397" t="str">
            <v>OK :  3</v>
          </cell>
        </row>
        <row r="2398">
          <cell r="B2398" t="str">
            <v>H96</v>
          </cell>
        </row>
        <row r="2399">
          <cell r="B2399" t="str">
            <v>H96</v>
          </cell>
          <cell r="D2399" t="str">
            <v>PART NUMBER</v>
          </cell>
          <cell r="E2399" t="str">
            <v>DESCRIPTION</v>
          </cell>
          <cell r="F2399" t="str">
            <v>PLNR.</v>
          </cell>
          <cell r="G2399" t="str">
            <v>RATIO</v>
          </cell>
          <cell r="H2399" t="str">
            <v>#DELVR</v>
          </cell>
          <cell r="I2399" t="str">
            <v>ADVANCE</v>
          </cell>
        </row>
        <row r="2400">
          <cell r="B2400" t="str">
            <v>H96</v>
          </cell>
          <cell r="D2400" t="str">
            <v>===============</v>
          </cell>
          <cell r="E2400" t="str">
            <v>===============</v>
          </cell>
          <cell r="F2400" t="str">
            <v>=====</v>
          </cell>
          <cell r="G2400" t="str">
            <v>=====</v>
          </cell>
          <cell r="H2400" t="str">
            <v>======</v>
          </cell>
          <cell r="I2400" t="str">
            <v>======</v>
          </cell>
        </row>
        <row r="2401">
          <cell r="B2401" t="str">
            <v>H96</v>
          </cell>
          <cell r="C2401">
            <v>0</v>
          </cell>
          <cell r="D2401" t="str">
            <v>VN198876-7040</v>
          </cell>
          <cell r="E2401" t="str">
            <v>RING BUSH</v>
          </cell>
          <cell r="F2401">
            <v>10009</v>
          </cell>
          <cell r="G2401">
            <v>100</v>
          </cell>
          <cell r="H2401">
            <v>1</v>
          </cell>
          <cell r="I2401">
            <v>0</v>
          </cell>
        </row>
        <row r="2402">
          <cell r="B2402" t="str">
            <v>H96</v>
          </cell>
          <cell r="C2402">
            <v>0</v>
          </cell>
          <cell r="D2402" t="str">
            <v>VN198876-7090</v>
          </cell>
          <cell r="E2402" t="str">
            <v>RING BUSH</v>
          </cell>
          <cell r="F2402">
            <v>10009</v>
          </cell>
          <cell r="G2402">
            <v>100</v>
          </cell>
          <cell r="H2402">
            <v>1</v>
          </cell>
          <cell r="I2402">
            <v>0</v>
          </cell>
        </row>
        <row r="2403">
          <cell r="B2403" t="str">
            <v>H96</v>
          </cell>
          <cell r="C2403">
            <v>0</v>
          </cell>
          <cell r="G2403" t="str">
            <v>=====</v>
          </cell>
          <cell r="H2403" t="str">
            <v>======</v>
          </cell>
          <cell r="I2403" t="str">
            <v>======</v>
          </cell>
        </row>
        <row r="2404">
          <cell r="B2404" t="str">
            <v>TOTAL:H96</v>
          </cell>
          <cell r="E2404" t="str">
            <v>SUPPLIER</v>
          </cell>
          <cell r="F2404" t="str">
            <v>TOTAL:</v>
          </cell>
          <cell r="G2404">
            <v>100</v>
          </cell>
          <cell r="H2404">
            <v>2</v>
          </cell>
          <cell r="I2404">
            <v>0</v>
          </cell>
        </row>
        <row r="2405">
          <cell r="B2405" t="str">
            <v>TOTAL:H96</v>
          </cell>
          <cell r="C2405">
            <v>1</v>
          </cell>
        </row>
        <row r="2406">
          <cell r="B2406" t="str">
            <v>TOTAL:H96</v>
          </cell>
          <cell r="D2406" t="str">
            <v>B483030</v>
          </cell>
          <cell r="G2406" t="str">
            <v>SUP</v>
          </cell>
          <cell r="H2406" t="str">
            <v>PLIER DE</v>
          </cell>
          <cell r="I2406" t="str">
            <v>LIVERY PE</v>
          </cell>
        </row>
        <row r="2407">
          <cell r="B2407" t="str">
            <v>TOTAL:H96</v>
          </cell>
          <cell r="C2407">
            <v>0</v>
          </cell>
          <cell r="D2407" t="str">
            <v>PLANT : K1</v>
          </cell>
        </row>
        <row r="2408">
          <cell r="B2408" t="str">
            <v>H98</v>
          </cell>
          <cell r="C2408">
            <v>0</v>
          </cell>
          <cell r="D2408" t="str">
            <v>SUPPLIER : H98</v>
          </cell>
          <cell r="E2408" t="str">
            <v>MITSUBISHI MAT</v>
          </cell>
          <cell r="F2408" t="str">
            <v>ERIALS T</v>
          </cell>
          <cell r="G2408" t="str">
            <v>RAD</v>
          </cell>
          <cell r="H2408" t="str">
            <v>ADVANCE</v>
          </cell>
          <cell r="I2408" t="str">
            <v>OK :  3</v>
          </cell>
        </row>
        <row r="2409">
          <cell r="B2409" t="str">
            <v>H98</v>
          </cell>
        </row>
        <row r="2410">
          <cell r="B2410" t="str">
            <v>H98</v>
          </cell>
          <cell r="D2410" t="str">
            <v>PART NUMBER</v>
          </cell>
          <cell r="E2410" t="str">
            <v>DESCRIPTION</v>
          </cell>
          <cell r="F2410" t="str">
            <v>PLNR.</v>
          </cell>
          <cell r="G2410" t="str">
            <v>RATIO</v>
          </cell>
          <cell r="H2410" t="str">
            <v>#DELVR</v>
          </cell>
          <cell r="I2410" t="str">
            <v>ADVANCE</v>
          </cell>
        </row>
        <row r="2411">
          <cell r="B2411" t="str">
            <v>H98</v>
          </cell>
          <cell r="D2411" t="str">
            <v>===============</v>
          </cell>
          <cell r="E2411" t="str">
            <v>===============</v>
          </cell>
          <cell r="F2411" t="str">
            <v>=====</v>
          </cell>
          <cell r="G2411" t="str">
            <v>=====</v>
          </cell>
          <cell r="H2411" t="str">
            <v>======</v>
          </cell>
          <cell r="I2411" t="str">
            <v>======</v>
          </cell>
        </row>
        <row r="2412">
          <cell r="B2412" t="str">
            <v>H98</v>
          </cell>
          <cell r="C2412">
            <v>0</v>
          </cell>
          <cell r="D2412" t="str">
            <v>VN150123-0020</v>
          </cell>
          <cell r="E2412" t="str">
            <v>BUSHING</v>
          </cell>
          <cell r="F2412">
            <v>10009</v>
          </cell>
          <cell r="G2412">
            <v>100</v>
          </cell>
          <cell r="H2412">
            <v>1</v>
          </cell>
          <cell r="I2412">
            <v>0</v>
          </cell>
        </row>
        <row r="2413">
          <cell r="B2413" t="str">
            <v>H98</v>
          </cell>
          <cell r="C2413">
            <v>0</v>
          </cell>
          <cell r="D2413" t="str">
            <v>VN150123-0040</v>
          </cell>
          <cell r="E2413" t="str">
            <v>BUSHING</v>
          </cell>
          <cell r="F2413">
            <v>10009</v>
          </cell>
          <cell r="G2413">
            <v>100</v>
          </cell>
          <cell r="H2413">
            <v>1</v>
          </cell>
          <cell r="I2413">
            <v>0</v>
          </cell>
        </row>
        <row r="2414">
          <cell r="B2414" t="str">
            <v>H98</v>
          </cell>
          <cell r="C2414">
            <v>0</v>
          </cell>
          <cell r="G2414" t="str">
            <v>=====</v>
          </cell>
          <cell r="H2414" t="str">
            <v>======</v>
          </cell>
          <cell r="I2414" t="str">
            <v>======</v>
          </cell>
        </row>
        <row r="2415">
          <cell r="B2415" t="str">
            <v>TOTAL:H98</v>
          </cell>
          <cell r="E2415" t="str">
            <v>SUPPLIER</v>
          </cell>
          <cell r="F2415" t="str">
            <v>TOTAL:</v>
          </cell>
          <cell r="G2415">
            <v>100</v>
          </cell>
          <cell r="H2415">
            <v>2</v>
          </cell>
          <cell r="I2415">
            <v>0</v>
          </cell>
        </row>
        <row r="2416">
          <cell r="B2416" t="str">
            <v>TOTAL:H98</v>
          </cell>
          <cell r="C2416">
            <v>1</v>
          </cell>
        </row>
        <row r="2417">
          <cell r="B2417" t="str">
            <v>TOTAL:H98</v>
          </cell>
          <cell r="D2417" t="str">
            <v>B483030</v>
          </cell>
          <cell r="G2417" t="str">
            <v>SUP</v>
          </cell>
          <cell r="H2417" t="str">
            <v>PLIER DE</v>
          </cell>
          <cell r="I2417" t="str">
            <v>LIVERY PE</v>
          </cell>
        </row>
        <row r="2418">
          <cell r="B2418" t="str">
            <v>TOTAL:H98</v>
          </cell>
          <cell r="C2418">
            <v>0</v>
          </cell>
          <cell r="D2418" t="str">
            <v>PLANT : K1</v>
          </cell>
        </row>
        <row r="2419">
          <cell r="B2419" t="str">
            <v>I02</v>
          </cell>
          <cell r="C2419">
            <v>0</v>
          </cell>
          <cell r="D2419" t="str">
            <v>SUPPLIER : I02</v>
          </cell>
          <cell r="E2419" t="str">
            <v>DIAMET KLANG(M</v>
          </cell>
          <cell r="F2419" t="str">
            <v>ALAYSIA)</v>
          </cell>
          <cell r="G2419" t="str">
            <v>SDN</v>
          </cell>
          <cell r="H2419" t="str">
            <v>ADVANCE</v>
          </cell>
          <cell r="I2419" t="str">
            <v>OK :  3</v>
          </cell>
        </row>
        <row r="2420">
          <cell r="B2420" t="str">
            <v>I02</v>
          </cell>
        </row>
        <row r="2421">
          <cell r="B2421" t="str">
            <v>I02</v>
          </cell>
          <cell r="D2421" t="str">
            <v>PART NUMBER</v>
          </cell>
          <cell r="E2421" t="str">
            <v>DESCRIPTION</v>
          </cell>
          <cell r="F2421" t="str">
            <v>PLNR.</v>
          </cell>
          <cell r="G2421" t="str">
            <v>RATIO</v>
          </cell>
          <cell r="H2421" t="str">
            <v>#DELVR</v>
          </cell>
          <cell r="I2421" t="str">
            <v>ADVANCE</v>
          </cell>
        </row>
        <row r="2422">
          <cell r="B2422" t="str">
            <v>I02</v>
          </cell>
          <cell r="D2422" t="str">
            <v>===============</v>
          </cell>
          <cell r="E2422" t="str">
            <v>===============</v>
          </cell>
          <cell r="F2422" t="str">
            <v>=====</v>
          </cell>
          <cell r="G2422" t="str">
            <v>=====</v>
          </cell>
          <cell r="H2422" t="str">
            <v>======</v>
          </cell>
          <cell r="I2422" t="str">
            <v>======</v>
          </cell>
        </row>
        <row r="2423">
          <cell r="B2423" t="str">
            <v>I02</v>
          </cell>
          <cell r="C2423">
            <v>0</v>
          </cell>
          <cell r="D2423" t="str">
            <v>VN135023-0430</v>
          </cell>
          <cell r="E2423" t="str">
            <v>BUSHING</v>
          </cell>
          <cell r="F2423">
            <v>10009</v>
          </cell>
          <cell r="G2423">
            <v>0</v>
          </cell>
          <cell r="H2423">
            <v>1</v>
          </cell>
          <cell r="I2423">
            <v>0</v>
          </cell>
        </row>
        <row r="2424">
          <cell r="B2424" t="str">
            <v>I02</v>
          </cell>
          <cell r="C2424" t="str">
            <v>+</v>
          </cell>
        </row>
        <row r="2425">
          <cell r="B2425" t="str">
            <v>I02</v>
          </cell>
          <cell r="C2425">
            <v>0</v>
          </cell>
          <cell r="G2425" t="str">
            <v>=====</v>
          </cell>
          <cell r="H2425" t="str">
            <v>======</v>
          </cell>
          <cell r="I2425" t="str">
            <v>======</v>
          </cell>
        </row>
        <row r="2426">
          <cell r="B2426" t="str">
            <v>TOTAL:I02</v>
          </cell>
          <cell r="E2426" t="str">
            <v>SUPPLIER</v>
          </cell>
          <cell r="F2426" t="str">
            <v>TOTAL:</v>
          </cell>
          <cell r="G2426">
            <v>0</v>
          </cell>
          <cell r="H2426">
            <v>1</v>
          </cell>
          <cell r="I2426">
            <v>0</v>
          </cell>
        </row>
        <row r="2427">
          <cell r="B2427" t="str">
            <v>TOTAL:I02</v>
          </cell>
          <cell r="C2427">
            <v>1</v>
          </cell>
        </row>
        <row r="2428">
          <cell r="B2428" t="str">
            <v>TOTAL:I02</v>
          </cell>
          <cell r="D2428" t="str">
            <v>B483030</v>
          </cell>
          <cell r="G2428" t="str">
            <v>SUP</v>
          </cell>
          <cell r="H2428" t="str">
            <v>PLIER DE</v>
          </cell>
          <cell r="I2428" t="str">
            <v>LIVERY PE</v>
          </cell>
        </row>
        <row r="2429">
          <cell r="B2429" t="str">
            <v>TOTAL:I02</v>
          </cell>
          <cell r="C2429">
            <v>0</v>
          </cell>
          <cell r="D2429" t="str">
            <v>PLANT : K1</v>
          </cell>
        </row>
        <row r="2430">
          <cell r="B2430" t="str">
            <v>I04</v>
          </cell>
          <cell r="C2430">
            <v>0</v>
          </cell>
          <cell r="D2430" t="str">
            <v>SUPPLIER : I04</v>
          </cell>
          <cell r="E2430" t="str">
            <v>HOKURIKU SINGA</v>
          </cell>
          <cell r="F2430" t="str">
            <v>PORE PTE</v>
          </cell>
          <cell r="G2430" t="str">
            <v>. L</v>
          </cell>
          <cell r="H2430" t="str">
            <v>ADVANCE</v>
          </cell>
          <cell r="I2430" t="str">
            <v>OK :  3</v>
          </cell>
        </row>
        <row r="2431">
          <cell r="B2431" t="str">
            <v>I04</v>
          </cell>
        </row>
        <row r="2432">
          <cell r="B2432" t="str">
            <v>I04</v>
          </cell>
          <cell r="D2432" t="str">
            <v>PART NUMBER</v>
          </cell>
          <cell r="E2432" t="str">
            <v>DESCRIPTION</v>
          </cell>
          <cell r="F2432" t="str">
            <v>PLNR.</v>
          </cell>
          <cell r="G2432" t="str">
            <v>RATIO</v>
          </cell>
          <cell r="H2432" t="str">
            <v>#DELVR</v>
          </cell>
          <cell r="I2432" t="str">
            <v>ADVANCE</v>
          </cell>
        </row>
        <row r="2433">
          <cell r="B2433" t="str">
            <v>I04</v>
          </cell>
          <cell r="D2433" t="str">
            <v>===============</v>
          </cell>
          <cell r="E2433" t="str">
            <v>===============</v>
          </cell>
          <cell r="F2433" t="str">
            <v>=====</v>
          </cell>
          <cell r="G2433" t="str">
            <v>=====</v>
          </cell>
          <cell r="H2433" t="str">
            <v>======</v>
          </cell>
          <cell r="I2433" t="str">
            <v>======</v>
          </cell>
        </row>
        <row r="2434">
          <cell r="B2434" t="str">
            <v>I04</v>
          </cell>
          <cell r="C2434">
            <v>0</v>
          </cell>
          <cell r="D2434" t="str">
            <v>VN197442-0050</v>
          </cell>
          <cell r="E2434" t="str">
            <v>THERMISTOR,SUB-</v>
          </cell>
          <cell r="F2434">
            <v>10009</v>
          </cell>
          <cell r="G2434">
            <v>0</v>
          </cell>
          <cell r="H2434">
            <v>1</v>
          </cell>
          <cell r="I2434">
            <v>0</v>
          </cell>
        </row>
        <row r="2435">
          <cell r="B2435" t="str">
            <v>I04</v>
          </cell>
          <cell r="C2435" t="str">
            <v>+</v>
          </cell>
        </row>
        <row r="2436">
          <cell r="B2436" t="str">
            <v>I04</v>
          </cell>
          <cell r="C2436">
            <v>0</v>
          </cell>
          <cell r="G2436" t="str">
            <v>=====</v>
          </cell>
          <cell r="H2436" t="str">
            <v>======</v>
          </cell>
          <cell r="I2436" t="str">
            <v>======</v>
          </cell>
        </row>
        <row r="2437">
          <cell r="B2437" t="str">
            <v>TOTAL:I04</v>
          </cell>
          <cell r="E2437" t="str">
            <v>SUPPLIER</v>
          </cell>
          <cell r="F2437" t="str">
            <v>TOTAL:</v>
          </cell>
          <cell r="G2437">
            <v>0</v>
          </cell>
          <cell r="H2437">
            <v>1</v>
          </cell>
          <cell r="I2437">
            <v>0</v>
          </cell>
        </row>
        <row r="2438">
          <cell r="B2438" t="str">
            <v>TOTAL:I04</v>
          </cell>
          <cell r="C2438">
            <v>1</v>
          </cell>
        </row>
        <row r="2439">
          <cell r="B2439" t="str">
            <v>TOTAL:I04</v>
          </cell>
          <cell r="D2439" t="str">
            <v>B483030</v>
          </cell>
          <cell r="G2439" t="str">
            <v>SUP</v>
          </cell>
          <cell r="H2439" t="str">
            <v>PLIER DE</v>
          </cell>
          <cell r="I2439" t="str">
            <v>LIVERY PE</v>
          </cell>
        </row>
        <row r="2440">
          <cell r="B2440" t="str">
            <v>TOTAL:I04</v>
          </cell>
          <cell r="C2440">
            <v>0</v>
          </cell>
          <cell r="D2440" t="str">
            <v>PLANT : K1</v>
          </cell>
        </row>
        <row r="2441">
          <cell r="B2441" t="str">
            <v>I05</v>
          </cell>
          <cell r="C2441">
            <v>0</v>
          </cell>
          <cell r="D2441" t="str">
            <v>SUPPLIER : I05</v>
          </cell>
          <cell r="E2441" t="str">
            <v>NTA MACHINING</v>
          </cell>
          <cell r="F2441" t="str">
            <v>(M) SDN.</v>
          </cell>
          <cell r="G2441" t="str">
            <v>BHD</v>
          </cell>
          <cell r="H2441" t="str">
            <v>ADV:03</v>
          </cell>
          <cell r="I2441" t="str">
            <v>DAYS  DLY</v>
          </cell>
        </row>
        <row r="2442">
          <cell r="B2442" t="str">
            <v>I05</v>
          </cell>
        </row>
        <row r="2443">
          <cell r="B2443" t="str">
            <v>I05</v>
          </cell>
          <cell r="D2443" t="str">
            <v>PART NUMBER</v>
          </cell>
          <cell r="E2443" t="str">
            <v>DESCRIPTION</v>
          </cell>
          <cell r="F2443" t="str">
            <v>PLNR.</v>
          </cell>
          <cell r="G2443" t="str">
            <v>RATIO</v>
          </cell>
          <cell r="H2443" t="str">
            <v>#DELVR</v>
          </cell>
          <cell r="I2443" t="str">
            <v>ADVANCE</v>
          </cell>
        </row>
        <row r="2444">
          <cell r="B2444" t="str">
            <v>I05</v>
          </cell>
          <cell r="D2444" t="str">
            <v>===============</v>
          </cell>
          <cell r="E2444" t="str">
            <v>===============</v>
          </cell>
          <cell r="F2444" t="str">
            <v>=====</v>
          </cell>
          <cell r="G2444" t="str">
            <v>=====</v>
          </cell>
          <cell r="H2444" t="str">
            <v>======</v>
          </cell>
          <cell r="I2444" t="str">
            <v>======</v>
          </cell>
        </row>
        <row r="2445">
          <cell r="B2445" t="str">
            <v>I05</v>
          </cell>
          <cell r="C2445">
            <v>0</v>
          </cell>
          <cell r="D2445" t="str">
            <v>VN012035-0040</v>
          </cell>
          <cell r="E2445" t="str">
            <v>GEAR</v>
          </cell>
          <cell r="F2445">
            <v>10009</v>
          </cell>
          <cell r="G2445">
            <v>22.2</v>
          </cell>
          <cell r="H2445">
            <v>18</v>
          </cell>
          <cell r="I2445">
            <v>14</v>
          </cell>
        </row>
        <row r="2446">
          <cell r="B2446" t="str">
            <v>I05</v>
          </cell>
          <cell r="C2446" t="str">
            <v>+</v>
          </cell>
        </row>
        <row r="2447">
          <cell r="B2447" t="str">
            <v>I05</v>
          </cell>
        </row>
        <row r="2448">
          <cell r="B2448" t="str">
            <v>I05</v>
          </cell>
        </row>
        <row r="2449">
          <cell r="B2449" t="str">
            <v>I05</v>
          </cell>
        </row>
        <row r="2450">
          <cell r="B2450" t="str">
            <v>I05</v>
          </cell>
        </row>
        <row r="2451">
          <cell r="B2451" t="str">
            <v>I05</v>
          </cell>
        </row>
        <row r="2452">
          <cell r="B2452" t="str">
            <v>I05</v>
          </cell>
        </row>
        <row r="2453">
          <cell r="B2453" t="str">
            <v>I05</v>
          </cell>
        </row>
        <row r="2454">
          <cell r="B2454" t="str">
            <v>I05</v>
          </cell>
        </row>
        <row r="2455">
          <cell r="B2455" t="str">
            <v>I05</v>
          </cell>
        </row>
        <row r="2456">
          <cell r="B2456" t="str">
            <v>I05</v>
          </cell>
        </row>
        <row r="2457">
          <cell r="B2457" t="str">
            <v>I05</v>
          </cell>
        </row>
        <row r="2458">
          <cell r="B2458" t="str">
            <v>I05</v>
          </cell>
        </row>
        <row r="2459">
          <cell r="B2459" t="str">
            <v>I05</v>
          </cell>
        </row>
        <row r="2460">
          <cell r="B2460" t="str">
            <v>I05</v>
          </cell>
          <cell r="C2460">
            <v>0</v>
          </cell>
          <cell r="D2460" t="str">
            <v>VN012035-0060</v>
          </cell>
          <cell r="E2460" t="str">
            <v>GEAR</v>
          </cell>
          <cell r="F2460">
            <v>10009</v>
          </cell>
          <cell r="G2460">
            <v>33.299999999999997</v>
          </cell>
          <cell r="H2460">
            <v>9</v>
          </cell>
          <cell r="I2460">
            <v>6</v>
          </cell>
        </row>
        <row r="2461">
          <cell r="B2461" t="str">
            <v>I05</v>
          </cell>
          <cell r="C2461" t="str">
            <v>+</v>
          </cell>
        </row>
        <row r="2462">
          <cell r="B2462" t="str">
            <v>I05</v>
          </cell>
        </row>
        <row r="2463">
          <cell r="B2463" t="str">
            <v>I05</v>
          </cell>
        </row>
        <row r="2464">
          <cell r="B2464" t="str">
            <v>I05</v>
          </cell>
        </row>
        <row r="2465">
          <cell r="B2465" t="str">
            <v>I05</v>
          </cell>
        </row>
        <row r="2466">
          <cell r="B2466" t="str">
            <v>I05</v>
          </cell>
        </row>
        <row r="2467">
          <cell r="B2467" t="str">
            <v>I05</v>
          </cell>
          <cell r="C2467">
            <v>0</v>
          </cell>
          <cell r="D2467" t="str">
            <v>VN012035-0080</v>
          </cell>
          <cell r="E2467" t="str">
            <v>WORM GEAR</v>
          </cell>
          <cell r="F2467">
            <v>10009</v>
          </cell>
          <cell r="G2467">
            <v>18.7</v>
          </cell>
          <cell r="H2467">
            <v>16</v>
          </cell>
          <cell r="I2467">
            <v>13</v>
          </cell>
        </row>
        <row r="2468">
          <cell r="B2468" t="str">
            <v>I05</v>
          </cell>
          <cell r="C2468" t="str">
            <v>+</v>
          </cell>
        </row>
        <row r="2469">
          <cell r="B2469" t="str">
            <v>I05</v>
          </cell>
        </row>
        <row r="2470">
          <cell r="B2470" t="str">
            <v>I05</v>
          </cell>
        </row>
        <row r="2471">
          <cell r="B2471" t="str">
            <v>I05</v>
          </cell>
        </row>
        <row r="2472">
          <cell r="B2472" t="str">
            <v>I05</v>
          </cell>
        </row>
        <row r="2473">
          <cell r="B2473" t="str">
            <v>I05</v>
          </cell>
        </row>
        <row r="2474">
          <cell r="B2474" t="str">
            <v>I05</v>
          </cell>
        </row>
        <row r="2475">
          <cell r="B2475" t="str">
            <v>I05</v>
          </cell>
        </row>
        <row r="2476">
          <cell r="B2476" t="str">
            <v>I05</v>
          </cell>
        </row>
        <row r="2477">
          <cell r="B2477" t="str">
            <v>I05</v>
          </cell>
        </row>
        <row r="2478">
          <cell r="B2478" t="str">
            <v>I05</v>
          </cell>
        </row>
        <row r="2479">
          <cell r="B2479" t="str">
            <v>I05</v>
          </cell>
        </row>
        <row r="2480">
          <cell r="B2480" t="str">
            <v>I05</v>
          </cell>
        </row>
        <row r="2481">
          <cell r="B2481" t="str">
            <v>I05</v>
          </cell>
          <cell r="C2481">
            <v>0</v>
          </cell>
          <cell r="D2481" t="str">
            <v>VN079667-0290</v>
          </cell>
          <cell r="E2481" t="str">
            <v>SHAFT</v>
          </cell>
          <cell r="F2481">
            <v>10009</v>
          </cell>
          <cell r="G2481">
            <v>18.7</v>
          </cell>
          <cell r="H2481">
            <v>16</v>
          </cell>
          <cell r="I2481">
            <v>13</v>
          </cell>
        </row>
        <row r="2482">
          <cell r="B2482" t="str">
            <v>I05</v>
          </cell>
          <cell r="C2482" t="str">
            <v>+</v>
          </cell>
        </row>
        <row r="2483">
          <cell r="B2483" t="str">
            <v>I05</v>
          </cell>
        </row>
        <row r="2484">
          <cell r="B2484" t="str">
            <v>I05</v>
          </cell>
        </row>
        <row r="2485">
          <cell r="B2485" t="str">
            <v>I05</v>
          </cell>
        </row>
        <row r="2486">
          <cell r="B2486" t="str">
            <v>I05</v>
          </cell>
        </row>
        <row r="2487">
          <cell r="B2487" t="str">
            <v>I05</v>
          </cell>
        </row>
        <row r="2488">
          <cell r="B2488" t="str">
            <v>I05</v>
          </cell>
        </row>
        <row r="2489">
          <cell r="B2489" t="str">
            <v>I05</v>
          </cell>
        </row>
        <row r="2490">
          <cell r="B2490" t="str">
            <v>I05</v>
          </cell>
        </row>
        <row r="2491">
          <cell r="B2491" t="str">
            <v>I05</v>
          </cell>
        </row>
        <row r="2492">
          <cell r="B2492" t="str">
            <v>I05</v>
          </cell>
        </row>
        <row r="2493">
          <cell r="B2493" t="str">
            <v>I05</v>
          </cell>
        </row>
        <row r="2494">
          <cell r="B2494" t="str">
            <v>I05</v>
          </cell>
        </row>
        <row r="2495">
          <cell r="B2495" t="str">
            <v>I05</v>
          </cell>
          <cell r="C2495">
            <v>0</v>
          </cell>
          <cell r="D2495" t="str">
            <v>VN079667-0300</v>
          </cell>
          <cell r="E2495" t="str">
            <v>SHAFT</v>
          </cell>
          <cell r="F2495">
            <v>10009</v>
          </cell>
          <cell r="G2495">
            <v>22.2</v>
          </cell>
          <cell r="H2495">
            <v>18</v>
          </cell>
          <cell r="I2495">
            <v>14</v>
          </cell>
        </row>
        <row r="2496">
          <cell r="B2496" t="str">
            <v>I05</v>
          </cell>
          <cell r="C2496" t="str">
            <v>+</v>
          </cell>
        </row>
        <row r="2497">
          <cell r="B2497" t="str">
            <v>I05</v>
          </cell>
          <cell r="C2497">
            <v>1</v>
          </cell>
        </row>
        <row r="2498">
          <cell r="B2498" t="str">
            <v>I05</v>
          </cell>
          <cell r="D2498" t="str">
            <v>B483030</v>
          </cell>
          <cell r="G2498" t="str">
            <v>SUP</v>
          </cell>
          <cell r="H2498" t="str">
            <v>PLIER DE</v>
          </cell>
          <cell r="I2498" t="str">
            <v>LIVERY PE</v>
          </cell>
        </row>
        <row r="2499">
          <cell r="B2499" t="str">
            <v>I05</v>
          </cell>
          <cell r="C2499">
            <v>0</v>
          </cell>
          <cell r="D2499" t="str">
            <v>PLANT : K1</v>
          </cell>
        </row>
        <row r="2500">
          <cell r="B2500" t="str">
            <v>I05</v>
          </cell>
          <cell r="C2500">
            <v>0</v>
          </cell>
          <cell r="D2500" t="str">
            <v>SUPPLIER : I05</v>
          </cell>
          <cell r="E2500" t="str">
            <v>NTA MACHINING</v>
          </cell>
          <cell r="F2500" t="str">
            <v>(M) SDN.</v>
          </cell>
          <cell r="G2500" t="str">
            <v>BHD</v>
          </cell>
          <cell r="H2500" t="str">
            <v>ADV:03</v>
          </cell>
          <cell r="I2500" t="str">
            <v>DAYS  DLY</v>
          </cell>
        </row>
        <row r="2501">
          <cell r="B2501" t="str">
            <v>I05</v>
          </cell>
        </row>
        <row r="2502">
          <cell r="B2502" t="str">
            <v>I05</v>
          </cell>
          <cell r="D2502" t="str">
            <v>PART NUMBER</v>
          </cell>
          <cell r="E2502" t="str">
            <v>DESCRIPTION</v>
          </cell>
          <cell r="F2502" t="str">
            <v>PLNR.</v>
          </cell>
          <cell r="G2502" t="str">
            <v>RATIO</v>
          </cell>
          <cell r="H2502" t="str">
            <v>#DELVR</v>
          </cell>
          <cell r="I2502" t="str">
            <v>ADVANCE</v>
          </cell>
        </row>
        <row r="2503">
          <cell r="B2503" t="str">
            <v>I05</v>
          </cell>
          <cell r="D2503" t="str">
            <v>===============</v>
          </cell>
          <cell r="E2503" t="str">
            <v>===============</v>
          </cell>
          <cell r="F2503" t="str">
            <v>=====</v>
          </cell>
          <cell r="G2503" t="str">
            <v>=====</v>
          </cell>
          <cell r="H2503" t="str">
            <v>======</v>
          </cell>
          <cell r="I2503" t="str">
            <v>======</v>
          </cell>
        </row>
        <row r="2504">
          <cell r="B2504" t="str">
            <v>I05</v>
          </cell>
        </row>
        <row r="2505">
          <cell r="B2505" t="str">
            <v>I05</v>
          </cell>
        </row>
        <row r="2506">
          <cell r="B2506" t="str">
            <v>I05</v>
          </cell>
        </row>
        <row r="2507">
          <cell r="B2507" t="str">
            <v>I05</v>
          </cell>
        </row>
        <row r="2508">
          <cell r="B2508" t="str">
            <v>I05</v>
          </cell>
        </row>
        <row r="2509">
          <cell r="B2509" t="str">
            <v>I05</v>
          </cell>
        </row>
        <row r="2510">
          <cell r="B2510" t="str">
            <v>I05</v>
          </cell>
        </row>
        <row r="2511">
          <cell r="B2511" t="str">
            <v>I05</v>
          </cell>
        </row>
        <row r="2512">
          <cell r="B2512" t="str">
            <v>I05</v>
          </cell>
        </row>
        <row r="2513">
          <cell r="B2513" t="str">
            <v>I05</v>
          </cell>
        </row>
        <row r="2514">
          <cell r="B2514" t="str">
            <v>I05</v>
          </cell>
        </row>
        <row r="2515">
          <cell r="B2515" t="str">
            <v>I05</v>
          </cell>
        </row>
        <row r="2516">
          <cell r="B2516" t="str">
            <v>I05</v>
          </cell>
        </row>
        <row r="2517">
          <cell r="B2517" t="str">
            <v>I05</v>
          </cell>
          <cell r="C2517">
            <v>0</v>
          </cell>
          <cell r="D2517" t="str">
            <v>VN079667-0310</v>
          </cell>
          <cell r="E2517" t="str">
            <v>SHAFT</v>
          </cell>
          <cell r="F2517">
            <v>10009</v>
          </cell>
          <cell r="G2517">
            <v>29.4</v>
          </cell>
          <cell r="H2517">
            <v>17</v>
          </cell>
          <cell r="I2517">
            <v>12</v>
          </cell>
        </row>
        <row r="2518">
          <cell r="B2518" t="str">
            <v>I05</v>
          </cell>
          <cell r="C2518" t="str">
            <v>+</v>
          </cell>
        </row>
        <row r="2519">
          <cell r="B2519" t="str">
            <v>I05</v>
          </cell>
        </row>
        <row r="2520">
          <cell r="B2520" t="str">
            <v>I05</v>
          </cell>
        </row>
        <row r="2521">
          <cell r="B2521" t="str">
            <v>I05</v>
          </cell>
        </row>
        <row r="2522">
          <cell r="B2522" t="str">
            <v>I05</v>
          </cell>
        </row>
        <row r="2523">
          <cell r="B2523" t="str">
            <v>I05</v>
          </cell>
        </row>
        <row r="2524">
          <cell r="B2524" t="str">
            <v>I05</v>
          </cell>
        </row>
        <row r="2525">
          <cell r="B2525" t="str">
            <v>I05</v>
          </cell>
        </row>
        <row r="2526">
          <cell r="B2526" t="str">
            <v>I05</v>
          </cell>
        </row>
        <row r="2527">
          <cell r="B2527" t="str">
            <v>I05</v>
          </cell>
        </row>
        <row r="2528">
          <cell r="B2528" t="str">
            <v>I05</v>
          </cell>
        </row>
        <row r="2529">
          <cell r="B2529" t="str">
            <v>I05</v>
          </cell>
        </row>
        <row r="2530">
          <cell r="B2530" t="str">
            <v>I05</v>
          </cell>
          <cell r="C2530">
            <v>0</v>
          </cell>
          <cell r="D2530" t="str">
            <v>VN082041-0110</v>
          </cell>
          <cell r="E2530" t="str">
            <v>PLUG</v>
          </cell>
          <cell r="F2530">
            <v>10009</v>
          </cell>
          <cell r="G2530">
            <v>100</v>
          </cell>
          <cell r="H2530">
            <v>1</v>
          </cell>
          <cell r="I2530">
            <v>0</v>
          </cell>
        </row>
        <row r="2531">
          <cell r="B2531" t="str">
            <v>I05</v>
          </cell>
          <cell r="C2531">
            <v>0</v>
          </cell>
          <cell r="D2531" t="str">
            <v>VN082041-0150</v>
          </cell>
          <cell r="E2531" t="str">
            <v>PLUG</v>
          </cell>
          <cell r="F2531">
            <v>10009</v>
          </cell>
          <cell r="G2531">
            <v>15.3</v>
          </cell>
          <cell r="H2531">
            <v>13</v>
          </cell>
          <cell r="I2531">
            <v>11</v>
          </cell>
        </row>
        <row r="2532">
          <cell r="B2532" t="str">
            <v>I05</v>
          </cell>
          <cell r="C2532" t="str">
            <v>+</v>
          </cell>
        </row>
        <row r="2533">
          <cell r="B2533" t="str">
            <v>I05</v>
          </cell>
        </row>
        <row r="2534">
          <cell r="B2534" t="str">
            <v>I05</v>
          </cell>
        </row>
        <row r="2535">
          <cell r="B2535" t="str">
            <v>I05</v>
          </cell>
        </row>
        <row r="2536">
          <cell r="B2536" t="str">
            <v>I05</v>
          </cell>
        </row>
        <row r="2537">
          <cell r="B2537" t="str">
            <v>I05</v>
          </cell>
        </row>
        <row r="2538">
          <cell r="B2538" t="str">
            <v>I05</v>
          </cell>
        </row>
        <row r="2539">
          <cell r="B2539" t="str">
            <v>I05</v>
          </cell>
        </row>
        <row r="2540">
          <cell r="B2540" t="str">
            <v>I05</v>
          </cell>
        </row>
        <row r="2541">
          <cell r="B2541" t="str">
            <v>I05</v>
          </cell>
        </row>
        <row r="2542">
          <cell r="B2542" t="str">
            <v>I05</v>
          </cell>
        </row>
        <row r="2543">
          <cell r="B2543" t="str">
            <v>I05</v>
          </cell>
          <cell r="C2543">
            <v>0</v>
          </cell>
          <cell r="D2543" t="str">
            <v>VN082041-0160</v>
          </cell>
          <cell r="E2543" t="str">
            <v>PLUG</v>
          </cell>
          <cell r="F2543">
            <v>10009</v>
          </cell>
          <cell r="G2543">
            <v>21.4</v>
          </cell>
          <cell r="H2543">
            <v>14</v>
          </cell>
          <cell r="I2543">
            <v>11</v>
          </cell>
        </row>
        <row r="2544">
          <cell r="B2544" t="str">
            <v>I05</v>
          </cell>
          <cell r="C2544" t="str">
            <v>+</v>
          </cell>
        </row>
        <row r="2545">
          <cell r="B2545" t="str">
            <v>I05</v>
          </cell>
        </row>
        <row r="2546">
          <cell r="B2546" t="str">
            <v>I05</v>
          </cell>
        </row>
        <row r="2547">
          <cell r="B2547" t="str">
            <v>I05</v>
          </cell>
        </row>
        <row r="2548">
          <cell r="B2548" t="str">
            <v>I05</v>
          </cell>
        </row>
        <row r="2549">
          <cell r="B2549" t="str">
            <v>I05</v>
          </cell>
        </row>
        <row r="2550">
          <cell r="B2550" t="str">
            <v>I05</v>
          </cell>
        </row>
        <row r="2551">
          <cell r="B2551" t="str">
            <v>I05</v>
          </cell>
        </row>
        <row r="2552">
          <cell r="B2552" t="str">
            <v>I05</v>
          </cell>
        </row>
        <row r="2553">
          <cell r="B2553" t="str">
            <v>I05</v>
          </cell>
        </row>
        <row r="2554">
          <cell r="B2554" t="str">
            <v>I05</v>
          </cell>
          <cell r="C2554">
            <v>1</v>
          </cell>
        </row>
        <row r="2555">
          <cell r="B2555" t="str">
            <v>I05</v>
          </cell>
          <cell r="D2555" t="str">
            <v>B483030</v>
          </cell>
          <cell r="G2555" t="str">
            <v>SUP</v>
          </cell>
          <cell r="H2555" t="str">
            <v>PLIER DE</v>
          </cell>
          <cell r="I2555" t="str">
            <v>LIVERY PE</v>
          </cell>
        </row>
        <row r="2556">
          <cell r="B2556" t="str">
            <v>I05</v>
          </cell>
          <cell r="C2556">
            <v>0</v>
          </cell>
          <cell r="D2556" t="str">
            <v>PLANT : K1</v>
          </cell>
        </row>
        <row r="2557">
          <cell r="B2557" t="str">
            <v>I05</v>
          </cell>
          <cell r="C2557">
            <v>0</v>
          </cell>
          <cell r="D2557" t="str">
            <v>SUPPLIER : I05</v>
          </cell>
          <cell r="E2557" t="str">
            <v>NTA MACHINING</v>
          </cell>
          <cell r="F2557" t="str">
            <v>(M) SDN.</v>
          </cell>
          <cell r="G2557" t="str">
            <v>BHD</v>
          </cell>
          <cell r="H2557" t="str">
            <v>ADV:03</v>
          </cell>
          <cell r="I2557" t="str">
            <v>DAYS  DLY</v>
          </cell>
        </row>
        <row r="2558">
          <cell r="B2558" t="str">
            <v>I05</v>
          </cell>
        </row>
        <row r="2559">
          <cell r="B2559" t="str">
            <v>I05</v>
          </cell>
          <cell r="D2559" t="str">
            <v>PART NUMBER</v>
          </cell>
          <cell r="E2559" t="str">
            <v>DESCRIPTION</v>
          </cell>
          <cell r="F2559" t="str">
            <v>PLNR.</v>
          </cell>
          <cell r="G2559" t="str">
            <v>RATIO</v>
          </cell>
          <cell r="H2559" t="str">
            <v>#DELVR</v>
          </cell>
          <cell r="I2559" t="str">
            <v>ADVANCE</v>
          </cell>
        </row>
        <row r="2560">
          <cell r="B2560" t="str">
            <v>I05</v>
          </cell>
          <cell r="D2560" t="str">
            <v>===============</v>
          </cell>
          <cell r="E2560" t="str">
            <v>===============</v>
          </cell>
          <cell r="F2560" t="str">
            <v>=====</v>
          </cell>
          <cell r="G2560" t="str">
            <v>=====</v>
          </cell>
          <cell r="H2560" t="str">
            <v>======</v>
          </cell>
          <cell r="I2560" t="str">
            <v>======</v>
          </cell>
        </row>
        <row r="2561">
          <cell r="B2561" t="str">
            <v>I05</v>
          </cell>
        </row>
        <row r="2562">
          <cell r="B2562" t="str">
            <v>I05</v>
          </cell>
          <cell r="C2562">
            <v>0</v>
          </cell>
          <cell r="D2562" t="str">
            <v>VN229751-0280</v>
          </cell>
          <cell r="E2562" t="str">
            <v>SPOOL</v>
          </cell>
          <cell r="F2562">
            <v>10009</v>
          </cell>
          <cell r="G2562">
            <v>26.3</v>
          </cell>
          <cell r="H2562">
            <v>19</v>
          </cell>
          <cell r="I2562">
            <v>14</v>
          </cell>
        </row>
        <row r="2563">
          <cell r="B2563" t="str">
            <v>I05</v>
          </cell>
          <cell r="C2563" t="str">
            <v>+</v>
          </cell>
        </row>
        <row r="2564">
          <cell r="B2564" t="str">
            <v>I05</v>
          </cell>
        </row>
        <row r="2565">
          <cell r="B2565" t="str">
            <v>I05</v>
          </cell>
        </row>
        <row r="2566">
          <cell r="B2566" t="str">
            <v>I05</v>
          </cell>
        </row>
        <row r="2567">
          <cell r="B2567" t="str">
            <v>I05</v>
          </cell>
        </row>
        <row r="2568">
          <cell r="B2568" t="str">
            <v>I05</v>
          </cell>
        </row>
        <row r="2569">
          <cell r="B2569" t="str">
            <v>I05</v>
          </cell>
        </row>
        <row r="2570">
          <cell r="B2570" t="str">
            <v>I05</v>
          </cell>
        </row>
        <row r="2571">
          <cell r="B2571" t="str">
            <v>I05</v>
          </cell>
        </row>
        <row r="2572">
          <cell r="B2572" t="str">
            <v>I05</v>
          </cell>
        </row>
        <row r="2573">
          <cell r="B2573" t="str">
            <v>I05</v>
          </cell>
        </row>
        <row r="2574">
          <cell r="B2574" t="str">
            <v>I05</v>
          </cell>
        </row>
        <row r="2575">
          <cell r="B2575" t="str">
            <v>I05</v>
          </cell>
        </row>
        <row r="2576">
          <cell r="B2576" t="str">
            <v>I05</v>
          </cell>
        </row>
        <row r="2577">
          <cell r="B2577" t="str">
            <v>I05</v>
          </cell>
          <cell r="C2577">
            <v>0</v>
          </cell>
          <cell r="D2577" t="str">
            <v>VN229761-0120</v>
          </cell>
          <cell r="E2577" t="str">
            <v>PLUNGER</v>
          </cell>
          <cell r="F2577">
            <v>10009</v>
          </cell>
          <cell r="G2577">
            <v>26.3</v>
          </cell>
          <cell r="H2577">
            <v>19</v>
          </cell>
          <cell r="I2577">
            <v>14</v>
          </cell>
        </row>
        <row r="2578">
          <cell r="B2578" t="str">
            <v>I05</v>
          </cell>
          <cell r="C2578" t="str">
            <v>+</v>
          </cell>
        </row>
        <row r="2579">
          <cell r="B2579" t="str">
            <v>I05</v>
          </cell>
        </row>
        <row r="2580">
          <cell r="B2580" t="str">
            <v>I05</v>
          </cell>
        </row>
        <row r="2581">
          <cell r="B2581" t="str">
            <v>I05</v>
          </cell>
        </row>
        <row r="2582">
          <cell r="B2582" t="str">
            <v>I05</v>
          </cell>
        </row>
        <row r="2583">
          <cell r="B2583" t="str">
            <v>I05</v>
          </cell>
        </row>
        <row r="2584">
          <cell r="B2584" t="str">
            <v>I05</v>
          </cell>
        </row>
        <row r="2585">
          <cell r="B2585" t="str">
            <v>I05</v>
          </cell>
        </row>
        <row r="2586">
          <cell r="B2586" t="str">
            <v>I05</v>
          </cell>
        </row>
        <row r="2587">
          <cell r="B2587" t="str">
            <v>I05</v>
          </cell>
        </row>
        <row r="2588">
          <cell r="B2588" t="str">
            <v>I05</v>
          </cell>
        </row>
        <row r="2589">
          <cell r="B2589" t="str">
            <v>I05</v>
          </cell>
        </row>
        <row r="2590">
          <cell r="B2590" t="str">
            <v>I05</v>
          </cell>
        </row>
        <row r="2591">
          <cell r="B2591" t="str">
            <v>I05</v>
          </cell>
        </row>
        <row r="2592">
          <cell r="B2592" t="str">
            <v>I05</v>
          </cell>
          <cell r="C2592">
            <v>0</v>
          </cell>
          <cell r="G2592" t="str">
            <v>=====</v>
          </cell>
          <cell r="H2592" t="str">
            <v>======</v>
          </cell>
          <cell r="I2592" t="str">
            <v>======</v>
          </cell>
        </row>
        <row r="2593">
          <cell r="B2593" t="str">
            <v>TOTAL:I05</v>
          </cell>
          <cell r="E2593" t="str">
            <v>SUPPLIER</v>
          </cell>
          <cell r="F2593" t="str">
            <v>TOTAL:</v>
          </cell>
          <cell r="G2593">
            <v>23.8</v>
          </cell>
          <cell r="H2593">
            <v>160</v>
          </cell>
          <cell r="I2593">
            <v>122</v>
          </cell>
        </row>
        <row r="2594">
          <cell r="B2594" t="str">
            <v>TOTAL:I05</v>
          </cell>
          <cell r="C2594">
            <v>1</v>
          </cell>
        </row>
        <row r="2595">
          <cell r="B2595" t="str">
            <v>TOTAL:I05</v>
          </cell>
          <cell r="D2595" t="str">
            <v>B483030</v>
          </cell>
          <cell r="G2595" t="str">
            <v>SUP</v>
          </cell>
          <cell r="H2595" t="str">
            <v>PLIER DE</v>
          </cell>
          <cell r="I2595" t="str">
            <v>LIVERY PE</v>
          </cell>
        </row>
        <row r="2596">
          <cell r="B2596" t="str">
            <v>TOTAL:I05</v>
          </cell>
          <cell r="C2596">
            <v>0</v>
          </cell>
          <cell r="D2596" t="str">
            <v>PLANT : K1</v>
          </cell>
        </row>
        <row r="2597">
          <cell r="B2597" t="str">
            <v>I06</v>
          </cell>
          <cell r="C2597">
            <v>0</v>
          </cell>
          <cell r="D2597" t="str">
            <v>SUPPLIER : I06</v>
          </cell>
          <cell r="E2597" t="str">
            <v>HOINAK LIMITED</v>
          </cell>
          <cell r="F2597">
            <v>1006632</v>
          </cell>
          <cell r="H2597" t="str">
            <v>ADVANCE</v>
          </cell>
          <cell r="I2597" t="str">
            <v>OK :  3</v>
          </cell>
        </row>
        <row r="2598">
          <cell r="B2598" t="str">
            <v>I06</v>
          </cell>
        </row>
        <row r="2599">
          <cell r="B2599" t="str">
            <v>I06</v>
          </cell>
          <cell r="D2599" t="str">
            <v>PART NUMBER</v>
          </cell>
          <cell r="E2599" t="str">
            <v>DESCRIPTION</v>
          </cell>
          <cell r="F2599" t="str">
            <v>PLNR.</v>
          </cell>
          <cell r="G2599" t="str">
            <v>RATIO</v>
          </cell>
          <cell r="H2599" t="str">
            <v>#DELVR</v>
          </cell>
          <cell r="I2599" t="str">
            <v>ADVANCE</v>
          </cell>
        </row>
        <row r="2600">
          <cell r="B2600" t="str">
            <v>I06</v>
          </cell>
          <cell r="D2600" t="str">
            <v>===============</v>
          </cell>
          <cell r="E2600" t="str">
            <v>===============</v>
          </cell>
          <cell r="F2600" t="str">
            <v>=====</v>
          </cell>
          <cell r="G2600" t="str">
            <v>=====</v>
          </cell>
          <cell r="H2600" t="str">
            <v>======</v>
          </cell>
          <cell r="I2600" t="str">
            <v>======</v>
          </cell>
        </row>
        <row r="2601">
          <cell r="B2601" t="str">
            <v>I06</v>
          </cell>
          <cell r="C2601">
            <v>0</v>
          </cell>
          <cell r="D2601" t="str">
            <v>VN012079-0060</v>
          </cell>
          <cell r="E2601" t="str">
            <v>PACKING</v>
          </cell>
          <cell r="F2601">
            <v>10020</v>
          </cell>
          <cell r="G2601">
            <v>0</v>
          </cell>
          <cell r="H2601">
            <v>1</v>
          </cell>
          <cell r="I2601">
            <v>0</v>
          </cell>
        </row>
        <row r="2602">
          <cell r="B2602" t="str">
            <v>I06</v>
          </cell>
          <cell r="C2602" t="str">
            <v>+</v>
          </cell>
        </row>
        <row r="2603">
          <cell r="B2603" t="str">
            <v>I06</v>
          </cell>
          <cell r="C2603">
            <v>0</v>
          </cell>
          <cell r="D2603" t="str">
            <v>VN012079-0120</v>
          </cell>
          <cell r="E2603" t="str">
            <v>PACKING</v>
          </cell>
          <cell r="F2603">
            <v>10020</v>
          </cell>
          <cell r="G2603">
            <v>0</v>
          </cell>
          <cell r="H2603">
            <v>1</v>
          </cell>
          <cell r="I2603">
            <v>0</v>
          </cell>
        </row>
        <row r="2604">
          <cell r="B2604" t="str">
            <v>I06</v>
          </cell>
          <cell r="C2604" t="str">
            <v>+</v>
          </cell>
        </row>
        <row r="2605">
          <cell r="B2605" t="str">
            <v>I06</v>
          </cell>
          <cell r="C2605">
            <v>0</v>
          </cell>
          <cell r="D2605" t="str">
            <v>VN012079-0170</v>
          </cell>
          <cell r="E2605" t="str">
            <v>GASKET</v>
          </cell>
          <cell r="F2605">
            <v>10020</v>
          </cell>
          <cell r="G2605">
            <v>0</v>
          </cell>
          <cell r="H2605">
            <v>1</v>
          </cell>
          <cell r="I2605">
            <v>0</v>
          </cell>
        </row>
        <row r="2606">
          <cell r="B2606" t="str">
            <v>I06</v>
          </cell>
          <cell r="C2606" t="str">
            <v>+</v>
          </cell>
        </row>
        <row r="2607">
          <cell r="B2607" t="str">
            <v>I06</v>
          </cell>
          <cell r="C2607">
            <v>0</v>
          </cell>
          <cell r="D2607" t="str">
            <v>VN012079-0180</v>
          </cell>
          <cell r="E2607" t="str">
            <v>GASKET</v>
          </cell>
          <cell r="F2607">
            <v>10020</v>
          </cell>
          <cell r="G2607">
            <v>0</v>
          </cell>
          <cell r="H2607">
            <v>1</v>
          </cell>
          <cell r="I2607">
            <v>0</v>
          </cell>
        </row>
        <row r="2608">
          <cell r="B2608" t="str">
            <v>I06</v>
          </cell>
          <cell r="C2608" t="str">
            <v>+</v>
          </cell>
        </row>
        <row r="2609">
          <cell r="B2609" t="str">
            <v>I06</v>
          </cell>
          <cell r="C2609">
            <v>0</v>
          </cell>
          <cell r="D2609" t="str">
            <v>VN012079-0190</v>
          </cell>
          <cell r="E2609" t="str">
            <v>PACKING</v>
          </cell>
          <cell r="F2609">
            <v>10020</v>
          </cell>
          <cell r="G2609">
            <v>0</v>
          </cell>
          <cell r="H2609">
            <v>1</v>
          </cell>
          <cell r="I2609">
            <v>0</v>
          </cell>
        </row>
        <row r="2610">
          <cell r="B2610" t="str">
            <v>I06</v>
          </cell>
          <cell r="C2610" t="str">
            <v>+</v>
          </cell>
        </row>
        <row r="2611">
          <cell r="B2611" t="str">
            <v>I06</v>
          </cell>
          <cell r="C2611">
            <v>0</v>
          </cell>
          <cell r="D2611" t="str">
            <v>VN150166-0120</v>
          </cell>
          <cell r="E2611" t="str">
            <v>GASKET</v>
          </cell>
          <cell r="F2611">
            <v>10020</v>
          </cell>
          <cell r="G2611">
            <v>0</v>
          </cell>
          <cell r="H2611">
            <v>1</v>
          </cell>
          <cell r="I2611">
            <v>0</v>
          </cell>
        </row>
        <row r="2612">
          <cell r="B2612" t="str">
            <v>I06</v>
          </cell>
          <cell r="C2612" t="str">
            <v>+</v>
          </cell>
        </row>
        <row r="2613">
          <cell r="B2613" t="str">
            <v>I06</v>
          </cell>
          <cell r="C2613">
            <v>0</v>
          </cell>
          <cell r="D2613" t="str">
            <v>VN150166-0160</v>
          </cell>
          <cell r="E2613" t="str">
            <v>GASKET</v>
          </cell>
          <cell r="F2613">
            <v>10020</v>
          </cell>
          <cell r="G2613">
            <v>0</v>
          </cell>
          <cell r="H2613">
            <v>1</v>
          </cell>
          <cell r="I2613">
            <v>0</v>
          </cell>
        </row>
        <row r="2614">
          <cell r="B2614" t="str">
            <v>I06</v>
          </cell>
          <cell r="C2614" t="str">
            <v>+</v>
          </cell>
        </row>
        <row r="2615">
          <cell r="B2615" t="str">
            <v>I06</v>
          </cell>
          <cell r="C2615">
            <v>0</v>
          </cell>
          <cell r="D2615" t="str">
            <v>VN150188-0010</v>
          </cell>
          <cell r="E2615" t="str">
            <v>CAP</v>
          </cell>
          <cell r="F2615">
            <v>10020</v>
          </cell>
          <cell r="G2615">
            <v>0</v>
          </cell>
          <cell r="H2615">
            <v>1</v>
          </cell>
          <cell r="I2615">
            <v>0</v>
          </cell>
        </row>
        <row r="2616">
          <cell r="B2616" t="str">
            <v>I06</v>
          </cell>
          <cell r="C2616" t="str">
            <v>+</v>
          </cell>
        </row>
        <row r="2617">
          <cell r="B2617" t="str">
            <v>I06</v>
          </cell>
          <cell r="C2617">
            <v>0</v>
          </cell>
          <cell r="D2617" t="str">
            <v>VN150188-0020</v>
          </cell>
          <cell r="E2617" t="str">
            <v>CAP</v>
          </cell>
          <cell r="F2617">
            <v>10020</v>
          </cell>
          <cell r="G2617">
            <v>0</v>
          </cell>
          <cell r="H2617">
            <v>1</v>
          </cell>
          <cell r="I2617">
            <v>0</v>
          </cell>
        </row>
        <row r="2618">
          <cell r="B2618" t="str">
            <v>I06</v>
          </cell>
          <cell r="C2618" t="str">
            <v>+</v>
          </cell>
        </row>
        <row r="2619">
          <cell r="B2619" t="str">
            <v>I06</v>
          </cell>
          <cell r="C2619">
            <v>0</v>
          </cell>
          <cell r="D2619" t="str">
            <v>VN150188-0030</v>
          </cell>
          <cell r="E2619" t="str">
            <v>CAP</v>
          </cell>
          <cell r="F2619">
            <v>10020</v>
          </cell>
          <cell r="G2619">
            <v>0</v>
          </cell>
          <cell r="H2619">
            <v>1</v>
          </cell>
          <cell r="I2619">
            <v>0</v>
          </cell>
        </row>
        <row r="2620">
          <cell r="B2620" t="str">
            <v>I06</v>
          </cell>
          <cell r="C2620" t="str">
            <v>+</v>
          </cell>
        </row>
        <row r="2621">
          <cell r="B2621" t="str">
            <v>I06</v>
          </cell>
          <cell r="C2621">
            <v>0</v>
          </cell>
          <cell r="D2621" t="str">
            <v>VN234094-2790</v>
          </cell>
          <cell r="E2621" t="str">
            <v>CAP CONNECTOR</v>
          </cell>
          <cell r="F2621">
            <v>10020</v>
          </cell>
          <cell r="G2621">
            <v>0</v>
          </cell>
          <cell r="H2621">
            <v>1</v>
          </cell>
          <cell r="I2621">
            <v>0</v>
          </cell>
        </row>
        <row r="2622">
          <cell r="B2622" t="str">
            <v>I06</v>
          </cell>
          <cell r="C2622" t="str">
            <v>+</v>
          </cell>
        </row>
        <row r="2623">
          <cell r="B2623" t="str">
            <v>I06</v>
          </cell>
          <cell r="C2623">
            <v>0</v>
          </cell>
          <cell r="D2623" t="str">
            <v>VN234096-2580</v>
          </cell>
          <cell r="E2623" t="str">
            <v>CLAMP, GUIDE</v>
          </cell>
          <cell r="F2623">
            <v>10020</v>
          </cell>
          <cell r="G2623">
            <v>0</v>
          </cell>
          <cell r="H2623">
            <v>1</v>
          </cell>
          <cell r="I2623">
            <v>0</v>
          </cell>
        </row>
        <row r="2624">
          <cell r="B2624" t="str">
            <v>I06</v>
          </cell>
          <cell r="C2624" t="str">
            <v>+</v>
          </cell>
        </row>
        <row r="2625">
          <cell r="B2625" t="str">
            <v>I06</v>
          </cell>
          <cell r="C2625">
            <v>0</v>
          </cell>
          <cell r="D2625" t="str">
            <v>VN234096-2840</v>
          </cell>
          <cell r="E2625" t="str">
            <v>CLAMP GUIDE</v>
          </cell>
          <cell r="F2625">
            <v>10020</v>
          </cell>
          <cell r="G2625">
            <v>0</v>
          </cell>
          <cell r="H2625">
            <v>1</v>
          </cell>
          <cell r="I2625">
            <v>0</v>
          </cell>
        </row>
        <row r="2626">
          <cell r="B2626" t="str">
            <v>I06</v>
          </cell>
          <cell r="C2626" t="str">
            <v>+</v>
          </cell>
        </row>
        <row r="2627">
          <cell r="B2627" t="str">
            <v>I06</v>
          </cell>
          <cell r="C2627">
            <v>0</v>
          </cell>
          <cell r="D2627" t="str">
            <v>VN234096-8070</v>
          </cell>
          <cell r="E2627" t="str">
            <v>CLAMP GUIDE</v>
          </cell>
          <cell r="F2627">
            <v>10020</v>
          </cell>
          <cell r="G2627">
            <v>0</v>
          </cell>
          <cell r="H2627">
            <v>1</v>
          </cell>
          <cell r="I2627">
            <v>0</v>
          </cell>
        </row>
        <row r="2628">
          <cell r="B2628" t="str">
            <v>I06</v>
          </cell>
          <cell r="C2628" t="str">
            <v>+</v>
          </cell>
        </row>
        <row r="2629">
          <cell r="B2629" t="str">
            <v>I06</v>
          </cell>
          <cell r="C2629">
            <v>0</v>
          </cell>
          <cell r="D2629" t="str">
            <v>VN989438-0050</v>
          </cell>
          <cell r="E2629" t="str">
            <v>PLASTIC CAP</v>
          </cell>
          <cell r="F2629">
            <v>10020</v>
          </cell>
          <cell r="G2629">
            <v>0</v>
          </cell>
          <cell r="H2629">
            <v>1</v>
          </cell>
          <cell r="I2629">
            <v>0</v>
          </cell>
        </row>
        <row r="2630">
          <cell r="B2630" t="str">
            <v>I06</v>
          </cell>
          <cell r="C2630" t="str">
            <v>+</v>
          </cell>
        </row>
        <row r="2631">
          <cell r="B2631" t="str">
            <v>I06</v>
          </cell>
          <cell r="C2631">
            <v>0</v>
          </cell>
          <cell r="G2631" t="str">
            <v>=====</v>
          </cell>
          <cell r="H2631" t="str">
            <v>======</v>
          </cell>
          <cell r="I2631" t="str">
            <v>======</v>
          </cell>
        </row>
        <row r="2632">
          <cell r="B2632" t="str">
            <v>TOTAL:I06</v>
          </cell>
          <cell r="E2632" t="str">
            <v>SUPPLIER</v>
          </cell>
          <cell r="F2632" t="str">
            <v>TOTAL:</v>
          </cell>
          <cell r="G2632">
            <v>0</v>
          </cell>
          <cell r="H2632">
            <v>15</v>
          </cell>
          <cell r="I2632">
            <v>0</v>
          </cell>
        </row>
        <row r="2633">
          <cell r="B2633" t="str">
            <v>TOTAL:I06</v>
          </cell>
          <cell r="C2633">
            <v>1</v>
          </cell>
        </row>
        <row r="2634">
          <cell r="B2634" t="str">
            <v>TOTAL:I06</v>
          </cell>
          <cell r="D2634" t="str">
            <v>B483030</v>
          </cell>
          <cell r="G2634" t="str">
            <v>SUP</v>
          </cell>
          <cell r="H2634" t="str">
            <v>PLIER DE</v>
          </cell>
          <cell r="I2634" t="str">
            <v>LIVERY PE</v>
          </cell>
        </row>
        <row r="2635">
          <cell r="B2635" t="str">
            <v>TOTAL:I06</v>
          </cell>
          <cell r="C2635">
            <v>0</v>
          </cell>
          <cell r="D2635" t="str">
            <v>PLANT : K1</v>
          </cell>
        </row>
        <row r="2636">
          <cell r="B2636" t="str">
            <v>I10</v>
          </cell>
          <cell r="C2636">
            <v>0</v>
          </cell>
          <cell r="D2636" t="str">
            <v>SUPPLIER : I10</v>
          </cell>
          <cell r="E2636" t="str">
            <v>SCHAEFFLER (SI</v>
          </cell>
          <cell r="F2636" t="str">
            <v>NGAPORE)</v>
          </cell>
          <cell r="G2636" t="str">
            <v>PT</v>
          </cell>
          <cell r="H2636" t="str">
            <v>ADV:03</v>
          </cell>
          <cell r="I2636" t="str">
            <v>DAYS  DLY</v>
          </cell>
        </row>
        <row r="2637">
          <cell r="B2637" t="str">
            <v>I10</v>
          </cell>
        </row>
        <row r="2638">
          <cell r="B2638" t="str">
            <v>I10</v>
          </cell>
          <cell r="D2638" t="str">
            <v>PART NUMBER</v>
          </cell>
          <cell r="E2638" t="str">
            <v>DESCRIPTION</v>
          </cell>
          <cell r="F2638" t="str">
            <v>PLNR.</v>
          </cell>
          <cell r="G2638" t="str">
            <v>RATIO</v>
          </cell>
          <cell r="H2638" t="str">
            <v>#DELVR</v>
          </cell>
          <cell r="I2638" t="str">
            <v>ADVANCE</v>
          </cell>
        </row>
        <row r="2639">
          <cell r="B2639" t="str">
            <v>I10</v>
          </cell>
          <cell r="D2639" t="str">
            <v>===============</v>
          </cell>
          <cell r="E2639" t="str">
            <v>===============</v>
          </cell>
          <cell r="F2639" t="str">
            <v>=====</v>
          </cell>
          <cell r="G2639" t="str">
            <v>=====</v>
          </cell>
          <cell r="H2639" t="str">
            <v>======</v>
          </cell>
          <cell r="I2639" t="str">
            <v>======</v>
          </cell>
        </row>
        <row r="2640">
          <cell r="B2640" t="str">
            <v>I10</v>
          </cell>
          <cell r="C2640">
            <v>0</v>
          </cell>
          <cell r="D2640" t="str">
            <v>VN150168-0010</v>
          </cell>
          <cell r="E2640" t="str">
            <v>SHAFT</v>
          </cell>
          <cell r="F2640">
            <v>10009</v>
          </cell>
          <cell r="G2640">
            <v>50</v>
          </cell>
          <cell r="H2640">
            <v>4</v>
          </cell>
          <cell r="I2640">
            <v>2</v>
          </cell>
        </row>
        <row r="2641">
          <cell r="B2641" t="str">
            <v>I10</v>
          </cell>
          <cell r="C2641" t="str">
            <v>+</v>
          </cell>
        </row>
        <row r="2642">
          <cell r="B2642" t="str">
            <v>I10</v>
          </cell>
        </row>
        <row r="2643">
          <cell r="B2643" t="str">
            <v>I10</v>
          </cell>
          <cell r="C2643">
            <v>0</v>
          </cell>
          <cell r="D2643" t="str">
            <v>VN150168-0040</v>
          </cell>
          <cell r="E2643" t="str">
            <v>SHAFT</v>
          </cell>
          <cell r="F2643">
            <v>10009</v>
          </cell>
          <cell r="G2643">
            <v>75</v>
          </cell>
          <cell r="H2643">
            <v>4</v>
          </cell>
          <cell r="I2643">
            <v>1</v>
          </cell>
        </row>
        <row r="2644">
          <cell r="B2644" t="str">
            <v>I10</v>
          </cell>
          <cell r="C2644" t="str">
            <v>+</v>
          </cell>
        </row>
        <row r="2645">
          <cell r="B2645" t="str">
            <v>I10</v>
          </cell>
          <cell r="C2645">
            <v>0</v>
          </cell>
          <cell r="G2645" t="str">
            <v>=====</v>
          </cell>
          <cell r="H2645" t="str">
            <v>======</v>
          </cell>
          <cell r="I2645" t="str">
            <v>======</v>
          </cell>
        </row>
        <row r="2646">
          <cell r="B2646" t="str">
            <v>TOTAL:I10</v>
          </cell>
          <cell r="E2646" t="str">
            <v>SUPPLIER</v>
          </cell>
          <cell r="F2646" t="str">
            <v>TOTAL:</v>
          </cell>
          <cell r="G2646">
            <v>62.5</v>
          </cell>
          <cell r="H2646">
            <v>8</v>
          </cell>
          <cell r="I2646">
            <v>3</v>
          </cell>
        </row>
        <row r="2647">
          <cell r="B2647" t="str">
            <v>TOTAL:I10</v>
          </cell>
          <cell r="C2647">
            <v>1</v>
          </cell>
        </row>
        <row r="2648">
          <cell r="B2648" t="str">
            <v>TOTAL:I10</v>
          </cell>
          <cell r="D2648" t="str">
            <v>B483030</v>
          </cell>
          <cell r="G2648" t="str">
            <v>SUP</v>
          </cell>
          <cell r="H2648" t="str">
            <v>PLIER DE</v>
          </cell>
          <cell r="I2648" t="str">
            <v>LIVERY PE</v>
          </cell>
        </row>
        <row r="2649">
          <cell r="B2649" t="str">
            <v>TOTAL:I10</v>
          </cell>
          <cell r="C2649">
            <v>0</v>
          </cell>
          <cell r="D2649" t="str">
            <v>PLANT : K1</v>
          </cell>
        </row>
        <row r="2650">
          <cell r="B2650" t="str">
            <v>I14</v>
          </cell>
          <cell r="C2650">
            <v>0</v>
          </cell>
          <cell r="D2650" t="str">
            <v>SUPPLIER : I14</v>
          </cell>
          <cell r="E2650" t="str">
            <v>HIRATA RUBBER</v>
          </cell>
          <cell r="F2650" t="str">
            <v>AND PLAS</v>
          </cell>
          <cell r="G2650" t="str">
            <v>TIC</v>
          </cell>
          <cell r="H2650" t="str">
            <v>ADVANCE</v>
          </cell>
          <cell r="I2650" t="str">
            <v>OK :  3</v>
          </cell>
        </row>
        <row r="2651">
          <cell r="B2651" t="str">
            <v>I14</v>
          </cell>
        </row>
        <row r="2652">
          <cell r="B2652" t="str">
            <v>I14</v>
          </cell>
          <cell r="D2652" t="str">
            <v>PART NUMBER</v>
          </cell>
          <cell r="E2652" t="str">
            <v>DESCRIPTION</v>
          </cell>
          <cell r="F2652" t="str">
            <v>PLNR.</v>
          </cell>
          <cell r="G2652" t="str">
            <v>RATIO</v>
          </cell>
          <cell r="H2652" t="str">
            <v>#DELVR</v>
          </cell>
          <cell r="I2652" t="str">
            <v>ADVANCE</v>
          </cell>
        </row>
        <row r="2653">
          <cell r="B2653" t="str">
            <v>I14</v>
          </cell>
          <cell r="D2653" t="str">
            <v>===============</v>
          </cell>
          <cell r="E2653" t="str">
            <v>===============</v>
          </cell>
          <cell r="F2653" t="str">
            <v>=====</v>
          </cell>
          <cell r="G2653" t="str">
            <v>=====</v>
          </cell>
          <cell r="H2653" t="str">
            <v>======</v>
          </cell>
          <cell r="I2653" t="str">
            <v>======</v>
          </cell>
        </row>
        <row r="2654">
          <cell r="B2654" t="str">
            <v>I14</v>
          </cell>
          <cell r="C2654">
            <v>0</v>
          </cell>
          <cell r="D2654" t="str">
            <v>VN082037-0010</v>
          </cell>
          <cell r="E2654" t="str">
            <v>HOLDER ,SECONDA</v>
          </cell>
          <cell r="F2654">
            <v>10020</v>
          </cell>
          <cell r="G2654">
            <v>0</v>
          </cell>
          <cell r="H2654">
            <v>2</v>
          </cell>
          <cell r="I2654">
            <v>1</v>
          </cell>
        </row>
        <row r="2655">
          <cell r="B2655" t="str">
            <v>I14</v>
          </cell>
          <cell r="C2655" t="str">
            <v>+</v>
          </cell>
        </row>
        <row r="2656">
          <cell r="B2656" t="str">
            <v>I14</v>
          </cell>
        </row>
        <row r="2657">
          <cell r="B2657" t="str">
            <v>I14</v>
          </cell>
          <cell r="C2657">
            <v>0</v>
          </cell>
          <cell r="G2657" t="str">
            <v>=====</v>
          </cell>
          <cell r="H2657" t="str">
            <v>======</v>
          </cell>
          <cell r="I2657" t="str">
            <v>======</v>
          </cell>
        </row>
        <row r="2658">
          <cell r="B2658" t="str">
            <v>TOTAL:I14</v>
          </cell>
          <cell r="E2658" t="str">
            <v>SUPPLIER</v>
          </cell>
          <cell r="F2658" t="str">
            <v>TOTAL:</v>
          </cell>
          <cell r="G2658">
            <v>0</v>
          </cell>
          <cell r="H2658">
            <v>2</v>
          </cell>
          <cell r="I2658">
            <v>1</v>
          </cell>
        </row>
        <row r="2659">
          <cell r="B2659" t="str">
            <v>TOTAL:I14</v>
          </cell>
          <cell r="C2659">
            <v>1</v>
          </cell>
        </row>
        <row r="2660">
          <cell r="B2660" t="str">
            <v>TOTAL:I14</v>
          </cell>
          <cell r="D2660" t="str">
            <v>B483030</v>
          </cell>
          <cell r="G2660" t="str">
            <v>SUP</v>
          </cell>
          <cell r="H2660" t="str">
            <v>PLIER DE</v>
          </cell>
          <cell r="I2660" t="str">
            <v>LIVERY PE</v>
          </cell>
        </row>
        <row r="2661">
          <cell r="B2661" t="str">
            <v>TOTAL:I14</v>
          </cell>
          <cell r="C2661">
            <v>0</v>
          </cell>
          <cell r="D2661" t="str">
            <v>PLANT : K1</v>
          </cell>
        </row>
        <row r="2662">
          <cell r="B2662" t="str">
            <v>I15</v>
          </cell>
          <cell r="C2662">
            <v>0</v>
          </cell>
          <cell r="D2662" t="str">
            <v>SUPPLIER : I15</v>
          </cell>
          <cell r="E2662" t="str">
            <v>Mikuro Precisi</v>
          </cell>
          <cell r="F2662" t="str">
            <v>on-Tech.</v>
          </cell>
          <cell r="G2662" t="str">
            <v>Co</v>
          </cell>
          <cell r="H2662" t="str">
            <v>ADV:03</v>
          </cell>
          <cell r="I2662" t="str">
            <v>DAYS  DLY</v>
          </cell>
        </row>
        <row r="2663">
          <cell r="B2663" t="str">
            <v>I15</v>
          </cell>
        </row>
        <row r="2664">
          <cell r="B2664" t="str">
            <v>I15</v>
          </cell>
          <cell r="D2664" t="str">
            <v>PART NUMBER</v>
          </cell>
          <cell r="E2664" t="str">
            <v>DESCRIPTION</v>
          </cell>
          <cell r="F2664" t="str">
            <v>PLNR.</v>
          </cell>
          <cell r="G2664" t="str">
            <v>RATIO</v>
          </cell>
          <cell r="H2664" t="str">
            <v>#DELVR</v>
          </cell>
          <cell r="I2664" t="str">
            <v>ADVANCE</v>
          </cell>
        </row>
        <row r="2665">
          <cell r="B2665" t="str">
            <v>I15</v>
          </cell>
          <cell r="D2665" t="str">
            <v>===============</v>
          </cell>
          <cell r="E2665" t="str">
            <v>===============</v>
          </cell>
          <cell r="F2665" t="str">
            <v>=====</v>
          </cell>
          <cell r="G2665" t="str">
            <v>=====</v>
          </cell>
          <cell r="H2665" t="str">
            <v>======</v>
          </cell>
          <cell r="I2665" t="str">
            <v>======</v>
          </cell>
        </row>
        <row r="2666">
          <cell r="B2666" t="str">
            <v>I15</v>
          </cell>
          <cell r="C2666">
            <v>0</v>
          </cell>
          <cell r="D2666" t="str">
            <v>VN079644-1280</v>
          </cell>
          <cell r="E2666" t="str">
            <v>SPRING, PLUNGER</v>
          </cell>
          <cell r="F2666">
            <v>10020</v>
          </cell>
          <cell r="G2666">
            <v>100</v>
          </cell>
          <cell r="H2666">
            <v>3</v>
          </cell>
          <cell r="I2666">
            <v>0</v>
          </cell>
        </row>
        <row r="2667">
          <cell r="B2667" t="str">
            <v>I15</v>
          </cell>
          <cell r="C2667">
            <v>0</v>
          </cell>
          <cell r="D2667" t="str">
            <v>VN079644-1290</v>
          </cell>
          <cell r="E2667" t="str">
            <v>SPRING, PLUNGER</v>
          </cell>
          <cell r="F2667">
            <v>10020</v>
          </cell>
          <cell r="G2667">
            <v>100</v>
          </cell>
          <cell r="H2667">
            <v>3</v>
          </cell>
          <cell r="I2667">
            <v>0</v>
          </cell>
        </row>
        <row r="2668">
          <cell r="B2668" t="str">
            <v>I15</v>
          </cell>
          <cell r="C2668">
            <v>0</v>
          </cell>
          <cell r="D2668" t="str">
            <v>VN079644-1510</v>
          </cell>
          <cell r="E2668" t="str">
            <v>SPRING, PLUNGER</v>
          </cell>
          <cell r="F2668">
            <v>10020</v>
          </cell>
          <cell r="G2668">
            <v>100</v>
          </cell>
          <cell r="H2668">
            <v>3</v>
          </cell>
          <cell r="I2668">
            <v>0</v>
          </cell>
        </row>
        <row r="2669">
          <cell r="B2669" t="str">
            <v>I15</v>
          </cell>
          <cell r="C2669">
            <v>0</v>
          </cell>
          <cell r="D2669" t="str">
            <v>VN079644-1520</v>
          </cell>
          <cell r="E2669" t="str">
            <v>SPRING, PLUNGER</v>
          </cell>
          <cell r="F2669">
            <v>10020</v>
          </cell>
          <cell r="G2669">
            <v>100</v>
          </cell>
          <cell r="H2669">
            <v>3</v>
          </cell>
          <cell r="I2669">
            <v>0</v>
          </cell>
        </row>
        <row r="2670">
          <cell r="B2670" t="str">
            <v>I15</v>
          </cell>
          <cell r="C2670">
            <v>0</v>
          </cell>
          <cell r="D2670" t="str">
            <v>VN150155-0110</v>
          </cell>
          <cell r="E2670" t="str">
            <v>SPRING RETURN</v>
          </cell>
          <cell r="F2670">
            <v>10020</v>
          </cell>
          <cell r="G2670">
            <v>100</v>
          </cell>
          <cell r="H2670">
            <v>3</v>
          </cell>
          <cell r="I2670">
            <v>0</v>
          </cell>
        </row>
        <row r="2671">
          <cell r="B2671" t="str">
            <v>I15</v>
          </cell>
          <cell r="C2671">
            <v>0</v>
          </cell>
          <cell r="D2671" t="str">
            <v>VN230544-0090</v>
          </cell>
          <cell r="E2671" t="str">
            <v>SPRING, VALVE</v>
          </cell>
          <cell r="F2671">
            <v>10020</v>
          </cell>
          <cell r="G2671">
            <v>100</v>
          </cell>
          <cell r="H2671">
            <v>3</v>
          </cell>
          <cell r="I2671">
            <v>0</v>
          </cell>
        </row>
        <row r="2672">
          <cell r="B2672" t="str">
            <v>I15</v>
          </cell>
          <cell r="C2672">
            <v>0</v>
          </cell>
          <cell r="G2672" t="str">
            <v>=====</v>
          </cell>
          <cell r="H2672" t="str">
            <v>======</v>
          </cell>
          <cell r="I2672" t="str">
            <v>======</v>
          </cell>
        </row>
        <row r="2673">
          <cell r="B2673" t="str">
            <v>TOTAL:I15</v>
          </cell>
          <cell r="E2673" t="str">
            <v>SUPPLIER</v>
          </cell>
          <cell r="F2673" t="str">
            <v>TOTAL:</v>
          </cell>
          <cell r="G2673">
            <v>100</v>
          </cell>
          <cell r="H2673">
            <v>18</v>
          </cell>
          <cell r="I2673">
            <v>0</v>
          </cell>
        </row>
        <row r="2674">
          <cell r="B2674" t="str">
            <v>TOTAL:I15</v>
          </cell>
          <cell r="C2674">
            <v>1</v>
          </cell>
        </row>
        <row r="2675">
          <cell r="B2675" t="str">
            <v>TOTAL:I15</v>
          </cell>
          <cell r="D2675" t="str">
            <v>B483030</v>
          </cell>
          <cell r="G2675" t="str">
            <v>SUP</v>
          </cell>
          <cell r="H2675" t="str">
            <v>PLIER DE</v>
          </cell>
          <cell r="I2675" t="str">
            <v>LIVERY PE</v>
          </cell>
        </row>
        <row r="2676">
          <cell r="B2676" t="str">
            <v>TOTAL:I15</v>
          </cell>
          <cell r="C2676">
            <v>0</v>
          </cell>
          <cell r="D2676" t="str">
            <v>PLANT : K1</v>
          </cell>
        </row>
        <row r="2677">
          <cell r="B2677" t="str">
            <v>I17</v>
          </cell>
          <cell r="C2677">
            <v>0</v>
          </cell>
          <cell r="D2677" t="str">
            <v>SUPPLIER : I17</v>
          </cell>
          <cell r="E2677" t="str">
            <v>NISSIN KOGYO A</v>
          </cell>
          <cell r="F2677" t="str">
            <v>SIA PTE</v>
          </cell>
          <cell r="G2677" t="str">
            <v>Ltd</v>
          </cell>
          <cell r="H2677" t="str">
            <v>ADV:03</v>
          </cell>
          <cell r="I2677" t="str">
            <v>DAYS  DLY</v>
          </cell>
        </row>
        <row r="2678">
          <cell r="B2678" t="str">
            <v>I17</v>
          </cell>
        </row>
        <row r="2679">
          <cell r="B2679" t="str">
            <v>I17</v>
          </cell>
          <cell r="D2679" t="str">
            <v>PART NUMBER</v>
          </cell>
          <cell r="E2679" t="str">
            <v>DESCRIPTION</v>
          </cell>
          <cell r="F2679" t="str">
            <v>PLNR.</v>
          </cell>
          <cell r="G2679" t="str">
            <v>RATIO</v>
          </cell>
          <cell r="H2679" t="str">
            <v>#DELVR</v>
          </cell>
          <cell r="I2679" t="str">
            <v>ADVANCE</v>
          </cell>
        </row>
        <row r="2680">
          <cell r="B2680" t="str">
            <v>I17</v>
          </cell>
          <cell r="D2680" t="str">
            <v>===============</v>
          </cell>
          <cell r="E2680" t="str">
            <v>===============</v>
          </cell>
          <cell r="F2680" t="str">
            <v>=====</v>
          </cell>
          <cell r="G2680" t="str">
            <v>=====</v>
          </cell>
          <cell r="H2680" t="str">
            <v>======</v>
          </cell>
          <cell r="I2680" t="str">
            <v>======</v>
          </cell>
        </row>
        <row r="2681">
          <cell r="B2681" t="str">
            <v>I17</v>
          </cell>
          <cell r="C2681">
            <v>0</v>
          </cell>
          <cell r="D2681" t="str">
            <v>VN229711-0450</v>
          </cell>
          <cell r="E2681" t="str">
            <v>STATOR</v>
          </cell>
          <cell r="F2681">
            <v>10009</v>
          </cell>
          <cell r="G2681">
            <v>75</v>
          </cell>
          <cell r="H2681">
            <v>4</v>
          </cell>
          <cell r="I2681">
            <v>1</v>
          </cell>
        </row>
        <row r="2682">
          <cell r="B2682" t="str">
            <v>I17</v>
          </cell>
          <cell r="C2682" t="str">
            <v>+</v>
          </cell>
        </row>
        <row r="2683">
          <cell r="B2683" t="str">
            <v>I17</v>
          </cell>
          <cell r="C2683">
            <v>0</v>
          </cell>
          <cell r="D2683" t="str">
            <v>VN229758-1770</v>
          </cell>
          <cell r="E2683" t="str">
            <v>BRACKET</v>
          </cell>
          <cell r="F2683">
            <v>10009</v>
          </cell>
          <cell r="G2683">
            <v>100</v>
          </cell>
          <cell r="H2683">
            <v>4</v>
          </cell>
          <cell r="I2683">
            <v>0</v>
          </cell>
        </row>
        <row r="2684">
          <cell r="B2684" t="str">
            <v>I17</v>
          </cell>
          <cell r="C2684">
            <v>0</v>
          </cell>
          <cell r="D2684" t="str">
            <v>VN229758-1780</v>
          </cell>
          <cell r="E2684" t="str">
            <v>BRACKET</v>
          </cell>
          <cell r="F2684">
            <v>10009</v>
          </cell>
          <cell r="G2684">
            <v>100</v>
          </cell>
          <cell r="H2684">
            <v>4</v>
          </cell>
          <cell r="I2684">
            <v>0</v>
          </cell>
        </row>
        <row r="2685">
          <cell r="B2685" t="str">
            <v>I17</v>
          </cell>
          <cell r="C2685">
            <v>0</v>
          </cell>
          <cell r="D2685" t="str">
            <v>VN229758-1870</v>
          </cell>
          <cell r="E2685" t="str">
            <v>BRACKET</v>
          </cell>
          <cell r="F2685">
            <v>10009</v>
          </cell>
          <cell r="G2685">
            <v>100</v>
          </cell>
          <cell r="H2685">
            <v>4</v>
          </cell>
          <cell r="I2685">
            <v>0</v>
          </cell>
        </row>
        <row r="2686">
          <cell r="B2686" t="str">
            <v>I17</v>
          </cell>
          <cell r="C2686">
            <v>0</v>
          </cell>
          <cell r="D2686" t="str">
            <v>VN229758-1880</v>
          </cell>
          <cell r="E2686" t="str">
            <v>BRACKET</v>
          </cell>
          <cell r="F2686">
            <v>10009</v>
          </cell>
          <cell r="G2686">
            <v>100</v>
          </cell>
          <cell r="H2686">
            <v>4</v>
          </cell>
          <cell r="I2686">
            <v>0</v>
          </cell>
        </row>
        <row r="2687">
          <cell r="B2687" t="str">
            <v>I17</v>
          </cell>
          <cell r="C2687">
            <v>0</v>
          </cell>
          <cell r="D2687" t="str">
            <v>VN229758-2010</v>
          </cell>
          <cell r="E2687" t="str">
            <v>BRACKET</v>
          </cell>
          <cell r="F2687">
            <v>10009</v>
          </cell>
          <cell r="G2687">
            <v>100</v>
          </cell>
          <cell r="H2687">
            <v>4</v>
          </cell>
          <cell r="I2687">
            <v>0</v>
          </cell>
        </row>
        <row r="2688">
          <cell r="B2688" t="str">
            <v>I17</v>
          </cell>
          <cell r="C2688">
            <v>0</v>
          </cell>
          <cell r="D2688" t="str">
            <v>VN229758-2040</v>
          </cell>
          <cell r="E2688" t="str">
            <v>BRACKET</v>
          </cell>
          <cell r="F2688">
            <v>10009</v>
          </cell>
          <cell r="G2688">
            <v>100</v>
          </cell>
          <cell r="H2688">
            <v>4</v>
          </cell>
          <cell r="I2688">
            <v>0</v>
          </cell>
        </row>
        <row r="2689">
          <cell r="B2689" t="str">
            <v>I17</v>
          </cell>
          <cell r="C2689">
            <v>0</v>
          </cell>
          <cell r="D2689" t="str">
            <v>VN229758-2110</v>
          </cell>
          <cell r="E2689" t="str">
            <v>BRACKET</v>
          </cell>
          <cell r="F2689">
            <v>10009</v>
          </cell>
          <cell r="G2689">
            <v>100</v>
          </cell>
          <cell r="H2689">
            <v>1</v>
          </cell>
          <cell r="I2689">
            <v>0</v>
          </cell>
        </row>
        <row r="2690">
          <cell r="B2690" t="str">
            <v>I17</v>
          </cell>
          <cell r="C2690">
            <v>0</v>
          </cell>
          <cell r="D2690" t="str">
            <v>VN229758-2140</v>
          </cell>
          <cell r="E2690" t="str">
            <v>BRACKET</v>
          </cell>
          <cell r="F2690">
            <v>10009</v>
          </cell>
          <cell r="G2690">
            <v>75</v>
          </cell>
          <cell r="H2690">
            <v>4</v>
          </cell>
          <cell r="I2690">
            <v>1</v>
          </cell>
        </row>
        <row r="2691">
          <cell r="B2691" t="str">
            <v>I17</v>
          </cell>
          <cell r="C2691" t="str">
            <v>+</v>
          </cell>
        </row>
        <row r="2692">
          <cell r="B2692" t="str">
            <v>I17</v>
          </cell>
          <cell r="C2692">
            <v>0</v>
          </cell>
          <cell r="D2692" t="str">
            <v>VN229758-2170</v>
          </cell>
          <cell r="E2692" t="str">
            <v>BRACKET</v>
          </cell>
          <cell r="F2692">
            <v>10009</v>
          </cell>
          <cell r="G2692">
            <v>75</v>
          </cell>
          <cell r="H2692">
            <v>4</v>
          </cell>
          <cell r="I2692">
            <v>1</v>
          </cell>
        </row>
        <row r="2693">
          <cell r="B2693" t="str">
            <v>I17</v>
          </cell>
          <cell r="C2693" t="str">
            <v>+</v>
          </cell>
        </row>
        <row r="2694">
          <cell r="B2694" t="str">
            <v>I17</v>
          </cell>
          <cell r="C2694">
            <v>0</v>
          </cell>
          <cell r="D2694" t="str">
            <v>VN234014-0200</v>
          </cell>
          <cell r="E2694" t="str">
            <v>COVER DUST</v>
          </cell>
          <cell r="F2694">
            <v>10009</v>
          </cell>
          <cell r="G2694">
            <v>75</v>
          </cell>
          <cell r="H2694">
            <v>4</v>
          </cell>
          <cell r="I2694">
            <v>1</v>
          </cell>
        </row>
        <row r="2695">
          <cell r="B2695" t="str">
            <v>I17</v>
          </cell>
          <cell r="C2695" t="str">
            <v>+</v>
          </cell>
        </row>
        <row r="2696">
          <cell r="B2696" t="str">
            <v>I17</v>
          </cell>
          <cell r="C2696">
            <v>0</v>
          </cell>
          <cell r="D2696" t="str">
            <v>VN234014-2360</v>
          </cell>
          <cell r="E2696" t="str">
            <v>COVER,DUST</v>
          </cell>
          <cell r="F2696">
            <v>10009</v>
          </cell>
          <cell r="G2696">
            <v>100</v>
          </cell>
          <cell r="H2696">
            <v>2</v>
          </cell>
          <cell r="I2696">
            <v>0</v>
          </cell>
        </row>
        <row r="2697">
          <cell r="B2697" t="str">
            <v>I17</v>
          </cell>
          <cell r="C2697">
            <v>0</v>
          </cell>
          <cell r="D2697" t="str">
            <v>VN234063-2360</v>
          </cell>
          <cell r="E2697" t="str">
            <v>COVER,ELEMENT</v>
          </cell>
          <cell r="F2697">
            <v>10009</v>
          </cell>
          <cell r="G2697">
            <v>80</v>
          </cell>
          <cell r="H2697">
            <v>5</v>
          </cell>
          <cell r="I2697">
            <v>1</v>
          </cell>
        </row>
        <row r="2698">
          <cell r="B2698" t="str">
            <v>I17</v>
          </cell>
          <cell r="C2698" t="str">
            <v>+</v>
          </cell>
        </row>
        <row r="2699">
          <cell r="B2699" t="str">
            <v>I17</v>
          </cell>
          <cell r="C2699">
            <v>0</v>
          </cell>
          <cell r="D2699" t="str">
            <v>VN234068-0200</v>
          </cell>
          <cell r="E2699" t="str">
            <v>HOLDER PLUS</v>
          </cell>
          <cell r="F2699">
            <v>10009</v>
          </cell>
          <cell r="G2699">
            <v>75</v>
          </cell>
          <cell r="H2699">
            <v>4</v>
          </cell>
          <cell r="I2699">
            <v>1</v>
          </cell>
        </row>
        <row r="2700">
          <cell r="B2700" t="str">
            <v>I17</v>
          </cell>
          <cell r="C2700" t="str">
            <v>+</v>
          </cell>
        </row>
        <row r="2701">
          <cell r="B2701" t="str">
            <v>I17</v>
          </cell>
          <cell r="C2701">
            <v>0</v>
          </cell>
          <cell r="D2701" t="str">
            <v>VN234068-2810</v>
          </cell>
          <cell r="E2701" t="str">
            <v>HOLDER PLUS</v>
          </cell>
          <cell r="F2701">
            <v>10009</v>
          </cell>
          <cell r="G2701">
            <v>100</v>
          </cell>
          <cell r="H2701">
            <v>1</v>
          </cell>
          <cell r="I2701">
            <v>0</v>
          </cell>
        </row>
        <row r="2702">
          <cell r="B2702" t="str">
            <v>I17</v>
          </cell>
          <cell r="C2702">
            <v>0</v>
          </cell>
          <cell r="D2702" t="str">
            <v>VN234098-0200</v>
          </cell>
          <cell r="E2702" t="str">
            <v>COVER FILTER</v>
          </cell>
          <cell r="F2702">
            <v>10009</v>
          </cell>
          <cell r="G2702">
            <v>80</v>
          </cell>
          <cell r="H2702">
            <v>5</v>
          </cell>
          <cell r="I2702">
            <v>1</v>
          </cell>
        </row>
        <row r="2703">
          <cell r="B2703" t="str">
            <v>I17</v>
          </cell>
          <cell r="C2703" t="str">
            <v>+</v>
          </cell>
        </row>
        <row r="2704">
          <cell r="B2704" t="str">
            <v>I17</v>
          </cell>
          <cell r="C2704">
            <v>0</v>
          </cell>
          <cell r="G2704" t="str">
            <v>=====</v>
          </cell>
          <cell r="H2704" t="str">
            <v>======</v>
          </cell>
          <cell r="I2704" t="str">
            <v>======</v>
          </cell>
        </row>
        <row r="2705">
          <cell r="B2705" t="str">
            <v>TOTAL:I17</v>
          </cell>
          <cell r="E2705" t="str">
            <v>SUPPLIER</v>
          </cell>
          <cell r="F2705" t="str">
            <v>TOTAL:</v>
          </cell>
          <cell r="G2705">
            <v>87.9</v>
          </cell>
          <cell r="H2705">
            <v>58</v>
          </cell>
          <cell r="I2705">
            <v>7</v>
          </cell>
        </row>
        <row r="2706">
          <cell r="B2706" t="str">
            <v>TOTAL:I17</v>
          </cell>
          <cell r="C2706">
            <v>1</v>
          </cell>
        </row>
        <row r="2707">
          <cell r="B2707" t="str">
            <v>TOTAL:I17</v>
          </cell>
          <cell r="D2707" t="str">
            <v>B483030</v>
          </cell>
          <cell r="G2707" t="str">
            <v>SUP</v>
          </cell>
          <cell r="H2707" t="str">
            <v>PLIER DE</v>
          </cell>
          <cell r="I2707" t="str">
            <v>LIVERY PE</v>
          </cell>
        </row>
        <row r="2708">
          <cell r="B2708" t="str">
            <v>TOTAL:I17</v>
          </cell>
          <cell r="C2708">
            <v>0</v>
          </cell>
          <cell r="D2708" t="str">
            <v>PLANT : K1</v>
          </cell>
        </row>
        <row r="2709">
          <cell r="B2709" t="str">
            <v>I18</v>
          </cell>
          <cell r="C2709">
            <v>0</v>
          </cell>
          <cell r="D2709" t="str">
            <v>SUPPLIER : I18</v>
          </cell>
          <cell r="E2709" t="str">
            <v>TDK HONGKONG C</v>
          </cell>
          <cell r="F2709" t="str">
            <v>O.,LTD</v>
          </cell>
          <cell r="H2709" t="str">
            <v>ADVANCE</v>
          </cell>
          <cell r="I2709" t="str">
            <v>OK :  3</v>
          </cell>
        </row>
        <row r="2710">
          <cell r="B2710" t="str">
            <v>I18</v>
          </cell>
        </row>
        <row r="2711">
          <cell r="B2711" t="str">
            <v>I18</v>
          </cell>
          <cell r="D2711" t="str">
            <v>PART NUMBER</v>
          </cell>
          <cell r="E2711" t="str">
            <v>DESCRIPTION</v>
          </cell>
          <cell r="F2711" t="str">
            <v>PLNR.</v>
          </cell>
          <cell r="G2711" t="str">
            <v>RATIO</v>
          </cell>
          <cell r="H2711" t="str">
            <v>#DELVR</v>
          </cell>
          <cell r="I2711" t="str">
            <v>ADVANCE</v>
          </cell>
        </row>
        <row r="2712">
          <cell r="B2712" t="str">
            <v>I18</v>
          </cell>
          <cell r="D2712" t="str">
            <v>===============</v>
          </cell>
          <cell r="E2712" t="str">
            <v>===============</v>
          </cell>
          <cell r="F2712" t="str">
            <v>=====</v>
          </cell>
          <cell r="G2712" t="str">
            <v>=====</v>
          </cell>
          <cell r="H2712" t="str">
            <v>======</v>
          </cell>
          <cell r="I2712" t="str">
            <v>======</v>
          </cell>
        </row>
        <row r="2713">
          <cell r="B2713" t="str">
            <v>I18</v>
          </cell>
          <cell r="C2713">
            <v>0</v>
          </cell>
          <cell r="D2713" t="str">
            <v>VN192327-3070</v>
          </cell>
          <cell r="E2713" t="str">
            <v>MAGNET</v>
          </cell>
          <cell r="F2713">
            <v>10020</v>
          </cell>
          <cell r="G2713">
            <v>0</v>
          </cell>
          <cell r="H2713">
            <v>1</v>
          </cell>
          <cell r="I2713">
            <v>0</v>
          </cell>
        </row>
        <row r="2714">
          <cell r="B2714" t="str">
            <v>I18</v>
          </cell>
          <cell r="C2714" t="str">
            <v>+</v>
          </cell>
        </row>
        <row r="2715">
          <cell r="B2715" t="str">
            <v>I18</v>
          </cell>
          <cell r="C2715">
            <v>0</v>
          </cell>
          <cell r="D2715" t="str">
            <v>VN270085-0010</v>
          </cell>
          <cell r="E2715" t="str">
            <v>MAGNET</v>
          </cell>
          <cell r="F2715">
            <v>10020</v>
          </cell>
          <cell r="G2715">
            <v>0</v>
          </cell>
          <cell r="H2715">
            <v>1</v>
          </cell>
          <cell r="I2715">
            <v>0</v>
          </cell>
        </row>
        <row r="2716">
          <cell r="B2716" t="str">
            <v>I18</v>
          </cell>
          <cell r="C2716" t="str">
            <v>+</v>
          </cell>
        </row>
        <row r="2717">
          <cell r="B2717" t="str">
            <v>I18</v>
          </cell>
          <cell r="C2717">
            <v>0</v>
          </cell>
          <cell r="D2717" t="str">
            <v>VN270085-0020</v>
          </cell>
          <cell r="E2717" t="str">
            <v>MAGNET</v>
          </cell>
          <cell r="F2717">
            <v>10020</v>
          </cell>
          <cell r="G2717">
            <v>0</v>
          </cell>
          <cell r="H2717">
            <v>1</v>
          </cell>
          <cell r="I2717">
            <v>0</v>
          </cell>
        </row>
        <row r="2718">
          <cell r="B2718" t="str">
            <v>I18</v>
          </cell>
          <cell r="C2718" t="str">
            <v>+</v>
          </cell>
        </row>
        <row r="2719">
          <cell r="B2719" t="str">
            <v>I18</v>
          </cell>
          <cell r="C2719">
            <v>0</v>
          </cell>
          <cell r="G2719" t="str">
            <v>=====</v>
          </cell>
          <cell r="H2719" t="str">
            <v>======</v>
          </cell>
          <cell r="I2719" t="str">
            <v>======</v>
          </cell>
        </row>
        <row r="2720">
          <cell r="B2720" t="str">
            <v>TOTAL:I18</v>
          </cell>
          <cell r="E2720" t="str">
            <v>SUPPLIER</v>
          </cell>
          <cell r="F2720" t="str">
            <v>TOTAL:</v>
          </cell>
          <cell r="G2720">
            <v>0</v>
          </cell>
          <cell r="H2720">
            <v>3</v>
          </cell>
          <cell r="I2720">
            <v>0</v>
          </cell>
        </row>
        <row r="2721">
          <cell r="B2721" t="str">
            <v>TOTAL:I18</v>
          </cell>
          <cell r="C2721">
            <v>1</v>
          </cell>
        </row>
        <row r="2722">
          <cell r="B2722" t="str">
            <v>TOTAL:I18</v>
          </cell>
          <cell r="D2722" t="str">
            <v>B483030</v>
          </cell>
          <cell r="G2722" t="str">
            <v>SUP</v>
          </cell>
          <cell r="H2722" t="str">
            <v>PLIER DE</v>
          </cell>
          <cell r="I2722" t="str">
            <v>LIVERY PE</v>
          </cell>
        </row>
        <row r="2723">
          <cell r="B2723" t="str">
            <v>TOTAL:I18</v>
          </cell>
          <cell r="C2723">
            <v>0</v>
          </cell>
          <cell r="D2723" t="str">
            <v>PLANT : K1</v>
          </cell>
        </row>
        <row r="2724">
          <cell r="B2724" t="str">
            <v>I21</v>
          </cell>
          <cell r="C2724">
            <v>0</v>
          </cell>
          <cell r="D2724" t="str">
            <v>SUPPLIER : I21</v>
          </cell>
          <cell r="E2724" t="str">
            <v>G.S.ELECTECH (</v>
          </cell>
          <cell r="F2724" t="str">
            <v>CAMBODIA</v>
          </cell>
          <cell r="G2724" t="str">
            <v>) I</v>
          </cell>
          <cell r="H2724" t="str">
            <v>ADVANCE</v>
          </cell>
          <cell r="I2724" t="str">
            <v>OK :  3</v>
          </cell>
        </row>
        <row r="2725">
          <cell r="B2725" t="str">
            <v>I21</v>
          </cell>
        </row>
        <row r="2726">
          <cell r="B2726" t="str">
            <v>I21</v>
          </cell>
          <cell r="D2726" t="str">
            <v>PART NUMBER</v>
          </cell>
          <cell r="E2726" t="str">
            <v>DESCRIPTION</v>
          </cell>
          <cell r="F2726" t="str">
            <v>PLNR.</v>
          </cell>
          <cell r="G2726" t="str">
            <v>RATIO</v>
          </cell>
          <cell r="H2726" t="str">
            <v>#DELVR</v>
          </cell>
          <cell r="I2726" t="str">
            <v>ADVANCE</v>
          </cell>
        </row>
        <row r="2727">
          <cell r="B2727" t="str">
            <v>I21</v>
          </cell>
          <cell r="D2727" t="str">
            <v>===============</v>
          </cell>
          <cell r="E2727" t="str">
            <v>===============</v>
          </cell>
          <cell r="F2727" t="str">
            <v>=====</v>
          </cell>
          <cell r="G2727" t="str">
            <v>=====</v>
          </cell>
          <cell r="H2727" t="str">
            <v>======</v>
          </cell>
          <cell r="I2727" t="str">
            <v>======</v>
          </cell>
        </row>
        <row r="2728">
          <cell r="B2728" t="str">
            <v>I21</v>
          </cell>
          <cell r="C2728">
            <v>0</v>
          </cell>
          <cell r="D2728" t="str">
            <v>VN082070-0131</v>
          </cell>
          <cell r="E2728" t="str">
            <v>HARN S/A</v>
          </cell>
          <cell r="F2728">
            <v>10009</v>
          </cell>
          <cell r="G2728">
            <v>0</v>
          </cell>
          <cell r="H2728">
            <v>2</v>
          </cell>
          <cell r="I2728">
            <v>0</v>
          </cell>
        </row>
        <row r="2729">
          <cell r="B2729" t="str">
            <v>I21</v>
          </cell>
          <cell r="C2729" t="str">
            <v>+</v>
          </cell>
        </row>
        <row r="2730">
          <cell r="B2730" t="str">
            <v>I21</v>
          </cell>
        </row>
        <row r="2731">
          <cell r="B2731" t="str">
            <v>I21</v>
          </cell>
        </row>
        <row r="2732">
          <cell r="B2732" t="str">
            <v>I21</v>
          </cell>
        </row>
        <row r="2733">
          <cell r="B2733" t="str">
            <v>I21</v>
          </cell>
          <cell r="C2733">
            <v>0</v>
          </cell>
          <cell r="G2733" t="str">
            <v>=====</v>
          </cell>
          <cell r="H2733" t="str">
            <v>======</v>
          </cell>
          <cell r="I2733" t="str">
            <v>======</v>
          </cell>
        </row>
        <row r="2734">
          <cell r="B2734" t="str">
            <v>TOTAL:I21</v>
          </cell>
          <cell r="E2734" t="str">
            <v>SUPPLIER</v>
          </cell>
          <cell r="F2734" t="str">
            <v>TOTAL:</v>
          </cell>
          <cell r="G2734">
            <v>0</v>
          </cell>
          <cell r="H2734">
            <v>2</v>
          </cell>
          <cell r="I2734">
            <v>0</v>
          </cell>
        </row>
        <row r="2735">
          <cell r="B2735" t="str">
            <v>TOTAL:I21</v>
          </cell>
          <cell r="C2735">
            <v>1</v>
          </cell>
        </row>
        <row r="2736">
          <cell r="B2736" t="str">
            <v>TOTAL:I21</v>
          </cell>
          <cell r="D2736" t="str">
            <v>B483030</v>
          </cell>
          <cell r="G2736" t="str">
            <v>SUP</v>
          </cell>
          <cell r="H2736" t="str">
            <v>PLIER DE</v>
          </cell>
          <cell r="I2736" t="str">
            <v>LIVERY PE</v>
          </cell>
        </row>
        <row r="2737">
          <cell r="B2737" t="str">
            <v>TOTAL:I21</v>
          </cell>
          <cell r="C2737">
            <v>0</v>
          </cell>
          <cell r="D2737" t="str">
            <v>PLANT : K1</v>
          </cell>
        </row>
        <row r="2738">
          <cell r="B2738" t="str">
            <v>I23</v>
          </cell>
          <cell r="C2738">
            <v>0</v>
          </cell>
          <cell r="D2738" t="str">
            <v>SUPPLIER : I23</v>
          </cell>
          <cell r="E2738" t="str">
            <v>SCHERDEL GMBH</v>
          </cell>
          <cell r="H2738" t="str">
            <v>ADV:03</v>
          </cell>
          <cell r="I2738" t="str">
            <v>DAYS  DLY</v>
          </cell>
        </row>
        <row r="2739">
          <cell r="B2739" t="str">
            <v>I23</v>
          </cell>
        </row>
        <row r="2740">
          <cell r="B2740" t="str">
            <v>I23</v>
          </cell>
          <cell r="D2740" t="str">
            <v>PART NUMBER</v>
          </cell>
          <cell r="E2740" t="str">
            <v>DESCRIPTION</v>
          </cell>
          <cell r="F2740" t="str">
            <v>PLNR.</v>
          </cell>
          <cell r="G2740" t="str">
            <v>RATIO</v>
          </cell>
          <cell r="H2740" t="str">
            <v>#DELVR</v>
          </cell>
          <cell r="I2740" t="str">
            <v>ADVANCE</v>
          </cell>
        </row>
        <row r="2741">
          <cell r="B2741" t="str">
            <v>I23</v>
          </cell>
          <cell r="D2741" t="str">
            <v>===============</v>
          </cell>
          <cell r="E2741" t="str">
            <v>===============</v>
          </cell>
          <cell r="F2741" t="str">
            <v>=====</v>
          </cell>
          <cell r="G2741" t="str">
            <v>=====</v>
          </cell>
          <cell r="H2741" t="str">
            <v>======</v>
          </cell>
          <cell r="I2741" t="str">
            <v>======</v>
          </cell>
        </row>
        <row r="2742">
          <cell r="B2742" t="str">
            <v>I23</v>
          </cell>
          <cell r="C2742">
            <v>0</v>
          </cell>
          <cell r="D2742" t="str">
            <v>VN150155-0200</v>
          </cell>
          <cell r="E2742" t="str">
            <v>SPRING RETURN</v>
          </cell>
          <cell r="F2742">
            <v>10009</v>
          </cell>
          <cell r="G2742">
            <v>100</v>
          </cell>
          <cell r="H2742">
            <v>2</v>
          </cell>
          <cell r="I2742">
            <v>0</v>
          </cell>
        </row>
        <row r="2743">
          <cell r="B2743" t="str">
            <v>I23</v>
          </cell>
          <cell r="C2743">
            <v>0</v>
          </cell>
          <cell r="G2743" t="str">
            <v>=====</v>
          </cell>
          <cell r="H2743" t="str">
            <v>======</v>
          </cell>
          <cell r="I2743" t="str">
            <v>======</v>
          </cell>
        </row>
        <row r="2744">
          <cell r="B2744" t="str">
            <v>TOTAL:I23</v>
          </cell>
          <cell r="E2744" t="str">
            <v>SUPPLIER</v>
          </cell>
          <cell r="F2744" t="str">
            <v>TOTAL:</v>
          </cell>
          <cell r="G2744">
            <v>100</v>
          </cell>
          <cell r="H2744">
            <v>2</v>
          </cell>
          <cell r="I2744">
            <v>0</v>
          </cell>
        </row>
        <row r="2745">
          <cell r="B2745" t="str">
            <v>TOTAL:I23</v>
          </cell>
          <cell r="C2745">
            <v>1</v>
          </cell>
        </row>
        <row r="2746">
          <cell r="B2746" t="str">
            <v>TOTAL:I23</v>
          </cell>
          <cell r="D2746" t="str">
            <v>B483030</v>
          </cell>
          <cell r="G2746" t="str">
            <v>SUP</v>
          </cell>
          <cell r="H2746" t="str">
            <v>PLIER DE</v>
          </cell>
          <cell r="I2746" t="str">
            <v>LIVERY PE</v>
          </cell>
        </row>
        <row r="2747">
          <cell r="B2747" t="str">
            <v>TOTAL:I23</v>
          </cell>
          <cell r="C2747">
            <v>0</v>
          </cell>
          <cell r="D2747" t="str">
            <v>PLANT : K1</v>
          </cell>
        </row>
        <row r="2748">
          <cell r="B2748" t="str">
            <v>I24</v>
          </cell>
          <cell r="C2748">
            <v>0</v>
          </cell>
          <cell r="D2748" t="str">
            <v>SUPPLIER : I24</v>
          </cell>
          <cell r="E2748" t="str">
            <v>JOHNSON ELECTR</v>
          </cell>
          <cell r="F2748" t="str">
            <v>IC WORLD</v>
          </cell>
          <cell r="H2748" t="str">
            <v>ADV:03</v>
          </cell>
          <cell r="I2748" t="str">
            <v>DAYS  DLY</v>
          </cell>
        </row>
        <row r="2749">
          <cell r="B2749" t="str">
            <v>I24</v>
          </cell>
        </row>
        <row r="2750">
          <cell r="B2750" t="str">
            <v>I24</v>
          </cell>
          <cell r="D2750" t="str">
            <v>PART NUMBER</v>
          </cell>
          <cell r="E2750" t="str">
            <v>DESCRIPTION</v>
          </cell>
          <cell r="F2750" t="str">
            <v>PLNR.</v>
          </cell>
          <cell r="G2750" t="str">
            <v>RATIO</v>
          </cell>
          <cell r="H2750" t="str">
            <v>#DELVR</v>
          </cell>
          <cell r="I2750" t="str">
            <v>ADVANCE</v>
          </cell>
        </row>
        <row r="2751">
          <cell r="B2751" t="str">
            <v>I24</v>
          </cell>
          <cell r="D2751" t="str">
            <v>===============</v>
          </cell>
          <cell r="E2751" t="str">
            <v>===============</v>
          </cell>
          <cell r="F2751" t="str">
            <v>=====</v>
          </cell>
          <cell r="G2751" t="str">
            <v>=====</v>
          </cell>
          <cell r="H2751" t="str">
            <v>======</v>
          </cell>
          <cell r="I2751" t="str">
            <v>======</v>
          </cell>
        </row>
        <row r="2752">
          <cell r="B2752" t="str">
            <v>I24</v>
          </cell>
          <cell r="C2752">
            <v>0</v>
          </cell>
          <cell r="D2752" t="str">
            <v>VN197960-0100</v>
          </cell>
          <cell r="E2752" t="str">
            <v>DC MOTOR</v>
          </cell>
          <cell r="F2752">
            <v>10020</v>
          </cell>
          <cell r="G2752">
            <v>75</v>
          </cell>
          <cell r="H2752">
            <v>4</v>
          </cell>
          <cell r="I2752">
            <v>1</v>
          </cell>
        </row>
        <row r="2753">
          <cell r="B2753" t="str">
            <v>I24</v>
          </cell>
          <cell r="C2753" t="str">
            <v>+</v>
          </cell>
        </row>
        <row r="2754">
          <cell r="B2754" t="str">
            <v>I24</v>
          </cell>
          <cell r="C2754">
            <v>0</v>
          </cell>
          <cell r="G2754" t="str">
            <v>=====</v>
          </cell>
          <cell r="H2754" t="str">
            <v>======</v>
          </cell>
          <cell r="I2754" t="str">
            <v>======</v>
          </cell>
        </row>
        <row r="2755">
          <cell r="B2755" t="str">
            <v>TOTAL:I24</v>
          </cell>
          <cell r="E2755" t="str">
            <v>SUPPLIER</v>
          </cell>
          <cell r="F2755" t="str">
            <v>TOTAL:</v>
          </cell>
          <cell r="G2755">
            <v>75</v>
          </cell>
          <cell r="H2755">
            <v>4</v>
          </cell>
          <cell r="I2755">
            <v>1</v>
          </cell>
        </row>
        <row r="2756">
          <cell r="B2756" t="str">
            <v>TOTAL:I24</v>
          </cell>
          <cell r="C2756">
            <v>1</v>
          </cell>
        </row>
        <row r="2757">
          <cell r="B2757" t="str">
            <v>TOTAL:I24</v>
          </cell>
          <cell r="D2757" t="str">
            <v>B483030</v>
          </cell>
          <cell r="G2757" t="str">
            <v>SUP</v>
          </cell>
          <cell r="H2757" t="str">
            <v>PLIER DE</v>
          </cell>
          <cell r="I2757" t="str">
            <v>LIVERY PE</v>
          </cell>
        </row>
        <row r="2758">
          <cell r="B2758" t="str">
            <v>TOTAL:I24</v>
          </cell>
          <cell r="C2758">
            <v>0</v>
          </cell>
          <cell r="D2758" t="str">
            <v>PLANT : K1</v>
          </cell>
        </row>
        <row r="2759">
          <cell r="B2759" t="str">
            <v>K04</v>
          </cell>
          <cell r="C2759">
            <v>0</v>
          </cell>
          <cell r="D2759" t="str">
            <v>SUPPLIER : K04</v>
          </cell>
          <cell r="E2759" t="str">
            <v>CTY TNHH TM SU</v>
          </cell>
          <cell r="F2759" t="str">
            <v>NRISE</v>
          </cell>
          <cell r="H2759" t="str">
            <v>ADVANCE</v>
          </cell>
          <cell r="I2759" t="str">
            <v>OK :  3</v>
          </cell>
        </row>
        <row r="2760">
          <cell r="B2760" t="str">
            <v>K04</v>
          </cell>
        </row>
        <row r="2761">
          <cell r="B2761" t="str">
            <v>K04</v>
          </cell>
          <cell r="D2761" t="str">
            <v>PART NUMBER</v>
          </cell>
          <cell r="E2761" t="str">
            <v>DESCRIPTION</v>
          </cell>
          <cell r="F2761" t="str">
            <v>PLNR.</v>
          </cell>
          <cell r="G2761" t="str">
            <v>RATIO</v>
          </cell>
          <cell r="H2761" t="str">
            <v>#DELVR</v>
          </cell>
          <cell r="I2761" t="str">
            <v>ADVANCE</v>
          </cell>
        </row>
        <row r="2762">
          <cell r="B2762" t="str">
            <v>K04</v>
          </cell>
          <cell r="D2762" t="str">
            <v>===============</v>
          </cell>
          <cell r="E2762" t="str">
            <v>===============</v>
          </cell>
          <cell r="F2762" t="str">
            <v>=====</v>
          </cell>
          <cell r="G2762" t="str">
            <v>=====</v>
          </cell>
          <cell r="H2762" t="str">
            <v>======</v>
          </cell>
          <cell r="I2762" t="str">
            <v>======</v>
          </cell>
        </row>
        <row r="2763">
          <cell r="B2763" t="str">
            <v>K04</v>
          </cell>
          <cell r="C2763">
            <v>0</v>
          </cell>
          <cell r="D2763" t="str">
            <v>S900029</v>
          </cell>
          <cell r="E2763" t="str">
            <v>NOX-RUST 307</v>
          </cell>
          <cell r="F2763">
            <v>234</v>
          </cell>
          <cell r="G2763">
            <v>0</v>
          </cell>
          <cell r="H2763">
            <v>1</v>
          </cell>
          <cell r="I2763">
            <v>0</v>
          </cell>
        </row>
        <row r="2764">
          <cell r="B2764" t="str">
            <v>K04</v>
          </cell>
          <cell r="C2764" t="str">
            <v>+</v>
          </cell>
        </row>
        <row r="2765">
          <cell r="B2765" t="str">
            <v>K04</v>
          </cell>
          <cell r="C2765">
            <v>0</v>
          </cell>
          <cell r="G2765" t="str">
            <v>=====</v>
          </cell>
          <cell r="H2765" t="str">
            <v>======</v>
          </cell>
          <cell r="I2765" t="str">
            <v>======</v>
          </cell>
        </row>
        <row r="2766">
          <cell r="B2766" t="str">
            <v>TOTAL:K04</v>
          </cell>
          <cell r="E2766" t="str">
            <v>SUPPLIER</v>
          </cell>
          <cell r="F2766" t="str">
            <v>TOTAL:</v>
          </cell>
          <cell r="G2766">
            <v>0</v>
          </cell>
          <cell r="H2766">
            <v>1</v>
          </cell>
          <cell r="I2766">
            <v>0</v>
          </cell>
        </row>
        <row r="2767">
          <cell r="B2767" t="str">
            <v>TOTAL:K04</v>
          </cell>
          <cell r="C2767">
            <v>1</v>
          </cell>
        </row>
        <row r="2768">
          <cell r="B2768" t="str">
            <v>TOTAL:K04</v>
          </cell>
          <cell r="D2768" t="str">
            <v>B483030</v>
          </cell>
          <cell r="G2768" t="str">
            <v>SUP</v>
          </cell>
          <cell r="H2768" t="str">
            <v>PLIER DE</v>
          </cell>
          <cell r="I2768" t="str">
            <v>LIVERY PE</v>
          </cell>
        </row>
        <row r="2769">
          <cell r="B2769" t="str">
            <v>TOTAL:K04</v>
          </cell>
          <cell r="C2769">
            <v>0</v>
          </cell>
          <cell r="D2769" t="str">
            <v>PLANT : K1</v>
          </cell>
        </row>
        <row r="2770">
          <cell r="B2770" t="str">
            <v>TD60</v>
          </cell>
          <cell r="C2770">
            <v>0</v>
          </cell>
          <cell r="D2770" t="str">
            <v>SUPPLIER : TD60</v>
          </cell>
          <cell r="E2770" t="str">
            <v>CONG TY TNHH H</v>
          </cell>
          <cell r="F2770" t="str">
            <v>AMADEN V</v>
          </cell>
          <cell r="G2770" t="str">
            <v>IET</v>
          </cell>
          <cell r="H2770" t="str">
            <v>ADVANCE</v>
          </cell>
          <cell r="I2770" t="str">
            <v>OK :  0</v>
          </cell>
        </row>
        <row r="2771">
          <cell r="B2771" t="str">
            <v>TD60</v>
          </cell>
        </row>
        <row r="2772">
          <cell r="B2772" t="str">
            <v>TD60</v>
          </cell>
          <cell r="D2772" t="str">
            <v>PART NUMBER</v>
          </cell>
          <cell r="E2772" t="str">
            <v>DESCRIPTION</v>
          </cell>
          <cell r="F2772" t="str">
            <v>PLNR.</v>
          </cell>
          <cell r="G2772" t="str">
            <v>RATIO</v>
          </cell>
          <cell r="H2772" t="str">
            <v>#DELVR</v>
          </cell>
          <cell r="I2772" t="str">
            <v>ADVANCE</v>
          </cell>
        </row>
        <row r="2773">
          <cell r="B2773" t="str">
            <v>TD60</v>
          </cell>
          <cell r="D2773" t="str">
            <v>===============</v>
          </cell>
          <cell r="E2773" t="str">
            <v>===============</v>
          </cell>
          <cell r="F2773" t="str">
            <v>=====</v>
          </cell>
          <cell r="G2773" t="str">
            <v>=====</v>
          </cell>
          <cell r="H2773" t="str">
            <v>======</v>
          </cell>
          <cell r="I2773" t="str">
            <v>======</v>
          </cell>
        </row>
        <row r="2774">
          <cell r="B2774" t="str">
            <v>TD60</v>
          </cell>
          <cell r="C2774">
            <v>0</v>
          </cell>
          <cell r="D2774" t="str">
            <v>HV101362-5420</v>
          </cell>
          <cell r="E2774" t="str">
            <v>VALVE ASSY,VACU</v>
          </cell>
          <cell r="F2774">
            <v>10026</v>
          </cell>
          <cell r="G2774">
            <v>0</v>
          </cell>
          <cell r="H2774">
            <v>1</v>
          </cell>
          <cell r="I2774">
            <v>1</v>
          </cell>
        </row>
        <row r="2775">
          <cell r="B2775" t="str">
            <v>TD60</v>
          </cell>
          <cell r="C2775" t="str">
            <v>+</v>
          </cell>
        </row>
        <row r="2776">
          <cell r="B2776" t="str">
            <v>TD60</v>
          </cell>
          <cell r="C2776">
            <v>0</v>
          </cell>
          <cell r="D2776" t="str">
            <v>HV101362-59310V</v>
          </cell>
          <cell r="E2776" t="str">
            <v>VALVE ASSY, VAC</v>
          </cell>
          <cell r="F2776">
            <v>6659</v>
          </cell>
          <cell r="G2776">
            <v>75</v>
          </cell>
          <cell r="H2776">
            <v>4</v>
          </cell>
          <cell r="I2776">
            <v>0</v>
          </cell>
        </row>
        <row r="2777">
          <cell r="B2777" t="str">
            <v>TD60</v>
          </cell>
          <cell r="C2777" t="str">
            <v>+</v>
          </cell>
        </row>
        <row r="2778">
          <cell r="B2778" t="str">
            <v>TD60</v>
          </cell>
          <cell r="C2778">
            <v>0</v>
          </cell>
          <cell r="D2778" t="str">
            <v>HV101362-59311T</v>
          </cell>
          <cell r="E2778" t="str">
            <v>VALVE ASSY, VAC</v>
          </cell>
          <cell r="F2778">
            <v>6659</v>
          </cell>
          <cell r="G2778">
            <v>0</v>
          </cell>
          <cell r="H2778">
            <v>1</v>
          </cell>
          <cell r="I2778">
            <v>0</v>
          </cell>
        </row>
        <row r="2779">
          <cell r="B2779" t="str">
            <v>TD60</v>
          </cell>
          <cell r="C2779" t="str">
            <v>+</v>
          </cell>
        </row>
        <row r="2780">
          <cell r="B2780" t="str">
            <v>TD60</v>
          </cell>
          <cell r="C2780">
            <v>0</v>
          </cell>
          <cell r="D2780" t="str">
            <v>HV101362-60100V</v>
          </cell>
          <cell r="E2780" t="str">
            <v>VALVE ASSY, VAC</v>
          </cell>
          <cell r="F2780">
            <v>6659</v>
          </cell>
          <cell r="G2780">
            <v>75</v>
          </cell>
          <cell r="H2780">
            <v>4</v>
          </cell>
          <cell r="I2780">
            <v>0</v>
          </cell>
        </row>
        <row r="2781">
          <cell r="B2781" t="str">
            <v>TD60</v>
          </cell>
          <cell r="C2781" t="str">
            <v>+</v>
          </cell>
        </row>
        <row r="2782">
          <cell r="B2782" t="str">
            <v>TD60</v>
          </cell>
          <cell r="C2782">
            <v>0</v>
          </cell>
          <cell r="D2782" t="str">
            <v>HV101362-60101T</v>
          </cell>
          <cell r="E2782" t="str">
            <v>VALVE ASSY, VAC</v>
          </cell>
          <cell r="F2782">
            <v>6659</v>
          </cell>
          <cell r="G2782">
            <v>66.7</v>
          </cell>
          <cell r="H2782">
            <v>3</v>
          </cell>
          <cell r="I2782">
            <v>0</v>
          </cell>
        </row>
        <row r="2783">
          <cell r="B2783" t="str">
            <v>TD60</v>
          </cell>
          <cell r="C2783" t="str">
            <v>+</v>
          </cell>
        </row>
        <row r="2784">
          <cell r="B2784" t="str">
            <v>TD60</v>
          </cell>
          <cell r="C2784">
            <v>0</v>
          </cell>
          <cell r="D2784" t="str">
            <v>HV101362-60800V</v>
          </cell>
          <cell r="E2784" t="str">
            <v>VALVE ASSY, VAC</v>
          </cell>
          <cell r="F2784">
            <v>6659</v>
          </cell>
          <cell r="G2784">
            <v>75</v>
          </cell>
          <cell r="H2784">
            <v>4</v>
          </cell>
          <cell r="I2784">
            <v>0</v>
          </cell>
        </row>
        <row r="2785">
          <cell r="B2785" t="str">
            <v>TD60</v>
          </cell>
          <cell r="C2785" t="str">
            <v>+</v>
          </cell>
        </row>
        <row r="2786">
          <cell r="B2786" t="str">
            <v>TD60</v>
          </cell>
          <cell r="C2786">
            <v>0</v>
          </cell>
          <cell r="D2786" t="str">
            <v>HV101362-60801T</v>
          </cell>
          <cell r="E2786" t="str">
            <v>VALVE ASSY, VAC</v>
          </cell>
          <cell r="F2786">
            <v>6659</v>
          </cell>
          <cell r="G2786">
            <v>66.7</v>
          </cell>
          <cell r="H2786">
            <v>3</v>
          </cell>
          <cell r="I2786">
            <v>0</v>
          </cell>
        </row>
        <row r="2787">
          <cell r="B2787" t="str">
            <v>TD60</v>
          </cell>
          <cell r="C2787" t="str">
            <v>+</v>
          </cell>
        </row>
        <row r="2788">
          <cell r="B2788" t="str">
            <v>TD60</v>
          </cell>
          <cell r="C2788">
            <v>0</v>
          </cell>
          <cell r="D2788" t="str">
            <v>HV101362-6280</v>
          </cell>
          <cell r="E2788" t="str">
            <v>VALVE ASSY, VAC</v>
          </cell>
          <cell r="F2788">
            <v>6659</v>
          </cell>
          <cell r="G2788">
            <v>66.7</v>
          </cell>
          <cell r="H2788">
            <v>3</v>
          </cell>
          <cell r="I2788">
            <v>0</v>
          </cell>
        </row>
        <row r="2789">
          <cell r="B2789" t="str">
            <v>TD60</v>
          </cell>
          <cell r="C2789" t="str">
            <v>+</v>
          </cell>
        </row>
        <row r="2790">
          <cell r="B2790" t="str">
            <v>TD60</v>
          </cell>
          <cell r="C2790">
            <v>0</v>
          </cell>
          <cell r="D2790" t="str">
            <v>HV101362-6440</v>
          </cell>
          <cell r="E2790" t="str">
            <v>VALVE ASSY, VAC</v>
          </cell>
          <cell r="F2790">
            <v>6659</v>
          </cell>
          <cell r="G2790">
            <v>75</v>
          </cell>
          <cell r="H2790">
            <v>4</v>
          </cell>
          <cell r="I2790">
            <v>0</v>
          </cell>
        </row>
        <row r="2791">
          <cell r="B2791" t="str">
            <v>TD60</v>
          </cell>
          <cell r="C2791" t="str">
            <v>+</v>
          </cell>
        </row>
        <row r="2792">
          <cell r="B2792" t="str">
            <v>TD60</v>
          </cell>
          <cell r="C2792">
            <v>0</v>
          </cell>
          <cell r="D2792" t="str">
            <v>HV101362-64920V</v>
          </cell>
          <cell r="E2792" t="str">
            <v>VALVE ASSY, VAC</v>
          </cell>
          <cell r="F2792">
            <v>6659</v>
          </cell>
          <cell r="G2792">
            <v>75</v>
          </cell>
          <cell r="H2792">
            <v>4</v>
          </cell>
          <cell r="I2792">
            <v>0</v>
          </cell>
        </row>
        <row r="2793">
          <cell r="B2793" t="str">
            <v>TD60</v>
          </cell>
          <cell r="C2793" t="str">
            <v>+</v>
          </cell>
        </row>
        <row r="2794">
          <cell r="B2794" t="str">
            <v>TD60</v>
          </cell>
          <cell r="C2794">
            <v>0</v>
          </cell>
          <cell r="D2794" t="str">
            <v>HV101362-64921T</v>
          </cell>
          <cell r="E2794" t="str">
            <v>VALVE ASSY, VAC</v>
          </cell>
          <cell r="F2794">
            <v>6659</v>
          </cell>
          <cell r="G2794">
            <v>100</v>
          </cell>
          <cell r="H2794">
            <v>2</v>
          </cell>
          <cell r="I2794">
            <v>0</v>
          </cell>
        </row>
        <row r="2795">
          <cell r="B2795" t="str">
            <v>TD60</v>
          </cell>
          <cell r="C2795">
            <v>0</v>
          </cell>
          <cell r="D2795" t="str">
            <v>HV101362-66900V</v>
          </cell>
          <cell r="E2795" t="str">
            <v>VALVE ASSY, VAC</v>
          </cell>
          <cell r="F2795">
            <v>6659</v>
          </cell>
          <cell r="G2795">
            <v>100</v>
          </cell>
          <cell r="H2795">
            <v>1</v>
          </cell>
          <cell r="I2795">
            <v>0</v>
          </cell>
        </row>
        <row r="2796">
          <cell r="B2796" t="str">
            <v>TD60</v>
          </cell>
          <cell r="C2796">
            <v>0</v>
          </cell>
          <cell r="D2796" t="str">
            <v>HV101362-67210V</v>
          </cell>
          <cell r="E2796" t="str">
            <v>VALVE ASSY,VACU</v>
          </cell>
          <cell r="F2796">
            <v>6659</v>
          </cell>
          <cell r="G2796">
            <v>66.7</v>
          </cell>
          <cell r="H2796">
            <v>3</v>
          </cell>
          <cell r="I2796">
            <v>0</v>
          </cell>
        </row>
        <row r="2797">
          <cell r="B2797" t="str">
            <v>TD60</v>
          </cell>
          <cell r="C2797" t="str">
            <v>+</v>
          </cell>
        </row>
        <row r="2798">
          <cell r="B2798" t="str">
            <v>TD60</v>
          </cell>
          <cell r="C2798">
            <v>0</v>
          </cell>
          <cell r="D2798" t="str">
            <v>HV101362-68000V</v>
          </cell>
          <cell r="E2798" t="str">
            <v>VALVE ASSY,VACU</v>
          </cell>
          <cell r="F2798">
            <v>6659</v>
          </cell>
          <cell r="G2798">
            <v>66.7</v>
          </cell>
          <cell r="H2798">
            <v>3</v>
          </cell>
          <cell r="I2798">
            <v>0</v>
          </cell>
        </row>
        <row r="2799">
          <cell r="B2799" t="str">
            <v>TD60</v>
          </cell>
          <cell r="C2799" t="str">
            <v>+</v>
          </cell>
        </row>
        <row r="2800">
          <cell r="B2800" t="str">
            <v>TD60</v>
          </cell>
          <cell r="C2800">
            <v>0</v>
          </cell>
          <cell r="D2800" t="str">
            <v>HV136200-73900V</v>
          </cell>
          <cell r="E2800" t="str">
            <v>VALVE, DUTY VAC</v>
          </cell>
          <cell r="F2800">
            <v>6659</v>
          </cell>
          <cell r="G2800">
            <v>75</v>
          </cell>
          <cell r="H2800">
            <v>4</v>
          </cell>
          <cell r="I2800">
            <v>0</v>
          </cell>
        </row>
        <row r="2801">
          <cell r="B2801" t="str">
            <v>TD60</v>
          </cell>
          <cell r="C2801" t="str">
            <v>+</v>
          </cell>
        </row>
        <row r="2802">
          <cell r="B2802" t="str">
            <v>TD60</v>
          </cell>
          <cell r="C2802">
            <v>0</v>
          </cell>
          <cell r="D2802" t="str">
            <v>HV136200-73901T</v>
          </cell>
          <cell r="E2802" t="str">
            <v>VALVE, DUTY VAC</v>
          </cell>
          <cell r="F2802">
            <v>6659</v>
          </cell>
          <cell r="G2802">
            <v>50</v>
          </cell>
          <cell r="H2802">
            <v>2</v>
          </cell>
          <cell r="I2802">
            <v>0</v>
          </cell>
        </row>
        <row r="2803">
          <cell r="B2803" t="str">
            <v>TD60</v>
          </cell>
          <cell r="C2803" t="str">
            <v>+</v>
          </cell>
        </row>
        <row r="2804">
          <cell r="B2804" t="str">
            <v>TD60</v>
          </cell>
          <cell r="C2804">
            <v>0</v>
          </cell>
          <cell r="G2804" t="str">
            <v>=====</v>
          </cell>
          <cell r="H2804" t="str">
            <v>======</v>
          </cell>
          <cell r="I2804" t="str">
            <v>======</v>
          </cell>
        </row>
        <row r="2805">
          <cell r="B2805" t="str">
            <v>TOTAL:TD60</v>
          </cell>
          <cell r="E2805" t="str">
            <v>SUPPLIER</v>
          </cell>
          <cell r="F2805" t="str">
            <v>TOTAL:</v>
          </cell>
          <cell r="G2805">
            <v>69.599999999999994</v>
          </cell>
          <cell r="H2805">
            <v>46</v>
          </cell>
          <cell r="I2805">
            <v>1</v>
          </cell>
        </row>
        <row r="2806">
          <cell r="B2806" t="str">
            <v>TOTAL:TD60</v>
          </cell>
          <cell r="C2806">
            <v>1</v>
          </cell>
        </row>
        <row r="2807">
          <cell r="B2807" t="str">
            <v>TOTAL:TD60</v>
          </cell>
          <cell r="D2807" t="str">
            <v>B483030</v>
          </cell>
          <cell r="G2807" t="str">
            <v>SUP</v>
          </cell>
          <cell r="H2807" t="str">
            <v>PLIER DE</v>
          </cell>
          <cell r="I2807" t="str">
            <v>LIVERY PE</v>
          </cell>
        </row>
        <row r="2808">
          <cell r="B2808" t="str">
            <v>TOTAL:TD60</v>
          </cell>
          <cell r="C2808">
            <v>0</v>
          </cell>
          <cell r="D2808" t="str">
            <v>PLANT : K1</v>
          </cell>
        </row>
        <row r="2809">
          <cell r="B2809" t="str">
            <v>T08</v>
          </cell>
          <cell r="C2809">
            <v>0</v>
          </cell>
          <cell r="D2809" t="str">
            <v>SUPPLIER : T08</v>
          </cell>
          <cell r="E2809" t="str">
            <v>NMB-MINEBEA TH</v>
          </cell>
          <cell r="F2809" t="str">
            <v>AI LIMIT</v>
          </cell>
          <cell r="G2809" t="str">
            <v>ED</v>
          </cell>
          <cell r="H2809" t="str">
            <v>ADVANCE</v>
          </cell>
          <cell r="I2809" t="str">
            <v>OK :  3</v>
          </cell>
        </row>
        <row r="2810">
          <cell r="B2810" t="str">
            <v>T08</v>
          </cell>
        </row>
        <row r="2811">
          <cell r="B2811" t="str">
            <v>T08</v>
          </cell>
          <cell r="D2811" t="str">
            <v>PART NUMBER</v>
          </cell>
          <cell r="E2811" t="str">
            <v>DESCRIPTION</v>
          </cell>
          <cell r="F2811" t="str">
            <v>PLNR.</v>
          </cell>
          <cell r="G2811" t="str">
            <v>RATIO</v>
          </cell>
          <cell r="H2811" t="str">
            <v>#DELVR</v>
          </cell>
          <cell r="I2811" t="str">
            <v>ADVANCE</v>
          </cell>
        </row>
        <row r="2812">
          <cell r="B2812" t="str">
            <v>T08</v>
          </cell>
          <cell r="D2812" t="str">
            <v>===============</v>
          </cell>
          <cell r="E2812" t="str">
            <v>===============</v>
          </cell>
          <cell r="F2812" t="str">
            <v>=====</v>
          </cell>
          <cell r="G2812" t="str">
            <v>=====</v>
          </cell>
          <cell r="H2812" t="str">
            <v>======</v>
          </cell>
          <cell r="I2812" t="str">
            <v>======</v>
          </cell>
        </row>
        <row r="2813">
          <cell r="B2813" t="str">
            <v>T08</v>
          </cell>
          <cell r="C2813">
            <v>0</v>
          </cell>
          <cell r="D2813" t="str">
            <v>VN082370-0050</v>
          </cell>
          <cell r="E2813" t="str">
            <v>ACTUATOR ASSY,</v>
          </cell>
          <cell r="F2813">
            <v>10009</v>
          </cell>
          <cell r="G2813">
            <v>33.299999999999997</v>
          </cell>
          <cell r="H2813">
            <v>3</v>
          </cell>
          <cell r="I2813">
            <v>2</v>
          </cell>
        </row>
        <row r="2814">
          <cell r="B2814" t="str">
            <v>T08</v>
          </cell>
          <cell r="C2814" t="str">
            <v>+</v>
          </cell>
        </row>
        <row r="2815">
          <cell r="B2815" t="str">
            <v>T08</v>
          </cell>
        </row>
        <row r="2816">
          <cell r="B2816" t="str">
            <v>T08</v>
          </cell>
          <cell r="C2816">
            <v>0</v>
          </cell>
          <cell r="D2816" t="str">
            <v>VN082370-0060</v>
          </cell>
          <cell r="E2816" t="str">
            <v>ACTUATOR ASSY,</v>
          </cell>
          <cell r="F2816">
            <v>10009</v>
          </cell>
          <cell r="G2816">
            <v>50</v>
          </cell>
          <cell r="H2816">
            <v>2</v>
          </cell>
          <cell r="I2816">
            <v>1</v>
          </cell>
        </row>
        <row r="2817">
          <cell r="B2817" t="str">
            <v>T08</v>
          </cell>
          <cell r="C2817" t="str">
            <v>+</v>
          </cell>
        </row>
        <row r="2818">
          <cell r="B2818" t="str">
            <v>T08</v>
          </cell>
          <cell r="C2818">
            <v>0</v>
          </cell>
          <cell r="D2818" t="str">
            <v>VN082370-0080</v>
          </cell>
          <cell r="E2818" t="str">
            <v>ACTUATOR ASSY,</v>
          </cell>
          <cell r="F2818">
            <v>10009</v>
          </cell>
          <cell r="G2818">
            <v>0</v>
          </cell>
          <cell r="H2818">
            <v>1</v>
          </cell>
          <cell r="I2818">
            <v>1</v>
          </cell>
        </row>
        <row r="2819">
          <cell r="B2819" t="str">
            <v>T08</v>
          </cell>
          <cell r="C2819" t="str">
            <v>+</v>
          </cell>
        </row>
        <row r="2820">
          <cell r="B2820" t="str">
            <v>T08</v>
          </cell>
          <cell r="C2820">
            <v>0</v>
          </cell>
          <cell r="G2820" t="str">
            <v>=====</v>
          </cell>
          <cell r="H2820" t="str">
            <v>======</v>
          </cell>
          <cell r="I2820" t="str">
            <v>======</v>
          </cell>
        </row>
        <row r="2821">
          <cell r="B2821" t="str">
            <v>TOTAL:T08</v>
          </cell>
          <cell r="E2821" t="str">
            <v>SUPPLIER</v>
          </cell>
          <cell r="F2821" t="str">
            <v>TOTAL:</v>
          </cell>
          <cell r="G2821">
            <v>33.299999999999997</v>
          </cell>
          <cell r="H2821">
            <v>6</v>
          </cell>
          <cell r="I2821">
            <v>4</v>
          </cell>
        </row>
        <row r="2822">
          <cell r="B2822" t="str">
            <v>TOTAL:T08</v>
          </cell>
          <cell r="C2822">
            <v>1</v>
          </cell>
        </row>
        <row r="2823">
          <cell r="B2823" t="str">
            <v>TOTAL:T08</v>
          </cell>
          <cell r="D2823" t="str">
            <v>B483030</v>
          </cell>
          <cell r="G2823" t="str">
            <v>SUP</v>
          </cell>
          <cell r="H2823" t="str">
            <v>PLIER DE</v>
          </cell>
          <cell r="I2823" t="str">
            <v>LIVERY PE</v>
          </cell>
        </row>
        <row r="2824">
          <cell r="B2824" t="str">
            <v>TOTAL:T08</v>
          </cell>
          <cell r="C2824">
            <v>0</v>
          </cell>
          <cell r="D2824" t="str">
            <v>PLANT : K1</v>
          </cell>
        </row>
        <row r="2825">
          <cell r="B2825" t="str">
            <v>Z02</v>
          </cell>
          <cell r="C2825">
            <v>0</v>
          </cell>
          <cell r="D2825" t="str">
            <v>SUPPLIER : Z02</v>
          </cell>
          <cell r="E2825" t="str">
            <v>R-BOX (DNJP)</v>
          </cell>
          <cell r="H2825" t="str">
            <v>ADVANCE</v>
          </cell>
          <cell r="I2825" t="str">
            <v>OK :  3</v>
          </cell>
        </row>
        <row r="2826">
          <cell r="B2826" t="str">
            <v>Z02</v>
          </cell>
        </row>
        <row r="2827">
          <cell r="B2827" t="str">
            <v>Z02</v>
          </cell>
          <cell r="D2827" t="str">
            <v>PART NUMBER</v>
          </cell>
          <cell r="E2827" t="str">
            <v>DESCRIPTION</v>
          </cell>
          <cell r="F2827" t="str">
            <v>PLNR.</v>
          </cell>
          <cell r="G2827" t="str">
            <v>RATIO</v>
          </cell>
          <cell r="H2827" t="str">
            <v>#DELVR</v>
          </cell>
          <cell r="I2827" t="str">
            <v>ADVANCE</v>
          </cell>
        </row>
        <row r="2828">
          <cell r="B2828" t="str">
            <v>Z02</v>
          </cell>
          <cell r="D2828" t="str">
            <v>===============</v>
          </cell>
          <cell r="E2828" t="str">
            <v>===============</v>
          </cell>
          <cell r="F2828" t="str">
            <v>=====</v>
          </cell>
          <cell r="G2828" t="str">
            <v>=====</v>
          </cell>
          <cell r="H2828" t="str">
            <v>======</v>
          </cell>
          <cell r="I2828" t="str">
            <v>======</v>
          </cell>
        </row>
        <row r="2829">
          <cell r="B2829" t="str">
            <v>Z02</v>
          </cell>
          <cell r="C2829">
            <v>0</v>
          </cell>
          <cell r="D2829" t="str">
            <v>989921-KB04DR</v>
          </cell>
          <cell r="E2829" t="str">
            <v>DNJP KB SET DIR</v>
          </cell>
          <cell r="F2829">
            <v>10006</v>
          </cell>
          <cell r="G2829">
            <v>80</v>
          </cell>
          <cell r="H2829">
            <v>5</v>
          </cell>
          <cell r="I2829">
            <v>0</v>
          </cell>
        </row>
        <row r="2830">
          <cell r="B2830" t="str">
            <v>Z02</v>
          </cell>
          <cell r="C2830" t="str">
            <v>+</v>
          </cell>
        </row>
        <row r="2831">
          <cell r="B2831" t="str">
            <v>Z02</v>
          </cell>
        </row>
        <row r="2832">
          <cell r="B2832" t="str">
            <v>Z02</v>
          </cell>
          <cell r="C2832">
            <v>0</v>
          </cell>
          <cell r="D2832" t="str">
            <v>989941-0010DR</v>
          </cell>
          <cell r="E2832" t="str">
            <v>DIRTY R-PALLET</v>
          </cell>
          <cell r="F2832">
            <v>0</v>
          </cell>
          <cell r="G2832">
            <v>66.7</v>
          </cell>
          <cell r="H2832">
            <v>3</v>
          </cell>
          <cell r="I2832">
            <v>0</v>
          </cell>
        </row>
        <row r="2833">
          <cell r="B2833" t="str">
            <v>Z02</v>
          </cell>
          <cell r="C2833" t="str">
            <v>+</v>
          </cell>
        </row>
        <row r="2834">
          <cell r="B2834" t="str">
            <v>Z02</v>
          </cell>
        </row>
        <row r="2835">
          <cell r="B2835" t="str">
            <v>Z02</v>
          </cell>
        </row>
        <row r="2836">
          <cell r="B2836" t="str">
            <v>Z02</v>
          </cell>
          <cell r="C2836">
            <v>0</v>
          </cell>
          <cell r="G2836" t="str">
            <v>=====</v>
          </cell>
          <cell r="H2836" t="str">
            <v>======</v>
          </cell>
          <cell r="I2836" t="str">
            <v>======</v>
          </cell>
        </row>
        <row r="2837">
          <cell r="B2837" t="str">
            <v>TOTAL:Z02</v>
          </cell>
          <cell r="E2837" t="str">
            <v>SUPPLIER</v>
          </cell>
          <cell r="F2837" t="str">
            <v>TOTAL:</v>
          </cell>
          <cell r="G2837">
            <v>75</v>
          </cell>
          <cell r="H2837">
            <v>8</v>
          </cell>
          <cell r="I2837">
            <v>0</v>
          </cell>
        </row>
        <row r="2838">
          <cell r="B2838" t="str">
            <v>TOTAL:Z02</v>
          </cell>
          <cell r="G2838" t="str">
            <v>=====</v>
          </cell>
          <cell r="H2838" t="str">
            <v>======</v>
          </cell>
          <cell r="I2838" t="str">
            <v>======</v>
          </cell>
        </row>
        <row r="2839">
          <cell r="B2839" t="str">
            <v>TOTAL:TOTAL:Z02</v>
          </cell>
          <cell r="E2839" t="str">
            <v>PLANT</v>
          </cell>
          <cell r="F2839" t="str">
            <v>TOTAL:</v>
          </cell>
          <cell r="G2839">
            <v>91.2</v>
          </cell>
          <cell r="H2839">
            <v>8713</v>
          </cell>
          <cell r="I2839">
            <v>393</v>
          </cell>
        </row>
        <row r="2840">
          <cell r="B2840" t="str">
            <v>TOTAL:TOTAL:Z02</v>
          </cell>
          <cell r="C2840">
            <v>1</v>
          </cell>
        </row>
        <row r="2841">
          <cell r="B2841" t="str">
            <v>TOTAL:TOTAL:Z02</v>
          </cell>
          <cell r="D2841" t="str">
            <v>***** END OF PRINT</v>
          </cell>
          <cell r="E2841" t="str">
            <v>B483030 *******</v>
          </cell>
          <cell r="F2841" t="str">
            <v>********</v>
          </cell>
          <cell r="G2841" t="str">
            <v>******</v>
          </cell>
          <cell r="H2841" t="str">
            <v>********</v>
          </cell>
          <cell r="I2841" t="str">
            <v>*********</v>
          </cell>
        </row>
        <row r="2842">
          <cell r="B2842" t="str">
            <v>TOTAL:TOTAL:Z02</v>
          </cell>
          <cell r="C2842">
            <v>0</v>
          </cell>
        </row>
        <row r="2843">
          <cell r="B2843" t="str">
            <v>TOTAL:TOTAL:Z02</v>
          </cell>
          <cell r="C2843">
            <v>0</v>
          </cell>
        </row>
        <row r="2844">
          <cell r="B2844" t="str">
            <v>TOTAL:TOTAL:Z02</v>
          </cell>
        </row>
        <row r="2845">
          <cell r="B2845" t="str">
            <v>TOTAL:TOTAL:Z02</v>
          </cell>
        </row>
        <row r="2846">
          <cell r="B2846" t="str">
            <v>TOTAL:TOTAL:Z02</v>
          </cell>
        </row>
        <row r="2847">
          <cell r="B2847" t="str">
            <v>TOTAL:TOTAL:Z02</v>
          </cell>
        </row>
        <row r="2848">
          <cell r="B2848" t="str">
            <v>TOTAL:TOTAL:Z02</v>
          </cell>
        </row>
        <row r="2849">
          <cell r="B2849" t="str">
            <v>TOTAL:TOTAL:Z02</v>
          </cell>
        </row>
        <row r="2850">
          <cell r="B2850" t="str">
            <v>TOTAL:TOTAL:Z02</v>
          </cell>
        </row>
        <row r="2851">
          <cell r="B2851" t="str">
            <v>TOTAL:TOTAL:Z02</v>
          </cell>
        </row>
        <row r="2852">
          <cell r="B2852" t="str">
            <v>TOTAL:TOTAL:Z02</v>
          </cell>
        </row>
        <row r="2853">
          <cell r="B2853" t="str">
            <v>TOTAL:TOTAL:Z02</v>
          </cell>
        </row>
        <row r="2854">
          <cell r="B2854" t="str">
            <v>TOTAL:TOTAL:Z02</v>
          </cell>
        </row>
        <row r="2855">
          <cell r="B2855" t="str">
            <v>TOTAL:TOTAL:Z02</v>
          </cell>
        </row>
        <row r="2856">
          <cell r="B2856" t="str">
            <v>TOTAL:TOTAL:Z02</v>
          </cell>
        </row>
        <row r="2857">
          <cell r="B2857" t="str">
            <v>TOTAL:TOTAL:Z02</v>
          </cell>
        </row>
        <row r="2858">
          <cell r="B2858" t="str">
            <v>TOTAL:TOTAL:Z02</v>
          </cell>
        </row>
        <row r="2859">
          <cell r="B2859" t="str">
            <v>TOTAL:TOTAL:Z02</v>
          </cell>
        </row>
        <row r="2860">
          <cell r="B2860" t="str">
            <v>TOTAL:TOTAL:Z02</v>
          </cell>
        </row>
        <row r="2861">
          <cell r="B2861" t="str">
            <v>TOTAL:TOTAL:Z02</v>
          </cell>
        </row>
        <row r="2862">
          <cell r="B2862" t="str">
            <v>TOTAL:TOTAL:Z02</v>
          </cell>
        </row>
        <row r="2863">
          <cell r="B2863" t="str">
            <v>TOTAL:TOTAL:Z02</v>
          </cell>
        </row>
        <row r="2864">
          <cell r="B2864" t="str">
            <v>TOTAL:TOTAL:Z02</v>
          </cell>
        </row>
        <row r="2865">
          <cell r="B2865" t="str">
            <v>TOTAL:TOTAL:Z02</v>
          </cell>
        </row>
        <row r="2866">
          <cell r="B2866" t="str">
            <v>TOTAL:TOTAL:Z02</v>
          </cell>
        </row>
        <row r="2867">
          <cell r="B2867" t="str">
            <v>TOTAL:TOTAL:Z02</v>
          </cell>
        </row>
        <row r="2868">
          <cell r="B2868" t="str">
            <v>TOTAL:TOTAL:Z02</v>
          </cell>
        </row>
        <row r="2869">
          <cell r="B2869" t="str">
            <v>TOTAL:TOTAL:Z02</v>
          </cell>
        </row>
        <row r="2870">
          <cell r="B2870" t="str">
            <v>TOTAL:TOTAL:Z02</v>
          </cell>
        </row>
        <row r="2871">
          <cell r="B2871" t="str">
            <v>TOTAL:TOTAL:Z02</v>
          </cell>
        </row>
        <row r="2872">
          <cell r="B2872" t="str">
            <v>TOTAL:TOTAL:Z02</v>
          </cell>
        </row>
        <row r="2873">
          <cell r="B2873" t="str">
            <v>TOTAL:TOTAL:Z02</v>
          </cell>
        </row>
        <row r="2874">
          <cell r="B2874" t="str">
            <v>TOTAL:TOTAL:Z02</v>
          </cell>
        </row>
        <row r="2875">
          <cell r="B2875" t="str">
            <v>TOTAL:TOTAL:Z02</v>
          </cell>
        </row>
        <row r="2876">
          <cell r="B2876" t="str">
            <v>TOTAL:TOTAL:Z02</v>
          </cell>
        </row>
        <row r="2877">
          <cell r="B2877" t="str">
            <v>TOTAL:TOTAL:Z02</v>
          </cell>
        </row>
        <row r="2878">
          <cell r="B2878" t="str">
            <v>TOTAL:TOTAL:Z02</v>
          </cell>
        </row>
        <row r="2879">
          <cell r="B2879" t="str">
            <v>TOTAL:TOTAL:Z02</v>
          </cell>
        </row>
        <row r="2880">
          <cell r="B2880" t="str">
            <v>TOTAL:TOTAL:Z02</v>
          </cell>
        </row>
        <row r="2881">
          <cell r="B2881" t="str">
            <v>TOTAL:TOTAL:Z02</v>
          </cell>
        </row>
        <row r="2882">
          <cell r="B2882" t="str">
            <v>TOTAL:TOTAL:Z02</v>
          </cell>
        </row>
        <row r="2883">
          <cell r="B2883" t="str">
            <v>TOTAL:TOTAL:Z02</v>
          </cell>
        </row>
        <row r="2884">
          <cell r="B2884" t="str">
            <v>TOTAL:TOTAL:Z02</v>
          </cell>
        </row>
        <row r="2885">
          <cell r="B2885" t="str">
            <v>TOTAL:TOTAL:Z02</v>
          </cell>
        </row>
        <row r="2886">
          <cell r="B2886" t="str">
            <v>TOTAL:TOTAL:Z02</v>
          </cell>
        </row>
        <row r="2887">
          <cell r="B2887" t="str">
            <v>TOTAL:TOTAL:Z02</v>
          </cell>
        </row>
        <row r="2888">
          <cell r="B2888" t="str">
            <v>TOTAL:TOTAL:Z02</v>
          </cell>
        </row>
        <row r="2889">
          <cell r="B2889" t="str">
            <v>TOTAL:TOTAL:Z02</v>
          </cell>
        </row>
        <row r="2890">
          <cell r="B2890" t="str">
            <v>TOTAL:TOTAL:Z02</v>
          </cell>
        </row>
        <row r="2891">
          <cell r="B2891" t="str">
            <v>TOTAL:TOTAL:Z02</v>
          </cell>
        </row>
        <row r="2892">
          <cell r="B2892" t="str">
            <v>TOTAL:TOTAL:Z02</v>
          </cell>
        </row>
        <row r="2893">
          <cell r="B2893" t="str">
            <v>TOTAL:TOTAL:Z02</v>
          </cell>
        </row>
        <row r="2894">
          <cell r="B2894" t="str">
            <v>TOTAL:TOTAL:Z02</v>
          </cell>
        </row>
        <row r="2895">
          <cell r="B2895" t="str">
            <v>TOTAL:TOTAL:Z02</v>
          </cell>
        </row>
        <row r="2896">
          <cell r="B2896" t="str">
            <v>TOTAL:TOTAL:Z02</v>
          </cell>
        </row>
        <row r="2897">
          <cell r="B2897" t="str">
            <v>TOTAL:TOTAL:Z02</v>
          </cell>
        </row>
        <row r="2898">
          <cell r="B2898" t="str">
            <v>TOTAL:TOTAL:Z02</v>
          </cell>
        </row>
        <row r="2899">
          <cell r="B2899" t="str">
            <v>TOTAL:TOTAL:Z02</v>
          </cell>
        </row>
        <row r="2900">
          <cell r="B2900" t="str">
            <v>TOTAL:TOTAL:Z02</v>
          </cell>
        </row>
        <row r="2901">
          <cell r="B2901" t="str">
            <v>TOTAL:TOTAL:Z02</v>
          </cell>
        </row>
        <row r="2902">
          <cell r="B2902" t="str">
            <v>TOTAL:TOTAL:Z02</v>
          </cell>
        </row>
        <row r="2903">
          <cell r="B2903" t="str">
            <v>TOTAL:TOTAL:Z02</v>
          </cell>
        </row>
        <row r="2904">
          <cell r="B2904" t="str">
            <v>TOTAL:TOTAL:Z02</v>
          </cell>
        </row>
        <row r="2905">
          <cell r="B2905" t="str">
            <v>TOTAL:TOTAL:Z02</v>
          </cell>
        </row>
        <row r="2906">
          <cell r="B2906" t="str">
            <v>TOTAL:TOTAL:Z02</v>
          </cell>
        </row>
        <row r="2907">
          <cell r="B2907" t="str">
            <v>TOTAL:TOTAL:Z02</v>
          </cell>
        </row>
        <row r="2908">
          <cell r="B2908" t="str">
            <v>TOTAL:TOTAL:Z02</v>
          </cell>
        </row>
        <row r="2909">
          <cell r="B2909" t="str">
            <v>TOTAL:TOTAL:Z02</v>
          </cell>
        </row>
        <row r="2910">
          <cell r="B2910" t="str">
            <v>TOTAL:TOTAL:Z02</v>
          </cell>
        </row>
        <row r="2911">
          <cell r="B2911" t="str">
            <v>TOTAL:TOTAL:Z02</v>
          </cell>
        </row>
        <row r="2912">
          <cell r="B2912" t="str">
            <v>TOTAL:TOTAL:Z02</v>
          </cell>
        </row>
        <row r="2913">
          <cell r="B2913" t="str">
            <v>TOTAL:TOTAL:Z02</v>
          </cell>
        </row>
        <row r="2914">
          <cell r="B2914" t="str">
            <v>TOTAL:TOTAL:Z02</v>
          </cell>
        </row>
        <row r="2915">
          <cell r="B2915" t="str">
            <v>TOTAL:TOTAL:Z02</v>
          </cell>
        </row>
        <row r="2916">
          <cell r="B2916" t="str">
            <v>TOTAL:TOTAL:Z02</v>
          </cell>
        </row>
        <row r="2917">
          <cell r="B2917" t="str">
            <v>TOTAL:TOTAL:Z02</v>
          </cell>
        </row>
        <row r="2918">
          <cell r="B2918" t="str">
            <v>TOTAL:TOTAL:Z02</v>
          </cell>
        </row>
        <row r="2919">
          <cell r="B2919" t="str">
            <v>TOTAL:TOTAL:Z02</v>
          </cell>
        </row>
        <row r="2920">
          <cell r="B2920" t="str">
            <v>TOTAL:TOTAL:Z02</v>
          </cell>
        </row>
        <row r="2921">
          <cell r="B2921" t="str">
            <v>TOTAL:TOTAL:Z02</v>
          </cell>
        </row>
        <row r="2922">
          <cell r="B2922" t="str">
            <v>TOTAL:TOTAL:Z02</v>
          </cell>
        </row>
        <row r="2923">
          <cell r="B2923" t="str">
            <v>TOTAL:TOTAL:Z02</v>
          </cell>
        </row>
        <row r="2924">
          <cell r="B2924" t="str">
            <v>TOTAL:TOTAL:Z02</v>
          </cell>
        </row>
        <row r="2925">
          <cell r="B2925" t="str">
            <v>TOTAL:TOTAL:Z02</v>
          </cell>
        </row>
        <row r="2926">
          <cell r="B2926" t="str">
            <v>TOTAL:TOTAL:Z02</v>
          </cell>
        </row>
        <row r="2927">
          <cell r="B2927" t="str">
            <v>TOTAL:TOTAL:Z02</v>
          </cell>
        </row>
        <row r="2928">
          <cell r="B2928" t="str">
            <v>TOTAL:TOTAL:Z02</v>
          </cell>
        </row>
        <row r="2929">
          <cell r="B2929" t="str">
            <v>TOTAL:TOTAL:Z02</v>
          </cell>
        </row>
        <row r="2930">
          <cell r="B2930" t="str">
            <v>TOTAL:TOTAL:Z02</v>
          </cell>
        </row>
        <row r="2931">
          <cell r="B2931" t="str">
            <v>TOTAL:TOTAL:Z02</v>
          </cell>
        </row>
        <row r="2932">
          <cell r="B2932" t="str">
            <v>TOTAL:TOTAL:Z02</v>
          </cell>
        </row>
        <row r="2933">
          <cell r="B2933" t="str">
            <v>TOTAL:TOTAL:Z02</v>
          </cell>
        </row>
        <row r="2934">
          <cell r="B2934" t="str">
            <v>TOTAL:TOTAL:Z02</v>
          </cell>
        </row>
        <row r="2935">
          <cell r="B2935" t="str">
            <v>TOTAL:TOTAL:Z02</v>
          </cell>
        </row>
        <row r="2936">
          <cell r="B2936" t="str">
            <v>TOTAL:TOTAL:Z02</v>
          </cell>
        </row>
        <row r="2937">
          <cell r="B2937" t="str">
            <v>TOTAL:TOTAL:Z02</v>
          </cell>
        </row>
        <row r="2938">
          <cell r="B2938" t="str">
            <v>TOTAL:TOTAL:Z02</v>
          </cell>
        </row>
        <row r="2939">
          <cell r="B2939" t="str">
            <v>TOTAL:TOTAL:Z02</v>
          </cell>
        </row>
        <row r="2940">
          <cell r="B2940" t="str">
            <v>TOTAL:TOTAL:Z02</v>
          </cell>
        </row>
        <row r="2941">
          <cell r="B2941" t="str">
            <v>TOTAL:TOTAL:Z02</v>
          </cell>
        </row>
        <row r="2942">
          <cell r="B2942" t="str">
            <v>TOTAL:TOTAL:Z02</v>
          </cell>
        </row>
        <row r="2943">
          <cell r="B2943" t="str">
            <v>TOTAL:TOTAL:Z02</v>
          </cell>
        </row>
        <row r="2944">
          <cell r="B2944" t="str">
            <v>TOTAL:TOTAL:Z02</v>
          </cell>
        </row>
        <row r="2945">
          <cell r="B2945" t="str">
            <v>TOTAL:TOTAL:Z02</v>
          </cell>
        </row>
        <row r="2946">
          <cell r="B2946" t="str">
            <v>TOTAL:TOTAL:Z02</v>
          </cell>
        </row>
        <row r="2947">
          <cell r="B2947" t="str">
            <v>TOTAL:TOTAL:Z02</v>
          </cell>
        </row>
        <row r="2948">
          <cell r="B2948" t="str">
            <v>TOTAL:TOTAL:Z02</v>
          </cell>
        </row>
        <row r="2949">
          <cell r="B2949" t="str">
            <v>TOTAL:TOTAL:Z02</v>
          </cell>
        </row>
        <row r="2950">
          <cell r="B2950" t="str">
            <v>TOTAL:TOTAL:Z02</v>
          </cell>
        </row>
        <row r="2951">
          <cell r="B2951" t="str">
            <v>TOTAL:TOTAL:Z02</v>
          </cell>
        </row>
        <row r="2952">
          <cell r="B2952" t="str">
            <v>TOTAL:TOTAL:Z02</v>
          </cell>
        </row>
        <row r="2953">
          <cell r="B2953" t="str">
            <v>TOTAL:TOTAL:Z02</v>
          </cell>
        </row>
        <row r="2954">
          <cell r="B2954" t="str">
            <v>TOTAL:TOTAL:Z02</v>
          </cell>
        </row>
        <row r="2955">
          <cell r="B2955" t="str">
            <v>TOTAL:TOTAL:Z02</v>
          </cell>
        </row>
        <row r="2956">
          <cell r="B2956" t="str">
            <v>TOTAL:TOTAL:Z02</v>
          </cell>
        </row>
        <row r="2957">
          <cell r="B2957" t="str">
            <v>TOTAL:TOTAL:Z02</v>
          </cell>
        </row>
        <row r="2958">
          <cell r="B2958" t="str">
            <v>TOTAL:TOTAL:Z02</v>
          </cell>
        </row>
        <row r="2959">
          <cell r="B2959" t="str">
            <v>TOTAL:TOTAL:Z02</v>
          </cell>
        </row>
        <row r="2960">
          <cell r="B2960" t="str">
            <v>TOTAL:TOTAL:Z02</v>
          </cell>
        </row>
        <row r="2961">
          <cell r="B2961" t="str">
            <v>TOTAL:TOTAL:Z02</v>
          </cell>
        </row>
        <row r="2962">
          <cell r="B2962" t="str">
            <v>TOTAL:TOTAL:Z02</v>
          </cell>
        </row>
        <row r="2963">
          <cell r="B2963" t="str">
            <v>TOTAL:TOTAL:Z02</v>
          </cell>
        </row>
        <row r="2964">
          <cell r="B2964" t="str">
            <v>TOTAL:TOTAL:Z02</v>
          </cell>
        </row>
        <row r="2965">
          <cell r="B2965" t="str">
            <v>TOTAL:TOTAL:Z02</v>
          </cell>
        </row>
        <row r="2966">
          <cell r="B2966" t="str">
            <v>TOTAL:TOTAL:Z02</v>
          </cell>
        </row>
        <row r="2967">
          <cell r="B2967" t="str">
            <v>TOTAL:TOTAL:Z02</v>
          </cell>
        </row>
        <row r="2968">
          <cell r="B2968" t="str">
            <v>TOTAL:TOTAL:Z02</v>
          </cell>
        </row>
        <row r="2969">
          <cell r="B2969" t="str">
            <v>TOTAL:TOTAL:Z02</v>
          </cell>
        </row>
        <row r="2970">
          <cell r="B2970" t="str">
            <v>TOTAL:TOTAL:Z02</v>
          </cell>
        </row>
        <row r="2971">
          <cell r="B2971" t="str">
            <v>TOTAL:TOTAL:Z02</v>
          </cell>
        </row>
        <row r="2972">
          <cell r="B2972" t="str">
            <v>TOTAL:TOTAL:Z02</v>
          </cell>
        </row>
        <row r="2973">
          <cell r="B2973" t="str">
            <v>TOTAL:TOTAL:Z02</v>
          </cell>
        </row>
        <row r="2974">
          <cell r="B2974" t="str">
            <v>TOTAL:TOTAL:Z02</v>
          </cell>
        </row>
        <row r="2975">
          <cell r="B2975" t="str">
            <v>TOTAL:TOTAL:Z02</v>
          </cell>
        </row>
        <row r="2976">
          <cell r="B2976" t="str">
            <v>TOTAL:TOTAL:Z02</v>
          </cell>
        </row>
        <row r="2977">
          <cell r="B2977" t="str">
            <v>TOTAL:TOTAL:Z02</v>
          </cell>
        </row>
        <row r="2978">
          <cell r="B2978" t="str">
            <v>TOTAL:TOTAL:Z02</v>
          </cell>
        </row>
        <row r="2979">
          <cell r="B2979" t="str">
            <v>TOTAL:TOTAL:Z02</v>
          </cell>
        </row>
        <row r="2980">
          <cell r="B2980" t="str">
            <v>TOTAL:TOTAL:Z02</v>
          </cell>
        </row>
        <row r="2981">
          <cell r="B2981" t="str">
            <v>TOTAL:TOTAL:Z02</v>
          </cell>
        </row>
        <row r="2982">
          <cell r="B2982" t="str">
            <v>TOTAL:TOTAL:Z02</v>
          </cell>
        </row>
        <row r="2983">
          <cell r="B2983" t="str">
            <v>TOTAL:TOTAL:Z02</v>
          </cell>
        </row>
        <row r="2984">
          <cell r="B2984" t="str">
            <v>TOTAL:TOTAL:Z02</v>
          </cell>
        </row>
        <row r="2985">
          <cell r="B2985" t="str">
            <v>TOTAL:TOTAL:Z02</v>
          </cell>
        </row>
        <row r="2986">
          <cell r="B2986" t="str">
            <v>TOTAL:TOTAL:Z02</v>
          </cell>
        </row>
        <row r="2987">
          <cell r="B2987" t="str">
            <v>TOTAL:TOTAL:Z02</v>
          </cell>
        </row>
        <row r="2988">
          <cell r="B2988" t="str">
            <v>TOTAL:TOTAL:Z02</v>
          </cell>
        </row>
        <row r="2989">
          <cell r="B2989" t="str">
            <v>TOTAL:TOTAL:Z02</v>
          </cell>
        </row>
        <row r="2990">
          <cell r="B2990" t="str">
            <v>TOTAL:TOTAL:Z02</v>
          </cell>
        </row>
        <row r="2991">
          <cell r="B2991" t="str">
            <v>TOTAL:TOTAL:Z02</v>
          </cell>
        </row>
        <row r="2992">
          <cell r="B2992" t="str">
            <v>TOTAL:TOTAL:Z02</v>
          </cell>
        </row>
        <row r="2993">
          <cell r="B2993" t="str">
            <v>TOTAL:TOTAL:Z02</v>
          </cell>
        </row>
        <row r="2994">
          <cell r="B2994" t="str">
            <v>TOTAL:TOTAL:Z02</v>
          </cell>
        </row>
        <row r="2995">
          <cell r="B2995" t="str">
            <v>TOTAL:TOTAL:Z02</v>
          </cell>
        </row>
        <row r="2996">
          <cell r="B2996" t="str">
            <v>TOTAL:TOTAL:Z02</v>
          </cell>
        </row>
        <row r="2997">
          <cell r="B2997" t="str">
            <v>TOTAL:TOTAL:Z02</v>
          </cell>
        </row>
        <row r="2998">
          <cell r="B2998" t="str">
            <v>TOTAL:TOTAL:Z02</v>
          </cell>
        </row>
        <row r="2999">
          <cell r="B2999" t="str">
            <v>TOTAL:TOTAL:Z02</v>
          </cell>
        </row>
        <row r="3000">
          <cell r="B3000" t="str">
            <v>TOTAL:TOTAL:Z02</v>
          </cell>
        </row>
        <row r="3001">
          <cell r="B3001" t="str">
            <v>TOTAL:TOTAL:Z02</v>
          </cell>
        </row>
        <row r="3002">
          <cell r="B3002" t="str">
            <v>TOTAL:TOTAL:Z02</v>
          </cell>
        </row>
        <row r="3003">
          <cell r="B3003" t="str">
            <v>TOTAL:TOTAL:Z02</v>
          </cell>
        </row>
        <row r="3004">
          <cell r="B3004" t="str">
            <v>TOTAL:TOTAL:Z02</v>
          </cell>
        </row>
        <row r="3005">
          <cell r="B3005" t="str">
            <v>TOTAL:TOTAL:Z02</v>
          </cell>
        </row>
        <row r="3006">
          <cell r="B3006" t="str">
            <v>TOTAL:TOTAL:Z02</v>
          </cell>
        </row>
        <row r="3007">
          <cell r="B3007" t="str">
            <v>TOTAL:TOTAL:Z02</v>
          </cell>
        </row>
        <row r="3008">
          <cell r="B3008" t="str">
            <v>TOTAL:TOTAL:Z02</v>
          </cell>
        </row>
        <row r="3009">
          <cell r="B3009" t="str">
            <v>TOTAL:TOTAL:Z02</v>
          </cell>
        </row>
        <row r="3010">
          <cell r="B3010" t="str">
            <v>TOTAL:TOTAL:Z02</v>
          </cell>
        </row>
        <row r="3011">
          <cell r="B3011" t="str">
            <v>TOTAL:TOTAL:Z02</v>
          </cell>
        </row>
        <row r="3012">
          <cell r="B3012" t="str">
            <v>TOTAL:TOTAL:Z02</v>
          </cell>
        </row>
        <row r="3013">
          <cell r="B3013" t="str">
            <v>TOTAL:TOTAL:Z02</v>
          </cell>
        </row>
        <row r="3014">
          <cell r="B3014" t="str">
            <v>TOTAL:TOTAL:Z02</v>
          </cell>
        </row>
        <row r="3015">
          <cell r="B3015" t="str">
            <v>TOTAL:TOTAL:Z02</v>
          </cell>
        </row>
        <row r="3016">
          <cell r="B3016" t="str">
            <v>TOTAL:TOTAL:Z02</v>
          </cell>
        </row>
        <row r="3017">
          <cell r="B3017" t="str">
            <v>TOTAL:TOTAL:Z02</v>
          </cell>
        </row>
        <row r="3018">
          <cell r="B3018" t="str">
            <v>TOTAL:TOTAL:Z02</v>
          </cell>
        </row>
        <row r="3019">
          <cell r="B3019" t="str">
            <v>TOTAL:TOTAL:Z02</v>
          </cell>
        </row>
        <row r="3020">
          <cell r="B3020" t="str">
            <v>TOTAL:TOTAL:Z02</v>
          </cell>
        </row>
        <row r="3021">
          <cell r="B3021" t="str">
            <v>TOTAL:TOTAL:Z02</v>
          </cell>
        </row>
        <row r="3022">
          <cell r="B3022" t="str">
            <v>TOTAL:TOTAL:Z02</v>
          </cell>
        </row>
        <row r="3023">
          <cell r="B3023" t="str">
            <v>TOTAL:TOTAL:Z02</v>
          </cell>
        </row>
        <row r="3024">
          <cell r="B3024" t="str">
            <v>TOTAL:TOTAL:Z02</v>
          </cell>
        </row>
        <row r="3025">
          <cell r="B3025" t="str">
            <v>TOTAL:TOTAL:Z02</v>
          </cell>
        </row>
        <row r="3026">
          <cell r="B3026" t="str">
            <v>TOTAL:TOTAL:Z02</v>
          </cell>
        </row>
        <row r="3027">
          <cell r="B3027" t="str">
            <v>TOTAL:TOTAL:Z02</v>
          </cell>
        </row>
        <row r="3028">
          <cell r="B3028" t="str">
            <v>TOTAL:TOTAL:Z02</v>
          </cell>
        </row>
        <row r="3029">
          <cell r="B3029" t="str">
            <v>TOTAL:TOTAL:Z02</v>
          </cell>
        </row>
        <row r="3030">
          <cell r="B3030" t="str">
            <v>TOTAL:TOTAL:Z02</v>
          </cell>
        </row>
        <row r="3031">
          <cell r="B3031" t="str">
            <v>TOTAL:TOTAL:Z02</v>
          </cell>
        </row>
        <row r="3032">
          <cell r="B3032" t="str">
            <v>TOTAL:TOTAL:Z02</v>
          </cell>
        </row>
        <row r="3033">
          <cell r="B3033" t="str">
            <v>TOTAL:TOTAL:Z02</v>
          </cell>
        </row>
        <row r="3034">
          <cell r="B3034" t="str">
            <v>TOTAL:TOTAL:Z02</v>
          </cell>
        </row>
        <row r="3035">
          <cell r="B3035" t="str">
            <v>TOTAL:TOTAL:Z02</v>
          </cell>
        </row>
        <row r="3036">
          <cell r="B3036" t="str">
            <v>TOTAL:TOTAL:Z02</v>
          </cell>
        </row>
        <row r="3037">
          <cell r="B3037" t="str">
            <v>TOTAL:TOTAL:Z02</v>
          </cell>
        </row>
        <row r="3038">
          <cell r="B3038" t="str">
            <v>TOTAL:TOTAL:Z02</v>
          </cell>
        </row>
        <row r="3039">
          <cell r="B3039" t="str">
            <v>TOTAL:TOTAL:Z02</v>
          </cell>
        </row>
        <row r="3040">
          <cell r="B3040" t="str">
            <v>TOTAL:TOTAL:Z02</v>
          </cell>
        </row>
        <row r="3041">
          <cell r="B3041" t="str">
            <v>TOTAL:TOTAL:Z02</v>
          </cell>
        </row>
        <row r="3042">
          <cell r="B3042" t="str">
            <v>TOTAL:TOTAL:Z02</v>
          </cell>
        </row>
        <row r="3043">
          <cell r="B3043" t="str">
            <v>TOTAL:TOTAL:Z02</v>
          </cell>
        </row>
        <row r="3044">
          <cell r="B3044" t="str">
            <v>TOTAL:TOTAL:Z02</v>
          </cell>
        </row>
        <row r="3045">
          <cell r="B3045" t="str">
            <v>TOTAL:TOTAL:Z02</v>
          </cell>
        </row>
        <row r="3046">
          <cell r="B3046" t="str">
            <v>TOTAL:TOTAL:Z02</v>
          </cell>
        </row>
        <row r="3047">
          <cell r="B3047" t="str">
            <v>TOTAL:TOTAL:Z02</v>
          </cell>
        </row>
        <row r="3048">
          <cell r="B3048" t="str">
            <v>TOTAL:TOTAL:Z02</v>
          </cell>
        </row>
        <row r="3049">
          <cell r="B3049" t="str">
            <v>TOTAL:TOTAL:Z02</v>
          </cell>
        </row>
        <row r="3050">
          <cell r="B3050" t="str">
            <v>TOTAL:TOTAL:Z02</v>
          </cell>
        </row>
        <row r="3051">
          <cell r="B3051" t="str">
            <v>TOTAL:TOTAL:Z02</v>
          </cell>
        </row>
        <row r="3052">
          <cell r="B3052" t="str">
            <v>TOTAL:TOTAL:Z02</v>
          </cell>
        </row>
        <row r="3053">
          <cell r="B3053" t="str">
            <v>TOTAL:TOTAL:Z02</v>
          </cell>
        </row>
        <row r="3054">
          <cell r="B3054" t="str">
            <v>TOTAL:TOTAL:Z02</v>
          </cell>
        </row>
        <row r="3055">
          <cell r="B3055" t="str">
            <v>TOTAL:TOTAL:Z02</v>
          </cell>
        </row>
        <row r="3056">
          <cell r="B3056" t="str">
            <v>TOTAL:TOTAL:Z02</v>
          </cell>
        </row>
        <row r="3057">
          <cell r="B3057" t="str">
            <v>TOTAL:TOTAL:Z02</v>
          </cell>
        </row>
        <row r="3058">
          <cell r="B3058" t="str">
            <v>TOTAL:TOTAL:Z02</v>
          </cell>
        </row>
        <row r="3059">
          <cell r="B3059" t="str">
            <v>TOTAL:TOTAL:Z02</v>
          </cell>
        </row>
        <row r="3060">
          <cell r="B3060" t="str">
            <v>TOTAL:TOTAL:Z02</v>
          </cell>
        </row>
        <row r="3061">
          <cell r="B3061" t="str">
            <v>TOTAL:TOTAL:Z02</v>
          </cell>
        </row>
        <row r="3062">
          <cell r="B3062" t="str">
            <v>TOTAL:TOTAL:Z02</v>
          </cell>
        </row>
        <row r="3063">
          <cell r="B3063" t="str">
            <v>TOTAL:TOTAL:Z02</v>
          </cell>
        </row>
        <row r="3064">
          <cell r="B3064" t="str">
            <v>TOTAL:TOTAL:Z02</v>
          </cell>
        </row>
        <row r="3065">
          <cell r="B3065" t="str">
            <v>TOTAL:TOTAL:Z02</v>
          </cell>
        </row>
        <row r="3066">
          <cell r="B3066" t="str">
            <v>TOTAL:TOTAL:Z02</v>
          </cell>
        </row>
        <row r="3067">
          <cell r="B3067" t="str">
            <v>TOTAL:TOTAL:Z02</v>
          </cell>
        </row>
        <row r="3068">
          <cell r="B3068" t="str">
            <v>TOTAL:TOTAL:Z02</v>
          </cell>
        </row>
        <row r="3069">
          <cell r="B3069" t="str">
            <v>TOTAL:TOTAL:Z02</v>
          </cell>
        </row>
        <row r="3070">
          <cell r="B3070" t="str">
            <v>TOTAL:TOTAL:Z02</v>
          </cell>
        </row>
        <row r="3071">
          <cell r="B3071" t="str">
            <v>TOTAL:TOTAL:Z02</v>
          </cell>
        </row>
        <row r="3072">
          <cell r="B3072" t="str">
            <v>TOTAL:TOTAL:Z02</v>
          </cell>
        </row>
        <row r="3073">
          <cell r="B3073" t="str">
            <v>TOTAL:TOTAL:Z02</v>
          </cell>
        </row>
        <row r="3074">
          <cell r="B3074" t="str">
            <v>TOTAL:TOTAL:Z02</v>
          </cell>
        </row>
        <row r="3075">
          <cell r="B3075" t="str">
            <v>TOTAL:TOTAL:Z02</v>
          </cell>
        </row>
        <row r="3076">
          <cell r="B3076" t="str">
            <v>TOTAL:TOTAL:Z02</v>
          </cell>
        </row>
        <row r="3077">
          <cell r="B3077" t="str">
            <v>TOTAL:TOTAL:Z02</v>
          </cell>
        </row>
        <row r="3078">
          <cell r="B3078" t="str">
            <v>TOTAL:TOTAL:Z02</v>
          </cell>
        </row>
        <row r="3079">
          <cell r="B3079" t="str">
            <v>TOTAL:TOTAL:Z02</v>
          </cell>
        </row>
        <row r="3080">
          <cell r="B3080" t="str">
            <v>TOTAL:TOTAL:Z02</v>
          </cell>
        </row>
        <row r="3081">
          <cell r="B3081" t="str">
            <v>TOTAL:TOTAL:Z02</v>
          </cell>
        </row>
        <row r="3082">
          <cell r="B3082" t="str">
            <v>TOTAL:TOTAL:Z02</v>
          </cell>
        </row>
        <row r="3083">
          <cell r="B3083" t="str">
            <v>TOTAL:TOTAL:Z02</v>
          </cell>
        </row>
        <row r="3084">
          <cell r="B3084" t="str">
            <v>TOTAL:TOTAL:Z02</v>
          </cell>
        </row>
        <row r="3085">
          <cell r="B3085" t="str">
            <v>TOTAL:TOTAL:Z02</v>
          </cell>
        </row>
        <row r="3086">
          <cell r="B3086" t="str">
            <v>TOTAL:TOTAL:Z02</v>
          </cell>
        </row>
        <row r="3087">
          <cell r="B3087" t="str">
            <v>TOTAL:TOTAL:Z02</v>
          </cell>
        </row>
        <row r="3088">
          <cell r="B3088" t="str">
            <v>TOTAL:TOTAL:Z02</v>
          </cell>
        </row>
        <row r="3089">
          <cell r="B3089" t="str">
            <v>TOTAL:TOTAL:Z02</v>
          </cell>
        </row>
        <row r="3090">
          <cell r="B3090" t="str">
            <v>TOTAL:TOTAL:Z02</v>
          </cell>
        </row>
        <row r="3091">
          <cell r="B3091" t="str">
            <v>TOTAL:TOTAL:Z02</v>
          </cell>
        </row>
        <row r="3092">
          <cell r="B3092" t="str">
            <v>TOTAL:TOTAL:Z02</v>
          </cell>
        </row>
        <row r="3093">
          <cell r="B3093" t="str">
            <v>TOTAL:TOTAL:Z02</v>
          </cell>
        </row>
        <row r="3094">
          <cell r="B3094" t="str">
            <v>TOTAL:TOTAL:Z02</v>
          </cell>
        </row>
        <row r="3095">
          <cell r="B3095" t="str">
            <v>TOTAL:TOTAL:Z02</v>
          </cell>
        </row>
        <row r="3096">
          <cell r="B3096" t="str">
            <v>TOTAL:TOTAL:Z02</v>
          </cell>
        </row>
        <row r="3097">
          <cell r="B3097" t="str">
            <v>TOTAL:TOTAL:Z02</v>
          </cell>
        </row>
        <row r="3098">
          <cell r="B3098" t="str">
            <v>TOTAL:TOTAL:Z02</v>
          </cell>
        </row>
        <row r="3099">
          <cell r="B3099" t="str">
            <v>TOTAL:TOTAL:Z02</v>
          </cell>
        </row>
        <row r="3100">
          <cell r="B3100" t="str">
            <v>TOTAL:TOTAL:Z02</v>
          </cell>
        </row>
        <row r="3101">
          <cell r="B3101" t="str">
            <v>TOTAL:TOTAL:Z02</v>
          </cell>
        </row>
        <row r="3102">
          <cell r="B3102" t="str">
            <v>TOTAL:TOTAL:Z02</v>
          </cell>
        </row>
        <row r="3103">
          <cell r="B3103" t="str">
            <v>TOTAL:TOTAL:Z02</v>
          </cell>
        </row>
        <row r="3104">
          <cell r="B3104" t="str">
            <v>TOTAL:TOTAL:Z02</v>
          </cell>
        </row>
        <row r="3105">
          <cell r="B3105" t="str">
            <v>TOTAL:TOTAL:Z02</v>
          </cell>
        </row>
        <row r="3106">
          <cell r="B3106" t="str">
            <v>TOTAL:TOTAL:Z02</v>
          </cell>
        </row>
        <row r="3107">
          <cell r="B3107" t="str">
            <v>TOTAL:TOTAL:Z02</v>
          </cell>
        </row>
        <row r="3108">
          <cell r="B3108" t="str">
            <v>TOTAL:TOTAL:Z02</v>
          </cell>
        </row>
        <row r="3109">
          <cell r="B3109" t="str">
            <v>TOTAL:TOTAL:Z02</v>
          </cell>
        </row>
        <row r="3110">
          <cell r="B3110" t="str">
            <v>TOTAL:TOTAL:Z02</v>
          </cell>
        </row>
        <row r="3111">
          <cell r="B3111" t="str">
            <v>TOTAL:TOTAL:Z02</v>
          </cell>
        </row>
        <row r="3112">
          <cell r="B3112" t="str">
            <v>TOTAL:TOTAL:Z02</v>
          </cell>
        </row>
        <row r="3113">
          <cell r="B3113" t="str">
            <v>TOTAL:TOTAL:Z02</v>
          </cell>
        </row>
        <row r="3114">
          <cell r="B3114" t="str">
            <v>TOTAL:TOTAL:Z02</v>
          </cell>
        </row>
        <row r="3115">
          <cell r="B3115" t="str">
            <v>TOTAL:TOTAL:Z02</v>
          </cell>
        </row>
        <row r="3116">
          <cell r="B3116" t="str">
            <v>TOTAL:TOTAL:Z02</v>
          </cell>
        </row>
        <row r="3117">
          <cell r="B3117" t="str">
            <v>TOTAL:TOTAL:Z02</v>
          </cell>
        </row>
        <row r="3118">
          <cell r="B3118" t="str">
            <v>TOTAL:TOTAL:Z02</v>
          </cell>
        </row>
        <row r="3119">
          <cell r="B3119" t="str">
            <v>TOTAL:TOTAL:Z02</v>
          </cell>
        </row>
        <row r="3120">
          <cell r="B3120" t="str">
            <v>TOTAL:TOTAL:Z02</v>
          </cell>
        </row>
        <row r="3121">
          <cell r="B3121" t="str">
            <v>TOTAL:TOTAL:Z02</v>
          </cell>
        </row>
        <row r="3122">
          <cell r="B3122" t="str">
            <v>TOTAL:TOTAL:Z02</v>
          </cell>
        </row>
        <row r="3123">
          <cell r="B3123" t="str">
            <v>TOTAL:TOTAL:Z02</v>
          </cell>
        </row>
        <row r="3124">
          <cell r="B3124" t="str">
            <v>TOTAL:TOTAL:Z02</v>
          </cell>
        </row>
        <row r="3125">
          <cell r="B3125" t="str">
            <v>TOTAL:TOTAL:Z02</v>
          </cell>
        </row>
        <row r="3126">
          <cell r="B3126" t="str">
            <v>TOTAL:TOTAL:Z02</v>
          </cell>
        </row>
        <row r="3127">
          <cell r="B3127" t="str">
            <v>TOTAL:TOTAL:Z02</v>
          </cell>
        </row>
        <row r="3128">
          <cell r="B3128" t="str">
            <v>TOTAL:TOTAL:Z02</v>
          </cell>
        </row>
        <row r="3129">
          <cell r="B3129" t="str">
            <v>TOTAL:TOTAL:Z02</v>
          </cell>
        </row>
        <row r="3130">
          <cell r="B3130" t="str">
            <v>TOTAL:TOTAL:Z02</v>
          </cell>
        </row>
        <row r="3131">
          <cell r="B3131" t="str">
            <v>TOTAL:TOTAL:Z02</v>
          </cell>
        </row>
        <row r="3132">
          <cell r="B3132" t="str">
            <v>TOTAL:TOTAL:Z02</v>
          </cell>
        </row>
        <row r="3133">
          <cell r="B3133" t="str">
            <v>TOTAL:TOTAL:Z02</v>
          </cell>
        </row>
        <row r="3134">
          <cell r="B3134" t="str">
            <v>TOTAL:TOTAL:Z02</v>
          </cell>
        </row>
        <row r="3135">
          <cell r="B3135" t="str">
            <v>TOTAL:TOTAL:Z02</v>
          </cell>
        </row>
        <row r="3136">
          <cell r="B3136" t="str">
            <v>TOTAL:TOTAL:Z02</v>
          </cell>
        </row>
        <row r="3137">
          <cell r="B3137" t="str">
            <v>TOTAL:TOTAL:Z02</v>
          </cell>
        </row>
        <row r="3138">
          <cell r="B3138" t="str">
            <v>TOTAL:TOTAL:Z02</v>
          </cell>
        </row>
        <row r="3139">
          <cell r="B3139" t="str">
            <v>TOTAL:TOTAL:Z02</v>
          </cell>
        </row>
        <row r="3140">
          <cell r="B3140" t="str">
            <v>TOTAL:TOTAL:Z02</v>
          </cell>
        </row>
        <row r="3141">
          <cell r="B3141" t="str">
            <v>TOTAL:TOTAL:Z02</v>
          </cell>
        </row>
        <row r="3142">
          <cell r="B3142" t="str">
            <v>TOTAL:TOTAL:Z02</v>
          </cell>
        </row>
        <row r="3143">
          <cell r="B3143" t="str">
            <v>TOTAL:TOTAL:Z02</v>
          </cell>
        </row>
        <row r="3144">
          <cell r="B3144" t="str">
            <v>TOTAL:TOTAL:Z02</v>
          </cell>
        </row>
        <row r="3145">
          <cell r="B3145" t="str">
            <v>TOTAL:TOTAL:Z02</v>
          </cell>
        </row>
        <row r="3146">
          <cell r="B3146" t="str">
            <v>TOTAL:TOTAL:Z02</v>
          </cell>
        </row>
        <row r="3147">
          <cell r="B3147" t="str">
            <v>TOTAL:TOTAL:Z02</v>
          </cell>
        </row>
        <row r="3148">
          <cell r="B3148" t="str">
            <v>TOTAL:TOTAL:Z02</v>
          </cell>
        </row>
        <row r="3149">
          <cell r="B3149" t="str">
            <v>TOTAL:TOTAL:Z02</v>
          </cell>
        </row>
        <row r="3150">
          <cell r="B3150" t="str">
            <v>TOTAL:TOTAL:Z02</v>
          </cell>
        </row>
        <row r="3151">
          <cell r="B3151" t="str">
            <v>TOTAL:TOTAL:Z02</v>
          </cell>
        </row>
        <row r="3152">
          <cell r="B3152" t="str">
            <v>TOTAL:TOTAL:Z02</v>
          </cell>
        </row>
        <row r="3153">
          <cell r="B3153" t="str">
            <v>TOTAL:TOTAL:Z02</v>
          </cell>
        </row>
        <row r="3154">
          <cell r="B3154" t="str">
            <v>TOTAL:TOTAL:Z02</v>
          </cell>
        </row>
        <row r="3155">
          <cell r="B3155" t="str">
            <v>TOTAL:TOTAL:Z02</v>
          </cell>
        </row>
        <row r="3156">
          <cell r="B3156" t="str">
            <v>TOTAL:TOTAL:Z02</v>
          </cell>
        </row>
        <row r="3157">
          <cell r="B3157" t="str">
            <v>TOTAL:TOTAL:Z02</v>
          </cell>
        </row>
        <row r="3158">
          <cell r="B3158" t="str">
            <v>TOTAL:TOTAL:Z02</v>
          </cell>
        </row>
        <row r="3159">
          <cell r="B3159" t="str">
            <v>TOTAL:TOTAL:Z02</v>
          </cell>
        </row>
        <row r="3160">
          <cell r="B3160" t="str">
            <v>TOTAL:TOTAL:Z02</v>
          </cell>
        </row>
        <row r="3161">
          <cell r="B3161" t="str">
            <v>TOTAL:TOTAL:Z02</v>
          </cell>
        </row>
        <row r="3162">
          <cell r="B3162" t="str">
            <v>TOTAL:TOTAL:Z02</v>
          </cell>
        </row>
        <row r="3163">
          <cell r="B3163" t="str">
            <v>TOTAL:TOTAL:Z02</v>
          </cell>
        </row>
        <row r="3164">
          <cell r="B3164" t="str">
            <v>TOTAL:TOTAL:Z02</v>
          </cell>
        </row>
        <row r="3165">
          <cell r="B3165" t="str">
            <v>TOTAL:TOTAL:Z02</v>
          </cell>
        </row>
        <row r="3166">
          <cell r="B3166" t="str">
            <v>TOTAL:TOTAL:Z02</v>
          </cell>
        </row>
        <row r="3167">
          <cell r="B3167" t="str">
            <v>TOTAL:TOTAL:Z02</v>
          </cell>
        </row>
        <row r="3168">
          <cell r="B3168" t="str">
            <v>TOTAL:TOTAL:Z02</v>
          </cell>
        </row>
        <row r="3169">
          <cell r="B3169" t="str">
            <v>TOTAL:TOTAL:Z02</v>
          </cell>
        </row>
        <row r="3170">
          <cell r="B3170" t="str">
            <v>TOTAL:TOTAL:Z02</v>
          </cell>
        </row>
        <row r="3171">
          <cell r="B3171" t="str">
            <v>TOTAL:TOTAL:Z02</v>
          </cell>
        </row>
        <row r="3172">
          <cell r="B3172" t="str">
            <v>TOTAL:TOTAL:Z02</v>
          </cell>
        </row>
        <row r="3173">
          <cell r="B3173" t="str">
            <v>TOTAL:TOTAL:Z02</v>
          </cell>
        </row>
        <row r="3174">
          <cell r="B3174" t="str">
            <v>TOTAL:TOTAL:Z02</v>
          </cell>
        </row>
        <row r="3175">
          <cell r="B3175" t="str">
            <v>TOTAL:TOTAL:Z02</v>
          </cell>
        </row>
        <row r="3176">
          <cell r="B3176" t="str">
            <v>TOTAL:TOTAL:Z02</v>
          </cell>
        </row>
        <row r="3177">
          <cell r="B3177" t="str">
            <v>TOTAL:TOTAL:Z02</v>
          </cell>
        </row>
        <row r="3178">
          <cell r="B3178" t="str">
            <v>TOTAL:TOTAL:Z02</v>
          </cell>
        </row>
        <row r="3179">
          <cell r="B3179" t="str">
            <v>TOTAL:TOTAL:Z02</v>
          </cell>
        </row>
        <row r="3180">
          <cell r="B3180" t="str">
            <v>TOTAL:TOTAL:Z02</v>
          </cell>
        </row>
        <row r="3181">
          <cell r="B3181" t="str">
            <v>TOTAL:TOTAL:Z02</v>
          </cell>
        </row>
        <row r="3182">
          <cell r="B3182" t="str">
            <v>TOTAL:TOTAL:Z02</v>
          </cell>
        </row>
        <row r="3183">
          <cell r="B3183" t="str">
            <v>TOTAL:TOTAL:Z02</v>
          </cell>
        </row>
        <row r="3184">
          <cell r="B3184" t="str">
            <v>TOTAL:TOTAL:Z02</v>
          </cell>
        </row>
        <row r="3185">
          <cell r="B3185" t="str">
            <v>TOTAL:TOTAL:Z02</v>
          </cell>
        </row>
        <row r="3186">
          <cell r="B3186" t="str">
            <v>TOTAL:TOTAL:Z02</v>
          </cell>
        </row>
        <row r="3187">
          <cell r="B3187" t="str">
            <v>TOTAL:TOTAL:Z02</v>
          </cell>
        </row>
        <row r="3188">
          <cell r="B3188" t="str">
            <v>TOTAL:TOTAL:Z02</v>
          </cell>
        </row>
        <row r="3189">
          <cell r="B3189" t="str">
            <v>TOTAL:TOTAL:Z02</v>
          </cell>
        </row>
        <row r="3190">
          <cell r="B3190" t="str">
            <v>TOTAL:TOTAL:Z02</v>
          </cell>
        </row>
        <row r="3191">
          <cell r="B3191" t="str">
            <v>TOTAL:TOTAL:Z02</v>
          </cell>
        </row>
        <row r="3192">
          <cell r="B3192" t="str">
            <v>TOTAL:TOTAL:Z02</v>
          </cell>
        </row>
        <row r="3193">
          <cell r="B3193" t="str">
            <v>TOTAL:TOTAL:Z02</v>
          </cell>
        </row>
        <row r="3194">
          <cell r="B3194" t="str">
            <v>TOTAL:TOTAL:Z02</v>
          </cell>
        </row>
        <row r="3195">
          <cell r="B3195" t="str">
            <v>TOTAL:TOTAL:Z02</v>
          </cell>
        </row>
        <row r="3196">
          <cell r="B3196" t="str">
            <v>TOTAL:TOTAL:Z02</v>
          </cell>
        </row>
        <row r="3197">
          <cell r="B3197" t="str">
            <v>TOTAL:TOTAL:Z02</v>
          </cell>
        </row>
        <row r="3198">
          <cell r="B3198" t="str">
            <v>TOTAL:TOTAL:Z02</v>
          </cell>
        </row>
        <row r="3199">
          <cell r="B3199" t="str">
            <v>TOTAL:TOTAL:Z02</v>
          </cell>
        </row>
        <row r="3200">
          <cell r="B3200" t="str">
            <v>TOTAL:TOTAL:Z02</v>
          </cell>
        </row>
        <row r="3201">
          <cell r="B3201" t="str">
            <v>TOTAL:TOTAL:Z02</v>
          </cell>
        </row>
        <row r="3202">
          <cell r="B3202" t="str">
            <v>TOTAL:TOTAL:Z02</v>
          </cell>
        </row>
        <row r="3203">
          <cell r="B3203" t="str">
            <v>TOTAL:TOTAL:Z02</v>
          </cell>
        </row>
        <row r="3204">
          <cell r="B3204" t="str">
            <v>TOTAL:TOTAL:Z02</v>
          </cell>
        </row>
        <row r="3205">
          <cell r="B3205" t="str">
            <v>TOTAL:TOTAL:Z02</v>
          </cell>
        </row>
        <row r="3206">
          <cell r="B3206" t="str">
            <v>TOTAL:TOTAL:Z02</v>
          </cell>
        </row>
        <row r="3207">
          <cell r="B3207" t="str">
            <v>TOTAL:TOTAL:Z02</v>
          </cell>
        </row>
        <row r="3208">
          <cell r="B3208" t="str">
            <v>TOTAL:TOTAL:Z02</v>
          </cell>
        </row>
        <row r="3209">
          <cell r="B3209" t="str">
            <v>TOTAL:TOTAL:Z02</v>
          </cell>
        </row>
        <row r="3210">
          <cell r="B3210" t="str">
            <v>TOTAL:TOTAL:Z02</v>
          </cell>
        </row>
        <row r="3211">
          <cell r="B3211" t="str">
            <v>TOTAL:TOTAL:Z02</v>
          </cell>
        </row>
        <row r="3212">
          <cell r="B3212" t="str">
            <v>TOTAL:TOTAL:Z02</v>
          </cell>
        </row>
        <row r="3213">
          <cell r="B3213" t="str">
            <v>TOTAL:TOTAL:Z02</v>
          </cell>
        </row>
        <row r="3214">
          <cell r="B3214" t="str">
            <v>TOTAL:TOTAL:Z02</v>
          </cell>
        </row>
        <row r="3215">
          <cell r="B3215" t="str">
            <v>TOTAL:TOTAL:Z02</v>
          </cell>
        </row>
        <row r="3216">
          <cell r="B3216" t="str">
            <v>TOTAL:TOTAL:Z02</v>
          </cell>
        </row>
        <row r="3217">
          <cell r="B3217" t="str">
            <v>TOTAL:TOTAL:Z02</v>
          </cell>
        </row>
        <row r="3218">
          <cell r="B3218" t="str">
            <v>TOTAL:TOTAL:Z02</v>
          </cell>
        </row>
        <row r="3219">
          <cell r="B3219" t="str">
            <v>TOTAL:TOTAL:Z02</v>
          </cell>
        </row>
        <row r="3220">
          <cell r="B3220" t="str">
            <v>TOTAL:TOTAL:Z02</v>
          </cell>
        </row>
        <row r="3221">
          <cell r="B3221" t="str">
            <v>TOTAL:TOTAL:Z02</v>
          </cell>
        </row>
        <row r="3222">
          <cell r="B3222" t="str">
            <v>TOTAL:TOTAL:Z02</v>
          </cell>
        </row>
        <row r="3223">
          <cell r="B3223" t="str">
            <v>TOTAL:TOTAL:Z02</v>
          </cell>
        </row>
        <row r="3224">
          <cell r="B3224" t="str">
            <v>TOTAL:TOTAL:Z02</v>
          </cell>
        </row>
        <row r="3225">
          <cell r="B3225" t="str">
            <v>TOTAL:TOTAL:Z02</v>
          </cell>
        </row>
        <row r="3226">
          <cell r="B3226" t="str">
            <v>TOTAL:TOTAL:Z02</v>
          </cell>
        </row>
        <row r="3227">
          <cell r="B3227" t="str">
            <v>TOTAL:TOTAL:Z02</v>
          </cell>
        </row>
        <row r="3228">
          <cell r="B3228" t="str">
            <v>TOTAL:TOTAL:Z02</v>
          </cell>
        </row>
        <row r="3229">
          <cell r="B3229" t="str">
            <v>TOTAL:TOTAL:Z02</v>
          </cell>
        </row>
        <row r="3230">
          <cell r="B3230" t="str">
            <v>TOTAL:TOTAL:Z02</v>
          </cell>
        </row>
        <row r="3231">
          <cell r="B3231" t="str">
            <v>TOTAL:TOTAL:Z02</v>
          </cell>
        </row>
        <row r="3232">
          <cell r="B3232" t="str">
            <v>TOTAL:TOTAL:Z02</v>
          </cell>
        </row>
        <row r="3233">
          <cell r="B3233" t="str">
            <v>TOTAL:TOTAL:Z02</v>
          </cell>
        </row>
        <row r="3234">
          <cell r="B3234" t="str">
            <v>TOTAL:TOTAL:Z02</v>
          </cell>
        </row>
        <row r="3235">
          <cell r="B3235" t="str">
            <v>TOTAL:TOTAL:Z02</v>
          </cell>
        </row>
        <row r="3236">
          <cell r="B3236" t="str">
            <v>TOTAL:TOTAL:Z02</v>
          </cell>
        </row>
        <row r="3237">
          <cell r="B3237" t="str">
            <v>TOTAL:TOTAL:Z02</v>
          </cell>
        </row>
        <row r="3238">
          <cell r="B3238" t="str">
            <v>TOTAL:TOTAL:Z02</v>
          </cell>
        </row>
        <row r="3239">
          <cell r="B3239" t="str">
            <v>TOTAL:TOTAL:Z02</v>
          </cell>
        </row>
        <row r="3240">
          <cell r="B3240" t="str">
            <v>TOTAL:TOTAL:Z02</v>
          </cell>
        </row>
        <row r="3241">
          <cell r="B3241" t="str">
            <v>TOTAL:TOTAL:Z02</v>
          </cell>
        </row>
        <row r="3242">
          <cell r="B3242" t="str">
            <v>TOTAL:TOTAL:Z02</v>
          </cell>
        </row>
        <row r="3243">
          <cell r="B3243" t="str">
            <v>TOTAL:TOTAL:Z02</v>
          </cell>
        </row>
        <row r="3244">
          <cell r="B3244" t="str">
            <v>TOTAL:TOTAL:Z02</v>
          </cell>
        </row>
        <row r="3245">
          <cell r="B3245" t="str">
            <v>TOTAL:TOTAL:Z02</v>
          </cell>
        </row>
        <row r="3246">
          <cell r="B3246" t="str">
            <v>TOTAL:TOTAL:Z02</v>
          </cell>
        </row>
        <row r="3247">
          <cell r="B3247" t="str">
            <v>TOTAL:TOTAL:Z02</v>
          </cell>
        </row>
        <row r="3248">
          <cell r="B3248" t="str">
            <v>TOTAL:TOTAL:Z02</v>
          </cell>
        </row>
        <row r="3249">
          <cell r="B3249" t="str">
            <v>TOTAL:TOTAL:Z02</v>
          </cell>
        </row>
        <row r="3250">
          <cell r="B3250" t="str">
            <v>TOTAL:TOTAL:Z02</v>
          </cell>
        </row>
        <row r="3251">
          <cell r="B3251" t="str">
            <v>TOTAL:TOTAL:Z02</v>
          </cell>
        </row>
        <row r="3252">
          <cell r="B3252" t="str">
            <v>TOTAL:TOTAL:Z02</v>
          </cell>
        </row>
        <row r="3253">
          <cell r="B3253" t="str">
            <v>TOTAL:TOTAL:Z02</v>
          </cell>
        </row>
        <row r="3254">
          <cell r="B3254" t="str">
            <v>TOTAL:TOTAL:Z02</v>
          </cell>
        </row>
        <row r="3255">
          <cell r="B3255" t="str">
            <v>TOTAL:TOTAL:Z02</v>
          </cell>
        </row>
        <row r="3256">
          <cell r="B3256" t="str">
            <v>TOTAL:TOTAL:Z02</v>
          </cell>
        </row>
        <row r="3257">
          <cell r="B3257" t="str">
            <v>TOTAL:TOTAL:Z02</v>
          </cell>
        </row>
        <row r="3258">
          <cell r="B3258" t="str">
            <v>TOTAL:TOTAL:Z02</v>
          </cell>
        </row>
        <row r="3259">
          <cell r="B3259" t="str">
            <v>TOTAL:TOTAL:Z02</v>
          </cell>
        </row>
        <row r="3260">
          <cell r="B3260" t="str">
            <v>TOTAL:TOTAL:Z02</v>
          </cell>
        </row>
        <row r="3261">
          <cell r="B3261" t="str">
            <v>TOTAL:TOTAL:Z02</v>
          </cell>
        </row>
        <row r="3262">
          <cell r="B3262" t="str">
            <v>TOTAL:TOTAL:Z02</v>
          </cell>
        </row>
        <row r="3263">
          <cell r="B3263" t="str">
            <v>TOTAL:TOTAL:Z02</v>
          </cell>
        </row>
        <row r="3264">
          <cell r="B3264" t="str">
            <v>TOTAL:TOTAL:Z02</v>
          </cell>
        </row>
        <row r="3265">
          <cell r="B3265" t="str">
            <v>TOTAL:TOTAL:Z02</v>
          </cell>
        </row>
        <row r="3266">
          <cell r="B3266" t="str">
            <v>TOTAL:TOTAL:Z02</v>
          </cell>
        </row>
        <row r="3267">
          <cell r="B3267" t="str">
            <v>TOTAL:TOTAL:Z02</v>
          </cell>
        </row>
        <row r="3268">
          <cell r="B3268" t="str">
            <v>TOTAL:TOTAL:Z02</v>
          </cell>
        </row>
        <row r="3269">
          <cell r="B3269" t="str">
            <v>TOTAL:TOTAL:Z02</v>
          </cell>
        </row>
        <row r="3270">
          <cell r="B3270" t="str">
            <v>TOTAL:TOTAL:Z02</v>
          </cell>
        </row>
        <row r="3271">
          <cell r="B3271" t="str">
            <v>TOTAL:TOTAL:Z02</v>
          </cell>
        </row>
        <row r="3272">
          <cell r="B3272" t="str">
            <v>TOTAL:TOTAL:Z02</v>
          </cell>
        </row>
        <row r="3273">
          <cell r="B3273" t="str">
            <v>TOTAL:TOTAL:Z02</v>
          </cell>
        </row>
        <row r="3274">
          <cell r="B3274" t="str">
            <v>TOTAL:TOTAL:Z02</v>
          </cell>
        </row>
        <row r="3275">
          <cell r="B3275" t="str">
            <v>TOTAL:TOTAL:Z02</v>
          </cell>
        </row>
        <row r="3276">
          <cell r="B3276" t="str">
            <v>TOTAL:TOTAL:Z02</v>
          </cell>
        </row>
        <row r="3277">
          <cell r="B3277" t="str">
            <v>TOTAL:TOTAL:Z02</v>
          </cell>
        </row>
        <row r="3278">
          <cell r="B3278" t="str">
            <v>TOTAL:TOTAL:Z02</v>
          </cell>
        </row>
        <row r="3279">
          <cell r="B3279" t="str">
            <v>TOTAL:TOTAL:Z02</v>
          </cell>
        </row>
        <row r="3280">
          <cell r="B3280" t="str">
            <v>TOTAL:TOTAL:Z02</v>
          </cell>
        </row>
        <row r="3281">
          <cell r="B3281" t="str">
            <v>TOTAL:TOTAL:Z02</v>
          </cell>
        </row>
        <row r="3282">
          <cell r="B3282" t="str">
            <v>TOTAL:TOTAL:Z02</v>
          </cell>
        </row>
        <row r="3283">
          <cell r="B3283" t="str">
            <v>TOTAL:TOTAL:Z02</v>
          </cell>
        </row>
        <row r="3284">
          <cell r="B3284" t="str">
            <v>TOTAL:TOTAL:Z02</v>
          </cell>
        </row>
        <row r="3285">
          <cell r="B3285" t="str">
            <v>TOTAL:TOTAL:Z02</v>
          </cell>
        </row>
        <row r="3286">
          <cell r="B3286" t="str">
            <v>TOTAL:TOTAL:Z02</v>
          </cell>
        </row>
        <row r="3287">
          <cell r="B3287" t="str">
            <v>TOTAL:TOTAL:Z02</v>
          </cell>
        </row>
        <row r="3288">
          <cell r="B3288" t="str">
            <v>TOTAL:TOTAL:Z02</v>
          </cell>
        </row>
        <row r="3289">
          <cell r="B3289" t="str">
            <v>TOTAL:TOTAL:Z02</v>
          </cell>
        </row>
        <row r="3290">
          <cell r="B3290" t="str">
            <v>TOTAL:TOTAL:Z02</v>
          </cell>
        </row>
        <row r="3291">
          <cell r="B3291" t="str">
            <v>TOTAL:TOTAL:Z02</v>
          </cell>
        </row>
        <row r="3292">
          <cell r="B3292" t="str">
            <v>TOTAL:TOTAL:Z02</v>
          </cell>
        </row>
        <row r="3293">
          <cell r="B3293" t="str">
            <v>TOTAL:TOTAL:Z02</v>
          </cell>
        </row>
        <row r="3294">
          <cell r="B3294" t="str">
            <v>TOTAL:TOTAL:Z02</v>
          </cell>
        </row>
        <row r="3295">
          <cell r="B3295" t="str">
            <v>TOTAL:TOTAL:Z02</v>
          </cell>
        </row>
        <row r="3296">
          <cell r="B3296" t="str">
            <v>TOTAL:TOTAL:Z02</v>
          </cell>
        </row>
        <row r="3297">
          <cell r="B3297" t="str">
            <v>TOTAL:TOTAL:Z02</v>
          </cell>
        </row>
        <row r="3298">
          <cell r="B3298" t="str">
            <v>TOTAL:TOTAL:Z02</v>
          </cell>
        </row>
        <row r="3299">
          <cell r="B3299" t="str">
            <v>TOTAL:TOTAL:Z02</v>
          </cell>
        </row>
        <row r="3300">
          <cell r="B3300" t="str">
            <v>TOTAL:TOTAL:Z02</v>
          </cell>
        </row>
        <row r="3301">
          <cell r="B3301" t="str">
            <v>TOTAL:TOTAL:Z02</v>
          </cell>
        </row>
        <row r="3302">
          <cell r="B3302" t="str">
            <v>TOTAL:TOTAL:Z02</v>
          </cell>
        </row>
        <row r="3303">
          <cell r="B3303" t="str">
            <v>TOTAL:TOTAL:Z02</v>
          </cell>
        </row>
        <row r="3304">
          <cell r="B3304" t="str">
            <v>TOTAL:TOTAL:Z02</v>
          </cell>
        </row>
        <row r="3305">
          <cell r="B3305" t="str">
            <v>TOTAL:TOTAL:Z02</v>
          </cell>
        </row>
        <row r="3306">
          <cell r="B3306" t="str">
            <v>TOTAL:TOTAL:Z02</v>
          </cell>
        </row>
        <row r="3307">
          <cell r="B3307" t="str">
            <v>TOTAL:TOTAL:Z02</v>
          </cell>
        </row>
        <row r="3308">
          <cell r="B3308" t="str">
            <v>TOTAL:TOTAL:Z02</v>
          </cell>
        </row>
        <row r="3309">
          <cell r="B3309" t="str">
            <v>TOTAL:TOTAL:Z02</v>
          </cell>
        </row>
        <row r="3310">
          <cell r="B3310" t="str">
            <v>TOTAL:TOTAL:Z02</v>
          </cell>
        </row>
        <row r="3311">
          <cell r="B3311" t="str">
            <v>TOTAL:TOTAL:Z02</v>
          </cell>
        </row>
        <row r="3312">
          <cell r="B3312" t="str">
            <v>TOTAL:TOTAL:Z02</v>
          </cell>
        </row>
        <row r="3313">
          <cell r="B3313" t="str">
            <v>TOTAL:TOTAL:Z02</v>
          </cell>
        </row>
        <row r="3314">
          <cell r="B3314" t="str">
            <v>TOTAL:TOTAL:Z02</v>
          </cell>
        </row>
        <row r="3315">
          <cell r="B3315" t="str">
            <v>TOTAL:TOTAL:Z02</v>
          </cell>
        </row>
        <row r="3316">
          <cell r="B3316" t="str">
            <v>TOTAL:TOTAL:Z02</v>
          </cell>
        </row>
        <row r="3317">
          <cell r="B3317" t="str">
            <v>TOTAL:TOTAL:Z02</v>
          </cell>
        </row>
        <row r="3318">
          <cell r="B3318" t="str">
            <v>TOTAL:TOTAL:Z02</v>
          </cell>
        </row>
        <row r="3319">
          <cell r="B3319" t="str">
            <v>TOTAL:TOTAL:Z02</v>
          </cell>
        </row>
        <row r="3320">
          <cell r="B3320" t="str">
            <v>TOTAL:TOTAL:Z02</v>
          </cell>
        </row>
        <row r="3321">
          <cell r="B3321" t="str">
            <v>TOTAL:TOTAL:Z02</v>
          </cell>
        </row>
        <row r="3322">
          <cell r="B3322" t="str">
            <v>TOTAL:TOTAL:Z02</v>
          </cell>
        </row>
        <row r="3323">
          <cell r="B3323" t="str">
            <v>TOTAL:TOTAL:Z02</v>
          </cell>
        </row>
        <row r="3324">
          <cell r="B3324" t="str">
            <v>TOTAL:TOTAL:Z02</v>
          </cell>
        </row>
        <row r="3325">
          <cell r="B3325" t="str">
            <v>TOTAL:TOTAL:Z02</v>
          </cell>
        </row>
        <row r="3326">
          <cell r="B3326" t="str">
            <v>TOTAL:TOTAL:Z02</v>
          </cell>
        </row>
        <row r="3327">
          <cell r="B3327" t="str">
            <v>TOTAL:TOTAL:Z02</v>
          </cell>
        </row>
        <row r="3328">
          <cell r="B3328" t="str">
            <v>TOTAL:TOTAL:Z02</v>
          </cell>
        </row>
        <row r="3329">
          <cell r="B3329" t="str">
            <v>TOTAL:TOTAL:Z02</v>
          </cell>
        </row>
        <row r="3330">
          <cell r="B3330" t="str">
            <v>TOTAL:TOTAL:Z02</v>
          </cell>
        </row>
        <row r="3331">
          <cell r="B3331" t="str">
            <v>TOTAL:TOTAL:Z02</v>
          </cell>
        </row>
        <row r="3332">
          <cell r="B3332" t="str">
            <v>TOTAL:TOTAL:Z02</v>
          </cell>
        </row>
        <row r="3333">
          <cell r="B3333" t="str">
            <v>TOTAL:TOTAL:Z02</v>
          </cell>
        </row>
        <row r="3334">
          <cell r="B3334" t="str">
            <v>TOTAL:TOTAL:Z02</v>
          </cell>
        </row>
        <row r="3335">
          <cell r="B3335" t="str">
            <v>TOTAL:TOTAL:Z02</v>
          </cell>
        </row>
        <row r="3336">
          <cell r="B3336" t="str">
            <v>TOTAL:TOTAL:Z02</v>
          </cell>
        </row>
        <row r="3337">
          <cell r="B3337" t="str">
            <v>TOTAL:TOTAL:Z02</v>
          </cell>
        </row>
        <row r="3338">
          <cell r="B3338" t="str">
            <v>TOTAL:TOTAL:Z02</v>
          </cell>
        </row>
        <row r="3339">
          <cell r="B3339" t="str">
            <v>TOTAL:TOTAL:Z02</v>
          </cell>
        </row>
        <row r="3340">
          <cell r="B3340" t="str">
            <v>TOTAL:TOTAL:Z02</v>
          </cell>
        </row>
        <row r="3341">
          <cell r="B3341" t="str">
            <v>TOTAL:TOTAL:Z02</v>
          </cell>
        </row>
        <row r="3342">
          <cell r="B3342" t="str">
            <v>TOTAL:TOTAL:Z02</v>
          </cell>
        </row>
        <row r="3343">
          <cell r="B3343" t="str">
            <v>TOTAL:TOTAL:Z02</v>
          </cell>
        </row>
        <row r="3344">
          <cell r="B3344" t="str">
            <v>TOTAL:TOTAL:Z02</v>
          </cell>
        </row>
        <row r="3345">
          <cell r="B3345" t="str">
            <v>TOTAL:TOTAL:Z02</v>
          </cell>
        </row>
        <row r="3346">
          <cell r="B3346" t="str">
            <v>TOTAL:TOTAL:Z02</v>
          </cell>
        </row>
        <row r="3347">
          <cell r="B3347" t="str">
            <v>TOTAL:TOTAL:Z02</v>
          </cell>
        </row>
        <row r="3348">
          <cell r="B3348" t="str">
            <v>TOTAL:TOTAL:Z02</v>
          </cell>
        </row>
        <row r="3349">
          <cell r="B3349" t="str">
            <v>TOTAL:TOTAL:Z02</v>
          </cell>
        </row>
        <row r="3350">
          <cell r="B3350" t="str">
            <v>TOTAL:TOTAL:Z02</v>
          </cell>
        </row>
        <row r="3351">
          <cell r="B3351" t="str">
            <v>TOTAL:TOTAL:Z02</v>
          </cell>
        </row>
        <row r="3352">
          <cell r="B3352" t="str">
            <v>TOTAL:TOTAL:Z02</v>
          </cell>
        </row>
        <row r="3353">
          <cell r="B3353" t="str">
            <v>TOTAL:TOTAL:Z02</v>
          </cell>
        </row>
        <row r="3354">
          <cell r="B3354" t="str">
            <v>TOTAL:TOTAL:Z02</v>
          </cell>
        </row>
        <row r="3355">
          <cell r="B3355" t="str">
            <v>TOTAL:TOTAL:Z02</v>
          </cell>
        </row>
        <row r="3356">
          <cell r="B3356" t="str">
            <v>TOTAL:TOTAL:Z02</v>
          </cell>
        </row>
        <row r="3357">
          <cell r="B3357" t="str">
            <v>TOTAL:TOTAL:Z02</v>
          </cell>
        </row>
        <row r="3358">
          <cell r="B3358" t="str">
            <v>TOTAL:TOTAL:Z02</v>
          </cell>
        </row>
        <row r="3359">
          <cell r="B3359" t="str">
            <v>TOTAL:TOTAL:Z02</v>
          </cell>
        </row>
        <row r="3360">
          <cell r="B3360" t="str">
            <v>TOTAL:TOTAL:Z02</v>
          </cell>
        </row>
        <row r="3361">
          <cell r="B3361" t="str">
            <v>TOTAL:TOTAL:Z02</v>
          </cell>
        </row>
        <row r="3362">
          <cell r="B3362" t="str">
            <v>TOTAL:TOTAL:Z02</v>
          </cell>
        </row>
        <row r="3363">
          <cell r="B3363" t="str">
            <v>TOTAL:TOTAL:Z02</v>
          </cell>
        </row>
        <row r="3364">
          <cell r="B3364" t="str">
            <v>TOTAL:TOTAL:Z02</v>
          </cell>
        </row>
        <row r="3365">
          <cell r="B3365" t="str">
            <v>TOTAL:TOTAL:Z02</v>
          </cell>
        </row>
        <row r="3366">
          <cell r="B3366" t="str">
            <v>TOTAL:TOTAL:Z02</v>
          </cell>
        </row>
        <row r="3367">
          <cell r="B3367" t="str">
            <v>TOTAL:TOTAL:Z02</v>
          </cell>
        </row>
        <row r="3368">
          <cell r="B3368" t="str">
            <v>TOTAL:TOTAL:Z02</v>
          </cell>
        </row>
        <row r="3369">
          <cell r="B3369" t="str">
            <v>TOTAL:TOTAL:Z02</v>
          </cell>
        </row>
        <row r="3370">
          <cell r="B3370" t="str">
            <v>TOTAL:TOTAL:Z02</v>
          </cell>
        </row>
        <row r="3371">
          <cell r="B3371" t="str">
            <v>TOTAL:TOTAL:Z02</v>
          </cell>
        </row>
        <row r="3372">
          <cell r="B3372" t="str">
            <v>TOTAL:TOTAL:Z02</v>
          </cell>
        </row>
        <row r="3373">
          <cell r="B3373" t="str">
            <v>TOTAL:TOTAL:Z02</v>
          </cell>
        </row>
        <row r="3374">
          <cell r="B3374" t="str">
            <v>TOTAL:TOTAL:Z02</v>
          </cell>
        </row>
        <row r="3375">
          <cell r="B3375" t="str">
            <v>TOTAL:TOTAL:Z02</v>
          </cell>
        </row>
        <row r="3376">
          <cell r="B3376" t="str">
            <v>TOTAL:TOTAL:Z02</v>
          </cell>
        </row>
        <row r="3377">
          <cell r="B3377" t="str">
            <v>TOTAL:TOTAL:Z02</v>
          </cell>
        </row>
        <row r="3378">
          <cell r="B3378" t="str">
            <v>TOTAL:TOTAL:Z02</v>
          </cell>
        </row>
        <row r="3379">
          <cell r="B3379" t="str">
            <v>TOTAL:TOTAL:Z02</v>
          </cell>
        </row>
        <row r="3380">
          <cell r="B3380" t="str">
            <v>TOTAL:TOTAL:Z02</v>
          </cell>
        </row>
        <row r="3381">
          <cell r="B3381" t="str">
            <v>TOTAL:TOTAL:Z02</v>
          </cell>
        </row>
        <row r="3382">
          <cell r="B3382" t="str">
            <v>TOTAL:TOTAL:Z02</v>
          </cell>
        </row>
        <row r="3383">
          <cell r="B3383" t="str">
            <v>TOTAL:TOTAL:Z02</v>
          </cell>
        </row>
        <row r="3384">
          <cell r="B3384" t="str">
            <v>TOTAL:TOTAL:Z02</v>
          </cell>
        </row>
        <row r="3385">
          <cell r="B3385" t="str">
            <v>TOTAL:TOTAL:Z02</v>
          </cell>
        </row>
        <row r="3386">
          <cell r="B3386" t="str">
            <v>TOTAL:TOTAL:Z02</v>
          </cell>
        </row>
        <row r="3387">
          <cell r="B3387" t="str">
            <v>TOTAL:TOTAL:Z02</v>
          </cell>
        </row>
        <row r="3388">
          <cell r="B3388" t="str">
            <v>TOTAL:TOTAL:Z02</v>
          </cell>
        </row>
        <row r="3389">
          <cell r="B3389" t="str">
            <v>TOTAL:TOTAL:Z02</v>
          </cell>
        </row>
        <row r="3390">
          <cell r="B3390" t="str">
            <v>TOTAL:TOTAL:Z02</v>
          </cell>
        </row>
        <row r="3391">
          <cell r="B3391" t="str">
            <v>TOTAL:TOTAL:Z02</v>
          </cell>
        </row>
        <row r="3392">
          <cell r="B3392" t="str">
            <v>TOTAL:TOTAL:Z02</v>
          </cell>
        </row>
        <row r="3393">
          <cell r="B3393" t="str">
            <v>TOTAL:TOTAL:Z02</v>
          </cell>
        </row>
        <row r="3394">
          <cell r="B3394" t="str">
            <v>TOTAL:TOTAL:Z02</v>
          </cell>
        </row>
        <row r="3395">
          <cell r="B3395" t="str">
            <v>TOTAL:TOTAL:Z02</v>
          </cell>
        </row>
        <row r="3396">
          <cell r="B3396" t="str">
            <v>TOTAL:TOTAL:Z02</v>
          </cell>
        </row>
        <row r="3397">
          <cell r="B3397" t="str">
            <v>TOTAL:TOTAL:Z02</v>
          </cell>
        </row>
        <row r="3398">
          <cell r="B3398" t="str">
            <v>TOTAL:TOTAL:Z02</v>
          </cell>
        </row>
        <row r="3399">
          <cell r="B3399" t="str">
            <v>TOTAL:TOTAL:Z02</v>
          </cell>
        </row>
        <row r="3400">
          <cell r="B3400" t="str">
            <v>TOTAL:TOTAL:Z02</v>
          </cell>
        </row>
        <row r="3401">
          <cell r="B3401" t="str">
            <v>TOTAL:TOTAL:Z02</v>
          </cell>
        </row>
        <row r="3402">
          <cell r="B3402" t="str">
            <v>TOTAL:TOTAL:Z02</v>
          </cell>
        </row>
        <row r="3403">
          <cell r="B3403" t="str">
            <v>TOTAL:TOTAL:Z02</v>
          </cell>
        </row>
        <row r="3404">
          <cell r="B3404" t="str">
            <v>TOTAL:TOTAL:Z02</v>
          </cell>
        </row>
        <row r="3405">
          <cell r="B3405" t="str">
            <v>TOTAL:TOTAL:Z02</v>
          </cell>
        </row>
        <row r="3406">
          <cell r="B3406" t="str">
            <v>TOTAL:TOTAL:Z02</v>
          </cell>
        </row>
        <row r="3407">
          <cell r="B3407" t="str">
            <v>TOTAL:TOTAL:Z02</v>
          </cell>
        </row>
        <row r="3408">
          <cell r="B3408" t="str">
            <v>TOTAL:TOTAL:Z02</v>
          </cell>
        </row>
        <row r="3409">
          <cell r="B3409" t="str">
            <v>TOTAL:TOTAL:Z02</v>
          </cell>
        </row>
        <row r="3410">
          <cell r="B3410" t="str">
            <v>TOTAL:TOTAL:Z02</v>
          </cell>
        </row>
        <row r="3411">
          <cell r="B3411" t="str">
            <v>TOTAL:TOTAL:Z02</v>
          </cell>
        </row>
        <row r="3412">
          <cell r="B3412" t="str">
            <v>TOTAL:TOTAL:Z02</v>
          </cell>
        </row>
        <row r="3413">
          <cell r="B3413" t="str">
            <v>TOTAL:TOTAL:Z02</v>
          </cell>
        </row>
        <row r="3414">
          <cell r="B3414" t="str">
            <v>TOTAL:TOTAL:Z02</v>
          </cell>
        </row>
        <row r="3415">
          <cell r="B3415" t="str">
            <v>TOTAL:TOTAL:Z02</v>
          </cell>
        </row>
        <row r="3416">
          <cell r="B3416" t="str">
            <v>TOTAL:TOTAL:Z02</v>
          </cell>
        </row>
        <row r="3417">
          <cell r="B3417" t="str">
            <v>TOTAL:TOTAL:Z02</v>
          </cell>
        </row>
        <row r="3418">
          <cell r="B3418" t="str">
            <v>TOTAL:TOTAL:Z02</v>
          </cell>
        </row>
        <row r="3419">
          <cell r="B3419" t="str">
            <v>TOTAL:TOTAL:Z02</v>
          </cell>
        </row>
        <row r="3420">
          <cell r="B3420" t="str">
            <v>TOTAL:TOTAL:Z02</v>
          </cell>
        </row>
        <row r="3421">
          <cell r="B3421" t="str">
            <v>TOTAL:TOTAL:Z02</v>
          </cell>
        </row>
        <row r="3422">
          <cell r="B3422" t="str">
            <v>TOTAL:TOTAL:Z02</v>
          </cell>
        </row>
        <row r="3423">
          <cell r="B3423" t="str">
            <v>TOTAL:TOTAL:Z02</v>
          </cell>
        </row>
        <row r="3424">
          <cell r="B3424" t="str">
            <v>TOTAL:TOTAL:Z02</v>
          </cell>
        </row>
        <row r="3425">
          <cell r="B3425" t="str">
            <v>TOTAL:TOTAL:Z02</v>
          </cell>
        </row>
        <row r="3426">
          <cell r="B3426" t="str">
            <v>TOTAL:TOTAL:Z02</v>
          </cell>
        </row>
        <row r="3427">
          <cell r="B3427" t="str">
            <v>TOTAL:TOTAL:Z02</v>
          </cell>
        </row>
        <row r="3428">
          <cell r="B3428" t="str">
            <v>TOTAL:TOTAL:Z02</v>
          </cell>
        </row>
        <row r="3429">
          <cell r="B3429" t="str">
            <v>TOTAL:TOTAL:Z02</v>
          </cell>
        </row>
        <row r="3430">
          <cell r="B3430" t="str">
            <v>TOTAL:TOTAL:Z02</v>
          </cell>
        </row>
        <row r="3431">
          <cell r="B3431" t="str">
            <v>TOTAL:TOTAL:Z02</v>
          </cell>
        </row>
        <row r="3432">
          <cell r="B3432" t="str">
            <v>TOTAL:TOTAL:Z02</v>
          </cell>
        </row>
        <row r="3433">
          <cell r="B3433" t="str">
            <v>TOTAL:TOTAL:Z02</v>
          </cell>
        </row>
        <row r="3434">
          <cell r="B3434" t="str">
            <v>TOTAL:TOTAL:Z02</v>
          </cell>
        </row>
        <row r="3435">
          <cell r="B3435" t="str">
            <v>TOTAL:TOTAL:Z02</v>
          </cell>
        </row>
        <row r="3436">
          <cell r="B3436" t="str">
            <v>TOTAL:TOTAL:Z02</v>
          </cell>
        </row>
        <row r="3437">
          <cell r="B3437" t="str">
            <v>TOTAL:TOTAL:Z02</v>
          </cell>
        </row>
        <row r="3438">
          <cell r="B3438" t="str">
            <v>TOTAL:TOTAL:Z02</v>
          </cell>
        </row>
        <row r="3439">
          <cell r="B3439" t="str">
            <v>TOTAL:TOTAL:Z02</v>
          </cell>
        </row>
        <row r="3440">
          <cell r="B3440" t="str">
            <v>TOTAL:TOTAL:Z02</v>
          </cell>
        </row>
        <row r="3441">
          <cell r="B3441" t="str">
            <v>TOTAL:TOTAL:Z02</v>
          </cell>
        </row>
        <row r="3442">
          <cell r="B3442" t="str">
            <v>TOTAL:TOTAL:Z02</v>
          </cell>
        </row>
        <row r="3443">
          <cell r="B3443" t="str">
            <v>TOTAL:TOTAL:Z02</v>
          </cell>
        </row>
        <row r="3444">
          <cell r="B3444" t="str">
            <v>TOTAL:TOTAL:Z02</v>
          </cell>
        </row>
        <row r="3445">
          <cell r="B3445" t="str">
            <v>TOTAL:TOTAL:Z02</v>
          </cell>
        </row>
        <row r="3446">
          <cell r="B3446" t="str">
            <v>TOTAL:TOTAL:Z02</v>
          </cell>
        </row>
        <row r="3447">
          <cell r="B3447" t="str">
            <v>TOTAL:TOTAL:Z02</v>
          </cell>
        </row>
        <row r="3448">
          <cell r="B3448" t="str">
            <v>TOTAL:TOTAL:Z02</v>
          </cell>
        </row>
        <row r="3449">
          <cell r="B3449" t="str">
            <v>TOTAL:TOTAL:Z02</v>
          </cell>
        </row>
        <row r="3450">
          <cell r="B3450" t="str">
            <v>TOTAL:TOTAL:Z02</v>
          </cell>
        </row>
        <row r="3451">
          <cell r="B3451" t="str">
            <v>TOTAL:TOTAL:Z02</v>
          </cell>
        </row>
        <row r="3452">
          <cell r="B3452" t="str">
            <v>TOTAL:TOTAL:Z02</v>
          </cell>
        </row>
        <row r="3453">
          <cell r="B3453" t="str">
            <v>TOTAL:TOTAL:Z02</v>
          </cell>
        </row>
        <row r="3454">
          <cell r="B3454" t="str">
            <v>TOTAL:TOTAL:Z02</v>
          </cell>
        </row>
        <row r="3455">
          <cell r="B3455" t="str">
            <v>TOTAL:TOTAL:Z02</v>
          </cell>
        </row>
        <row r="3456">
          <cell r="B3456" t="str">
            <v>TOTAL:TOTAL:Z02</v>
          </cell>
        </row>
        <row r="3457">
          <cell r="B3457" t="str">
            <v>TOTAL:TOTAL:Z02</v>
          </cell>
        </row>
        <row r="3458">
          <cell r="B3458" t="str">
            <v>TOTAL:TOTAL:Z02</v>
          </cell>
        </row>
        <row r="3459">
          <cell r="B3459" t="str">
            <v>TOTAL:TOTAL:Z02</v>
          </cell>
        </row>
        <row r="3460">
          <cell r="B3460" t="str">
            <v>TOTAL:TOTAL:Z02</v>
          </cell>
        </row>
        <row r="3461">
          <cell r="B3461" t="str">
            <v>TOTAL:TOTAL:Z02</v>
          </cell>
        </row>
        <row r="3462">
          <cell r="B3462" t="str">
            <v>TOTAL:TOTAL:Z02</v>
          </cell>
        </row>
        <row r="3463">
          <cell r="B3463" t="str">
            <v>TOTAL:TOTAL:Z02</v>
          </cell>
        </row>
        <row r="3464">
          <cell r="B3464" t="str">
            <v>TOTAL:TOTAL:Z02</v>
          </cell>
        </row>
        <row r="3465">
          <cell r="B3465" t="str">
            <v>TOTAL:TOTAL:Z02</v>
          </cell>
        </row>
        <row r="3466">
          <cell r="B3466" t="str">
            <v>TOTAL:TOTAL:Z02</v>
          </cell>
        </row>
        <row r="3467">
          <cell r="B3467" t="str">
            <v>TOTAL:TOTAL:Z02</v>
          </cell>
        </row>
        <row r="3468">
          <cell r="B3468" t="str">
            <v>TOTAL:TOTAL:Z02</v>
          </cell>
        </row>
        <row r="3469">
          <cell r="B3469" t="str">
            <v>TOTAL:TOTAL:Z02</v>
          </cell>
        </row>
        <row r="3470">
          <cell r="B3470" t="str">
            <v>TOTAL:TOTAL:Z02</v>
          </cell>
        </row>
        <row r="3471">
          <cell r="B3471" t="str">
            <v>TOTAL:TOTAL:Z02</v>
          </cell>
        </row>
        <row r="3472">
          <cell r="B3472" t="str">
            <v>TOTAL:TOTAL:Z02</v>
          </cell>
        </row>
        <row r="3473">
          <cell r="B3473" t="str">
            <v>TOTAL:TOTAL:Z02</v>
          </cell>
        </row>
        <row r="3474">
          <cell r="B3474" t="str">
            <v>TOTAL:TOTAL:Z02</v>
          </cell>
        </row>
        <row r="3475">
          <cell r="B3475" t="str">
            <v>TOTAL:TOTAL:Z02</v>
          </cell>
        </row>
        <row r="3476">
          <cell r="B3476" t="str">
            <v>TOTAL:TOTAL:Z02</v>
          </cell>
        </row>
        <row r="3477">
          <cell r="B3477" t="str">
            <v>TOTAL:TOTAL:Z02</v>
          </cell>
        </row>
        <row r="3478">
          <cell r="B3478" t="str">
            <v>TOTAL:TOTAL:Z02</v>
          </cell>
        </row>
        <row r="3479">
          <cell r="B3479" t="str">
            <v>TOTAL:TOTAL:Z02</v>
          </cell>
        </row>
        <row r="3480">
          <cell r="B3480" t="str">
            <v>TOTAL:TOTAL:Z02</v>
          </cell>
        </row>
        <row r="3481">
          <cell r="B3481" t="str">
            <v>TOTAL:TOTAL:Z02</v>
          </cell>
        </row>
        <row r="3482">
          <cell r="B3482" t="str">
            <v>TOTAL:TOTAL:Z02</v>
          </cell>
        </row>
        <row r="3483">
          <cell r="B3483" t="str">
            <v>TOTAL:TOTAL:Z02</v>
          </cell>
        </row>
        <row r="3484">
          <cell r="B3484" t="str">
            <v>TOTAL:TOTAL:Z02</v>
          </cell>
        </row>
        <row r="3485">
          <cell r="B3485" t="str">
            <v>TOTAL:TOTAL:Z02</v>
          </cell>
        </row>
        <row r="3486">
          <cell r="B3486" t="str">
            <v>TOTAL:TOTAL:Z02</v>
          </cell>
        </row>
        <row r="3487">
          <cell r="B3487" t="str">
            <v>TOTAL:TOTAL:Z02</v>
          </cell>
        </row>
        <row r="3488">
          <cell r="B3488" t="str">
            <v>TOTAL:TOTAL:Z02</v>
          </cell>
        </row>
        <row r="3489">
          <cell r="B3489" t="str">
            <v>TOTAL:TOTAL:Z02</v>
          </cell>
        </row>
        <row r="3490">
          <cell r="B3490" t="str">
            <v>TOTAL:TOTAL:Z02</v>
          </cell>
        </row>
        <row r="3491">
          <cell r="B3491" t="str">
            <v>TOTAL:TOTAL:Z02</v>
          </cell>
        </row>
        <row r="3492">
          <cell r="B3492" t="str">
            <v>TOTAL:TOTAL:Z02</v>
          </cell>
        </row>
        <row r="3493">
          <cell r="B3493" t="str">
            <v>TOTAL:TOTAL:Z02</v>
          </cell>
        </row>
        <row r="3494">
          <cell r="B3494" t="str">
            <v>TOTAL:TOTAL:Z02</v>
          </cell>
        </row>
        <row r="3495">
          <cell r="B3495" t="str">
            <v>TOTAL:TOTAL:Z02</v>
          </cell>
        </row>
        <row r="3496">
          <cell r="B3496" t="str">
            <v>TOTAL:TOTAL:Z02</v>
          </cell>
        </row>
        <row r="3497">
          <cell r="B3497" t="str">
            <v>TOTAL:TOTAL:Z02</v>
          </cell>
        </row>
        <row r="3498">
          <cell r="B3498" t="str">
            <v>TOTAL:TOTAL:Z02</v>
          </cell>
        </row>
        <row r="3499">
          <cell r="B3499" t="str">
            <v>TOTAL:TOTAL:Z02</v>
          </cell>
        </row>
        <row r="3500">
          <cell r="B3500" t="str">
            <v>TOTAL:TOTAL:Z02</v>
          </cell>
        </row>
        <row r="3501">
          <cell r="B3501" t="str">
            <v>TOTAL:TOTAL:Z02</v>
          </cell>
        </row>
        <row r="3502">
          <cell r="B3502" t="str">
            <v>TOTAL:TOTAL:Z02</v>
          </cell>
        </row>
        <row r="3503">
          <cell r="B3503" t="str">
            <v>TOTAL:TOTAL:Z02</v>
          </cell>
        </row>
        <row r="3504">
          <cell r="B3504" t="str">
            <v>TOTAL:TOTAL:Z02</v>
          </cell>
        </row>
        <row r="3505">
          <cell r="B3505" t="str">
            <v>TOTAL:TOTAL:Z02</v>
          </cell>
        </row>
        <row r="3506">
          <cell r="B3506" t="str">
            <v>TOTAL:TOTAL:Z02</v>
          </cell>
        </row>
        <row r="3507">
          <cell r="B3507" t="str">
            <v>TOTAL:TOTAL:Z02</v>
          </cell>
        </row>
        <row r="3508">
          <cell r="B3508" t="str">
            <v>TOTAL:TOTAL:Z02</v>
          </cell>
        </row>
        <row r="3509">
          <cell r="B3509" t="str">
            <v>TOTAL:TOTAL:Z02</v>
          </cell>
        </row>
        <row r="3510">
          <cell r="B3510" t="str">
            <v>TOTAL:TOTAL:Z02</v>
          </cell>
        </row>
        <row r="3511">
          <cell r="B3511" t="str">
            <v>TOTAL:TOTAL:Z02</v>
          </cell>
        </row>
        <row r="3512">
          <cell r="B3512" t="str">
            <v>TOTAL:TOTAL:Z02</v>
          </cell>
        </row>
        <row r="3513">
          <cell r="B3513" t="str">
            <v>TOTAL:TOTAL:Z02</v>
          </cell>
        </row>
        <row r="3514">
          <cell r="B3514" t="str">
            <v>TOTAL:TOTAL:Z02</v>
          </cell>
        </row>
        <row r="3515">
          <cell r="B3515" t="str">
            <v>TOTAL:TOTAL:Z02</v>
          </cell>
        </row>
        <row r="3516">
          <cell r="B3516" t="str">
            <v>TOTAL:TOTAL:Z02</v>
          </cell>
        </row>
        <row r="3517">
          <cell r="B3517" t="str">
            <v>TOTAL:TOTAL:Z02</v>
          </cell>
        </row>
        <row r="3518">
          <cell r="B3518" t="str">
            <v>TOTAL:TOTAL:Z02</v>
          </cell>
        </row>
        <row r="3519">
          <cell r="B3519" t="str">
            <v>TOTAL:TOTAL:Z02</v>
          </cell>
        </row>
        <row r="3520">
          <cell r="B3520" t="str">
            <v>TOTAL:TOTAL:Z02</v>
          </cell>
        </row>
        <row r="3521">
          <cell r="B3521" t="str">
            <v>TOTAL:TOTAL:Z02</v>
          </cell>
        </row>
        <row r="3522">
          <cell r="B3522" t="str">
            <v>TOTAL:TOTAL:Z02</v>
          </cell>
        </row>
        <row r="3523">
          <cell r="B3523" t="str">
            <v>TOTAL:TOTAL:Z02</v>
          </cell>
        </row>
        <row r="3524">
          <cell r="B3524" t="str">
            <v>TOTAL:TOTAL:Z02</v>
          </cell>
        </row>
        <row r="3525">
          <cell r="B3525" t="str">
            <v>TOTAL:TOTAL:Z02</v>
          </cell>
        </row>
        <row r="3526">
          <cell r="B3526" t="str">
            <v>TOTAL:TOTAL:Z02</v>
          </cell>
        </row>
        <row r="3527">
          <cell r="B3527" t="str">
            <v>TOTAL:TOTAL:Z02</v>
          </cell>
        </row>
        <row r="3528">
          <cell r="B3528" t="str">
            <v>TOTAL:TOTAL:Z02</v>
          </cell>
        </row>
        <row r="3529">
          <cell r="B3529" t="str">
            <v>TOTAL:TOTAL:Z02</v>
          </cell>
        </row>
        <row r="3530">
          <cell r="B3530" t="str">
            <v>TOTAL:TOTAL:Z02</v>
          </cell>
        </row>
        <row r="3531">
          <cell r="B3531" t="str">
            <v>TOTAL:TOTAL:Z02</v>
          </cell>
        </row>
        <row r="3532">
          <cell r="B3532" t="str">
            <v>TOTAL:TOTAL:Z02</v>
          </cell>
        </row>
        <row r="3533">
          <cell r="B3533" t="str">
            <v>TOTAL:TOTAL:Z02</v>
          </cell>
        </row>
        <row r="3534">
          <cell r="B3534" t="str">
            <v>TOTAL:TOTAL:Z02</v>
          </cell>
        </row>
        <row r="3535">
          <cell r="B3535" t="str">
            <v>TOTAL:TOTAL:Z02</v>
          </cell>
        </row>
        <row r="3536">
          <cell r="B3536" t="str">
            <v>TOTAL:TOTAL:Z02</v>
          </cell>
        </row>
        <row r="3537">
          <cell r="B3537" t="str">
            <v>TOTAL:TOTAL:Z02</v>
          </cell>
        </row>
        <row r="3538">
          <cell r="B3538" t="str">
            <v>TOTAL:TOTAL:Z02</v>
          </cell>
        </row>
        <row r="3539">
          <cell r="B3539" t="str">
            <v>TOTAL:TOTAL:Z02</v>
          </cell>
        </row>
        <row r="3540">
          <cell r="B3540" t="str">
            <v>TOTAL:TOTAL:Z02</v>
          </cell>
        </row>
        <row r="3541">
          <cell r="B3541" t="str">
            <v>TOTAL:TOTAL:Z02</v>
          </cell>
        </row>
        <row r="3542">
          <cell r="B3542" t="str">
            <v>TOTAL:TOTAL:Z02</v>
          </cell>
        </row>
        <row r="3543">
          <cell r="B3543" t="str">
            <v>TOTAL:TOTAL:Z02</v>
          </cell>
        </row>
        <row r="3544">
          <cell r="B3544" t="str">
            <v>TOTAL:TOTAL:Z02</v>
          </cell>
        </row>
        <row r="3545">
          <cell r="B3545" t="str">
            <v>TOTAL:TOTAL:Z02</v>
          </cell>
        </row>
        <row r="3546">
          <cell r="B3546" t="str">
            <v>TOTAL:TOTAL:Z02</v>
          </cell>
        </row>
        <row r="3547">
          <cell r="B3547" t="str">
            <v>TOTAL:TOTAL:Z02</v>
          </cell>
        </row>
        <row r="3548">
          <cell r="B3548" t="str">
            <v>TOTAL:TOTAL:Z02</v>
          </cell>
        </row>
        <row r="3549">
          <cell r="B3549" t="str">
            <v>TOTAL:TOTAL:Z02</v>
          </cell>
        </row>
        <row r="3550">
          <cell r="B3550" t="str">
            <v>TOTAL:TOTAL:Z02</v>
          </cell>
        </row>
        <row r="3551">
          <cell r="B3551" t="str">
            <v>TOTAL:TOTAL:Z02</v>
          </cell>
        </row>
        <row r="3552">
          <cell r="B3552" t="str">
            <v>TOTAL:TOTAL:Z02</v>
          </cell>
        </row>
        <row r="3553">
          <cell r="B3553" t="str">
            <v>TOTAL:TOTAL:Z02</v>
          </cell>
        </row>
        <row r="3554">
          <cell r="B3554" t="str">
            <v>TOTAL:TOTAL:Z02</v>
          </cell>
        </row>
        <row r="3555">
          <cell r="B3555" t="str">
            <v>TOTAL:TOTAL:Z02</v>
          </cell>
        </row>
        <row r="3556">
          <cell r="B3556" t="str">
            <v>TOTAL:TOTAL:Z02</v>
          </cell>
        </row>
        <row r="3557">
          <cell r="B3557" t="str">
            <v>TOTAL:TOTAL:Z02</v>
          </cell>
        </row>
        <row r="3558">
          <cell r="B3558" t="str">
            <v>TOTAL:TOTAL:Z02</v>
          </cell>
        </row>
        <row r="3559">
          <cell r="B3559" t="str">
            <v>TOTAL:TOTAL:Z02</v>
          </cell>
        </row>
        <row r="3560">
          <cell r="B3560" t="str">
            <v>TOTAL:TOTAL:Z02</v>
          </cell>
        </row>
        <row r="3561">
          <cell r="B3561" t="str">
            <v>TOTAL:TOTAL:Z02</v>
          </cell>
        </row>
        <row r="3562">
          <cell r="B3562" t="str">
            <v>TOTAL:TOTAL:Z02</v>
          </cell>
        </row>
        <row r="3563">
          <cell r="B3563" t="str">
            <v>TOTAL:TOTAL:Z02</v>
          </cell>
        </row>
        <row r="3564">
          <cell r="B3564" t="str">
            <v>TOTAL:TOTAL:Z02</v>
          </cell>
        </row>
        <row r="3565">
          <cell r="B3565" t="str">
            <v>TOTAL:TOTAL:Z02</v>
          </cell>
        </row>
        <row r="3566">
          <cell r="B3566" t="str">
            <v>TOTAL:TOTAL:Z02</v>
          </cell>
        </row>
        <row r="3567">
          <cell r="B3567" t="str">
            <v>TOTAL:TOTAL:Z02</v>
          </cell>
        </row>
        <row r="3568">
          <cell r="B3568" t="str">
            <v>TOTAL:TOTAL:Z02</v>
          </cell>
        </row>
        <row r="3569">
          <cell r="B3569" t="str">
            <v>TOTAL:TOTAL:Z02</v>
          </cell>
        </row>
        <row r="3570">
          <cell r="B3570" t="str">
            <v>TOTAL:TOTAL:Z02</v>
          </cell>
        </row>
        <row r="3571">
          <cell r="B3571" t="str">
            <v>TOTAL:TOTAL:Z02</v>
          </cell>
        </row>
        <row r="3572">
          <cell r="B3572" t="str">
            <v>TOTAL:TOTAL:Z02</v>
          </cell>
        </row>
        <row r="3573">
          <cell r="B3573" t="str">
            <v>TOTAL:TOTAL:Z02</v>
          </cell>
        </row>
        <row r="3574">
          <cell r="B3574" t="str">
            <v>TOTAL:TOTAL:Z02</v>
          </cell>
        </row>
        <row r="3575">
          <cell r="B3575" t="str">
            <v>TOTAL:TOTAL:Z02</v>
          </cell>
        </row>
        <row r="3576">
          <cell r="B3576" t="str">
            <v>TOTAL:TOTAL:Z02</v>
          </cell>
        </row>
        <row r="3577">
          <cell r="B3577" t="str">
            <v>TOTAL:TOTAL:Z02</v>
          </cell>
        </row>
        <row r="3578">
          <cell r="B3578" t="str">
            <v>TOTAL:TOTAL:Z02</v>
          </cell>
        </row>
        <row r="3579">
          <cell r="B3579" t="str">
            <v>TOTAL:TOTAL:Z02</v>
          </cell>
        </row>
        <row r="3580">
          <cell r="B3580" t="str">
            <v>TOTAL:TOTAL:Z02</v>
          </cell>
        </row>
        <row r="3581">
          <cell r="B3581" t="str">
            <v>TOTAL:TOTAL:Z02</v>
          </cell>
        </row>
        <row r="3582">
          <cell r="B3582" t="str">
            <v>TOTAL:TOTAL:Z02</v>
          </cell>
        </row>
        <row r="3583">
          <cell r="B3583" t="str">
            <v>TOTAL:TOTAL:Z02</v>
          </cell>
        </row>
        <row r="3584">
          <cell r="B3584" t="str">
            <v>TOTAL:TOTAL:Z02</v>
          </cell>
        </row>
        <row r="3585">
          <cell r="B3585" t="str">
            <v>TOTAL:TOTAL:Z02</v>
          </cell>
        </row>
        <row r="3586">
          <cell r="B3586" t="str">
            <v>TOTAL:TOTAL:Z02</v>
          </cell>
        </row>
        <row r="3587">
          <cell r="B3587" t="str">
            <v>TOTAL:TOTAL:Z02</v>
          </cell>
        </row>
        <row r="3588">
          <cell r="B3588" t="str">
            <v>TOTAL:TOTAL:Z02</v>
          </cell>
        </row>
        <row r="3589">
          <cell r="B3589" t="str">
            <v>TOTAL:TOTAL:Z02</v>
          </cell>
        </row>
        <row r="3590">
          <cell r="B3590" t="str">
            <v>TOTAL:TOTAL:Z02</v>
          </cell>
        </row>
        <row r="3591">
          <cell r="B3591" t="str">
            <v>TOTAL:TOTAL:Z02</v>
          </cell>
        </row>
        <row r="3592">
          <cell r="B3592" t="str">
            <v>TOTAL:TOTAL:Z02</v>
          </cell>
        </row>
        <row r="3593">
          <cell r="B3593" t="str">
            <v>TOTAL:TOTAL:Z02</v>
          </cell>
        </row>
        <row r="3594">
          <cell r="B3594" t="str">
            <v>TOTAL:TOTAL:Z02</v>
          </cell>
        </row>
        <row r="3595">
          <cell r="B3595" t="str">
            <v>TOTAL:TOTAL:Z02</v>
          </cell>
        </row>
        <row r="3596">
          <cell r="B3596" t="str">
            <v>TOTAL:TOTAL:Z02</v>
          </cell>
        </row>
        <row r="3597">
          <cell r="B3597" t="str">
            <v>TOTAL:TOTAL:Z02</v>
          </cell>
        </row>
        <row r="3598">
          <cell r="B3598" t="str">
            <v>TOTAL:TOTAL:Z02</v>
          </cell>
        </row>
        <row r="3599">
          <cell r="B3599" t="str">
            <v>TOTAL:TOTAL:Z02</v>
          </cell>
        </row>
        <row r="3600">
          <cell r="B3600" t="str">
            <v>TOTAL:TOTAL:Z02</v>
          </cell>
        </row>
        <row r="3601">
          <cell r="B3601" t="str">
            <v>TOTAL:TOTAL:Z02</v>
          </cell>
        </row>
        <row r="3602">
          <cell r="B3602" t="str">
            <v>TOTAL:TOTAL:Z02</v>
          </cell>
        </row>
        <row r="3603">
          <cell r="B3603" t="str">
            <v>TOTAL:TOTAL:Z02</v>
          </cell>
        </row>
        <row r="3604">
          <cell r="B3604" t="str">
            <v>TOTAL:TOTAL:Z02</v>
          </cell>
        </row>
        <row r="3605">
          <cell r="B3605" t="str">
            <v>TOTAL:TOTAL:Z02</v>
          </cell>
        </row>
        <row r="3606">
          <cell r="B3606" t="str">
            <v>TOTAL:TOTAL:Z02</v>
          </cell>
        </row>
        <row r="3607">
          <cell r="B3607" t="str">
            <v>TOTAL:TOTAL:Z02</v>
          </cell>
        </row>
        <row r="3608">
          <cell r="B3608" t="str">
            <v>TOTAL:TOTAL:Z02</v>
          </cell>
        </row>
        <row r="3609">
          <cell r="B3609" t="str">
            <v>TOTAL:TOTAL:Z02</v>
          </cell>
        </row>
        <row r="3610">
          <cell r="B3610" t="str">
            <v>TOTAL:TOTAL:Z02</v>
          </cell>
        </row>
        <row r="3611">
          <cell r="B3611" t="str">
            <v>TOTAL:TOTAL:Z02</v>
          </cell>
        </row>
        <row r="3612">
          <cell r="B3612" t="str">
            <v>TOTAL:TOTAL:Z02</v>
          </cell>
        </row>
        <row r="3613">
          <cell r="B3613" t="str">
            <v>TOTAL:TOTAL:Z02</v>
          </cell>
        </row>
        <row r="3614">
          <cell r="B3614" t="str">
            <v>TOTAL:TOTAL:Z02</v>
          </cell>
        </row>
        <row r="3615">
          <cell r="B3615" t="str">
            <v>TOTAL:TOTAL:Z02</v>
          </cell>
        </row>
        <row r="3616">
          <cell r="B3616" t="str">
            <v>TOTAL:TOTAL:Z02</v>
          </cell>
        </row>
        <row r="3617">
          <cell r="B3617" t="str">
            <v>TOTAL:TOTAL:Z02</v>
          </cell>
        </row>
        <row r="3618">
          <cell r="B3618" t="str">
            <v>TOTAL:TOTAL:Z02</v>
          </cell>
        </row>
        <row r="3619">
          <cell r="B3619" t="str">
            <v>TOTAL:TOTAL:Z02</v>
          </cell>
        </row>
        <row r="3620">
          <cell r="B3620" t="str">
            <v>TOTAL:TOTAL:Z02</v>
          </cell>
        </row>
        <row r="3621">
          <cell r="B3621" t="str">
            <v>TOTAL:TOTAL:Z02</v>
          </cell>
        </row>
        <row r="3622">
          <cell r="B3622" t="str">
            <v>TOTAL:TOTAL:Z02</v>
          </cell>
        </row>
        <row r="3623">
          <cell r="B3623" t="str">
            <v>TOTAL:TOTAL:Z02</v>
          </cell>
        </row>
        <row r="3624">
          <cell r="B3624" t="str">
            <v>TOTAL:TOTAL:Z02</v>
          </cell>
        </row>
        <row r="3625">
          <cell r="B3625" t="str">
            <v>TOTAL:TOTAL:Z02</v>
          </cell>
        </row>
        <row r="3626">
          <cell r="B3626" t="str">
            <v>TOTAL:TOTAL:Z02</v>
          </cell>
        </row>
        <row r="3627">
          <cell r="B3627" t="str">
            <v>TOTAL:TOTAL:Z02</v>
          </cell>
        </row>
        <row r="3628">
          <cell r="B3628" t="str">
            <v>TOTAL:TOTAL:Z02</v>
          </cell>
        </row>
        <row r="3629">
          <cell r="B3629" t="str">
            <v>TOTAL:TOTAL:Z02</v>
          </cell>
        </row>
        <row r="3630">
          <cell r="B3630" t="str">
            <v>TOTAL:TOTAL:Z02</v>
          </cell>
        </row>
        <row r="3631">
          <cell r="B3631" t="str">
            <v>TOTAL:TOTAL:Z02</v>
          </cell>
        </row>
        <row r="3632">
          <cell r="B3632" t="str">
            <v>TOTAL:TOTAL:Z02</v>
          </cell>
        </row>
        <row r="3633">
          <cell r="B3633" t="str">
            <v>TOTAL:TOTAL:Z02</v>
          </cell>
        </row>
        <row r="3634">
          <cell r="B3634" t="str">
            <v>TOTAL:TOTAL:Z02</v>
          </cell>
        </row>
        <row r="3635">
          <cell r="B3635" t="str">
            <v>TOTAL:TOTAL:Z02</v>
          </cell>
        </row>
        <row r="3636">
          <cell r="B3636" t="str">
            <v>TOTAL:TOTAL:Z02</v>
          </cell>
        </row>
        <row r="3637">
          <cell r="B3637" t="str">
            <v>TOTAL:TOTAL:Z02</v>
          </cell>
        </row>
        <row r="3638">
          <cell r="B3638" t="str">
            <v>TOTAL:TOTAL:Z02</v>
          </cell>
        </row>
        <row r="3639">
          <cell r="B3639" t="str">
            <v>TOTAL:TOTAL:Z02</v>
          </cell>
        </row>
        <row r="3640">
          <cell r="B3640" t="str">
            <v>TOTAL:TOTAL:Z02</v>
          </cell>
        </row>
        <row r="3641">
          <cell r="B3641" t="str">
            <v>TOTAL:TOTAL:Z02</v>
          </cell>
        </row>
        <row r="3642">
          <cell r="B3642" t="str">
            <v>TOTAL:TOTAL:Z02</v>
          </cell>
        </row>
        <row r="3643">
          <cell r="B3643" t="str">
            <v>TOTAL:TOTAL:Z02</v>
          </cell>
        </row>
        <row r="3644">
          <cell r="B3644" t="str">
            <v>TOTAL:TOTAL:Z02</v>
          </cell>
        </row>
        <row r="3645">
          <cell r="B3645" t="str">
            <v>TOTAL:TOTAL:Z02</v>
          </cell>
        </row>
        <row r="3646">
          <cell r="B3646" t="str">
            <v>TOTAL:TOTAL:Z02</v>
          </cell>
        </row>
        <row r="3647">
          <cell r="B3647" t="str">
            <v>TOTAL:TOTAL:Z02</v>
          </cell>
        </row>
        <row r="3648">
          <cell r="B3648" t="str">
            <v>TOTAL:TOTAL:Z02</v>
          </cell>
        </row>
        <row r="3649">
          <cell r="B3649" t="str">
            <v>TOTAL:TOTAL:Z02</v>
          </cell>
        </row>
        <row r="3650">
          <cell r="B3650" t="str">
            <v>TOTAL:TOTAL:Z02</v>
          </cell>
        </row>
        <row r="3651">
          <cell r="B3651" t="str">
            <v>TOTAL:TOTAL:Z02</v>
          </cell>
        </row>
        <row r="3652">
          <cell r="B3652" t="str">
            <v>TOTAL:TOTAL:Z02</v>
          </cell>
        </row>
        <row r="3653">
          <cell r="B3653" t="str">
            <v>TOTAL:TOTAL:Z02</v>
          </cell>
        </row>
        <row r="3654">
          <cell r="B3654" t="str">
            <v>TOTAL:TOTAL:Z02</v>
          </cell>
        </row>
        <row r="3655">
          <cell r="B3655" t="str">
            <v>TOTAL:TOTAL:Z02</v>
          </cell>
        </row>
        <row r="3656">
          <cell r="B3656" t="str">
            <v>TOTAL:TOTAL:Z02</v>
          </cell>
        </row>
        <row r="3657">
          <cell r="B3657" t="str">
            <v>TOTAL:TOTAL:Z02</v>
          </cell>
        </row>
        <row r="3658">
          <cell r="B3658" t="str">
            <v>TOTAL:TOTAL:Z02</v>
          </cell>
        </row>
        <row r="3659">
          <cell r="B3659" t="str">
            <v>TOTAL:TOTAL:Z02</v>
          </cell>
        </row>
        <row r="3660">
          <cell r="B3660" t="str">
            <v>TOTAL:TOTAL:Z02</v>
          </cell>
        </row>
        <row r="3661">
          <cell r="B3661" t="str">
            <v>TOTAL:TOTAL:Z02</v>
          </cell>
        </row>
        <row r="3662">
          <cell r="B3662" t="str">
            <v>TOTAL:TOTAL:Z02</v>
          </cell>
        </row>
        <row r="3663">
          <cell r="B3663" t="str">
            <v>TOTAL:TOTAL:Z02</v>
          </cell>
        </row>
        <row r="3664">
          <cell r="B3664" t="str">
            <v>TOTAL:TOTAL:Z02</v>
          </cell>
        </row>
        <row r="3665">
          <cell r="B3665" t="str">
            <v>TOTAL:TOTAL:Z02</v>
          </cell>
        </row>
        <row r="3666">
          <cell r="B3666" t="str">
            <v>TOTAL:TOTAL:Z02</v>
          </cell>
        </row>
        <row r="3667">
          <cell r="B3667" t="str">
            <v>TOTAL:TOTAL:Z02</v>
          </cell>
        </row>
        <row r="3668">
          <cell r="B3668" t="str">
            <v>TOTAL:TOTAL:Z02</v>
          </cell>
        </row>
        <row r="3669">
          <cell r="B3669" t="str">
            <v>TOTAL:TOTAL:Z02</v>
          </cell>
        </row>
        <row r="3670">
          <cell r="B3670" t="str">
            <v>TOTAL:TOTAL:Z02</v>
          </cell>
        </row>
        <row r="3671">
          <cell r="B3671" t="str">
            <v>TOTAL:TOTAL:Z02</v>
          </cell>
        </row>
        <row r="3672">
          <cell r="B3672" t="str">
            <v>TOTAL:TOTAL:Z02</v>
          </cell>
        </row>
        <row r="3673">
          <cell r="B3673" t="str">
            <v>TOTAL:TOTAL:Z02</v>
          </cell>
        </row>
        <row r="3674">
          <cell r="B3674" t="str">
            <v>TOTAL:TOTAL:Z02</v>
          </cell>
        </row>
        <row r="3675">
          <cell r="B3675" t="str">
            <v>TOTAL:TOTAL:Z02</v>
          </cell>
        </row>
        <row r="3676">
          <cell r="B3676" t="str">
            <v>TOTAL:TOTAL:Z02</v>
          </cell>
        </row>
        <row r="3677">
          <cell r="B3677" t="str">
            <v>TOTAL:TOTAL:Z02</v>
          </cell>
        </row>
        <row r="3678">
          <cell r="B3678" t="str">
            <v>TOTAL:TOTAL:Z02</v>
          </cell>
        </row>
        <row r="3679">
          <cell r="B3679" t="str">
            <v>TOTAL:TOTAL:Z02</v>
          </cell>
        </row>
        <row r="3680">
          <cell r="B3680" t="str">
            <v>TOTAL:TOTAL:Z02</v>
          </cell>
        </row>
        <row r="3681">
          <cell r="B3681" t="str">
            <v>TOTAL:TOTAL:Z02</v>
          </cell>
        </row>
        <row r="3682">
          <cell r="B3682" t="str">
            <v>TOTAL:TOTAL:Z02</v>
          </cell>
        </row>
        <row r="3683">
          <cell r="B3683" t="str">
            <v>TOTAL:TOTAL:Z02</v>
          </cell>
        </row>
        <row r="3684">
          <cell r="B3684" t="str">
            <v>TOTAL:TOTAL:Z02</v>
          </cell>
        </row>
        <row r="3685">
          <cell r="B3685" t="str">
            <v>TOTAL:TOTAL:Z02</v>
          </cell>
        </row>
        <row r="3686">
          <cell r="B3686" t="str">
            <v>TOTAL:TOTAL:Z02</v>
          </cell>
        </row>
        <row r="3687">
          <cell r="B3687" t="str">
            <v>TOTAL:TOTAL:Z02</v>
          </cell>
        </row>
        <row r="3688">
          <cell r="B3688" t="str">
            <v>TOTAL:TOTAL:Z02</v>
          </cell>
        </row>
        <row r="3689">
          <cell r="B3689" t="str">
            <v>TOTAL:TOTAL:Z02</v>
          </cell>
        </row>
        <row r="3690">
          <cell r="B3690" t="str">
            <v>TOTAL:TOTAL:Z02</v>
          </cell>
        </row>
        <row r="3691">
          <cell r="B3691" t="str">
            <v>TOTAL:TOTAL:Z02</v>
          </cell>
        </row>
        <row r="3692">
          <cell r="B3692" t="str">
            <v>TOTAL:TOTAL:Z02</v>
          </cell>
        </row>
        <row r="3693">
          <cell r="B3693" t="str">
            <v>TOTAL:TOTAL:Z02</v>
          </cell>
        </row>
        <row r="3694">
          <cell r="B3694" t="str">
            <v>TOTAL:TOTAL:Z02</v>
          </cell>
        </row>
        <row r="3695">
          <cell r="B3695" t="str">
            <v>TOTAL:TOTAL:Z02</v>
          </cell>
        </row>
        <row r="3696">
          <cell r="B3696" t="str">
            <v>TOTAL:TOTAL:Z02</v>
          </cell>
        </row>
        <row r="3697">
          <cell r="B3697" t="str">
            <v>TOTAL:TOTAL:Z02</v>
          </cell>
        </row>
        <row r="3698">
          <cell r="B3698" t="str">
            <v>TOTAL:TOTAL:Z02</v>
          </cell>
        </row>
        <row r="3699">
          <cell r="B3699" t="str">
            <v>TOTAL:TOTAL:Z02</v>
          </cell>
        </row>
        <row r="3700">
          <cell r="B3700" t="str">
            <v>TOTAL:TOTAL:Z02</v>
          </cell>
        </row>
        <row r="3701">
          <cell r="B3701" t="str">
            <v>TOTAL:TOTAL:Z02</v>
          </cell>
        </row>
        <row r="3702">
          <cell r="B3702" t="str">
            <v>TOTAL:TOTAL:Z02</v>
          </cell>
        </row>
        <row r="3703">
          <cell r="B3703" t="str">
            <v>TOTAL:TOTAL:Z02</v>
          </cell>
        </row>
        <row r="3704">
          <cell r="B3704" t="str">
            <v>TOTAL:TOTAL:Z02</v>
          </cell>
        </row>
        <row r="3705">
          <cell r="B3705" t="str">
            <v>TOTAL:TOTAL:Z02</v>
          </cell>
        </row>
        <row r="3706">
          <cell r="B3706" t="str">
            <v>TOTAL:TOTAL:Z02</v>
          </cell>
        </row>
        <row r="3707">
          <cell r="B3707" t="str">
            <v>TOTAL:TOTAL:Z02</v>
          </cell>
        </row>
        <row r="3708">
          <cell r="B3708" t="str">
            <v>TOTAL:TOTAL:Z02</v>
          </cell>
        </row>
        <row r="3709">
          <cell r="B3709" t="str">
            <v>TOTAL:TOTAL:Z02</v>
          </cell>
        </row>
        <row r="3710">
          <cell r="B3710" t="str">
            <v>TOTAL:TOTAL:Z02</v>
          </cell>
        </row>
        <row r="3711">
          <cell r="B3711" t="str">
            <v>TOTAL:TOTAL:Z02</v>
          </cell>
        </row>
        <row r="3712">
          <cell r="B3712" t="str">
            <v>TOTAL:TOTAL:Z02</v>
          </cell>
        </row>
        <row r="3713">
          <cell r="B3713" t="str">
            <v>TOTAL:TOTAL:Z02</v>
          </cell>
        </row>
        <row r="3714">
          <cell r="B3714" t="str">
            <v>TOTAL:TOTAL:Z02</v>
          </cell>
        </row>
        <row r="3715">
          <cell r="B3715" t="str">
            <v>TOTAL:TOTAL:Z02</v>
          </cell>
        </row>
        <row r="3716">
          <cell r="B3716" t="str">
            <v>TOTAL:TOTAL:Z02</v>
          </cell>
        </row>
        <row r="3717">
          <cell r="B3717" t="str">
            <v>TOTAL:TOTAL:Z02</v>
          </cell>
        </row>
        <row r="3718">
          <cell r="B3718" t="str">
            <v>TOTAL:TOTAL:Z02</v>
          </cell>
        </row>
        <row r="3719">
          <cell r="B3719" t="str">
            <v>TOTAL:TOTAL:Z02</v>
          </cell>
        </row>
        <row r="3720">
          <cell r="B3720" t="str">
            <v>TOTAL:TOTAL:Z02</v>
          </cell>
        </row>
        <row r="3721">
          <cell r="B3721" t="str">
            <v>TOTAL:TOTAL:Z02</v>
          </cell>
        </row>
        <row r="3722">
          <cell r="B3722" t="str">
            <v>TOTAL:TOTAL:Z02</v>
          </cell>
        </row>
        <row r="3723">
          <cell r="B3723" t="str">
            <v>TOTAL:TOTAL:Z02</v>
          </cell>
        </row>
        <row r="3724">
          <cell r="B3724" t="str">
            <v>TOTAL:TOTAL:Z02</v>
          </cell>
        </row>
        <row r="3725">
          <cell r="B3725" t="str">
            <v>TOTAL:TOTAL:Z02</v>
          </cell>
        </row>
        <row r="3726">
          <cell r="B3726" t="str">
            <v>TOTAL:TOTAL:Z02</v>
          </cell>
        </row>
        <row r="3727">
          <cell r="B3727" t="str">
            <v>TOTAL:TOTAL:Z02</v>
          </cell>
        </row>
        <row r="3728">
          <cell r="B3728" t="str">
            <v>TOTAL:TOTAL:Z02</v>
          </cell>
        </row>
        <row r="3729">
          <cell r="B3729" t="str">
            <v>TOTAL:TOTAL:Z02</v>
          </cell>
        </row>
        <row r="3730">
          <cell r="B3730" t="str">
            <v>TOTAL:TOTAL:Z02</v>
          </cell>
        </row>
        <row r="3731">
          <cell r="B3731" t="str">
            <v>TOTAL:TOTAL:Z02</v>
          </cell>
        </row>
        <row r="3732">
          <cell r="B3732" t="str">
            <v>TOTAL:TOTAL:Z02</v>
          </cell>
        </row>
        <row r="3733">
          <cell r="B3733" t="str">
            <v>TOTAL:TOTAL:Z02</v>
          </cell>
        </row>
        <row r="3734">
          <cell r="B3734" t="str">
            <v>TOTAL:TOTAL:Z02</v>
          </cell>
        </row>
        <row r="3735">
          <cell r="B3735" t="str">
            <v>TOTAL:TOTAL:Z02</v>
          </cell>
        </row>
        <row r="3736">
          <cell r="B3736" t="str">
            <v>TOTAL:TOTAL:Z02</v>
          </cell>
        </row>
        <row r="3737">
          <cell r="B3737" t="str">
            <v>TOTAL:TOTAL:Z02</v>
          </cell>
        </row>
        <row r="3738">
          <cell r="B3738" t="str">
            <v>TOTAL:TOTAL:Z02</v>
          </cell>
        </row>
        <row r="3739">
          <cell r="B3739" t="str">
            <v>TOTAL:TOTAL:Z02</v>
          </cell>
        </row>
        <row r="3740">
          <cell r="B3740" t="str">
            <v>TOTAL:TOTAL:Z02</v>
          </cell>
        </row>
        <row r="3741">
          <cell r="B3741" t="str">
            <v>TOTAL:TOTAL:Z02</v>
          </cell>
        </row>
        <row r="3742">
          <cell r="B3742" t="str">
            <v>TOTAL:TOTAL:Z02</v>
          </cell>
        </row>
        <row r="3743">
          <cell r="B3743" t="str">
            <v>TOTAL:TOTAL:Z02</v>
          </cell>
        </row>
        <row r="3744">
          <cell r="B3744" t="str">
            <v>TOTAL:TOTAL:Z02</v>
          </cell>
        </row>
        <row r="3745">
          <cell r="B3745" t="str">
            <v>TOTAL:TOTAL:Z02</v>
          </cell>
        </row>
        <row r="3746">
          <cell r="B3746" t="str">
            <v>TOTAL:TOTAL:Z02</v>
          </cell>
        </row>
        <row r="3747">
          <cell r="B3747" t="str">
            <v>TOTAL:TOTAL:Z02</v>
          </cell>
        </row>
        <row r="3748">
          <cell r="B3748" t="str">
            <v>TOTAL:TOTAL:Z02</v>
          </cell>
        </row>
        <row r="3749">
          <cell r="B3749" t="str">
            <v>TOTAL:TOTAL:Z02</v>
          </cell>
        </row>
        <row r="3750">
          <cell r="B3750" t="str">
            <v>TOTAL:TOTAL:Z02</v>
          </cell>
        </row>
        <row r="3751">
          <cell r="B3751" t="str">
            <v>TOTAL:TOTAL:Z02</v>
          </cell>
        </row>
        <row r="3752">
          <cell r="B3752" t="str">
            <v>TOTAL:TOTAL:Z02</v>
          </cell>
        </row>
        <row r="3753">
          <cell r="B3753" t="str">
            <v>TOTAL:TOTAL:Z02</v>
          </cell>
        </row>
        <row r="3754">
          <cell r="B3754" t="str">
            <v>TOTAL:TOTAL:Z02</v>
          </cell>
        </row>
        <row r="3755">
          <cell r="B3755" t="str">
            <v>TOTAL:TOTAL:Z02</v>
          </cell>
        </row>
        <row r="3756">
          <cell r="B3756" t="str">
            <v>TOTAL:TOTAL:Z02</v>
          </cell>
        </row>
        <row r="3757">
          <cell r="B3757" t="str">
            <v>TOTAL:TOTAL:Z02</v>
          </cell>
        </row>
        <row r="3758">
          <cell r="B3758" t="str">
            <v>TOTAL:TOTAL:Z02</v>
          </cell>
        </row>
        <row r="3759">
          <cell r="B3759" t="str">
            <v>TOTAL:TOTAL:Z02</v>
          </cell>
        </row>
        <row r="3760">
          <cell r="B3760" t="str">
            <v>TOTAL:TOTAL:Z02</v>
          </cell>
        </row>
        <row r="3761">
          <cell r="B3761" t="str">
            <v>TOTAL:TOTAL:Z02</v>
          </cell>
        </row>
        <row r="3762">
          <cell r="B3762" t="str">
            <v>TOTAL:TOTAL:Z02</v>
          </cell>
        </row>
        <row r="3763">
          <cell r="B3763" t="str">
            <v>TOTAL:TOTAL:Z02</v>
          </cell>
        </row>
        <row r="3764">
          <cell r="B3764" t="str">
            <v>TOTAL:TOTAL:Z02</v>
          </cell>
        </row>
        <row r="3765">
          <cell r="B3765" t="str">
            <v>TOTAL:TOTAL:Z02</v>
          </cell>
        </row>
        <row r="3766">
          <cell r="B3766" t="str">
            <v>TOTAL:TOTAL:Z02</v>
          </cell>
        </row>
        <row r="3767">
          <cell r="B3767" t="str">
            <v>TOTAL:TOTAL:Z02</v>
          </cell>
        </row>
        <row r="3768">
          <cell r="B3768" t="str">
            <v>TOTAL:TOTAL:Z02</v>
          </cell>
        </row>
        <row r="3769">
          <cell r="B3769" t="str">
            <v>TOTAL:TOTAL:Z02</v>
          </cell>
        </row>
        <row r="3770">
          <cell r="B3770" t="str">
            <v>TOTAL:TOTAL:Z02</v>
          </cell>
        </row>
        <row r="3771">
          <cell r="B3771" t="str">
            <v>TOTAL:TOTAL:Z02</v>
          </cell>
        </row>
        <row r="3772">
          <cell r="B3772" t="str">
            <v>TOTAL:TOTAL:Z02</v>
          </cell>
        </row>
        <row r="3773">
          <cell r="B3773" t="str">
            <v>TOTAL:TOTAL:Z02</v>
          </cell>
        </row>
        <row r="3774">
          <cell r="B3774" t="str">
            <v>TOTAL:TOTAL:Z02</v>
          </cell>
        </row>
        <row r="3775">
          <cell r="B3775" t="str">
            <v>TOTAL:TOTAL:Z02</v>
          </cell>
        </row>
        <row r="3776">
          <cell r="B3776" t="str">
            <v>TOTAL:TOTAL:Z02</v>
          </cell>
        </row>
        <row r="3777">
          <cell r="B3777" t="str">
            <v>TOTAL:TOTAL:Z02</v>
          </cell>
        </row>
        <row r="3778">
          <cell r="B3778" t="str">
            <v>TOTAL:TOTAL:Z02</v>
          </cell>
        </row>
        <row r="3779">
          <cell r="B3779" t="str">
            <v>TOTAL:TOTAL:Z02</v>
          </cell>
        </row>
        <row r="3780">
          <cell r="B3780" t="str">
            <v>TOTAL:TOTAL:Z02</v>
          </cell>
        </row>
        <row r="3781">
          <cell r="B3781" t="str">
            <v>TOTAL:TOTAL:Z02</v>
          </cell>
        </row>
        <row r="3782">
          <cell r="B3782" t="str">
            <v>TOTAL:TOTAL:Z02</v>
          </cell>
        </row>
        <row r="3783">
          <cell r="B3783" t="str">
            <v>TOTAL:TOTAL:Z02</v>
          </cell>
        </row>
        <row r="3784">
          <cell r="B3784" t="str">
            <v>TOTAL:TOTAL:Z02</v>
          </cell>
        </row>
        <row r="3785">
          <cell r="B3785" t="str">
            <v>TOTAL:TOTAL:Z02</v>
          </cell>
        </row>
        <row r="3786">
          <cell r="B3786" t="str">
            <v>TOTAL:TOTAL:Z02</v>
          </cell>
        </row>
        <row r="3787">
          <cell r="B3787" t="str">
            <v>TOTAL:TOTAL:Z02</v>
          </cell>
        </row>
        <row r="3788">
          <cell r="B3788" t="str">
            <v>TOTAL:TOTAL:Z02</v>
          </cell>
        </row>
        <row r="3789">
          <cell r="B3789" t="str">
            <v>TOTAL:TOTAL:Z02</v>
          </cell>
        </row>
        <row r="3790">
          <cell r="B3790" t="str">
            <v>TOTAL:TOTAL:Z02</v>
          </cell>
        </row>
        <row r="3791">
          <cell r="B3791" t="str">
            <v>TOTAL:TOTAL:Z02</v>
          </cell>
        </row>
        <row r="3792">
          <cell r="B3792" t="str">
            <v>TOTAL:TOTAL:Z02</v>
          </cell>
        </row>
        <row r="3793">
          <cell r="B3793" t="str">
            <v>TOTAL:TOTAL:Z02</v>
          </cell>
        </row>
        <row r="3794">
          <cell r="B3794" t="str">
            <v>TOTAL:TOTAL:Z02</v>
          </cell>
        </row>
        <row r="3795">
          <cell r="B3795" t="str">
            <v>TOTAL:TOTAL:Z02</v>
          </cell>
        </row>
        <row r="3796">
          <cell r="B3796" t="str">
            <v>TOTAL:TOTAL:Z02</v>
          </cell>
        </row>
        <row r="3797">
          <cell r="B3797" t="str">
            <v>TOTAL:TOTAL:Z02</v>
          </cell>
        </row>
        <row r="3798">
          <cell r="B3798" t="str">
            <v>TOTAL:TOTAL:Z02</v>
          </cell>
        </row>
        <row r="3799">
          <cell r="B3799" t="str">
            <v>TOTAL:TOTAL:Z02</v>
          </cell>
        </row>
        <row r="3800">
          <cell r="B3800" t="str">
            <v>TOTAL:TOTAL:Z02</v>
          </cell>
        </row>
        <row r="3801">
          <cell r="B3801" t="str">
            <v>TOTAL:TOTAL:Z02</v>
          </cell>
        </row>
        <row r="3802">
          <cell r="B3802" t="str">
            <v>TOTAL:TOTAL:Z02</v>
          </cell>
        </row>
        <row r="3803">
          <cell r="B3803" t="str">
            <v>TOTAL:TOTAL:Z02</v>
          </cell>
        </row>
        <row r="3804">
          <cell r="B3804" t="str">
            <v>TOTAL:TOTAL:Z02</v>
          </cell>
        </row>
        <row r="3805">
          <cell r="B3805" t="str">
            <v>TOTAL:TOTAL:Z02</v>
          </cell>
        </row>
        <row r="3806">
          <cell r="B3806" t="str">
            <v>TOTAL:TOTAL:Z02</v>
          </cell>
        </row>
        <row r="3807">
          <cell r="B3807" t="str">
            <v>TOTAL:TOTAL:Z02</v>
          </cell>
        </row>
        <row r="3808">
          <cell r="B3808" t="str">
            <v>TOTAL:TOTAL:Z02</v>
          </cell>
        </row>
        <row r="3809">
          <cell r="B3809" t="str">
            <v>TOTAL:TOTAL:Z02</v>
          </cell>
        </row>
        <row r="3810">
          <cell r="B3810" t="str">
            <v>TOTAL:TOTAL:Z02</v>
          </cell>
        </row>
        <row r="3811">
          <cell r="B3811" t="str">
            <v>TOTAL:TOTAL:Z02</v>
          </cell>
        </row>
        <row r="3812">
          <cell r="B3812" t="str">
            <v>TOTAL:TOTAL:Z02</v>
          </cell>
        </row>
        <row r="3813">
          <cell r="B3813" t="str">
            <v>TOTAL:TOTAL:Z02</v>
          </cell>
        </row>
        <row r="3814">
          <cell r="B3814" t="str">
            <v>TOTAL:TOTAL:Z02</v>
          </cell>
        </row>
        <row r="3815">
          <cell r="B3815" t="str">
            <v>TOTAL:TOTAL:Z02</v>
          </cell>
        </row>
        <row r="3816">
          <cell r="B3816" t="str">
            <v>TOTAL:TOTAL:Z02</v>
          </cell>
        </row>
        <row r="3817">
          <cell r="B3817" t="str">
            <v>TOTAL:TOTAL:Z02</v>
          </cell>
        </row>
        <row r="3818">
          <cell r="B3818" t="str">
            <v>TOTAL:TOTAL:Z02</v>
          </cell>
        </row>
        <row r="3819">
          <cell r="B3819" t="str">
            <v>TOTAL:TOTAL:Z02</v>
          </cell>
        </row>
        <row r="3820">
          <cell r="B3820" t="str">
            <v>TOTAL:TOTAL:Z02</v>
          </cell>
        </row>
        <row r="3821">
          <cell r="B3821" t="str">
            <v>TOTAL:TOTAL:Z02</v>
          </cell>
        </row>
        <row r="3822">
          <cell r="B3822" t="str">
            <v>TOTAL:TOTAL:Z02</v>
          </cell>
        </row>
        <row r="3823">
          <cell r="B3823" t="str">
            <v>TOTAL:TOTAL:Z02</v>
          </cell>
        </row>
        <row r="3824">
          <cell r="B3824" t="str">
            <v>TOTAL:TOTAL:Z02</v>
          </cell>
        </row>
        <row r="3825">
          <cell r="B3825" t="str">
            <v>TOTAL:TOTAL:Z02</v>
          </cell>
        </row>
        <row r="3826">
          <cell r="B3826" t="str">
            <v>TOTAL:TOTAL:Z02</v>
          </cell>
        </row>
        <row r="3827">
          <cell r="B3827" t="str">
            <v>TOTAL:TOTAL:Z02</v>
          </cell>
        </row>
        <row r="3828">
          <cell r="B3828" t="str">
            <v>TOTAL:TOTAL:Z02</v>
          </cell>
        </row>
        <row r="3829">
          <cell r="B3829" t="str">
            <v>TOTAL:TOTAL:Z02</v>
          </cell>
        </row>
        <row r="3830">
          <cell r="B3830" t="str">
            <v>TOTAL:TOTAL:Z02</v>
          </cell>
        </row>
        <row r="3831">
          <cell r="B3831" t="str">
            <v>TOTAL:TOTAL:Z02</v>
          </cell>
        </row>
        <row r="3832">
          <cell r="B3832" t="str">
            <v>TOTAL:TOTAL:Z02</v>
          </cell>
        </row>
        <row r="3833">
          <cell r="B3833" t="str">
            <v>TOTAL:TOTAL:Z02</v>
          </cell>
        </row>
        <row r="3834">
          <cell r="B3834" t="str">
            <v>TOTAL:TOTAL:Z02</v>
          </cell>
        </row>
        <row r="3835">
          <cell r="B3835" t="str">
            <v>TOTAL:TOTAL:Z02</v>
          </cell>
        </row>
        <row r="3836">
          <cell r="B3836" t="str">
            <v>TOTAL:TOTAL:Z02</v>
          </cell>
        </row>
        <row r="3837">
          <cell r="B3837" t="str">
            <v>TOTAL:TOTAL:Z02</v>
          </cell>
        </row>
        <row r="3838">
          <cell r="B3838" t="str">
            <v>TOTAL:TOTAL:Z02</v>
          </cell>
        </row>
        <row r="3839">
          <cell r="B3839" t="str">
            <v>TOTAL:TOTAL:Z02</v>
          </cell>
        </row>
        <row r="3840">
          <cell r="B3840" t="str">
            <v>TOTAL:TOTAL:Z02</v>
          </cell>
        </row>
        <row r="3841">
          <cell r="B3841" t="str">
            <v>TOTAL:TOTAL:Z02</v>
          </cell>
        </row>
        <row r="3842">
          <cell r="B3842" t="str">
            <v>TOTAL:TOTAL:Z02</v>
          </cell>
        </row>
        <row r="3843">
          <cell r="B3843" t="str">
            <v>TOTAL:TOTAL:Z02</v>
          </cell>
        </row>
        <row r="3844">
          <cell r="B3844" t="str">
            <v>TOTAL:TOTAL:Z02</v>
          </cell>
        </row>
        <row r="3845">
          <cell r="B3845" t="str">
            <v>TOTAL:TOTAL:Z02</v>
          </cell>
        </row>
        <row r="3846">
          <cell r="B3846" t="str">
            <v>TOTAL:TOTAL:Z02</v>
          </cell>
        </row>
        <row r="3847">
          <cell r="B3847" t="str">
            <v>TOTAL:TOTAL:Z02</v>
          </cell>
        </row>
        <row r="3848">
          <cell r="B3848" t="str">
            <v>TOTAL:TOTAL:Z02</v>
          </cell>
        </row>
        <row r="3849">
          <cell r="B3849" t="str">
            <v>TOTAL:TOTAL:Z02</v>
          </cell>
        </row>
        <row r="3850">
          <cell r="B3850" t="str">
            <v>TOTAL:TOTAL:Z02</v>
          </cell>
        </row>
        <row r="3851">
          <cell r="B3851" t="str">
            <v>TOTAL:TOTAL:Z02</v>
          </cell>
        </row>
        <row r="3852">
          <cell r="B3852" t="str">
            <v>TOTAL:TOTAL:Z02</v>
          </cell>
        </row>
        <row r="3853">
          <cell r="B3853" t="str">
            <v>TOTAL:TOTAL:Z02</v>
          </cell>
        </row>
        <row r="3854">
          <cell r="B3854" t="str">
            <v>TOTAL:TOTAL:Z02</v>
          </cell>
        </row>
        <row r="3855">
          <cell r="B3855" t="str">
            <v>TOTAL:TOTAL:Z02</v>
          </cell>
        </row>
        <row r="3856">
          <cell r="B3856" t="str">
            <v>TOTAL:TOTAL:Z02</v>
          </cell>
        </row>
        <row r="3857">
          <cell r="B3857" t="str">
            <v>TOTAL:TOTAL:Z02</v>
          </cell>
        </row>
        <row r="3858">
          <cell r="B3858" t="str">
            <v>TOTAL:TOTAL:Z02</v>
          </cell>
        </row>
        <row r="3859">
          <cell r="B3859" t="str">
            <v>TOTAL:TOTAL:Z02</v>
          </cell>
        </row>
        <row r="3860">
          <cell r="B3860" t="str">
            <v>TOTAL:TOTAL:Z02</v>
          </cell>
        </row>
        <row r="3861">
          <cell r="B3861" t="str">
            <v>TOTAL:TOTAL:Z02</v>
          </cell>
        </row>
        <row r="3862">
          <cell r="B3862" t="str">
            <v>TOTAL:TOTAL:Z02</v>
          </cell>
        </row>
        <row r="3863">
          <cell r="B3863" t="str">
            <v>TOTAL:TOTAL:Z02</v>
          </cell>
        </row>
        <row r="3864">
          <cell r="B3864" t="str">
            <v>TOTAL:TOTAL:Z02</v>
          </cell>
        </row>
        <row r="3865">
          <cell r="B3865" t="str">
            <v>TOTAL:TOTAL:Z02</v>
          </cell>
        </row>
        <row r="3866">
          <cell r="B3866" t="str">
            <v>TOTAL:TOTAL:Z02</v>
          </cell>
        </row>
        <row r="3867">
          <cell r="B3867" t="str">
            <v>TOTAL:TOTAL:Z02</v>
          </cell>
        </row>
        <row r="3868">
          <cell r="B3868" t="str">
            <v>TOTAL:TOTAL:Z02</v>
          </cell>
        </row>
        <row r="3869">
          <cell r="B3869" t="str">
            <v>TOTAL:TOTAL:Z02</v>
          </cell>
        </row>
        <row r="3870">
          <cell r="B3870" t="str">
            <v>TOTAL:TOTAL:Z02</v>
          </cell>
        </row>
        <row r="3871">
          <cell r="B3871" t="str">
            <v>TOTAL:TOTAL:Z02</v>
          </cell>
        </row>
        <row r="3872">
          <cell r="B3872" t="str">
            <v>TOTAL:TOTAL:Z02</v>
          </cell>
        </row>
        <row r="3873">
          <cell r="B3873" t="str">
            <v>TOTAL:TOTAL:Z02</v>
          </cell>
        </row>
        <row r="3874">
          <cell r="B3874" t="str">
            <v>TOTAL:TOTAL:Z02</v>
          </cell>
        </row>
        <row r="3875">
          <cell r="B3875" t="str">
            <v>TOTAL:TOTAL:Z02</v>
          </cell>
        </row>
        <row r="3876">
          <cell r="B3876" t="str">
            <v>TOTAL:TOTAL:Z02</v>
          </cell>
        </row>
        <row r="3877">
          <cell r="B3877" t="str">
            <v>TOTAL:TOTAL:Z02</v>
          </cell>
        </row>
        <row r="3878">
          <cell r="B3878" t="str">
            <v>TOTAL:TOTAL:Z02</v>
          </cell>
        </row>
        <row r="3879">
          <cell r="B3879" t="str">
            <v>TOTAL:TOTAL:Z02</v>
          </cell>
        </row>
        <row r="3880">
          <cell r="B3880" t="str">
            <v>TOTAL:TOTAL:Z02</v>
          </cell>
        </row>
        <row r="3881">
          <cell r="B3881" t="str">
            <v>TOTAL:TOTAL:Z02</v>
          </cell>
        </row>
        <row r="3882">
          <cell r="B3882" t="str">
            <v>TOTAL:TOTAL:Z02</v>
          </cell>
        </row>
        <row r="3883">
          <cell r="B3883" t="str">
            <v>TOTAL:TOTAL:Z02</v>
          </cell>
        </row>
        <row r="3884">
          <cell r="B3884" t="str">
            <v>TOTAL:TOTAL:Z02</v>
          </cell>
        </row>
        <row r="3885">
          <cell r="B3885" t="str">
            <v>TOTAL:TOTAL:Z02</v>
          </cell>
        </row>
        <row r="3886">
          <cell r="B3886" t="str">
            <v>TOTAL:TOTAL:Z02</v>
          </cell>
        </row>
        <row r="3887">
          <cell r="B3887" t="str">
            <v>TOTAL:TOTAL:Z02</v>
          </cell>
        </row>
        <row r="3888">
          <cell r="B3888" t="str">
            <v>TOTAL:TOTAL:Z02</v>
          </cell>
        </row>
        <row r="3889">
          <cell r="B3889" t="str">
            <v>TOTAL:TOTAL:Z02</v>
          </cell>
        </row>
        <row r="3890">
          <cell r="B3890" t="str">
            <v>TOTAL:TOTAL:Z02</v>
          </cell>
        </row>
        <row r="3891">
          <cell r="B3891" t="str">
            <v>TOTAL:TOTAL:Z02</v>
          </cell>
        </row>
        <row r="3892">
          <cell r="B3892" t="str">
            <v>TOTAL:TOTAL:Z02</v>
          </cell>
        </row>
        <row r="3893">
          <cell r="B3893" t="str">
            <v>TOTAL:TOTAL:Z02</v>
          </cell>
        </row>
        <row r="3894">
          <cell r="B3894" t="str">
            <v>TOTAL:TOTAL:Z02</v>
          </cell>
        </row>
        <row r="3895">
          <cell r="B3895" t="str">
            <v>TOTAL:TOTAL:Z02</v>
          </cell>
        </row>
        <row r="3896">
          <cell r="B3896" t="str">
            <v>TOTAL:TOTAL:Z02</v>
          </cell>
        </row>
        <row r="3897">
          <cell r="B3897" t="str">
            <v>TOTAL:TOTAL:Z02</v>
          </cell>
        </row>
        <row r="3898">
          <cell r="B3898" t="str">
            <v>TOTAL:TOTAL:Z02</v>
          </cell>
        </row>
        <row r="3899">
          <cell r="B3899" t="str">
            <v>TOTAL:TOTAL:Z02</v>
          </cell>
        </row>
        <row r="3900">
          <cell r="B3900" t="str">
            <v>TOTAL:TOTAL:Z02</v>
          </cell>
        </row>
        <row r="3901">
          <cell r="B3901" t="str">
            <v>TOTAL:TOTAL:Z02</v>
          </cell>
        </row>
        <row r="3902">
          <cell r="B3902" t="str">
            <v>TOTAL:TOTAL:Z02</v>
          </cell>
        </row>
        <row r="3903">
          <cell r="B3903" t="str">
            <v>TOTAL:TOTAL:Z02</v>
          </cell>
        </row>
        <row r="3904">
          <cell r="B3904" t="str">
            <v>TOTAL:TOTAL:Z02</v>
          </cell>
        </row>
        <row r="3905">
          <cell r="B3905" t="str">
            <v>TOTAL:TOTAL:Z02</v>
          </cell>
        </row>
        <row r="3906">
          <cell r="B3906" t="str">
            <v>TOTAL:TOTAL:Z02</v>
          </cell>
        </row>
        <row r="3907">
          <cell r="B3907" t="str">
            <v>TOTAL:TOTAL:Z02</v>
          </cell>
        </row>
        <row r="3908">
          <cell r="B3908" t="str">
            <v>TOTAL:TOTAL:Z02</v>
          </cell>
        </row>
        <row r="3909">
          <cell r="B3909" t="str">
            <v>TOTAL:TOTAL:Z02</v>
          </cell>
        </row>
        <row r="3910">
          <cell r="B3910" t="str">
            <v>TOTAL:TOTAL:Z02</v>
          </cell>
        </row>
        <row r="3911">
          <cell r="B3911" t="str">
            <v>TOTAL:TOTAL:Z02</v>
          </cell>
        </row>
        <row r="3912">
          <cell r="B3912" t="str">
            <v>TOTAL:TOTAL:Z02</v>
          </cell>
        </row>
        <row r="3913">
          <cell r="B3913" t="str">
            <v>TOTAL:TOTAL:Z02</v>
          </cell>
        </row>
        <row r="3914">
          <cell r="B3914" t="str">
            <v>TOTAL:TOTAL:Z02</v>
          </cell>
        </row>
        <row r="3915">
          <cell r="B3915" t="str">
            <v>TOTAL:TOTAL:Z02</v>
          </cell>
        </row>
        <row r="3916">
          <cell r="B3916" t="str">
            <v>TOTAL:TOTAL:Z02</v>
          </cell>
        </row>
        <row r="3917">
          <cell r="B3917" t="str">
            <v>TOTAL:TOTAL:Z02</v>
          </cell>
        </row>
        <row r="3918">
          <cell r="B3918" t="str">
            <v>TOTAL:TOTAL:Z02</v>
          </cell>
        </row>
        <row r="3919">
          <cell r="B3919" t="str">
            <v>TOTAL:TOTAL:Z02</v>
          </cell>
        </row>
        <row r="3920">
          <cell r="B3920" t="str">
            <v>TOTAL:TOTAL:Z02</v>
          </cell>
        </row>
        <row r="3921">
          <cell r="B3921" t="str">
            <v>TOTAL:TOTAL:Z02</v>
          </cell>
        </row>
        <row r="3922">
          <cell r="B3922" t="str">
            <v>TOTAL:TOTAL:Z02</v>
          </cell>
        </row>
        <row r="3923">
          <cell r="B3923" t="str">
            <v>TOTAL:TOTAL:Z02</v>
          </cell>
        </row>
        <row r="3924">
          <cell r="B3924" t="str">
            <v>TOTAL:TOTAL:Z02</v>
          </cell>
        </row>
        <row r="3925">
          <cell r="B3925" t="str">
            <v>TOTAL:TOTAL:Z02</v>
          </cell>
        </row>
        <row r="3926">
          <cell r="B3926" t="str">
            <v>TOTAL:TOTAL:Z02</v>
          </cell>
        </row>
        <row r="3927">
          <cell r="B3927" t="str">
            <v>TOTAL:TOTAL:Z02</v>
          </cell>
        </row>
        <row r="3928">
          <cell r="B3928" t="str">
            <v>TOTAL:TOTAL:Z02</v>
          </cell>
        </row>
        <row r="3929">
          <cell r="B3929" t="str">
            <v>TOTAL:TOTAL:Z02</v>
          </cell>
        </row>
        <row r="3930">
          <cell r="B3930" t="str">
            <v>TOTAL:TOTAL:Z02</v>
          </cell>
        </row>
        <row r="3931">
          <cell r="B3931" t="str">
            <v>TOTAL:TOTAL:Z02</v>
          </cell>
        </row>
        <row r="3932">
          <cell r="B3932" t="str">
            <v>TOTAL:TOTAL:Z02</v>
          </cell>
        </row>
        <row r="3933">
          <cell r="B3933" t="str">
            <v>TOTAL:TOTAL:Z02</v>
          </cell>
        </row>
        <row r="3934">
          <cell r="B3934" t="str">
            <v>TOTAL:TOTAL:Z02</v>
          </cell>
        </row>
        <row r="3935">
          <cell r="B3935" t="str">
            <v>TOTAL:TOTAL:Z02</v>
          </cell>
        </row>
        <row r="3936">
          <cell r="B3936" t="str">
            <v>TOTAL:TOTAL:Z02</v>
          </cell>
        </row>
        <row r="3937">
          <cell r="B3937" t="str">
            <v>TOTAL:TOTAL:Z02</v>
          </cell>
        </row>
        <row r="3938">
          <cell r="B3938" t="str">
            <v>TOTAL:TOTAL:Z02</v>
          </cell>
        </row>
        <row r="3939">
          <cell r="B3939" t="str">
            <v>TOTAL:TOTAL:Z02</v>
          </cell>
        </row>
        <row r="3940">
          <cell r="B3940" t="str">
            <v>TOTAL:TOTAL:Z02</v>
          </cell>
        </row>
        <row r="3941">
          <cell r="B3941" t="str">
            <v>TOTAL:TOTAL:Z02</v>
          </cell>
        </row>
        <row r="3942">
          <cell r="B3942" t="str">
            <v>TOTAL:TOTAL:Z02</v>
          </cell>
        </row>
        <row r="3943">
          <cell r="B3943" t="str">
            <v>TOTAL:TOTAL:Z02</v>
          </cell>
        </row>
        <row r="3944">
          <cell r="B3944" t="str">
            <v>TOTAL:TOTAL:Z02</v>
          </cell>
        </row>
        <row r="3945">
          <cell r="B3945" t="str">
            <v>TOTAL:TOTAL:Z02</v>
          </cell>
        </row>
        <row r="3946">
          <cell r="B3946" t="str">
            <v>TOTAL:TOTAL:Z02</v>
          </cell>
        </row>
        <row r="3947">
          <cell r="B3947" t="str">
            <v>TOTAL:TOTAL:Z02</v>
          </cell>
        </row>
        <row r="3948">
          <cell r="B3948" t="str">
            <v>TOTAL:TOTAL:Z02</v>
          </cell>
        </row>
        <row r="3949">
          <cell r="B3949" t="str">
            <v>TOTAL:TOTAL:Z02</v>
          </cell>
        </row>
        <row r="3950">
          <cell r="B3950" t="str">
            <v>TOTAL:TOTAL:Z02</v>
          </cell>
        </row>
        <row r="3951">
          <cell r="B3951" t="str">
            <v>TOTAL:TOTAL:Z02</v>
          </cell>
        </row>
        <row r="3952">
          <cell r="B3952" t="str">
            <v>TOTAL:TOTAL:Z02</v>
          </cell>
        </row>
        <row r="3953">
          <cell r="B3953" t="str">
            <v>TOTAL:TOTAL:Z02</v>
          </cell>
        </row>
        <row r="3954">
          <cell r="B3954" t="str">
            <v>TOTAL:TOTAL:Z02</v>
          </cell>
        </row>
        <row r="3955">
          <cell r="B3955" t="str">
            <v>TOTAL:TOTAL:Z02</v>
          </cell>
        </row>
        <row r="3956">
          <cell r="B3956" t="str">
            <v>TOTAL:TOTAL:Z02</v>
          </cell>
        </row>
        <row r="3957">
          <cell r="B3957" t="str">
            <v>TOTAL:TOTAL:Z02</v>
          </cell>
        </row>
        <row r="3958">
          <cell r="B3958" t="str">
            <v>TOTAL:TOTAL:Z02</v>
          </cell>
        </row>
        <row r="3959">
          <cell r="B3959" t="str">
            <v>TOTAL:TOTAL:Z02</v>
          </cell>
        </row>
        <row r="3960">
          <cell r="B3960" t="str">
            <v>TOTAL:TOTAL:Z02</v>
          </cell>
        </row>
        <row r="3961">
          <cell r="B3961" t="str">
            <v>TOTAL:TOTAL:Z02</v>
          </cell>
        </row>
        <row r="3962">
          <cell r="B3962" t="str">
            <v>TOTAL:TOTAL:Z02</v>
          </cell>
        </row>
        <row r="3963">
          <cell r="B3963" t="str">
            <v>TOTAL:TOTAL:Z02</v>
          </cell>
        </row>
        <row r="3964">
          <cell r="B3964" t="str">
            <v>TOTAL:TOTAL:Z02</v>
          </cell>
        </row>
        <row r="3965">
          <cell r="B3965" t="str">
            <v>TOTAL:TOTAL:Z02</v>
          </cell>
        </row>
        <row r="3966">
          <cell r="B3966" t="str">
            <v>TOTAL:TOTAL:Z02</v>
          </cell>
        </row>
        <row r="3967">
          <cell r="B3967" t="str">
            <v>TOTAL:TOTAL:Z02</v>
          </cell>
        </row>
        <row r="3968">
          <cell r="B3968" t="str">
            <v>TOTAL:TOTAL:Z02</v>
          </cell>
        </row>
        <row r="3969">
          <cell r="B3969" t="str">
            <v>TOTAL:TOTAL:Z02</v>
          </cell>
        </row>
        <row r="3970">
          <cell r="B3970" t="str">
            <v>TOTAL:TOTAL:Z02</v>
          </cell>
        </row>
        <row r="3971">
          <cell r="B3971" t="str">
            <v>TOTAL:TOTAL:Z02</v>
          </cell>
        </row>
        <row r="3972">
          <cell r="B3972" t="str">
            <v>TOTAL:TOTAL:Z02</v>
          </cell>
        </row>
        <row r="3973">
          <cell r="B3973" t="str">
            <v>TOTAL:TOTAL:Z02</v>
          </cell>
        </row>
        <row r="3974">
          <cell r="B3974" t="str">
            <v>TOTAL:TOTAL:Z02</v>
          </cell>
        </row>
        <row r="3975">
          <cell r="B3975" t="str">
            <v>TOTAL:TOTAL:Z02</v>
          </cell>
        </row>
        <row r="3976">
          <cell r="B3976" t="str">
            <v>TOTAL:TOTAL:Z02</v>
          </cell>
        </row>
        <row r="3977">
          <cell r="B3977" t="str">
            <v>TOTAL:TOTAL:Z02</v>
          </cell>
        </row>
        <row r="3978">
          <cell r="B3978" t="str">
            <v>TOTAL:TOTAL:Z02</v>
          </cell>
        </row>
        <row r="3979">
          <cell r="B3979" t="str">
            <v>TOTAL:TOTAL:Z02</v>
          </cell>
        </row>
        <row r="3980">
          <cell r="B3980" t="str">
            <v>TOTAL:TOTAL:Z02</v>
          </cell>
        </row>
        <row r="3981">
          <cell r="B3981" t="str">
            <v>TOTAL:TOTAL:Z02</v>
          </cell>
        </row>
        <row r="3982">
          <cell r="B3982" t="str">
            <v>TOTAL:TOTAL:Z02</v>
          </cell>
        </row>
        <row r="3983">
          <cell r="B3983" t="str">
            <v>TOTAL:TOTAL:Z02</v>
          </cell>
        </row>
        <row r="3984">
          <cell r="B3984" t="str">
            <v>TOTAL:TOTAL:Z02</v>
          </cell>
        </row>
        <row r="3985">
          <cell r="B3985" t="str">
            <v>TOTAL:TOTAL:Z02</v>
          </cell>
        </row>
        <row r="3986">
          <cell r="B3986" t="str">
            <v>TOTAL:TOTAL:Z02</v>
          </cell>
        </row>
        <row r="3987">
          <cell r="B3987" t="str">
            <v>TOTAL:TOTAL:Z02</v>
          </cell>
        </row>
        <row r="3988">
          <cell r="B3988" t="str">
            <v>TOTAL:TOTAL:Z02</v>
          </cell>
        </row>
        <row r="3989">
          <cell r="B3989" t="str">
            <v>TOTAL:TOTAL:Z02</v>
          </cell>
        </row>
        <row r="3990">
          <cell r="B3990" t="str">
            <v>TOTAL:TOTAL:Z02</v>
          </cell>
        </row>
        <row r="3991">
          <cell r="B3991" t="str">
            <v>TOTAL:TOTAL:Z02</v>
          </cell>
        </row>
        <row r="3992">
          <cell r="B3992" t="str">
            <v>TOTAL:TOTAL:Z02</v>
          </cell>
        </row>
        <row r="3993">
          <cell r="B3993" t="str">
            <v>TOTAL:TOTAL:Z02</v>
          </cell>
        </row>
        <row r="3994">
          <cell r="B3994" t="str">
            <v>TOTAL:TOTAL:Z02</v>
          </cell>
        </row>
        <row r="3995">
          <cell r="B3995" t="str">
            <v>TOTAL:TOTAL:Z02</v>
          </cell>
        </row>
        <row r="3996">
          <cell r="B3996" t="str">
            <v>TOTAL:TOTAL:Z02</v>
          </cell>
        </row>
        <row r="3997">
          <cell r="B3997" t="str">
            <v>TOTAL:TOTAL:Z02</v>
          </cell>
        </row>
        <row r="3998">
          <cell r="B3998" t="str">
            <v>TOTAL:TOTAL:Z02</v>
          </cell>
        </row>
        <row r="3999">
          <cell r="B3999" t="str">
            <v>TOTAL:TOTAL:Z02</v>
          </cell>
        </row>
        <row r="4000">
          <cell r="B4000" t="str">
            <v>TOTAL:TOTAL:Z02</v>
          </cell>
        </row>
        <row r="4001">
          <cell r="B4001" t="str">
            <v>TOTAL:TOTAL:Z02</v>
          </cell>
        </row>
        <row r="4002">
          <cell r="B4002" t="str">
            <v>TOTAL:TOTAL:Z02</v>
          </cell>
        </row>
        <row r="4003">
          <cell r="B4003" t="str">
            <v>TOTAL:TOTAL:Z02</v>
          </cell>
        </row>
        <row r="4004">
          <cell r="B4004" t="str">
            <v>TOTAL:TOTAL:Z02</v>
          </cell>
        </row>
        <row r="4005">
          <cell r="B4005" t="str">
            <v>TOTAL:TOTAL:Z02</v>
          </cell>
        </row>
        <row r="4006">
          <cell r="B4006" t="str">
            <v>TOTAL:TOTAL:Z02</v>
          </cell>
        </row>
        <row r="4007">
          <cell r="B4007" t="str">
            <v>TOTAL:TOTAL:Z02</v>
          </cell>
        </row>
        <row r="4008">
          <cell r="B4008" t="str">
            <v>TOTAL:TOTAL:Z02</v>
          </cell>
        </row>
        <row r="4009">
          <cell r="B4009" t="str">
            <v>TOTAL:TOTAL:Z02</v>
          </cell>
        </row>
        <row r="4010">
          <cell r="B4010" t="str">
            <v>TOTAL:TOTAL:Z02</v>
          </cell>
        </row>
        <row r="4011">
          <cell r="B4011" t="str">
            <v>TOTAL:TOTAL:Z02</v>
          </cell>
        </row>
        <row r="4012">
          <cell r="B4012" t="str">
            <v>TOTAL:TOTAL:Z02</v>
          </cell>
        </row>
        <row r="4013">
          <cell r="B4013" t="str">
            <v>TOTAL:TOTAL:Z02</v>
          </cell>
        </row>
        <row r="4014">
          <cell r="B4014" t="str">
            <v>TOTAL:TOTAL:Z02</v>
          </cell>
        </row>
        <row r="4015">
          <cell r="B4015" t="str">
            <v>TOTAL:TOTAL:Z02</v>
          </cell>
        </row>
        <row r="4016">
          <cell r="B4016" t="str">
            <v>TOTAL:TOTAL:Z02</v>
          </cell>
        </row>
        <row r="4017">
          <cell r="B4017" t="str">
            <v>TOTAL:TOTAL:Z02</v>
          </cell>
        </row>
        <row r="4018">
          <cell r="B4018" t="str">
            <v>TOTAL:TOTAL:Z02</v>
          </cell>
        </row>
        <row r="4019">
          <cell r="B4019" t="str">
            <v>TOTAL:TOTAL:Z02</v>
          </cell>
        </row>
        <row r="4020">
          <cell r="B4020" t="str">
            <v>TOTAL:TOTAL:Z02</v>
          </cell>
        </row>
        <row r="4021">
          <cell r="B4021" t="str">
            <v>TOTAL:TOTAL:Z02</v>
          </cell>
        </row>
        <row r="4022">
          <cell r="B4022" t="str">
            <v>TOTAL:TOTAL:Z02</v>
          </cell>
        </row>
        <row r="4023">
          <cell r="B4023" t="str">
            <v>TOTAL:TOTAL:Z02</v>
          </cell>
        </row>
        <row r="4024">
          <cell r="B4024" t="str">
            <v>TOTAL:TOTAL:Z02</v>
          </cell>
        </row>
        <row r="4025">
          <cell r="B4025" t="str">
            <v>TOTAL:TOTAL:Z02</v>
          </cell>
        </row>
        <row r="4026">
          <cell r="B4026" t="str">
            <v>TOTAL:TOTAL:Z02</v>
          </cell>
        </row>
        <row r="4027">
          <cell r="B4027" t="str">
            <v>TOTAL:TOTAL:Z02</v>
          </cell>
        </row>
        <row r="4028">
          <cell r="B4028" t="str">
            <v>TOTAL:TOTAL:Z02</v>
          </cell>
        </row>
        <row r="4029">
          <cell r="B4029" t="str">
            <v>TOTAL:TOTAL:Z02</v>
          </cell>
        </row>
        <row r="4030">
          <cell r="B4030" t="str">
            <v>TOTAL:TOTAL:Z02</v>
          </cell>
        </row>
        <row r="4031">
          <cell r="B4031" t="str">
            <v>TOTAL:TOTAL:Z02</v>
          </cell>
        </row>
        <row r="4032">
          <cell r="B4032" t="str">
            <v>TOTAL:TOTAL:Z02</v>
          </cell>
        </row>
        <row r="4033">
          <cell r="B4033" t="str">
            <v>TOTAL:TOTAL:Z02</v>
          </cell>
        </row>
        <row r="4034">
          <cell r="B4034" t="str">
            <v>TOTAL:TOTAL:Z02</v>
          </cell>
        </row>
        <row r="4035">
          <cell r="B4035" t="str">
            <v>TOTAL:TOTAL:Z02</v>
          </cell>
        </row>
        <row r="4036">
          <cell r="B4036" t="str">
            <v>TOTAL:TOTAL:Z02</v>
          </cell>
        </row>
        <row r="4037">
          <cell r="B4037" t="str">
            <v>TOTAL:TOTAL:Z02</v>
          </cell>
        </row>
        <row r="4038">
          <cell r="B4038" t="str">
            <v>TOTAL:TOTAL:Z02</v>
          </cell>
        </row>
        <row r="4039">
          <cell r="B4039" t="str">
            <v>TOTAL:TOTAL:Z02</v>
          </cell>
        </row>
        <row r="4040">
          <cell r="B4040" t="str">
            <v>TOTAL:TOTAL:Z02</v>
          </cell>
        </row>
        <row r="4041">
          <cell r="B4041" t="str">
            <v>TOTAL:TOTAL:Z02</v>
          </cell>
        </row>
        <row r="4042">
          <cell r="B4042" t="str">
            <v>TOTAL:TOTAL:Z02</v>
          </cell>
        </row>
        <row r="4043">
          <cell r="B4043" t="str">
            <v>TOTAL:TOTAL:Z02</v>
          </cell>
        </row>
        <row r="4044">
          <cell r="B4044" t="str">
            <v>TOTAL:TOTAL:Z02</v>
          </cell>
        </row>
        <row r="4045">
          <cell r="B4045" t="str">
            <v>TOTAL:TOTAL:Z02</v>
          </cell>
        </row>
        <row r="4046">
          <cell r="B4046" t="str">
            <v>TOTAL:TOTAL:Z02</v>
          </cell>
        </row>
        <row r="4047">
          <cell r="B4047" t="str">
            <v>TOTAL:TOTAL:Z02</v>
          </cell>
        </row>
        <row r="4048">
          <cell r="B4048" t="str">
            <v>TOTAL:TOTAL:Z02</v>
          </cell>
        </row>
        <row r="4049">
          <cell r="B4049" t="str">
            <v>TOTAL:TOTAL:Z02</v>
          </cell>
        </row>
        <row r="4050">
          <cell r="B4050" t="str">
            <v>TOTAL:TOTAL:Z02</v>
          </cell>
        </row>
        <row r="4051">
          <cell r="B4051" t="str">
            <v>TOTAL:TOTAL:Z02</v>
          </cell>
        </row>
        <row r="4052">
          <cell r="B4052" t="str">
            <v>TOTAL:TOTAL:Z02</v>
          </cell>
        </row>
        <row r="4053">
          <cell r="B4053" t="str">
            <v>TOTAL:TOTAL:Z02</v>
          </cell>
        </row>
        <row r="4054">
          <cell r="B4054" t="str">
            <v>TOTAL:TOTAL:Z02</v>
          </cell>
        </row>
        <row r="4055">
          <cell r="B4055" t="str">
            <v>TOTAL:TOTAL:Z02</v>
          </cell>
        </row>
        <row r="4056">
          <cell r="B4056" t="str">
            <v>TOTAL:TOTAL:Z02</v>
          </cell>
        </row>
        <row r="4057">
          <cell r="B4057" t="str">
            <v>TOTAL:TOTAL:Z02</v>
          </cell>
        </row>
        <row r="4058">
          <cell r="B4058" t="str">
            <v>TOTAL:TOTAL:Z02</v>
          </cell>
        </row>
        <row r="4059">
          <cell r="B4059" t="str">
            <v>TOTAL:TOTAL:Z02</v>
          </cell>
        </row>
        <row r="4060">
          <cell r="B4060" t="str">
            <v>TOTAL:TOTAL:Z02</v>
          </cell>
        </row>
        <row r="4061">
          <cell r="B4061" t="str">
            <v>TOTAL:TOTAL:Z02</v>
          </cell>
        </row>
        <row r="4062">
          <cell r="B4062" t="str">
            <v>TOTAL:TOTAL:Z02</v>
          </cell>
        </row>
        <row r="4063">
          <cell r="B4063" t="str">
            <v>TOTAL:TOTAL:Z02</v>
          </cell>
        </row>
        <row r="4064">
          <cell r="B4064" t="str">
            <v>TOTAL:TOTAL:Z02</v>
          </cell>
        </row>
        <row r="4065">
          <cell r="B4065" t="str">
            <v>TOTAL:TOTAL:Z02</v>
          </cell>
        </row>
        <row r="4066">
          <cell r="B4066" t="str">
            <v>TOTAL:TOTAL:Z02</v>
          </cell>
        </row>
        <row r="4067">
          <cell r="B4067" t="str">
            <v>TOTAL:TOTAL:Z02</v>
          </cell>
        </row>
        <row r="4068">
          <cell r="B4068" t="str">
            <v>TOTAL:TOTAL:Z02</v>
          </cell>
        </row>
        <row r="4069">
          <cell r="B4069" t="str">
            <v>TOTAL:TOTAL:Z02</v>
          </cell>
        </row>
        <row r="4070">
          <cell r="B4070" t="str">
            <v>TOTAL:TOTAL:Z02</v>
          </cell>
        </row>
        <row r="4071">
          <cell r="B4071" t="str">
            <v>TOTAL:TOTAL:Z02</v>
          </cell>
        </row>
        <row r="4072">
          <cell r="B4072" t="str">
            <v>TOTAL:TOTAL:Z02</v>
          </cell>
        </row>
        <row r="4073">
          <cell r="B4073" t="str">
            <v>TOTAL:TOTAL:Z02</v>
          </cell>
        </row>
        <row r="4074">
          <cell r="B4074" t="str">
            <v>TOTAL:TOTAL:Z02</v>
          </cell>
        </row>
        <row r="4075">
          <cell r="B4075" t="str">
            <v>TOTAL:TOTAL:Z02</v>
          </cell>
        </row>
        <row r="4076">
          <cell r="B4076" t="str">
            <v>TOTAL:TOTAL:Z02</v>
          </cell>
        </row>
        <row r="4077">
          <cell r="B4077" t="str">
            <v>TOTAL:TOTAL:Z02</v>
          </cell>
        </row>
        <row r="4078">
          <cell r="B4078" t="str">
            <v>TOTAL:TOTAL:Z02</v>
          </cell>
        </row>
        <row r="4079">
          <cell r="B4079" t="str">
            <v>TOTAL:TOTAL:Z02</v>
          </cell>
        </row>
        <row r="4080">
          <cell r="B4080" t="str">
            <v>TOTAL:TOTAL:Z02</v>
          </cell>
        </row>
        <row r="4081">
          <cell r="B4081" t="str">
            <v>TOTAL:TOTAL:Z02</v>
          </cell>
        </row>
        <row r="4082">
          <cell r="B4082" t="str">
            <v>TOTAL:TOTAL:Z02</v>
          </cell>
        </row>
        <row r="4083">
          <cell r="B4083" t="str">
            <v>TOTAL:TOTAL:Z02</v>
          </cell>
        </row>
        <row r="4084">
          <cell r="B4084" t="str">
            <v>TOTAL:TOTAL:Z02</v>
          </cell>
        </row>
        <row r="4085">
          <cell r="B4085" t="str">
            <v>TOTAL:TOTAL:Z02</v>
          </cell>
        </row>
        <row r="4086">
          <cell r="B4086" t="str">
            <v>TOTAL:TOTAL:Z02</v>
          </cell>
        </row>
        <row r="4087">
          <cell r="B4087" t="str">
            <v>TOTAL:TOTAL:Z02</v>
          </cell>
        </row>
        <row r="4088">
          <cell r="B4088" t="str">
            <v>TOTAL:TOTAL:Z02</v>
          </cell>
        </row>
        <row r="4089">
          <cell r="B4089" t="str">
            <v>TOTAL:TOTAL:Z02</v>
          </cell>
        </row>
        <row r="4090">
          <cell r="B4090" t="str">
            <v>TOTAL:TOTAL:Z02</v>
          </cell>
        </row>
        <row r="4091">
          <cell r="B4091" t="str">
            <v>TOTAL:TOTAL:Z02</v>
          </cell>
        </row>
        <row r="4092">
          <cell r="B4092" t="str">
            <v>TOTAL:TOTAL:Z02</v>
          </cell>
        </row>
        <row r="4093">
          <cell r="B4093" t="str">
            <v>TOTAL:TOTAL:Z02</v>
          </cell>
        </row>
        <row r="4094">
          <cell r="B4094" t="str">
            <v>TOTAL:TOTAL:Z02</v>
          </cell>
        </row>
        <row r="4095">
          <cell r="B4095" t="str">
            <v>TOTAL:TOTAL:Z02</v>
          </cell>
        </row>
        <row r="4096">
          <cell r="B4096" t="str">
            <v>TOTAL:TOTAL:Z02</v>
          </cell>
        </row>
        <row r="4097">
          <cell r="B4097" t="str">
            <v>TOTAL:TOTAL:Z02</v>
          </cell>
        </row>
        <row r="4098">
          <cell r="B4098" t="str">
            <v>TOTAL:TOTAL:Z02</v>
          </cell>
        </row>
        <row r="4099">
          <cell r="B4099" t="str">
            <v>TOTAL:TOTAL:Z02</v>
          </cell>
        </row>
        <row r="4100">
          <cell r="B4100" t="str">
            <v>TOTAL:TOTAL:Z02</v>
          </cell>
        </row>
        <row r="4101">
          <cell r="B4101" t="str">
            <v>TOTAL:TOTAL:Z02</v>
          </cell>
        </row>
        <row r="4102">
          <cell r="B4102" t="str">
            <v>TOTAL:TOTAL:Z02</v>
          </cell>
        </row>
        <row r="4103">
          <cell r="B4103" t="str">
            <v>TOTAL:TOTAL:Z02</v>
          </cell>
        </row>
        <row r="4104">
          <cell r="B4104" t="str">
            <v>TOTAL:TOTAL:Z02</v>
          </cell>
        </row>
        <row r="4105">
          <cell r="B4105" t="str">
            <v>TOTAL:TOTAL:Z02</v>
          </cell>
        </row>
        <row r="4106">
          <cell r="B4106" t="str">
            <v>TOTAL:TOTAL:Z02</v>
          </cell>
        </row>
        <row r="4107">
          <cell r="B4107" t="str">
            <v>TOTAL:TOTAL:Z02</v>
          </cell>
        </row>
        <row r="4108">
          <cell r="B4108" t="str">
            <v>TOTAL:TOTAL:Z02</v>
          </cell>
        </row>
        <row r="4109">
          <cell r="B4109" t="str">
            <v>TOTAL:TOTAL:Z02</v>
          </cell>
        </row>
        <row r="4110">
          <cell r="B4110" t="str">
            <v>TOTAL:TOTAL:Z02</v>
          </cell>
        </row>
        <row r="4111">
          <cell r="B4111" t="str">
            <v>TOTAL:TOTAL:Z02</v>
          </cell>
        </row>
        <row r="4112">
          <cell r="B4112" t="str">
            <v>TOTAL:TOTAL:Z02</v>
          </cell>
        </row>
        <row r="4113">
          <cell r="B4113" t="str">
            <v>TOTAL:TOTAL:Z02</v>
          </cell>
        </row>
        <row r="4114">
          <cell r="B4114" t="str">
            <v>TOTAL:TOTAL:Z02</v>
          </cell>
        </row>
        <row r="4115">
          <cell r="B4115" t="str">
            <v>TOTAL:TOTAL:Z02</v>
          </cell>
        </row>
        <row r="4116">
          <cell r="B4116" t="str">
            <v>TOTAL:TOTAL:Z02</v>
          </cell>
        </row>
        <row r="4117">
          <cell r="B4117" t="str">
            <v>TOTAL:TOTAL:Z02</v>
          </cell>
        </row>
        <row r="4118">
          <cell r="B4118" t="str">
            <v>TOTAL:TOTAL:Z02</v>
          </cell>
        </row>
        <row r="4119">
          <cell r="B4119" t="str">
            <v>TOTAL:TOTAL:Z02</v>
          </cell>
        </row>
        <row r="4120">
          <cell r="B4120" t="str">
            <v>TOTAL:TOTAL:Z02</v>
          </cell>
        </row>
        <row r="4121">
          <cell r="B4121" t="str">
            <v>TOTAL:TOTAL:Z02</v>
          </cell>
        </row>
        <row r="4122">
          <cell r="B4122" t="str">
            <v>TOTAL:TOTAL:Z02</v>
          </cell>
        </row>
        <row r="4123">
          <cell r="B4123" t="str">
            <v>TOTAL:TOTAL:Z02</v>
          </cell>
        </row>
        <row r="4124">
          <cell r="B4124" t="str">
            <v>TOTAL:TOTAL:Z02</v>
          </cell>
        </row>
        <row r="4125">
          <cell r="B4125" t="str">
            <v>TOTAL:TOTAL:Z02</v>
          </cell>
        </row>
        <row r="4126">
          <cell r="B4126" t="str">
            <v>TOTAL:TOTAL:Z02</v>
          </cell>
        </row>
        <row r="4127">
          <cell r="B4127" t="str">
            <v>TOTAL:TOTAL:Z02</v>
          </cell>
        </row>
        <row r="4128">
          <cell r="B4128" t="str">
            <v>TOTAL:TOTAL:Z02</v>
          </cell>
        </row>
        <row r="4129">
          <cell r="B4129" t="str">
            <v>TOTAL:TOTAL:Z02</v>
          </cell>
        </row>
        <row r="4130">
          <cell r="B4130" t="str">
            <v>TOTAL:TOTAL:Z02</v>
          </cell>
        </row>
        <row r="4131">
          <cell r="B4131" t="str">
            <v>TOTAL:TOTAL:Z02</v>
          </cell>
        </row>
        <row r="4132">
          <cell r="B4132" t="str">
            <v>TOTAL:TOTAL:Z02</v>
          </cell>
        </row>
        <row r="4133">
          <cell r="B4133" t="str">
            <v>TOTAL:TOTAL:Z02</v>
          </cell>
        </row>
        <row r="4134">
          <cell r="B4134" t="str">
            <v>TOTAL:TOTAL:Z02</v>
          </cell>
        </row>
        <row r="4135">
          <cell r="B4135" t="str">
            <v>TOTAL:TOTAL:Z02</v>
          </cell>
        </row>
        <row r="4136">
          <cell r="B4136" t="str">
            <v>TOTAL:TOTAL:Z02</v>
          </cell>
        </row>
        <row r="4137">
          <cell r="B4137" t="str">
            <v>TOTAL:TOTAL:Z02</v>
          </cell>
        </row>
        <row r="4138">
          <cell r="B4138" t="str">
            <v>TOTAL:TOTAL:Z02</v>
          </cell>
        </row>
        <row r="4139">
          <cell r="B4139" t="str">
            <v>TOTAL:TOTAL:Z02</v>
          </cell>
        </row>
        <row r="4140">
          <cell r="B4140" t="str">
            <v>TOTAL:TOTAL:Z02</v>
          </cell>
        </row>
        <row r="4141">
          <cell r="B4141" t="str">
            <v>TOTAL:TOTAL:Z02</v>
          </cell>
        </row>
        <row r="4142">
          <cell r="B4142" t="str">
            <v>TOTAL:TOTAL:Z02</v>
          </cell>
        </row>
        <row r="4143">
          <cell r="B4143" t="str">
            <v>TOTAL:TOTAL:Z02</v>
          </cell>
        </row>
        <row r="4144">
          <cell r="B4144" t="str">
            <v>TOTAL:TOTAL:Z02</v>
          </cell>
        </row>
        <row r="4145">
          <cell r="B4145" t="str">
            <v>TOTAL:TOTAL:Z02</v>
          </cell>
        </row>
        <row r="4146">
          <cell r="B4146" t="str">
            <v>TOTAL:TOTAL:Z02</v>
          </cell>
        </row>
        <row r="4147">
          <cell r="B4147" t="str">
            <v>TOTAL:TOTAL:Z02</v>
          </cell>
        </row>
        <row r="4148">
          <cell r="B4148" t="str">
            <v>TOTAL:TOTAL:Z02</v>
          </cell>
        </row>
        <row r="4149">
          <cell r="B4149" t="str">
            <v>TOTAL:TOTAL:Z02</v>
          </cell>
        </row>
        <row r="4150">
          <cell r="B4150" t="str">
            <v>TOTAL:TOTAL:Z02</v>
          </cell>
        </row>
        <row r="4151">
          <cell r="B4151" t="str">
            <v>TOTAL:TOTAL:Z02</v>
          </cell>
        </row>
        <row r="4152">
          <cell r="B4152" t="str">
            <v>TOTAL:TOTAL:Z02</v>
          </cell>
        </row>
        <row r="4153">
          <cell r="B4153" t="str">
            <v>TOTAL:TOTAL:Z02</v>
          </cell>
        </row>
        <row r="4154">
          <cell r="B4154" t="str">
            <v>TOTAL:TOTAL:Z02</v>
          </cell>
        </row>
        <row r="4155">
          <cell r="B4155" t="str">
            <v>TOTAL:TOTAL:Z02</v>
          </cell>
        </row>
        <row r="4156">
          <cell r="B4156" t="str">
            <v>TOTAL:TOTAL:Z02</v>
          </cell>
        </row>
        <row r="4157">
          <cell r="B4157" t="str">
            <v>TOTAL:TOTAL:Z02</v>
          </cell>
        </row>
        <row r="4158">
          <cell r="B4158" t="str">
            <v>TOTAL:TOTAL:Z02</v>
          </cell>
        </row>
        <row r="4159">
          <cell r="B4159" t="str">
            <v>TOTAL:TOTAL:Z02</v>
          </cell>
        </row>
        <row r="4160">
          <cell r="B4160" t="str">
            <v>TOTAL:TOTAL:Z02</v>
          </cell>
        </row>
        <row r="4161">
          <cell r="B4161" t="str">
            <v>TOTAL:TOTAL:Z02</v>
          </cell>
        </row>
        <row r="4162">
          <cell r="B4162" t="str">
            <v>TOTAL:TOTAL:Z02</v>
          </cell>
        </row>
        <row r="4163">
          <cell r="B4163" t="str">
            <v>TOTAL:TOTAL:Z02</v>
          </cell>
        </row>
        <row r="4164">
          <cell r="B4164" t="str">
            <v>TOTAL:TOTAL:Z02</v>
          </cell>
        </row>
        <row r="4165">
          <cell r="B4165" t="str">
            <v>TOTAL:TOTAL:Z02</v>
          </cell>
        </row>
        <row r="4166">
          <cell r="B4166" t="str">
            <v>TOTAL:TOTAL:Z02</v>
          </cell>
        </row>
        <row r="4167">
          <cell r="B4167" t="str">
            <v>TOTAL:TOTAL:Z02</v>
          </cell>
        </row>
        <row r="4168">
          <cell r="B4168" t="str">
            <v>TOTAL:TOTAL:Z02</v>
          </cell>
        </row>
        <row r="4169">
          <cell r="B4169" t="str">
            <v>TOTAL:TOTAL:Z02</v>
          </cell>
        </row>
        <row r="4170">
          <cell r="B4170" t="str">
            <v>TOTAL:TOTAL:Z02</v>
          </cell>
        </row>
        <row r="4171">
          <cell r="B4171" t="str">
            <v>TOTAL:TOTAL:Z02</v>
          </cell>
        </row>
        <row r="4172">
          <cell r="B4172" t="str">
            <v>TOTAL:TOTAL:Z02</v>
          </cell>
        </row>
        <row r="4173">
          <cell r="B4173" t="str">
            <v>TOTAL:TOTAL:Z02</v>
          </cell>
        </row>
        <row r="4174">
          <cell r="B4174" t="str">
            <v>TOTAL:TOTAL:Z02</v>
          </cell>
        </row>
        <row r="4175">
          <cell r="B4175" t="str">
            <v>TOTAL:TOTAL:Z02</v>
          </cell>
        </row>
        <row r="4176">
          <cell r="B4176" t="str">
            <v>TOTAL:TOTAL:Z02</v>
          </cell>
        </row>
        <row r="4177">
          <cell r="B4177" t="str">
            <v>TOTAL:TOTAL:Z02</v>
          </cell>
        </row>
        <row r="4178">
          <cell r="B4178" t="str">
            <v>TOTAL:TOTAL:Z02</v>
          </cell>
        </row>
        <row r="4179">
          <cell r="B4179" t="str">
            <v>TOTAL:TOTAL:Z02</v>
          </cell>
        </row>
        <row r="4180">
          <cell r="B4180" t="str">
            <v>TOTAL:TOTAL:Z02</v>
          </cell>
        </row>
        <row r="4181">
          <cell r="B4181" t="str">
            <v>TOTAL:TOTAL:Z02</v>
          </cell>
        </row>
        <row r="4182">
          <cell r="B4182" t="str">
            <v>TOTAL:TOTAL:Z02</v>
          </cell>
        </row>
        <row r="4183">
          <cell r="B4183" t="str">
            <v>TOTAL:TOTAL:Z02</v>
          </cell>
        </row>
        <row r="4184">
          <cell r="B4184" t="str">
            <v>TOTAL:TOTAL:Z02</v>
          </cell>
        </row>
        <row r="4185">
          <cell r="B4185" t="str">
            <v>TOTAL:TOTAL:Z02</v>
          </cell>
        </row>
        <row r="4186">
          <cell r="B4186" t="str">
            <v>TOTAL:TOTAL:Z02</v>
          </cell>
        </row>
        <row r="4187">
          <cell r="B4187" t="str">
            <v>TOTAL:TOTAL:Z02</v>
          </cell>
        </row>
        <row r="4188">
          <cell r="B4188" t="str">
            <v>TOTAL:TOTAL:Z02</v>
          </cell>
        </row>
        <row r="4189">
          <cell r="B4189" t="str">
            <v>TOTAL:TOTAL:Z02</v>
          </cell>
        </row>
        <row r="4190">
          <cell r="B4190" t="str">
            <v>TOTAL:TOTAL:Z02</v>
          </cell>
        </row>
        <row r="4191">
          <cell r="B4191" t="str">
            <v>TOTAL:TOTAL:Z02</v>
          </cell>
        </row>
        <row r="4192">
          <cell r="B4192" t="str">
            <v>TOTAL:TOTAL:Z02</v>
          </cell>
        </row>
        <row r="4193">
          <cell r="B4193" t="str">
            <v>TOTAL:TOTAL:Z02</v>
          </cell>
        </row>
        <row r="4194">
          <cell r="B4194" t="str">
            <v>TOTAL:TOTAL:Z02</v>
          </cell>
        </row>
        <row r="4195">
          <cell r="B4195" t="str">
            <v>TOTAL:TOTAL:Z02</v>
          </cell>
        </row>
        <row r="4196">
          <cell r="B4196" t="str">
            <v>TOTAL:TOTAL:Z02</v>
          </cell>
        </row>
        <row r="4197">
          <cell r="B4197" t="str">
            <v>TOTAL:TOTAL:Z02</v>
          </cell>
        </row>
        <row r="4198">
          <cell r="B4198" t="str">
            <v>TOTAL:TOTAL:Z02</v>
          </cell>
        </row>
        <row r="4199">
          <cell r="B4199" t="str">
            <v>TOTAL:TOTAL:Z02</v>
          </cell>
        </row>
        <row r="4200">
          <cell r="B4200" t="str">
            <v>TOTAL:TOTAL:Z02</v>
          </cell>
        </row>
        <row r="4201">
          <cell r="B4201" t="str">
            <v>TOTAL:TOTAL:Z02</v>
          </cell>
        </row>
        <row r="4202">
          <cell r="B4202" t="str">
            <v>TOTAL:TOTAL:Z02</v>
          </cell>
        </row>
        <row r="4203">
          <cell r="B4203" t="str">
            <v>TOTAL:TOTAL:Z02</v>
          </cell>
        </row>
        <row r="4204">
          <cell r="B4204" t="str">
            <v>TOTAL:TOTAL:Z02</v>
          </cell>
        </row>
        <row r="4205">
          <cell r="B4205" t="str">
            <v>TOTAL:TOTAL:Z02</v>
          </cell>
        </row>
        <row r="4206">
          <cell r="B4206" t="str">
            <v>TOTAL:TOTAL:Z02</v>
          </cell>
        </row>
        <row r="4207">
          <cell r="B4207" t="str">
            <v>TOTAL:TOTAL:Z02</v>
          </cell>
        </row>
        <row r="4208">
          <cell r="B4208" t="str">
            <v>TOTAL:TOTAL:Z02</v>
          </cell>
        </row>
        <row r="4209">
          <cell r="B4209" t="str">
            <v>TOTAL:TOTAL:Z02</v>
          </cell>
        </row>
        <row r="4210">
          <cell r="B4210" t="str">
            <v>TOTAL:TOTAL:Z02</v>
          </cell>
        </row>
        <row r="4211">
          <cell r="B4211" t="str">
            <v>TOTAL:TOTAL:Z02</v>
          </cell>
        </row>
        <row r="4212">
          <cell r="B4212" t="str">
            <v>TOTAL:TOTAL:Z02</v>
          </cell>
        </row>
        <row r="4213">
          <cell r="B4213" t="str">
            <v>TOTAL:TOTAL:Z02</v>
          </cell>
        </row>
        <row r="4214">
          <cell r="B4214" t="str">
            <v>TOTAL:TOTAL:Z02</v>
          </cell>
        </row>
        <row r="4215">
          <cell r="B4215" t="str">
            <v>TOTAL:TOTAL:Z02</v>
          </cell>
        </row>
        <row r="4216">
          <cell r="B4216" t="str">
            <v>TOTAL:TOTAL:Z02</v>
          </cell>
        </row>
        <row r="4217">
          <cell r="B4217" t="str">
            <v>TOTAL:TOTAL:Z02</v>
          </cell>
        </row>
        <row r="4218">
          <cell r="B4218" t="str">
            <v>TOTAL:TOTAL:Z02</v>
          </cell>
        </row>
        <row r="4219">
          <cell r="B4219" t="str">
            <v>TOTAL:TOTAL:Z02</v>
          </cell>
        </row>
        <row r="4220">
          <cell r="B4220" t="str">
            <v>TOTAL:TOTAL:Z02</v>
          </cell>
        </row>
        <row r="4221">
          <cell r="B4221" t="str">
            <v>TOTAL:TOTAL:Z02</v>
          </cell>
        </row>
        <row r="4222">
          <cell r="B4222" t="str">
            <v>TOTAL:TOTAL:Z02</v>
          </cell>
        </row>
        <row r="4223">
          <cell r="B4223" t="str">
            <v>TOTAL:TOTAL:Z02</v>
          </cell>
        </row>
        <row r="4224">
          <cell r="B4224" t="str">
            <v>TOTAL:TOTAL:Z02</v>
          </cell>
        </row>
        <row r="4225">
          <cell r="B4225" t="str">
            <v>TOTAL:TOTAL:Z02</v>
          </cell>
        </row>
        <row r="4226">
          <cell r="B4226" t="str">
            <v>TOTAL:TOTAL:Z02</v>
          </cell>
        </row>
        <row r="4227">
          <cell r="B4227" t="str">
            <v>TOTAL:TOTAL:Z02</v>
          </cell>
        </row>
        <row r="4228">
          <cell r="B4228" t="str">
            <v>TOTAL:TOTAL:Z02</v>
          </cell>
        </row>
        <row r="4229">
          <cell r="B4229" t="str">
            <v>TOTAL:TOTAL:Z02</v>
          </cell>
        </row>
        <row r="4230">
          <cell r="B4230" t="str">
            <v>TOTAL:TOTAL:Z02</v>
          </cell>
        </row>
        <row r="4231">
          <cell r="B4231" t="str">
            <v>TOTAL:TOTAL:Z02</v>
          </cell>
        </row>
        <row r="4232">
          <cell r="B4232" t="str">
            <v>TOTAL:TOTAL:Z02</v>
          </cell>
        </row>
        <row r="4233">
          <cell r="B4233" t="str">
            <v>TOTAL:TOTAL:Z02</v>
          </cell>
        </row>
        <row r="4234">
          <cell r="B4234" t="str">
            <v>TOTAL:TOTAL:Z02</v>
          </cell>
        </row>
        <row r="4235">
          <cell r="B4235" t="str">
            <v>TOTAL:TOTAL:Z02</v>
          </cell>
        </row>
        <row r="4236">
          <cell r="B4236" t="str">
            <v>TOTAL:TOTAL:Z02</v>
          </cell>
        </row>
        <row r="4237">
          <cell r="B4237" t="str">
            <v>TOTAL:TOTAL:Z02</v>
          </cell>
        </row>
        <row r="4238">
          <cell r="B4238" t="str">
            <v>TOTAL:TOTAL:Z02</v>
          </cell>
        </row>
        <row r="4239">
          <cell r="B4239" t="str">
            <v>TOTAL:TOTAL:Z02</v>
          </cell>
        </row>
        <row r="4240">
          <cell r="B4240" t="str">
            <v>TOTAL:TOTAL:Z02</v>
          </cell>
        </row>
        <row r="4241">
          <cell r="B4241" t="str">
            <v>TOTAL:TOTAL:Z02</v>
          </cell>
        </row>
        <row r="4242">
          <cell r="B4242" t="str">
            <v>TOTAL:TOTAL:Z02</v>
          </cell>
        </row>
        <row r="4243">
          <cell r="B4243" t="str">
            <v>TOTAL:TOTAL:Z02</v>
          </cell>
        </row>
        <row r="4244">
          <cell r="B4244" t="str">
            <v>TOTAL:TOTAL:Z02</v>
          </cell>
        </row>
        <row r="4245">
          <cell r="B4245" t="str">
            <v>TOTAL:TOTAL:Z02</v>
          </cell>
        </row>
        <row r="4246">
          <cell r="B4246" t="str">
            <v>TOTAL:TOTAL:Z02</v>
          </cell>
        </row>
        <row r="4247">
          <cell r="B4247" t="str">
            <v>TOTAL:TOTAL:Z02</v>
          </cell>
        </row>
        <row r="4248">
          <cell r="B4248" t="str">
            <v>TOTAL:TOTAL:Z02</v>
          </cell>
        </row>
        <row r="4249">
          <cell r="B4249" t="str">
            <v>TOTAL:TOTAL:Z02</v>
          </cell>
        </row>
        <row r="4250">
          <cell r="B4250" t="str">
            <v>TOTAL:TOTAL:Z02</v>
          </cell>
        </row>
        <row r="4251">
          <cell r="B4251" t="str">
            <v>TOTAL:TOTAL:Z02</v>
          </cell>
        </row>
        <row r="4252">
          <cell r="B4252" t="str">
            <v>TOTAL:TOTAL:Z02</v>
          </cell>
        </row>
        <row r="4253">
          <cell r="B4253" t="str">
            <v>TOTAL:TOTAL:Z02</v>
          </cell>
        </row>
        <row r="4254">
          <cell r="B4254" t="str">
            <v>TOTAL:TOTAL:Z02</v>
          </cell>
        </row>
        <row r="4255">
          <cell r="B4255" t="str">
            <v>TOTAL:TOTAL:Z02</v>
          </cell>
        </row>
        <row r="4256">
          <cell r="B4256" t="str">
            <v>TOTAL:TOTAL:Z02</v>
          </cell>
        </row>
        <row r="4257">
          <cell r="B4257" t="str">
            <v>TOTAL:TOTAL:Z02</v>
          </cell>
        </row>
        <row r="4258">
          <cell r="B4258" t="str">
            <v>TOTAL:TOTAL:Z02</v>
          </cell>
        </row>
        <row r="4259">
          <cell r="B4259" t="str">
            <v>TOTAL:TOTAL:Z02</v>
          </cell>
        </row>
        <row r="4260">
          <cell r="B4260" t="str">
            <v>TOTAL:TOTAL:Z02</v>
          </cell>
        </row>
        <row r="4261">
          <cell r="B4261" t="str">
            <v>TOTAL:TOTAL:Z02</v>
          </cell>
        </row>
        <row r="4262">
          <cell r="B4262" t="str">
            <v>TOTAL:TOTAL:Z02</v>
          </cell>
        </row>
        <row r="4263">
          <cell r="B4263" t="str">
            <v>TOTAL:TOTAL:Z02</v>
          </cell>
        </row>
        <row r="4264">
          <cell r="B4264" t="str">
            <v>TOTAL:TOTAL:Z02</v>
          </cell>
        </row>
        <row r="4265">
          <cell r="B4265" t="str">
            <v>TOTAL:TOTAL:Z02</v>
          </cell>
        </row>
        <row r="4266">
          <cell r="B4266" t="str">
            <v>TOTAL:TOTAL:Z02</v>
          </cell>
        </row>
        <row r="4267">
          <cell r="B4267" t="str">
            <v>TOTAL:TOTAL:Z02</v>
          </cell>
        </row>
        <row r="4268">
          <cell r="B4268" t="str">
            <v>TOTAL:TOTAL:Z02</v>
          </cell>
        </row>
        <row r="4269">
          <cell r="B4269" t="str">
            <v>TOTAL:TOTAL:Z02</v>
          </cell>
        </row>
        <row r="4270">
          <cell r="B4270" t="str">
            <v>TOTAL:TOTAL:Z02</v>
          </cell>
        </row>
        <row r="4271">
          <cell r="B4271" t="str">
            <v>TOTAL:TOTAL:Z02</v>
          </cell>
        </row>
        <row r="4272">
          <cell r="B4272" t="str">
            <v>TOTAL:TOTAL:Z02</v>
          </cell>
        </row>
        <row r="4273">
          <cell r="B4273" t="str">
            <v>TOTAL:TOTAL:Z02</v>
          </cell>
        </row>
        <row r="4274">
          <cell r="B4274" t="str">
            <v>TOTAL:TOTAL:Z02</v>
          </cell>
        </row>
        <row r="4275">
          <cell r="B4275" t="str">
            <v>TOTAL:TOTAL:Z02</v>
          </cell>
        </row>
        <row r="4276">
          <cell r="B4276" t="str">
            <v>TOTAL:TOTAL:Z02</v>
          </cell>
        </row>
        <row r="4277">
          <cell r="B4277" t="str">
            <v>TOTAL:TOTAL:Z02</v>
          </cell>
        </row>
        <row r="4278">
          <cell r="B4278" t="str">
            <v>TOTAL:TOTAL:Z02</v>
          </cell>
        </row>
        <row r="4279">
          <cell r="B4279" t="str">
            <v>TOTAL:TOTAL:Z02</v>
          </cell>
        </row>
        <row r="4280">
          <cell r="B4280" t="str">
            <v>TOTAL:TOTAL:Z02</v>
          </cell>
        </row>
        <row r="4281">
          <cell r="B4281" t="str">
            <v>TOTAL:TOTAL:Z02</v>
          </cell>
        </row>
        <row r="4282">
          <cell r="B4282" t="str">
            <v>TOTAL:TOTAL:Z02</v>
          </cell>
        </row>
        <row r="4283">
          <cell r="B4283" t="str">
            <v>TOTAL:TOTAL:Z02</v>
          </cell>
        </row>
        <row r="4284">
          <cell r="B4284" t="str">
            <v>TOTAL:TOTAL:Z02</v>
          </cell>
        </row>
        <row r="4285">
          <cell r="B4285" t="str">
            <v>TOTAL:TOTAL:Z02</v>
          </cell>
        </row>
        <row r="4286">
          <cell r="B4286" t="str">
            <v>TOTAL:TOTAL:Z02</v>
          </cell>
        </row>
        <row r="4287">
          <cell r="B4287" t="str">
            <v>TOTAL:TOTAL:Z02</v>
          </cell>
        </row>
        <row r="4288">
          <cell r="B4288" t="str">
            <v>TOTAL:TOTAL:Z02</v>
          </cell>
        </row>
        <row r="4289">
          <cell r="B4289" t="str">
            <v>TOTAL:TOTAL:Z02</v>
          </cell>
        </row>
        <row r="4290">
          <cell r="B4290" t="str">
            <v>TOTAL:TOTAL:Z02</v>
          </cell>
        </row>
        <row r="4291">
          <cell r="B4291" t="str">
            <v>TOTAL:TOTAL:Z02</v>
          </cell>
        </row>
        <row r="4292">
          <cell r="B4292" t="str">
            <v>TOTAL:TOTAL:Z02</v>
          </cell>
        </row>
        <row r="4293">
          <cell r="B4293" t="str">
            <v>TOTAL:TOTAL:Z02</v>
          </cell>
        </row>
        <row r="4294">
          <cell r="B4294" t="str">
            <v>TOTAL:TOTAL:Z02</v>
          </cell>
        </row>
        <row r="4295">
          <cell r="B4295" t="str">
            <v>TOTAL:TOTAL:Z02</v>
          </cell>
        </row>
        <row r="4296">
          <cell r="B4296" t="str">
            <v>TOTAL:TOTAL:Z02</v>
          </cell>
        </row>
        <row r="4297">
          <cell r="B4297" t="str">
            <v>TOTAL:TOTAL:Z02</v>
          </cell>
        </row>
        <row r="4298">
          <cell r="B4298" t="str">
            <v>TOTAL:TOTAL:Z02</v>
          </cell>
        </row>
        <row r="4299">
          <cell r="B4299" t="str">
            <v>TOTAL:TOTAL:Z02</v>
          </cell>
        </row>
        <row r="4300">
          <cell r="B4300" t="str">
            <v>TOTAL:TOTAL:Z02</v>
          </cell>
        </row>
        <row r="4301">
          <cell r="B4301" t="str">
            <v>TOTAL:TOTAL:Z02</v>
          </cell>
        </row>
        <row r="4302">
          <cell r="B4302" t="str">
            <v>TOTAL:TOTAL:Z02</v>
          </cell>
        </row>
        <row r="4303">
          <cell r="B4303" t="str">
            <v>TOTAL:TOTAL:Z02</v>
          </cell>
        </row>
        <row r="4304">
          <cell r="B4304" t="str">
            <v>TOTAL:TOTAL:Z02</v>
          </cell>
        </row>
        <row r="4305">
          <cell r="B4305" t="str">
            <v>TOTAL:TOTAL:Z02</v>
          </cell>
        </row>
        <row r="4306">
          <cell r="B4306" t="str">
            <v>TOTAL:TOTAL:Z02</v>
          </cell>
        </row>
        <row r="4307">
          <cell r="B4307" t="str">
            <v>TOTAL:TOTAL:Z02</v>
          </cell>
        </row>
        <row r="4308">
          <cell r="B4308" t="str">
            <v>TOTAL:TOTAL:Z02</v>
          </cell>
        </row>
        <row r="4309">
          <cell r="B4309" t="str">
            <v>TOTAL:TOTAL:Z02</v>
          </cell>
        </row>
        <row r="4310">
          <cell r="B4310" t="str">
            <v>TOTAL:TOTAL:Z02</v>
          </cell>
        </row>
        <row r="4311">
          <cell r="B4311" t="str">
            <v>TOTAL:TOTAL:Z02</v>
          </cell>
        </row>
        <row r="4312">
          <cell r="B4312" t="str">
            <v>TOTAL:TOTAL:Z02</v>
          </cell>
        </row>
        <row r="4313">
          <cell r="B4313" t="str">
            <v>TOTAL:TOTAL:Z02</v>
          </cell>
        </row>
        <row r="4314">
          <cell r="B4314" t="str">
            <v>TOTAL:TOTAL:Z02</v>
          </cell>
        </row>
        <row r="4315">
          <cell r="B4315" t="str">
            <v>TOTAL:TOTAL:Z02</v>
          </cell>
        </row>
        <row r="4316">
          <cell r="B4316" t="str">
            <v>TOTAL:TOTAL:Z02</v>
          </cell>
        </row>
        <row r="4317">
          <cell r="B4317" t="str">
            <v>TOTAL:TOTAL:Z02</v>
          </cell>
        </row>
        <row r="4318">
          <cell r="B4318" t="str">
            <v>TOTAL:TOTAL:Z02</v>
          </cell>
        </row>
        <row r="4319">
          <cell r="B4319" t="str">
            <v>TOTAL:TOTAL:Z02</v>
          </cell>
        </row>
        <row r="4320">
          <cell r="B4320" t="str">
            <v>TOTAL:TOTAL:Z02</v>
          </cell>
        </row>
        <row r="4321">
          <cell r="B4321" t="str">
            <v>TOTAL:TOTAL:Z02</v>
          </cell>
        </row>
        <row r="4322">
          <cell r="B4322" t="str">
            <v>TOTAL:TOTAL:Z02</v>
          </cell>
        </row>
        <row r="4323">
          <cell r="B4323" t="str">
            <v>TOTAL:TOTAL:Z02</v>
          </cell>
        </row>
        <row r="4324">
          <cell r="B4324" t="str">
            <v>TOTAL:TOTAL:Z02</v>
          </cell>
        </row>
        <row r="4325">
          <cell r="B4325" t="str">
            <v>TOTAL:TOTAL:Z02</v>
          </cell>
        </row>
        <row r="4326">
          <cell r="B4326" t="str">
            <v>TOTAL:TOTAL:Z02</v>
          </cell>
        </row>
        <row r="4327">
          <cell r="B4327" t="str">
            <v>TOTAL:TOTAL:Z02</v>
          </cell>
        </row>
        <row r="4328">
          <cell r="B4328" t="str">
            <v>TOTAL:TOTAL:Z02</v>
          </cell>
        </row>
        <row r="4329">
          <cell r="B4329" t="str">
            <v>TOTAL:TOTAL:Z02</v>
          </cell>
        </row>
        <row r="4330">
          <cell r="B4330" t="str">
            <v>TOTAL:TOTAL:Z02</v>
          </cell>
        </row>
        <row r="4331">
          <cell r="B4331" t="str">
            <v>TOTAL:TOTAL:Z02</v>
          </cell>
        </row>
        <row r="4332">
          <cell r="B4332" t="str">
            <v>TOTAL:TOTAL:Z02</v>
          </cell>
        </row>
        <row r="4333">
          <cell r="B4333" t="str">
            <v>TOTAL:TOTAL:Z02</v>
          </cell>
        </row>
        <row r="4334">
          <cell r="B4334" t="str">
            <v>TOTAL:TOTAL:Z02</v>
          </cell>
        </row>
        <row r="4335">
          <cell r="B4335" t="str">
            <v>TOTAL:TOTAL:Z02</v>
          </cell>
        </row>
        <row r="4336">
          <cell r="B4336" t="str">
            <v>TOTAL:TOTAL:Z02</v>
          </cell>
        </row>
        <row r="4337">
          <cell r="B4337" t="str">
            <v>TOTAL:TOTAL:Z02</v>
          </cell>
        </row>
        <row r="4338">
          <cell r="B4338" t="str">
            <v>TOTAL:TOTAL:Z02</v>
          </cell>
        </row>
        <row r="4339">
          <cell r="B4339" t="str">
            <v>TOTAL:TOTAL:Z02</v>
          </cell>
        </row>
        <row r="4340">
          <cell r="B4340" t="str">
            <v>TOTAL:TOTAL:Z02</v>
          </cell>
        </row>
        <row r="4341">
          <cell r="B4341" t="str">
            <v>TOTAL:TOTAL:Z02</v>
          </cell>
        </row>
        <row r="4342">
          <cell r="B4342" t="str">
            <v>TOTAL:TOTAL:Z02</v>
          </cell>
        </row>
        <row r="4343">
          <cell r="B4343" t="str">
            <v>TOTAL:TOTAL:Z02</v>
          </cell>
        </row>
        <row r="4344">
          <cell r="B4344" t="str">
            <v>TOTAL:TOTAL:Z02</v>
          </cell>
        </row>
        <row r="4345">
          <cell r="B4345" t="str">
            <v>TOTAL:TOTAL:Z02</v>
          </cell>
        </row>
        <row r="4346">
          <cell r="B4346" t="str">
            <v>TOTAL:TOTAL:Z02</v>
          </cell>
        </row>
        <row r="4347">
          <cell r="B4347" t="str">
            <v>TOTAL:TOTAL:Z02</v>
          </cell>
        </row>
        <row r="4348">
          <cell r="B4348" t="str">
            <v>TOTAL:TOTAL:Z02</v>
          </cell>
        </row>
        <row r="4349">
          <cell r="B4349" t="str">
            <v>TOTAL:TOTAL:Z02</v>
          </cell>
        </row>
        <row r="4350">
          <cell r="B4350" t="str">
            <v>TOTAL:TOTAL:Z02</v>
          </cell>
        </row>
        <row r="4351">
          <cell r="B4351" t="str">
            <v>TOTAL:TOTAL:Z02</v>
          </cell>
        </row>
        <row r="4352">
          <cell r="B4352" t="str">
            <v>TOTAL:TOTAL:Z02</v>
          </cell>
        </row>
        <row r="4353">
          <cell r="B4353" t="str">
            <v>TOTAL:TOTAL:Z02</v>
          </cell>
        </row>
        <row r="4354">
          <cell r="B4354" t="str">
            <v>TOTAL:TOTAL:Z02</v>
          </cell>
        </row>
        <row r="4355">
          <cell r="B4355" t="str">
            <v>TOTAL:TOTAL:Z02</v>
          </cell>
        </row>
        <row r="4356">
          <cell r="B4356" t="str">
            <v>TOTAL:TOTAL:Z02</v>
          </cell>
        </row>
        <row r="4357">
          <cell r="B4357" t="str">
            <v>TOTAL:TOTAL:Z02</v>
          </cell>
        </row>
        <row r="4358">
          <cell r="B4358" t="str">
            <v>TOTAL:TOTAL:Z02</v>
          </cell>
        </row>
        <row r="4359">
          <cell r="B4359" t="str">
            <v>TOTAL:TOTAL:Z02</v>
          </cell>
        </row>
        <row r="4360">
          <cell r="B4360" t="str">
            <v>TOTAL:TOTAL:Z02</v>
          </cell>
        </row>
        <row r="4361">
          <cell r="B4361" t="str">
            <v>TOTAL:TOTAL:Z02</v>
          </cell>
        </row>
        <row r="4362">
          <cell r="B4362" t="str">
            <v>TOTAL:TOTAL:Z02</v>
          </cell>
        </row>
        <row r="4363">
          <cell r="B4363" t="str">
            <v>TOTAL:TOTAL:Z02</v>
          </cell>
        </row>
        <row r="4364">
          <cell r="B4364" t="str">
            <v>TOTAL:TOTAL:Z02</v>
          </cell>
        </row>
        <row r="4365">
          <cell r="B4365" t="str">
            <v>TOTAL:TOTAL:Z02</v>
          </cell>
        </row>
        <row r="4366">
          <cell r="B4366" t="str">
            <v>TOTAL:TOTAL:Z02</v>
          </cell>
        </row>
        <row r="4367">
          <cell r="B4367" t="str">
            <v>TOTAL:TOTAL:Z02</v>
          </cell>
        </row>
        <row r="4368">
          <cell r="B4368" t="str">
            <v>TOTAL:TOTAL:Z02</v>
          </cell>
        </row>
        <row r="4369">
          <cell r="B4369" t="str">
            <v>TOTAL:TOTAL:Z02</v>
          </cell>
        </row>
        <row r="4370">
          <cell r="B4370" t="str">
            <v>TOTAL:TOTAL:Z02</v>
          </cell>
        </row>
        <row r="4371">
          <cell r="B4371" t="str">
            <v>TOTAL:TOTAL:Z02</v>
          </cell>
        </row>
        <row r="4372">
          <cell r="B4372" t="str">
            <v>TOTAL:TOTAL:Z02</v>
          </cell>
        </row>
        <row r="4373">
          <cell r="B4373" t="str">
            <v>TOTAL:TOTAL:Z02</v>
          </cell>
        </row>
        <row r="4374">
          <cell r="B4374" t="str">
            <v>TOTAL:TOTAL:Z02</v>
          </cell>
        </row>
        <row r="4375">
          <cell r="B4375" t="str">
            <v>TOTAL:TOTAL:Z02</v>
          </cell>
        </row>
        <row r="4376">
          <cell r="B4376" t="str">
            <v>TOTAL:TOTAL:Z02</v>
          </cell>
        </row>
        <row r="4377">
          <cell r="B4377" t="str">
            <v>TOTAL:TOTAL:Z02</v>
          </cell>
        </row>
        <row r="4378">
          <cell r="B4378" t="str">
            <v>TOTAL:TOTAL:Z02</v>
          </cell>
        </row>
        <row r="4379">
          <cell r="B4379" t="str">
            <v>TOTAL:TOTAL:Z02</v>
          </cell>
        </row>
        <row r="4380">
          <cell r="B4380" t="str">
            <v>TOTAL:TOTAL:Z02</v>
          </cell>
        </row>
        <row r="4381">
          <cell r="B4381" t="str">
            <v>TOTAL:TOTAL:Z02</v>
          </cell>
        </row>
        <row r="4382">
          <cell r="B4382" t="str">
            <v>TOTAL:TOTAL:Z02</v>
          </cell>
        </row>
        <row r="4383">
          <cell r="B4383" t="str">
            <v>TOTAL:TOTAL:Z02</v>
          </cell>
        </row>
        <row r="4384">
          <cell r="B4384" t="str">
            <v>TOTAL:TOTAL:Z02</v>
          </cell>
        </row>
        <row r="4385">
          <cell r="B4385" t="str">
            <v>TOTAL:TOTAL:Z02</v>
          </cell>
        </row>
        <row r="4386">
          <cell r="B4386" t="str">
            <v>TOTAL:TOTAL:Z02</v>
          </cell>
        </row>
        <row r="4387">
          <cell r="B4387" t="str">
            <v>TOTAL:TOTAL:Z02</v>
          </cell>
        </row>
        <row r="4388">
          <cell r="B4388" t="str">
            <v>TOTAL:TOTAL:Z02</v>
          </cell>
        </row>
        <row r="4389">
          <cell r="B4389" t="str">
            <v>TOTAL:TOTAL:Z02</v>
          </cell>
        </row>
        <row r="4390">
          <cell r="B4390" t="str">
            <v>TOTAL:TOTAL:Z02</v>
          </cell>
        </row>
        <row r="4391">
          <cell r="B4391" t="str">
            <v>TOTAL:TOTAL:Z02</v>
          </cell>
        </row>
        <row r="4392">
          <cell r="B4392" t="str">
            <v>TOTAL:TOTAL:Z02</v>
          </cell>
        </row>
        <row r="4393">
          <cell r="B4393" t="str">
            <v>TOTAL:TOTAL:Z02</v>
          </cell>
        </row>
        <row r="4394">
          <cell r="B4394" t="str">
            <v>TOTAL:TOTAL:Z02</v>
          </cell>
        </row>
        <row r="4395">
          <cell r="B4395" t="str">
            <v>TOTAL:TOTAL:Z02</v>
          </cell>
        </row>
        <row r="4396">
          <cell r="B4396" t="str">
            <v>TOTAL:TOTAL:Z02</v>
          </cell>
        </row>
        <row r="4397">
          <cell r="B4397" t="str">
            <v>TOTAL:TOTAL:Z02</v>
          </cell>
        </row>
        <row r="4398">
          <cell r="B4398" t="str">
            <v>TOTAL:TOTAL:Z02</v>
          </cell>
        </row>
        <row r="4399">
          <cell r="B4399" t="str">
            <v>TOTAL:TOTAL:Z02</v>
          </cell>
        </row>
        <row r="4400">
          <cell r="B4400" t="str">
            <v>TOTAL:TOTAL:Z02</v>
          </cell>
        </row>
        <row r="4401">
          <cell r="B4401" t="str">
            <v>TOTAL:TOTAL:Z02</v>
          </cell>
        </row>
        <row r="4402">
          <cell r="B4402" t="str">
            <v>TOTAL:TOTAL:Z02</v>
          </cell>
        </row>
        <row r="4403">
          <cell r="B4403" t="str">
            <v>TOTAL:TOTAL:Z02</v>
          </cell>
        </row>
        <row r="4404">
          <cell r="B4404" t="str">
            <v>TOTAL:TOTAL:Z02</v>
          </cell>
        </row>
        <row r="4405">
          <cell r="B4405" t="str">
            <v>TOTAL:TOTAL:Z02</v>
          </cell>
        </row>
        <row r="4406">
          <cell r="B4406" t="str">
            <v>TOTAL:TOTAL:Z02</v>
          </cell>
        </row>
        <row r="4407">
          <cell r="B4407" t="str">
            <v>TOTAL:TOTAL:Z02</v>
          </cell>
        </row>
        <row r="4408">
          <cell r="B4408" t="str">
            <v>TOTAL:TOTAL:Z02</v>
          </cell>
        </row>
        <row r="4409">
          <cell r="B4409" t="str">
            <v>TOTAL:TOTAL:Z02</v>
          </cell>
        </row>
        <row r="4410">
          <cell r="B4410" t="str">
            <v>TOTAL:TOTAL:Z02</v>
          </cell>
        </row>
        <row r="4411">
          <cell r="B4411" t="str">
            <v>TOTAL:TOTAL:Z02</v>
          </cell>
        </row>
        <row r="4412">
          <cell r="B4412" t="str">
            <v>TOTAL:TOTAL:Z02</v>
          </cell>
        </row>
        <row r="4413">
          <cell r="B4413" t="str">
            <v>TOTAL:TOTAL:Z02</v>
          </cell>
        </row>
        <row r="4414">
          <cell r="B4414" t="str">
            <v>TOTAL:TOTAL:Z02</v>
          </cell>
        </row>
        <row r="4415">
          <cell r="B4415" t="str">
            <v>TOTAL:TOTAL:Z02</v>
          </cell>
        </row>
        <row r="4416">
          <cell r="B4416" t="str">
            <v>TOTAL:TOTAL:Z02</v>
          </cell>
        </row>
        <row r="4417">
          <cell r="B4417" t="str">
            <v>TOTAL:TOTAL:Z02</v>
          </cell>
        </row>
        <row r="4418">
          <cell r="B4418" t="str">
            <v>TOTAL:TOTAL:Z02</v>
          </cell>
        </row>
        <row r="4419">
          <cell r="B4419" t="str">
            <v>TOTAL:TOTAL:Z02</v>
          </cell>
        </row>
        <row r="4420">
          <cell r="B4420" t="str">
            <v>TOTAL:TOTAL:Z02</v>
          </cell>
        </row>
        <row r="4421">
          <cell r="B4421" t="str">
            <v>TOTAL:TOTAL:Z02</v>
          </cell>
        </row>
        <row r="4422">
          <cell r="B4422" t="str">
            <v>TOTAL:TOTAL:Z02</v>
          </cell>
        </row>
        <row r="4423">
          <cell r="B4423" t="str">
            <v>TOTAL:TOTAL:Z02</v>
          </cell>
        </row>
        <row r="4424">
          <cell r="B4424" t="str">
            <v>TOTAL:TOTAL:Z02</v>
          </cell>
        </row>
        <row r="4425">
          <cell r="B4425" t="str">
            <v>TOTAL:TOTAL:Z02</v>
          </cell>
        </row>
        <row r="4426">
          <cell r="B4426" t="str">
            <v>TOTAL:TOTAL:Z02</v>
          </cell>
        </row>
        <row r="4427">
          <cell r="B4427" t="str">
            <v>TOTAL:TOTAL:Z02</v>
          </cell>
        </row>
        <row r="4428">
          <cell r="B4428" t="str">
            <v>TOTAL:TOTAL:Z02</v>
          </cell>
        </row>
        <row r="4429">
          <cell r="B4429" t="str">
            <v>TOTAL:TOTAL:Z02</v>
          </cell>
        </row>
        <row r="4430">
          <cell r="B4430" t="str">
            <v>TOTAL:TOTAL:Z02</v>
          </cell>
        </row>
        <row r="4431">
          <cell r="B4431" t="str">
            <v>TOTAL:TOTAL:Z02</v>
          </cell>
        </row>
        <row r="4432">
          <cell r="B4432" t="str">
            <v>TOTAL:TOTAL:Z02</v>
          </cell>
        </row>
        <row r="4433">
          <cell r="B4433" t="str">
            <v>TOTAL:TOTAL:Z02</v>
          </cell>
        </row>
        <row r="4434">
          <cell r="B4434" t="str">
            <v>TOTAL:TOTAL:Z02</v>
          </cell>
        </row>
        <row r="4435">
          <cell r="B4435" t="str">
            <v>TOTAL:TOTAL:Z02</v>
          </cell>
        </row>
        <row r="4436">
          <cell r="B4436" t="str">
            <v>TOTAL:TOTAL:Z02</v>
          </cell>
        </row>
        <row r="4437">
          <cell r="B4437" t="str">
            <v>TOTAL:TOTAL:Z02</v>
          </cell>
        </row>
        <row r="4438">
          <cell r="B4438" t="str">
            <v>TOTAL:TOTAL:Z02</v>
          </cell>
        </row>
        <row r="4439">
          <cell r="B4439" t="str">
            <v>TOTAL:TOTAL:Z02</v>
          </cell>
        </row>
        <row r="4440">
          <cell r="B4440" t="str">
            <v>TOTAL:TOTAL:Z02</v>
          </cell>
        </row>
        <row r="4441">
          <cell r="B4441" t="str">
            <v>TOTAL:TOTAL:Z02</v>
          </cell>
        </row>
        <row r="4442">
          <cell r="B4442" t="str">
            <v>TOTAL:TOTAL:Z02</v>
          </cell>
        </row>
        <row r="4443">
          <cell r="B4443" t="str">
            <v>TOTAL:TOTAL:Z02</v>
          </cell>
        </row>
        <row r="4444">
          <cell r="B4444" t="str">
            <v>TOTAL:TOTAL:Z02</v>
          </cell>
        </row>
        <row r="4445">
          <cell r="B4445" t="str">
            <v>TOTAL:TOTAL:Z02</v>
          </cell>
        </row>
        <row r="4446">
          <cell r="B4446" t="str">
            <v>TOTAL:TOTAL:Z02</v>
          </cell>
        </row>
        <row r="4447">
          <cell r="B4447" t="str">
            <v>TOTAL:TOTAL:Z02</v>
          </cell>
        </row>
        <row r="4448">
          <cell r="B4448" t="str">
            <v>TOTAL:TOTAL:Z02</v>
          </cell>
        </row>
        <row r="4449">
          <cell r="B4449" t="str">
            <v>TOTAL:TOTAL:Z02</v>
          </cell>
        </row>
        <row r="4450">
          <cell r="B4450" t="str">
            <v>TOTAL:TOTAL:Z02</v>
          </cell>
        </row>
        <row r="4451">
          <cell r="B4451" t="str">
            <v>TOTAL:TOTAL:Z02</v>
          </cell>
        </row>
        <row r="4452">
          <cell r="B4452" t="str">
            <v>TOTAL:TOTAL:Z02</v>
          </cell>
        </row>
        <row r="4453">
          <cell r="B4453" t="str">
            <v>TOTAL:TOTAL:Z02</v>
          </cell>
        </row>
        <row r="4454">
          <cell r="B4454" t="str">
            <v>TOTAL:TOTAL:Z02</v>
          </cell>
        </row>
        <row r="4455">
          <cell r="B4455" t="str">
            <v>TOTAL:TOTAL:Z02</v>
          </cell>
        </row>
        <row r="4456">
          <cell r="B4456" t="str">
            <v>TOTAL:TOTAL:Z02</v>
          </cell>
        </row>
        <row r="4457">
          <cell r="B4457" t="str">
            <v>TOTAL:TOTAL:Z02</v>
          </cell>
        </row>
        <row r="4458">
          <cell r="B4458" t="str">
            <v>TOTAL:TOTAL:Z02</v>
          </cell>
        </row>
        <row r="4459">
          <cell r="B4459" t="str">
            <v>TOTAL:TOTAL:Z02</v>
          </cell>
        </row>
        <row r="4460">
          <cell r="B4460" t="str">
            <v>TOTAL:TOTAL:Z02</v>
          </cell>
        </row>
        <row r="4461">
          <cell r="B4461" t="str">
            <v>TOTAL:TOTAL:Z02</v>
          </cell>
        </row>
        <row r="4462">
          <cell r="B4462" t="str">
            <v>TOTAL:TOTAL:Z02</v>
          </cell>
        </row>
        <row r="4463">
          <cell r="B4463" t="str">
            <v>TOTAL:TOTAL:Z02</v>
          </cell>
        </row>
        <row r="4464">
          <cell r="B4464" t="str">
            <v>TOTAL:TOTAL:Z02</v>
          </cell>
        </row>
        <row r="4465">
          <cell r="B4465" t="str">
            <v>TOTAL:TOTAL:Z02</v>
          </cell>
        </row>
        <row r="4466">
          <cell r="B4466" t="str">
            <v>TOTAL:TOTAL:Z02</v>
          </cell>
        </row>
        <row r="4467">
          <cell r="B4467" t="str">
            <v>TOTAL:TOTAL:Z02</v>
          </cell>
        </row>
        <row r="4468">
          <cell r="B4468" t="str">
            <v>TOTAL:TOTAL:Z02</v>
          </cell>
        </row>
        <row r="4469">
          <cell r="B4469" t="str">
            <v>TOTAL:TOTAL:Z02</v>
          </cell>
        </row>
        <row r="4470">
          <cell r="B4470" t="str">
            <v>TOTAL:TOTAL:Z02</v>
          </cell>
        </row>
        <row r="4471">
          <cell r="B4471" t="str">
            <v>TOTAL:TOTAL:Z02</v>
          </cell>
        </row>
        <row r="4472">
          <cell r="B4472" t="str">
            <v>TOTAL:TOTAL:Z02</v>
          </cell>
        </row>
        <row r="4473">
          <cell r="B4473" t="str">
            <v>TOTAL:TOTAL:Z02</v>
          </cell>
        </row>
        <row r="4474">
          <cell r="B4474" t="str">
            <v>TOTAL:TOTAL:Z02</v>
          </cell>
        </row>
        <row r="4475">
          <cell r="B4475" t="str">
            <v>TOTAL:TOTAL:Z02</v>
          </cell>
        </row>
        <row r="4476">
          <cell r="B4476" t="str">
            <v>TOTAL:TOTAL:Z02</v>
          </cell>
        </row>
        <row r="4477">
          <cell r="B4477" t="str">
            <v>TOTAL:TOTAL:Z02</v>
          </cell>
        </row>
        <row r="4478">
          <cell r="B4478" t="str">
            <v>TOTAL:TOTAL:Z02</v>
          </cell>
        </row>
        <row r="4479">
          <cell r="B4479" t="str">
            <v>TOTAL:TOTAL:Z02</v>
          </cell>
        </row>
        <row r="4480">
          <cell r="B4480" t="str">
            <v>TOTAL:TOTAL:Z02</v>
          </cell>
        </row>
        <row r="4481">
          <cell r="B4481" t="str">
            <v>TOTAL:TOTAL:Z02</v>
          </cell>
        </row>
        <row r="4482">
          <cell r="B4482" t="str">
            <v>TOTAL:TOTAL:Z02</v>
          </cell>
        </row>
        <row r="4483">
          <cell r="B4483" t="str">
            <v>TOTAL:TOTAL:Z02</v>
          </cell>
        </row>
        <row r="4484">
          <cell r="B4484" t="str">
            <v>TOTAL:TOTAL:Z02</v>
          </cell>
        </row>
        <row r="4485">
          <cell r="B4485" t="str">
            <v>TOTAL:TOTAL:Z02</v>
          </cell>
        </row>
        <row r="4486">
          <cell r="B4486" t="str">
            <v>TOTAL:TOTAL:Z02</v>
          </cell>
        </row>
        <row r="4487">
          <cell r="B4487" t="str">
            <v>TOTAL:TOTAL:Z02</v>
          </cell>
        </row>
        <row r="4488">
          <cell r="B4488" t="str">
            <v>TOTAL:TOTAL:Z02</v>
          </cell>
        </row>
        <row r="4489">
          <cell r="B4489" t="str">
            <v>TOTAL:TOTAL:Z02</v>
          </cell>
        </row>
        <row r="4490">
          <cell r="B4490" t="str">
            <v>TOTAL:TOTAL:Z02</v>
          </cell>
        </row>
        <row r="4491">
          <cell r="B4491" t="str">
            <v>TOTAL:TOTAL:Z02</v>
          </cell>
        </row>
        <row r="4492">
          <cell r="B4492" t="str">
            <v>TOTAL:TOTAL:Z02</v>
          </cell>
        </row>
        <row r="4493">
          <cell r="B4493" t="str">
            <v>TOTAL:TOTAL:Z02</v>
          </cell>
        </row>
        <row r="4494">
          <cell r="B4494" t="str">
            <v>TOTAL:TOTAL:Z02</v>
          </cell>
        </row>
        <row r="4495">
          <cell r="B4495" t="str">
            <v>TOTAL:TOTAL:Z02</v>
          </cell>
        </row>
        <row r="4496">
          <cell r="B4496" t="str">
            <v>TOTAL:TOTAL:Z02</v>
          </cell>
        </row>
        <row r="4497">
          <cell r="B4497" t="str">
            <v>TOTAL:TOTAL:Z02</v>
          </cell>
        </row>
        <row r="4498">
          <cell r="B4498" t="str">
            <v>TOTAL:TOTAL:Z02</v>
          </cell>
        </row>
        <row r="4499">
          <cell r="B4499" t="str">
            <v>TOTAL:TOTAL:Z02</v>
          </cell>
        </row>
        <row r="4500">
          <cell r="B4500" t="str">
            <v>TOTAL:TOTAL:Z02</v>
          </cell>
        </row>
        <row r="4501">
          <cell r="B4501" t="str">
            <v>TOTAL:TOTAL:Z02</v>
          </cell>
        </row>
        <row r="4502">
          <cell r="B4502" t="str">
            <v>TOTAL:TOTAL:Z02</v>
          </cell>
        </row>
        <row r="4503">
          <cell r="B4503" t="str">
            <v>TOTAL:TOTAL:Z02</v>
          </cell>
        </row>
        <row r="4504">
          <cell r="B4504" t="str">
            <v>TOTAL:TOTAL:Z02</v>
          </cell>
        </row>
        <row r="4505">
          <cell r="B4505" t="str">
            <v>TOTAL:TOTAL:Z02</v>
          </cell>
        </row>
        <row r="4506">
          <cell r="B4506" t="str">
            <v>TOTAL:TOTAL:Z02</v>
          </cell>
        </row>
        <row r="4507">
          <cell r="B4507" t="str">
            <v>TOTAL:TOTAL:Z02</v>
          </cell>
        </row>
        <row r="4508">
          <cell r="B4508" t="str">
            <v>TOTAL:TOTAL:Z02</v>
          </cell>
        </row>
        <row r="4509">
          <cell r="B4509" t="str">
            <v>TOTAL:TOTAL:Z02</v>
          </cell>
        </row>
        <row r="4510">
          <cell r="B4510" t="str">
            <v>TOTAL:TOTAL:Z02</v>
          </cell>
        </row>
        <row r="4511">
          <cell r="B4511" t="str">
            <v>TOTAL:TOTAL:Z02</v>
          </cell>
        </row>
        <row r="4512">
          <cell r="B4512" t="str">
            <v>TOTAL:TOTAL:Z02</v>
          </cell>
        </row>
        <row r="4513">
          <cell r="B4513" t="str">
            <v>TOTAL:TOTAL:Z02</v>
          </cell>
        </row>
        <row r="4514">
          <cell r="B4514" t="str">
            <v>TOTAL:TOTAL:Z02</v>
          </cell>
        </row>
        <row r="4515">
          <cell r="B4515" t="str">
            <v>TOTAL:TOTAL:Z02</v>
          </cell>
        </row>
        <row r="4516">
          <cell r="B4516" t="str">
            <v>TOTAL:TOTAL:Z02</v>
          </cell>
        </row>
        <row r="4517">
          <cell r="B4517" t="str">
            <v>TOTAL:TOTAL:Z02</v>
          </cell>
        </row>
        <row r="4518">
          <cell r="B4518" t="str">
            <v>TOTAL:TOTAL:Z02</v>
          </cell>
        </row>
        <row r="4519">
          <cell r="B4519" t="str">
            <v>TOTAL:TOTAL:Z02</v>
          </cell>
        </row>
        <row r="4520">
          <cell r="B4520" t="str">
            <v>TOTAL:TOTAL:Z02</v>
          </cell>
        </row>
        <row r="4521">
          <cell r="B4521" t="str">
            <v>TOTAL:TOTAL:Z02</v>
          </cell>
        </row>
        <row r="4522">
          <cell r="B4522" t="str">
            <v>TOTAL:TOTAL:Z02</v>
          </cell>
        </row>
        <row r="4523">
          <cell r="B4523" t="str">
            <v>TOTAL:TOTAL:Z02</v>
          </cell>
        </row>
        <row r="4524">
          <cell r="B4524" t="str">
            <v>TOTAL:TOTAL:Z02</v>
          </cell>
        </row>
        <row r="4525">
          <cell r="B4525" t="str">
            <v>TOTAL:TOTAL:Z02</v>
          </cell>
        </row>
        <row r="4526">
          <cell r="B4526" t="str">
            <v>TOTAL:TOTAL:Z02</v>
          </cell>
        </row>
        <row r="4527">
          <cell r="B4527" t="str">
            <v>TOTAL:TOTAL:Z02</v>
          </cell>
        </row>
        <row r="4528">
          <cell r="B4528" t="str">
            <v>TOTAL:TOTAL:Z02</v>
          </cell>
        </row>
        <row r="4529">
          <cell r="B4529" t="str">
            <v>TOTAL:TOTAL:Z02</v>
          </cell>
        </row>
        <row r="4530">
          <cell r="B4530" t="str">
            <v>TOTAL:TOTAL:Z02</v>
          </cell>
        </row>
        <row r="4531">
          <cell r="B4531" t="str">
            <v>TOTAL:TOTAL:Z02</v>
          </cell>
        </row>
        <row r="4532">
          <cell r="B4532" t="str">
            <v>TOTAL:TOTAL:Z02</v>
          </cell>
        </row>
        <row r="4533">
          <cell r="B4533" t="str">
            <v>TOTAL:TOTAL:Z02</v>
          </cell>
        </row>
        <row r="4534">
          <cell r="B4534" t="str">
            <v>TOTAL:TOTAL:Z02</v>
          </cell>
        </row>
        <row r="4535">
          <cell r="B4535" t="str">
            <v>TOTAL:TOTAL:Z02</v>
          </cell>
        </row>
        <row r="4536">
          <cell r="B4536" t="str">
            <v>TOTAL:TOTAL:Z02</v>
          </cell>
        </row>
        <row r="4537">
          <cell r="B4537" t="str">
            <v>TOTAL:TOTAL:Z02</v>
          </cell>
        </row>
        <row r="4538">
          <cell r="B4538" t="str">
            <v>TOTAL:TOTAL:Z02</v>
          </cell>
        </row>
        <row r="4539">
          <cell r="B4539" t="str">
            <v>TOTAL:TOTAL:Z02</v>
          </cell>
        </row>
        <row r="4540">
          <cell r="B4540" t="str">
            <v>TOTAL:TOTAL:Z02</v>
          </cell>
        </row>
        <row r="4541">
          <cell r="B4541" t="str">
            <v>TOTAL:TOTAL:Z02</v>
          </cell>
        </row>
        <row r="4542">
          <cell r="B4542" t="str">
            <v>TOTAL:TOTAL:Z02</v>
          </cell>
        </row>
        <row r="4543">
          <cell r="B4543" t="str">
            <v>TOTAL:TOTAL:Z02</v>
          </cell>
        </row>
        <row r="4544">
          <cell r="B4544" t="str">
            <v>TOTAL:TOTAL:Z02</v>
          </cell>
        </row>
        <row r="4545">
          <cell r="B4545" t="str">
            <v>TOTAL:TOTAL:Z02</v>
          </cell>
        </row>
        <row r="4546">
          <cell r="B4546" t="str">
            <v>TOTAL:TOTAL:Z02</v>
          </cell>
        </row>
        <row r="4547">
          <cell r="B4547" t="str">
            <v>TOTAL:TOTAL:Z02</v>
          </cell>
        </row>
        <row r="4548">
          <cell r="B4548" t="str">
            <v>TOTAL:TOTAL:Z02</v>
          </cell>
        </row>
        <row r="4549">
          <cell r="B4549" t="str">
            <v>TOTAL:TOTAL:Z02</v>
          </cell>
        </row>
        <row r="4550">
          <cell r="B4550" t="str">
            <v>TOTAL:TOTAL:Z02</v>
          </cell>
        </row>
        <row r="4551">
          <cell r="B4551" t="str">
            <v>TOTAL:TOTAL:Z02</v>
          </cell>
        </row>
        <row r="4552">
          <cell r="B4552" t="str">
            <v>TOTAL:TOTAL:Z02</v>
          </cell>
        </row>
        <row r="4553">
          <cell r="B4553" t="str">
            <v>TOTAL:TOTAL:Z02</v>
          </cell>
        </row>
        <row r="4554">
          <cell r="B4554" t="str">
            <v>TOTAL:TOTAL:Z02</v>
          </cell>
        </row>
        <row r="4555">
          <cell r="B4555" t="str">
            <v>TOTAL:TOTAL:Z02</v>
          </cell>
        </row>
        <row r="4556">
          <cell r="B4556" t="str">
            <v>TOTAL:TOTAL:Z02</v>
          </cell>
        </row>
        <row r="4557">
          <cell r="B4557" t="str">
            <v>TOTAL:TOTAL:Z02</v>
          </cell>
        </row>
        <row r="4558">
          <cell r="B4558" t="str">
            <v>TOTAL:TOTAL:Z02</v>
          </cell>
        </row>
        <row r="4559">
          <cell r="B4559" t="str">
            <v>TOTAL:TOTAL:Z02</v>
          </cell>
        </row>
        <row r="4560">
          <cell r="B4560" t="str">
            <v>TOTAL:TOTAL:Z02</v>
          </cell>
        </row>
        <row r="4561">
          <cell r="B4561" t="str">
            <v>TOTAL:TOTAL:Z02</v>
          </cell>
        </row>
        <row r="4562">
          <cell r="B4562" t="str">
            <v>TOTAL:TOTAL:Z02</v>
          </cell>
        </row>
        <row r="4563">
          <cell r="B4563" t="str">
            <v>TOTAL:TOTAL:Z02</v>
          </cell>
        </row>
        <row r="4564">
          <cell r="B4564" t="str">
            <v>TOTAL:TOTAL:Z02</v>
          </cell>
        </row>
        <row r="4565">
          <cell r="B4565" t="str">
            <v>TOTAL:TOTAL:Z02</v>
          </cell>
        </row>
        <row r="4566">
          <cell r="B4566" t="str">
            <v>TOTAL:TOTAL:Z02</v>
          </cell>
        </row>
        <row r="4567">
          <cell r="B4567" t="str">
            <v>TOTAL:TOTAL:Z02</v>
          </cell>
        </row>
        <row r="4568">
          <cell r="B4568" t="str">
            <v>TOTAL:TOTAL:Z02</v>
          </cell>
        </row>
        <row r="4569">
          <cell r="B4569" t="str">
            <v>TOTAL:TOTAL:Z02</v>
          </cell>
        </row>
        <row r="4570">
          <cell r="B4570" t="str">
            <v>TOTAL:TOTAL:Z02</v>
          </cell>
        </row>
        <row r="4571">
          <cell r="B4571" t="str">
            <v>TOTAL:TOTAL:Z02</v>
          </cell>
        </row>
        <row r="4572">
          <cell r="B4572" t="str">
            <v>TOTAL:TOTAL:Z02</v>
          </cell>
        </row>
        <row r="4573">
          <cell r="B4573" t="str">
            <v>TOTAL:TOTAL:Z02</v>
          </cell>
        </row>
        <row r="4574">
          <cell r="B4574" t="str">
            <v>TOTAL:TOTAL:Z02</v>
          </cell>
        </row>
        <row r="4575">
          <cell r="B4575" t="str">
            <v>TOTAL:TOTAL:Z02</v>
          </cell>
        </row>
        <row r="4576">
          <cell r="B4576" t="str">
            <v>TOTAL:TOTAL:Z02</v>
          </cell>
        </row>
        <row r="4577">
          <cell r="B4577" t="str">
            <v>TOTAL:TOTAL:Z02</v>
          </cell>
        </row>
        <row r="4578">
          <cell r="B4578" t="str">
            <v>TOTAL:TOTAL:Z02</v>
          </cell>
        </row>
        <row r="4579">
          <cell r="B4579" t="str">
            <v>TOTAL:TOTAL:Z02</v>
          </cell>
        </row>
        <row r="4580">
          <cell r="B4580" t="str">
            <v>TOTAL:TOTAL:Z02</v>
          </cell>
        </row>
        <row r="4581">
          <cell r="B4581" t="str">
            <v>TOTAL:TOTAL:Z02</v>
          </cell>
        </row>
        <row r="4582">
          <cell r="B4582" t="str">
            <v>TOTAL:TOTAL:Z02</v>
          </cell>
        </row>
        <row r="4583">
          <cell r="B4583" t="str">
            <v>TOTAL:TOTAL:Z02</v>
          </cell>
        </row>
        <row r="4584">
          <cell r="B4584" t="str">
            <v>TOTAL:TOTAL:Z02</v>
          </cell>
        </row>
        <row r="4585">
          <cell r="B4585" t="str">
            <v>TOTAL:TOTAL:Z02</v>
          </cell>
        </row>
        <row r="4586">
          <cell r="B4586" t="str">
            <v>TOTAL:TOTAL:Z02</v>
          </cell>
        </row>
        <row r="4587">
          <cell r="B4587" t="str">
            <v>TOTAL:TOTAL:Z02</v>
          </cell>
        </row>
        <row r="4588">
          <cell r="B4588" t="str">
            <v>TOTAL:TOTAL:Z02</v>
          </cell>
        </row>
        <row r="4589">
          <cell r="B4589" t="str">
            <v>TOTAL:TOTAL:Z02</v>
          </cell>
        </row>
        <row r="4590">
          <cell r="B4590" t="str">
            <v>TOTAL:TOTAL:Z02</v>
          </cell>
        </row>
        <row r="4591">
          <cell r="B4591" t="str">
            <v>TOTAL:TOTAL:Z02</v>
          </cell>
        </row>
        <row r="4592">
          <cell r="B4592" t="str">
            <v>TOTAL:TOTAL:Z02</v>
          </cell>
        </row>
        <row r="4593">
          <cell r="B4593" t="str">
            <v>TOTAL:TOTAL:Z02</v>
          </cell>
        </row>
        <row r="4594">
          <cell r="B4594" t="str">
            <v>TOTAL:TOTAL:Z02</v>
          </cell>
        </row>
        <row r="4595">
          <cell r="B4595" t="str">
            <v>TOTAL:TOTAL:Z02</v>
          </cell>
        </row>
        <row r="4596">
          <cell r="B4596" t="str">
            <v>TOTAL:TOTAL:Z02</v>
          </cell>
        </row>
        <row r="4597">
          <cell r="B4597" t="str">
            <v>TOTAL:TOTAL:Z02</v>
          </cell>
        </row>
        <row r="4598">
          <cell r="B4598" t="str">
            <v>TOTAL:TOTAL:Z02</v>
          </cell>
        </row>
        <row r="4599">
          <cell r="B4599" t="str">
            <v>TOTAL:TOTAL:Z02</v>
          </cell>
        </row>
        <row r="4600">
          <cell r="B4600" t="str">
            <v>TOTAL:TOTAL:Z02</v>
          </cell>
        </row>
        <row r="4601">
          <cell r="B4601" t="str">
            <v>TOTAL:TOTAL:Z02</v>
          </cell>
        </row>
        <row r="4602">
          <cell r="B4602" t="str">
            <v>TOTAL:TOTAL:Z02</v>
          </cell>
        </row>
        <row r="4603">
          <cell r="B4603" t="str">
            <v>TOTAL:TOTAL:Z02</v>
          </cell>
        </row>
        <row r="4604">
          <cell r="B4604" t="str">
            <v>TOTAL:TOTAL:Z02</v>
          </cell>
        </row>
        <row r="4605">
          <cell r="B4605" t="str">
            <v>TOTAL:TOTAL:Z02</v>
          </cell>
        </row>
        <row r="4606">
          <cell r="B4606" t="str">
            <v>TOTAL:TOTAL:Z02</v>
          </cell>
        </row>
        <row r="4607">
          <cell r="B4607" t="str">
            <v>TOTAL:TOTAL:Z02</v>
          </cell>
        </row>
        <row r="4608">
          <cell r="B4608" t="str">
            <v>TOTAL:TOTAL:Z02</v>
          </cell>
        </row>
        <row r="4609">
          <cell r="B4609" t="str">
            <v>TOTAL:TOTAL:Z02</v>
          </cell>
        </row>
        <row r="4610">
          <cell r="B4610" t="str">
            <v>TOTAL:TOTAL:Z02</v>
          </cell>
        </row>
        <row r="4611">
          <cell r="B4611" t="str">
            <v>TOTAL:TOTAL:Z02</v>
          </cell>
        </row>
        <row r="4612">
          <cell r="B4612" t="str">
            <v>TOTAL:TOTAL:Z02</v>
          </cell>
        </row>
        <row r="4613">
          <cell r="B4613" t="str">
            <v>TOTAL:TOTAL:Z02</v>
          </cell>
        </row>
        <row r="4614">
          <cell r="B4614" t="str">
            <v>TOTAL:TOTAL:Z02</v>
          </cell>
        </row>
        <row r="4615">
          <cell r="B4615" t="str">
            <v>TOTAL:TOTAL:Z02</v>
          </cell>
        </row>
        <row r="4616">
          <cell r="B4616" t="str">
            <v>TOTAL:TOTAL:Z02</v>
          </cell>
        </row>
        <row r="4617">
          <cell r="B4617" t="str">
            <v>TOTAL:TOTAL:Z02</v>
          </cell>
        </row>
        <row r="4618">
          <cell r="B4618" t="str">
            <v>TOTAL:TOTAL:Z02</v>
          </cell>
        </row>
        <row r="4619">
          <cell r="B4619" t="str">
            <v>TOTAL:TOTAL:Z02</v>
          </cell>
        </row>
        <row r="4620">
          <cell r="B4620" t="str">
            <v>TOTAL:TOTAL:Z02</v>
          </cell>
        </row>
        <row r="4621">
          <cell r="B4621" t="str">
            <v>TOTAL:TOTAL:Z02</v>
          </cell>
        </row>
        <row r="4622">
          <cell r="B4622" t="str">
            <v>TOTAL:TOTAL:Z02</v>
          </cell>
        </row>
        <row r="4623">
          <cell r="B4623" t="str">
            <v>TOTAL:TOTAL:Z02</v>
          </cell>
        </row>
        <row r="4624">
          <cell r="B4624" t="str">
            <v>TOTAL:TOTAL:Z02</v>
          </cell>
        </row>
        <row r="4625">
          <cell r="B4625" t="str">
            <v>TOTAL:TOTAL:Z02</v>
          </cell>
        </row>
        <row r="4626">
          <cell r="B4626" t="str">
            <v>TOTAL:TOTAL:Z02</v>
          </cell>
        </row>
        <row r="4627">
          <cell r="B4627" t="str">
            <v>TOTAL:TOTAL:Z02</v>
          </cell>
        </row>
        <row r="4628">
          <cell r="B4628" t="str">
            <v>TOTAL:TOTAL:Z02</v>
          </cell>
        </row>
        <row r="4629">
          <cell r="B4629" t="str">
            <v>TOTAL:TOTAL:Z02</v>
          </cell>
        </row>
        <row r="4630">
          <cell r="B4630" t="str">
            <v>TOTAL:TOTAL:Z02</v>
          </cell>
        </row>
        <row r="4631">
          <cell r="B4631" t="str">
            <v>TOTAL:TOTAL:Z02</v>
          </cell>
        </row>
        <row r="4632">
          <cell r="B4632" t="str">
            <v>TOTAL:TOTAL:Z02</v>
          </cell>
        </row>
        <row r="4633">
          <cell r="B4633" t="str">
            <v>TOTAL:TOTAL:Z02</v>
          </cell>
        </row>
        <row r="4634">
          <cell r="B4634" t="str">
            <v>TOTAL:TOTAL:Z02</v>
          </cell>
        </row>
        <row r="4635">
          <cell r="B4635" t="str">
            <v>TOTAL:TOTAL:Z02</v>
          </cell>
        </row>
        <row r="4636">
          <cell r="B4636" t="str">
            <v>TOTAL:TOTAL:Z02</v>
          </cell>
        </row>
        <row r="4637">
          <cell r="B4637" t="str">
            <v>TOTAL:TOTAL:Z02</v>
          </cell>
        </row>
        <row r="4638">
          <cell r="B4638" t="str">
            <v>TOTAL:TOTAL:Z02</v>
          </cell>
        </row>
        <row r="4639">
          <cell r="B4639" t="str">
            <v>TOTAL:TOTAL:Z02</v>
          </cell>
        </row>
        <row r="4640">
          <cell r="B4640" t="str">
            <v>TOTAL:TOTAL:Z02</v>
          </cell>
        </row>
        <row r="4641">
          <cell r="B4641" t="str">
            <v>TOTAL:TOTAL:Z02</v>
          </cell>
        </row>
        <row r="4642">
          <cell r="B4642" t="str">
            <v>TOTAL:TOTAL:Z02</v>
          </cell>
        </row>
        <row r="4643">
          <cell r="B4643" t="str">
            <v>TOTAL:TOTAL:Z02</v>
          </cell>
        </row>
        <row r="4644">
          <cell r="B4644" t="str">
            <v>TOTAL:TOTAL:Z02</v>
          </cell>
        </row>
        <row r="4645">
          <cell r="B4645" t="str">
            <v>TOTAL:TOTAL:Z02</v>
          </cell>
        </row>
        <row r="4646">
          <cell r="B4646" t="str">
            <v>TOTAL:TOTAL:Z02</v>
          </cell>
        </row>
        <row r="4647">
          <cell r="B4647" t="str">
            <v>TOTAL:TOTAL:Z02</v>
          </cell>
        </row>
        <row r="4648">
          <cell r="B4648" t="str">
            <v>TOTAL:TOTAL:Z02</v>
          </cell>
        </row>
        <row r="4649">
          <cell r="B4649" t="str">
            <v>TOTAL:TOTAL:Z02</v>
          </cell>
        </row>
        <row r="4650">
          <cell r="B4650" t="str">
            <v>TOTAL:TOTAL:Z02</v>
          </cell>
        </row>
        <row r="4651">
          <cell r="B4651" t="str">
            <v>TOTAL:TOTAL:Z02</v>
          </cell>
        </row>
        <row r="4652">
          <cell r="B4652" t="str">
            <v>TOTAL:TOTAL:Z02</v>
          </cell>
        </row>
        <row r="4653">
          <cell r="B4653" t="str">
            <v>TOTAL:TOTAL:Z02</v>
          </cell>
        </row>
        <row r="4654">
          <cell r="B4654" t="str">
            <v>TOTAL:TOTAL:Z02</v>
          </cell>
        </row>
        <row r="4655">
          <cell r="B4655" t="str">
            <v>TOTAL:TOTAL:Z02</v>
          </cell>
        </row>
        <row r="4656">
          <cell r="B4656" t="str">
            <v>TOTAL:TOTAL:Z02</v>
          </cell>
        </row>
        <row r="4657">
          <cell r="B4657" t="str">
            <v>TOTAL:TOTAL:Z02</v>
          </cell>
        </row>
        <row r="4658">
          <cell r="B4658" t="str">
            <v>TOTAL:TOTAL:Z02</v>
          </cell>
        </row>
        <row r="4659">
          <cell r="B4659" t="str">
            <v>TOTAL:TOTAL:Z02</v>
          </cell>
        </row>
        <row r="4660">
          <cell r="B4660" t="str">
            <v>TOTAL:TOTAL:Z02</v>
          </cell>
        </row>
        <row r="4661">
          <cell r="B4661" t="str">
            <v>TOTAL:TOTAL:Z02</v>
          </cell>
        </row>
        <row r="4662">
          <cell r="B4662" t="str">
            <v>TOTAL:TOTAL:Z02</v>
          </cell>
        </row>
        <row r="4663">
          <cell r="B4663" t="str">
            <v>TOTAL:TOTAL:Z02</v>
          </cell>
        </row>
        <row r="4664">
          <cell r="B4664" t="str">
            <v>TOTAL:TOTAL:Z02</v>
          </cell>
        </row>
        <row r="4665">
          <cell r="B4665" t="str">
            <v>TOTAL:TOTAL:Z02</v>
          </cell>
        </row>
        <row r="4666">
          <cell r="B4666" t="str">
            <v>TOTAL:TOTAL:Z02</v>
          </cell>
        </row>
        <row r="4667">
          <cell r="B4667" t="str">
            <v>TOTAL:TOTAL:Z02</v>
          </cell>
        </row>
        <row r="4668">
          <cell r="B4668" t="str">
            <v>TOTAL:TOTAL:Z02</v>
          </cell>
        </row>
        <row r="4669">
          <cell r="B4669" t="str">
            <v>TOTAL:TOTAL:Z02</v>
          </cell>
        </row>
        <row r="4670">
          <cell r="B4670" t="str">
            <v>TOTAL:TOTAL:Z02</v>
          </cell>
        </row>
        <row r="4671">
          <cell r="B4671" t="str">
            <v>TOTAL:TOTAL:Z02</v>
          </cell>
        </row>
        <row r="4672">
          <cell r="B4672" t="str">
            <v>TOTAL:TOTAL:Z02</v>
          </cell>
        </row>
        <row r="4673">
          <cell r="B4673" t="str">
            <v>TOTAL:TOTAL:Z02</v>
          </cell>
        </row>
        <row r="4674">
          <cell r="B4674" t="str">
            <v>TOTAL:TOTAL:Z02</v>
          </cell>
        </row>
        <row r="4675">
          <cell r="B4675" t="str">
            <v>TOTAL:TOTAL:Z02</v>
          </cell>
        </row>
        <row r="4676">
          <cell r="B4676" t="str">
            <v>TOTAL:TOTAL:Z02</v>
          </cell>
        </row>
        <row r="4677">
          <cell r="B4677" t="str">
            <v>TOTAL:TOTAL:Z02</v>
          </cell>
        </row>
        <row r="4678">
          <cell r="B4678" t="str">
            <v>TOTAL:TOTAL:Z02</v>
          </cell>
        </row>
        <row r="4679">
          <cell r="B4679" t="str">
            <v>TOTAL:TOTAL:Z02</v>
          </cell>
        </row>
        <row r="4680">
          <cell r="B4680" t="str">
            <v>TOTAL:TOTAL:Z02</v>
          </cell>
        </row>
        <row r="4681">
          <cell r="B4681" t="str">
            <v>TOTAL:TOTAL:Z02</v>
          </cell>
        </row>
        <row r="4682">
          <cell r="B4682" t="str">
            <v>TOTAL:TOTAL:Z02</v>
          </cell>
        </row>
        <row r="4683">
          <cell r="B4683" t="str">
            <v>TOTAL:TOTAL:Z02</v>
          </cell>
        </row>
        <row r="4684">
          <cell r="B4684" t="str">
            <v>TOTAL:TOTAL:Z02</v>
          </cell>
        </row>
        <row r="4685">
          <cell r="B4685" t="str">
            <v>TOTAL:TOTAL:Z02</v>
          </cell>
        </row>
        <row r="4686">
          <cell r="B4686" t="str">
            <v>TOTAL:TOTAL:Z02</v>
          </cell>
        </row>
        <row r="4687">
          <cell r="B4687" t="str">
            <v>TOTAL:TOTAL:Z02</v>
          </cell>
        </row>
        <row r="4688">
          <cell r="B4688" t="str">
            <v>TOTAL:TOTAL:Z02</v>
          </cell>
        </row>
        <row r="4689">
          <cell r="B4689" t="str">
            <v>TOTAL:TOTAL:Z02</v>
          </cell>
        </row>
        <row r="4690">
          <cell r="B4690" t="str">
            <v>TOTAL:TOTAL:Z02</v>
          </cell>
        </row>
        <row r="4691">
          <cell r="B4691" t="str">
            <v>TOTAL:TOTAL:Z02</v>
          </cell>
        </row>
        <row r="4692">
          <cell r="B4692" t="str">
            <v>TOTAL:TOTAL:Z02</v>
          </cell>
        </row>
        <row r="4693">
          <cell r="B4693" t="str">
            <v>TOTAL:TOTAL:Z02</v>
          </cell>
        </row>
        <row r="4694">
          <cell r="B4694" t="str">
            <v>TOTAL:TOTAL:Z02</v>
          </cell>
        </row>
        <row r="4695">
          <cell r="B4695" t="str">
            <v>TOTAL:TOTAL:Z02</v>
          </cell>
        </row>
        <row r="4696">
          <cell r="B4696" t="str">
            <v>TOTAL:TOTAL:Z02</v>
          </cell>
        </row>
        <row r="4697">
          <cell r="B4697" t="str">
            <v>TOTAL:TOTAL:Z02</v>
          </cell>
        </row>
        <row r="4698">
          <cell r="B4698" t="str">
            <v>TOTAL:TOTAL:Z02</v>
          </cell>
        </row>
        <row r="4699">
          <cell r="B4699" t="str">
            <v>TOTAL:TOTAL:Z02</v>
          </cell>
        </row>
        <row r="4700">
          <cell r="B4700" t="str">
            <v>TOTAL:TOTAL:Z02</v>
          </cell>
        </row>
        <row r="4701">
          <cell r="B4701" t="str">
            <v>TOTAL:TOTAL:Z02</v>
          </cell>
        </row>
        <row r="4702">
          <cell r="B4702" t="str">
            <v>TOTAL:TOTAL:Z02</v>
          </cell>
        </row>
        <row r="4703">
          <cell r="B4703" t="str">
            <v>TOTAL:TOTAL:Z02</v>
          </cell>
        </row>
        <row r="4704">
          <cell r="B4704" t="str">
            <v>TOTAL:TOTAL:Z02</v>
          </cell>
        </row>
        <row r="4705">
          <cell r="B4705" t="str">
            <v>TOTAL:TOTAL:Z02</v>
          </cell>
        </row>
        <row r="4706">
          <cell r="B4706" t="str">
            <v>TOTAL:TOTAL:Z02</v>
          </cell>
        </row>
        <row r="4707">
          <cell r="B4707" t="str">
            <v>TOTAL:TOTAL:Z02</v>
          </cell>
        </row>
        <row r="4708">
          <cell r="B4708" t="str">
            <v>TOTAL:TOTAL:Z02</v>
          </cell>
        </row>
        <row r="4709">
          <cell r="B4709" t="str">
            <v>TOTAL:TOTAL:Z02</v>
          </cell>
        </row>
        <row r="4710">
          <cell r="B4710" t="str">
            <v>TOTAL:TOTAL:Z02</v>
          </cell>
        </row>
        <row r="4711">
          <cell r="B4711" t="str">
            <v>TOTAL:TOTAL:Z02</v>
          </cell>
        </row>
        <row r="4712">
          <cell r="B4712" t="str">
            <v>TOTAL:TOTAL:Z02</v>
          </cell>
        </row>
        <row r="4713">
          <cell r="B4713" t="str">
            <v>TOTAL:TOTAL:Z02</v>
          </cell>
        </row>
        <row r="4714">
          <cell r="B4714" t="str">
            <v>TOTAL:TOTAL:Z02</v>
          </cell>
        </row>
        <row r="4715">
          <cell r="B4715" t="str">
            <v>TOTAL:TOTAL:Z02</v>
          </cell>
        </row>
        <row r="4716">
          <cell r="B4716" t="str">
            <v>TOTAL:TOTAL:Z02</v>
          </cell>
        </row>
        <row r="4717">
          <cell r="B4717" t="str">
            <v>TOTAL:TOTAL:Z02</v>
          </cell>
        </row>
        <row r="4718">
          <cell r="B4718" t="str">
            <v>TOTAL:TOTAL:Z02</v>
          </cell>
        </row>
        <row r="4719">
          <cell r="B4719" t="str">
            <v>TOTAL:TOTAL:Z02</v>
          </cell>
        </row>
        <row r="4720">
          <cell r="B4720" t="str">
            <v>TOTAL:TOTAL:Z02</v>
          </cell>
        </row>
        <row r="4721">
          <cell r="B4721" t="str">
            <v>TOTAL:TOTAL:Z02</v>
          </cell>
        </row>
        <row r="4722">
          <cell r="B4722" t="str">
            <v>TOTAL:TOTAL:Z02</v>
          </cell>
        </row>
        <row r="4723">
          <cell r="B4723" t="str">
            <v>TOTAL:TOTAL:Z02</v>
          </cell>
        </row>
        <row r="4724">
          <cell r="B4724" t="str">
            <v>TOTAL:TOTAL:Z02</v>
          </cell>
        </row>
        <row r="4725">
          <cell r="B4725" t="str">
            <v>TOTAL:TOTAL:Z02</v>
          </cell>
        </row>
        <row r="4726">
          <cell r="B4726" t="str">
            <v>TOTAL:TOTAL:Z02</v>
          </cell>
        </row>
        <row r="4727">
          <cell r="B4727" t="str">
            <v>TOTAL:TOTAL:Z02</v>
          </cell>
        </row>
        <row r="4728">
          <cell r="B4728" t="str">
            <v>TOTAL:TOTAL:Z02</v>
          </cell>
        </row>
        <row r="4729">
          <cell r="B4729" t="str">
            <v>TOTAL:TOTAL:Z02</v>
          </cell>
        </row>
        <row r="4730">
          <cell r="B4730" t="str">
            <v>TOTAL:TOTAL:Z02</v>
          </cell>
        </row>
        <row r="4731">
          <cell r="B4731" t="str">
            <v>TOTAL:TOTAL:Z02</v>
          </cell>
        </row>
        <row r="4732">
          <cell r="B4732" t="str">
            <v>TOTAL:TOTAL:Z02</v>
          </cell>
        </row>
        <row r="4733">
          <cell r="B4733" t="str">
            <v>TOTAL:TOTAL:Z02</v>
          </cell>
        </row>
        <row r="4734">
          <cell r="B4734" t="str">
            <v>TOTAL:TOTAL:Z02</v>
          </cell>
        </row>
        <row r="4735">
          <cell r="B4735" t="str">
            <v>TOTAL:TOTAL:Z02</v>
          </cell>
        </row>
        <row r="4736">
          <cell r="B4736" t="str">
            <v>TOTAL:TOTAL:Z02</v>
          </cell>
        </row>
        <row r="4737">
          <cell r="B4737" t="str">
            <v>TOTAL:TOTAL:Z02</v>
          </cell>
        </row>
        <row r="4738">
          <cell r="B4738" t="str">
            <v>TOTAL:TOTAL:Z02</v>
          </cell>
        </row>
        <row r="4739">
          <cell r="B4739" t="str">
            <v>TOTAL:TOTAL:Z02</v>
          </cell>
        </row>
        <row r="4740">
          <cell r="B4740" t="str">
            <v>TOTAL:TOTAL:Z02</v>
          </cell>
        </row>
        <row r="4741">
          <cell r="B4741" t="str">
            <v>TOTAL:TOTAL:Z02</v>
          </cell>
        </row>
        <row r="4742">
          <cell r="B4742" t="str">
            <v>TOTAL:TOTAL:Z02</v>
          </cell>
        </row>
        <row r="4743">
          <cell r="B4743" t="str">
            <v>TOTAL:TOTAL:Z02</v>
          </cell>
        </row>
        <row r="4744">
          <cell r="B4744" t="str">
            <v>TOTAL:TOTAL:Z02</v>
          </cell>
        </row>
        <row r="4745">
          <cell r="B4745" t="str">
            <v>TOTAL:TOTAL:Z02</v>
          </cell>
        </row>
        <row r="4746">
          <cell r="B4746" t="str">
            <v>TOTAL:TOTAL:Z02</v>
          </cell>
        </row>
        <row r="4747">
          <cell r="B4747" t="str">
            <v>TOTAL:TOTAL:Z02</v>
          </cell>
        </row>
        <row r="4748">
          <cell r="B4748" t="str">
            <v>TOTAL:TOTAL:Z02</v>
          </cell>
        </row>
        <row r="4749">
          <cell r="B4749" t="str">
            <v>TOTAL:TOTAL:Z02</v>
          </cell>
        </row>
        <row r="4750">
          <cell r="B4750" t="str">
            <v>TOTAL:TOTAL:Z02</v>
          </cell>
        </row>
        <row r="4751">
          <cell r="B4751" t="str">
            <v>TOTAL:TOTAL:Z02</v>
          </cell>
        </row>
        <row r="4752">
          <cell r="B4752" t="str">
            <v>TOTAL:TOTAL:Z02</v>
          </cell>
        </row>
        <row r="4753">
          <cell r="B4753" t="str">
            <v>TOTAL:TOTAL:Z02</v>
          </cell>
        </row>
        <row r="4754">
          <cell r="B4754" t="str">
            <v>TOTAL:TOTAL:Z02</v>
          </cell>
        </row>
        <row r="4755">
          <cell r="B4755" t="str">
            <v>TOTAL:TOTAL:Z02</v>
          </cell>
        </row>
        <row r="4756">
          <cell r="B4756" t="str">
            <v>TOTAL:TOTAL:Z02</v>
          </cell>
        </row>
        <row r="4757">
          <cell r="B4757" t="str">
            <v>TOTAL:TOTAL:Z02</v>
          </cell>
        </row>
        <row r="4758">
          <cell r="B4758" t="str">
            <v>TOTAL:TOTAL:Z02</v>
          </cell>
        </row>
        <row r="4759">
          <cell r="B4759" t="str">
            <v>TOTAL:TOTAL:Z02</v>
          </cell>
        </row>
        <row r="4760">
          <cell r="B4760" t="str">
            <v>TOTAL:TOTAL:Z02</v>
          </cell>
        </row>
        <row r="4761">
          <cell r="B4761" t="str">
            <v>TOTAL:TOTAL:Z02</v>
          </cell>
        </row>
        <row r="4762">
          <cell r="B4762" t="str">
            <v>TOTAL:TOTAL:Z02</v>
          </cell>
        </row>
        <row r="4763">
          <cell r="B4763" t="str">
            <v>TOTAL:TOTAL:Z02</v>
          </cell>
        </row>
        <row r="4764">
          <cell r="B4764" t="str">
            <v>TOTAL:TOTAL:Z02</v>
          </cell>
        </row>
        <row r="4765">
          <cell r="B4765" t="str">
            <v>TOTAL:TOTAL:Z02</v>
          </cell>
        </row>
        <row r="4766">
          <cell r="B4766" t="str">
            <v>TOTAL:TOTAL:Z02</v>
          </cell>
        </row>
        <row r="4767">
          <cell r="B4767" t="str">
            <v>TOTAL:TOTAL:Z02</v>
          </cell>
        </row>
        <row r="4768">
          <cell r="B4768" t="str">
            <v>TOTAL:TOTAL:Z02</v>
          </cell>
        </row>
        <row r="4769">
          <cell r="B4769" t="str">
            <v>TOTAL:TOTAL:Z02</v>
          </cell>
        </row>
        <row r="4770">
          <cell r="B4770" t="str">
            <v>TOTAL:TOTAL:Z02</v>
          </cell>
        </row>
        <row r="4771">
          <cell r="B4771" t="str">
            <v>TOTAL:TOTAL:Z02</v>
          </cell>
        </row>
        <row r="4772">
          <cell r="B4772" t="str">
            <v>TOTAL:TOTAL:Z02</v>
          </cell>
        </row>
        <row r="4773">
          <cell r="B4773" t="str">
            <v>TOTAL:TOTAL:Z02</v>
          </cell>
        </row>
        <row r="4774">
          <cell r="B4774" t="str">
            <v>TOTAL:TOTAL:Z02</v>
          </cell>
        </row>
        <row r="4775">
          <cell r="B4775" t="str">
            <v>TOTAL:TOTAL:Z02</v>
          </cell>
        </row>
        <row r="4776">
          <cell r="B4776" t="str">
            <v>TOTAL:TOTAL:Z02</v>
          </cell>
        </row>
        <row r="4777">
          <cell r="B4777" t="str">
            <v>TOTAL:TOTAL:Z02</v>
          </cell>
        </row>
        <row r="4778">
          <cell r="B4778" t="str">
            <v>TOTAL:TOTAL:Z02</v>
          </cell>
        </row>
        <row r="4779">
          <cell r="B4779" t="str">
            <v>TOTAL:TOTAL:Z02</v>
          </cell>
        </row>
        <row r="4780">
          <cell r="B4780" t="str">
            <v>TOTAL:TOTAL:Z02</v>
          </cell>
        </row>
        <row r="4781">
          <cell r="B4781" t="str">
            <v>TOTAL:TOTAL:Z02</v>
          </cell>
        </row>
        <row r="4782">
          <cell r="B4782" t="str">
            <v>TOTAL:TOTAL:Z02</v>
          </cell>
        </row>
        <row r="4783">
          <cell r="B4783" t="str">
            <v>TOTAL:TOTAL:Z02</v>
          </cell>
        </row>
        <row r="4784">
          <cell r="B4784" t="str">
            <v>TOTAL:TOTAL:Z02</v>
          </cell>
        </row>
        <row r="4785">
          <cell r="B4785" t="str">
            <v>TOTAL:TOTAL:Z02</v>
          </cell>
        </row>
        <row r="4786">
          <cell r="B4786" t="str">
            <v>TOTAL:TOTAL:Z02</v>
          </cell>
        </row>
        <row r="4787">
          <cell r="B4787" t="str">
            <v>TOTAL:TOTAL:Z02</v>
          </cell>
        </row>
        <row r="4788">
          <cell r="B4788" t="str">
            <v>TOTAL:TOTAL:Z02</v>
          </cell>
        </row>
        <row r="4789">
          <cell r="B4789" t="str">
            <v>TOTAL:TOTAL:Z02</v>
          </cell>
        </row>
        <row r="4790">
          <cell r="B4790" t="str">
            <v>TOTAL:TOTAL:Z02</v>
          </cell>
        </row>
        <row r="4791">
          <cell r="B4791" t="str">
            <v>TOTAL:TOTAL:Z02</v>
          </cell>
        </row>
        <row r="4792">
          <cell r="B4792" t="str">
            <v>TOTAL:TOTAL:Z02</v>
          </cell>
        </row>
        <row r="4793">
          <cell r="B4793" t="str">
            <v>TOTAL:TOTAL:Z02</v>
          </cell>
        </row>
        <row r="4794">
          <cell r="B4794" t="str">
            <v>TOTAL:TOTAL:Z02</v>
          </cell>
        </row>
        <row r="4795">
          <cell r="B4795" t="str">
            <v>TOTAL:TOTAL:Z02</v>
          </cell>
        </row>
        <row r="4796">
          <cell r="B4796" t="str">
            <v>TOTAL:TOTAL:Z02</v>
          </cell>
        </row>
        <row r="4797">
          <cell r="B4797" t="str">
            <v>TOTAL:TOTAL:Z02</v>
          </cell>
        </row>
        <row r="4798">
          <cell r="B4798" t="str">
            <v>TOTAL:TOTAL:Z02</v>
          </cell>
        </row>
        <row r="4799">
          <cell r="B4799" t="str">
            <v>TOTAL:TOTAL:Z02</v>
          </cell>
        </row>
        <row r="4800">
          <cell r="B4800" t="str">
            <v>TOTAL:TOTAL:Z02</v>
          </cell>
        </row>
        <row r="4801">
          <cell r="B4801" t="str">
            <v>TOTAL:TOTAL:Z02</v>
          </cell>
        </row>
        <row r="4802">
          <cell r="B4802" t="str">
            <v>TOTAL:TOTAL:Z02</v>
          </cell>
        </row>
        <row r="4803">
          <cell r="B4803" t="str">
            <v>TOTAL:TOTAL:Z02</v>
          </cell>
        </row>
        <row r="4804">
          <cell r="B4804" t="str">
            <v>TOTAL:TOTAL:Z02</v>
          </cell>
        </row>
        <row r="4805">
          <cell r="B4805" t="str">
            <v>TOTAL:TOTAL:Z02</v>
          </cell>
        </row>
        <row r="4806">
          <cell r="B4806" t="str">
            <v>TOTAL:TOTAL:Z02</v>
          </cell>
        </row>
        <row r="4807">
          <cell r="B4807" t="str">
            <v>TOTAL:TOTAL:Z02</v>
          </cell>
        </row>
        <row r="4808">
          <cell r="B4808" t="str">
            <v>TOTAL:TOTAL:Z02</v>
          </cell>
        </row>
        <row r="4809">
          <cell r="B4809" t="str">
            <v>TOTAL:TOTAL:Z02</v>
          </cell>
        </row>
        <row r="4810">
          <cell r="B4810" t="str">
            <v>TOTAL:TOTAL:Z02</v>
          </cell>
        </row>
        <row r="4811">
          <cell r="B4811" t="str">
            <v>TOTAL:TOTAL:Z02</v>
          </cell>
        </row>
        <row r="4812">
          <cell r="B4812" t="str">
            <v>TOTAL:TOTAL:Z02</v>
          </cell>
        </row>
        <row r="4813">
          <cell r="B4813" t="str">
            <v>TOTAL:TOTAL:Z02</v>
          </cell>
        </row>
        <row r="4814">
          <cell r="B4814" t="str">
            <v>TOTAL:TOTAL:Z02</v>
          </cell>
        </row>
        <row r="4815">
          <cell r="B4815" t="str">
            <v>TOTAL:TOTAL:Z02</v>
          </cell>
        </row>
        <row r="4816">
          <cell r="B4816" t="str">
            <v>TOTAL:TOTAL:Z02</v>
          </cell>
        </row>
        <row r="4817">
          <cell r="B4817" t="str">
            <v>TOTAL:TOTAL:Z02</v>
          </cell>
        </row>
        <row r="4818">
          <cell r="B4818" t="str">
            <v>TOTAL:TOTAL:Z02</v>
          </cell>
        </row>
        <row r="4819">
          <cell r="B4819" t="str">
            <v>TOTAL:TOTAL:Z02</v>
          </cell>
        </row>
        <row r="4820">
          <cell r="B4820" t="str">
            <v>TOTAL:TOTAL:Z02</v>
          </cell>
        </row>
        <row r="4821">
          <cell r="B4821" t="str">
            <v>TOTAL:TOTAL:Z02</v>
          </cell>
        </row>
        <row r="4822">
          <cell r="B4822" t="str">
            <v>TOTAL:TOTAL:Z02</v>
          </cell>
        </row>
        <row r="4823">
          <cell r="B4823" t="str">
            <v>TOTAL:TOTAL:Z02</v>
          </cell>
        </row>
        <row r="4824">
          <cell r="B4824" t="str">
            <v>TOTAL:TOTAL:Z02</v>
          </cell>
        </row>
        <row r="4825">
          <cell r="B4825" t="str">
            <v>TOTAL:TOTAL:Z02</v>
          </cell>
        </row>
        <row r="4826">
          <cell r="B4826" t="str">
            <v>TOTAL:TOTAL:Z02</v>
          </cell>
        </row>
        <row r="4827">
          <cell r="B4827" t="str">
            <v>TOTAL:TOTAL:Z02</v>
          </cell>
        </row>
        <row r="4828">
          <cell r="B4828" t="str">
            <v>TOTAL:TOTAL:Z02</v>
          </cell>
        </row>
        <row r="4829">
          <cell r="B4829" t="str">
            <v>TOTAL:TOTAL:Z02</v>
          </cell>
        </row>
        <row r="4830">
          <cell r="B4830" t="str">
            <v>TOTAL:TOTAL:Z02</v>
          </cell>
        </row>
        <row r="4831">
          <cell r="B4831" t="str">
            <v>TOTAL:TOTAL:Z02</v>
          </cell>
        </row>
        <row r="4832">
          <cell r="B4832" t="str">
            <v>TOTAL:TOTAL:Z02</v>
          </cell>
        </row>
        <row r="4833">
          <cell r="B4833" t="str">
            <v>TOTAL:TOTAL:Z02</v>
          </cell>
        </row>
        <row r="4834">
          <cell r="B4834" t="str">
            <v>TOTAL:TOTAL:Z02</v>
          </cell>
        </row>
        <row r="4835">
          <cell r="B4835" t="str">
            <v>TOTAL:TOTAL:Z02</v>
          </cell>
        </row>
        <row r="4836">
          <cell r="B4836" t="str">
            <v>TOTAL:TOTAL:Z02</v>
          </cell>
        </row>
        <row r="4837">
          <cell r="B4837" t="str">
            <v>TOTAL:TOTAL:Z02</v>
          </cell>
        </row>
        <row r="4838">
          <cell r="B4838" t="str">
            <v>TOTAL:TOTAL:Z02</v>
          </cell>
        </row>
        <row r="4839">
          <cell r="B4839" t="str">
            <v>TOTAL:TOTAL:Z02</v>
          </cell>
        </row>
        <row r="4840">
          <cell r="B4840" t="str">
            <v>TOTAL:TOTAL:Z02</v>
          </cell>
        </row>
        <row r="4841">
          <cell r="B4841" t="str">
            <v>TOTAL:TOTAL:Z02</v>
          </cell>
        </row>
        <row r="4842">
          <cell r="B4842" t="str">
            <v>TOTAL:TOTAL:Z02</v>
          </cell>
        </row>
        <row r="4843">
          <cell r="B4843" t="str">
            <v>TOTAL:TOTAL:Z02</v>
          </cell>
        </row>
        <row r="4844">
          <cell r="B4844" t="str">
            <v>TOTAL:TOTAL:Z02</v>
          </cell>
        </row>
        <row r="4845">
          <cell r="B4845" t="str">
            <v>TOTAL:TOTAL:Z02</v>
          </cell>
        </row>
        <row r="4846">
          <cell r="B4846" t="str">
            <v>TOTAL:TOTAL:Z02</v>
          </cell>
        </row>
        <row r="4847">
          <cell r="B4847" t="str">
            <v>TOTAL:TOTAL:Z02</v>
          </cell>
        </row>
        <row r="4848">
          <cell r="B4848" t="str">
            <v>TOTAL:TOTAL:Z02</v>
          </cell>
        </row>
        <row r="4849">
          <cell r="B4849" t="str">
            <v>TOTAL:TOTAL:Z02</v>
          </cell>
        </row>
        <row r="4850">
          <cell r="B4850" t="str">
            <v>TOTAL:TOTAL:Z02</v>
          </cell>
        </row>
        <row r="4851">
          <cell r="B4851" t="str">
            <v>TOTAL:TOTAL:Z02</v>
          </cell>
        </row>
        <row r="4852">
          <cell r="B4852" t="str">
            <v>TOTAL:TOTAL:Z02</v>
          </cell>
        </row>
        <row r="4853">
          <cell r="B4853" t="str">
            <v>TOTAL:TOTAL:Z02</v>
          </cell>
        </row>
        <row r="4854">
          <cell r="B4854" t="str">
            <v>TOTAL:TOTAL:Z02</v>
          </cell>
        </row>
        <row r="4855">
          <cell r="B4855" t="str">
            <v>TOTAL:TOTAL:Z02</v>
          </cell>
        </row>
        <row r="4856">
          <cell r="B4856" t="str">
            <v>TOTAL:TOTAL:Z02</v>
          </cell>
        </row>
        <row r="4857">
          <cell r="B4857" t="str">
            <v>TOTAL:TOTAL:Z02</v>
          </cell>
        </row>
        <row r="4858">
          <cell r="B4858" t="str">
            <v>TOTAL:TOTAL:Z02</v>
          </cell>
        </row>
        <row r="4859">
          <cell r="B4859" t="str">
            <v>TOTAL:TOTAL:Z02</v>
          </cell>
        </row>
        <row r="4860">
          <cell r="B4860" t="str">
            <v>TOTAL:TOTAL:Z02</v>
          </cell>
        </row>
        <row r="4861">
          <cell r="B4861" t="str">
            <v>TOTAL:TOTAL:Z02</v>
          </cell>
        </row>
        <row r="4862">
          <cell r="B4862" t="str">
            <v>TOTAL:TOTAL:Z02</v>
          </cell>
        </row>
        <row r="4863">
          <cell r="B4863" t="str">
            <v>TOTAL:TOTAL:Z02</v>
          </cell>
        </row>
        <row r="4864">
          <cell r="B4864" t="str">
            <v>TOTAL:TOTAL:Z02</v>
          </cell>
        </row>
        <row r="4865">
          <cell r="B4865" t="str">
            <v>TOTAL:TOTAL:Z02</v>
          </cell>
        </row>
        <row r="4866">
          <cell r="B4866" t="str">
            <v>TOTAL:TOTAL:Z02</v>
          </cell>
        </row>
        <row r="4867">
          <cell r="B4867" t="str">
            <v>TOTAL:TOTAL:Z02</v>
          </cell>
        </row>
        <row r="4868">
          <cell r="B4868" t="str">
            <v>TOTAL:TOTAL:Z02</v>
          </cell>
        </row>
        <row r="4869">
          <cell r="B4869" t="str">
            <v>TOTAL:TOTAL:Z02</v>
          </cell>
        </row>
        <row r="4870">
          <cell r="B4870" t="str">
            <v>TOTAL:TOTAL:Z02</v>
          </cell>
        </row>
        <row r="4871">
          <cell r="B4871" t="str">
            <v>TOTAL:TOTAL:Z02</v>
          </cell>
        </row>
        <row r="4872">
          <cell r="B4872" t="str">
            <v>TOTAL:TOTAL:Z02</v>
          </cell>
        </row>
        <row r="4873">
          <cell r="B4873" t="str">
            <v>TOTAL:TOTAL:Z02</v>
          </cell>
        </row>
        <row r="4874">
          <cell r="B4874" t="str">
            <v>TOTAL:TOTAL:Z02</v>
          </cell>
        </row>
        <row r="4875">
          <cell r="B4875" t="str">
            <v>TOTAL:TOTAL:Z02</v>
          </cell>
        </row>
        <row r="4876">
          <cell r="B4876" t="str">
            <v>TOTAL:TOTAL:Z02</v>
          </cell>
        </row>
        <row r="4877">
          <cell r="B4877" t="str">
            <v>TOTAL:TOTAL:Z02</v>
          </cell>
        </row>
        <row r="4878">
          <cell r="B4878" t="str">
            <v>TOTAL:TOTAL:Z02</v>
          </cell>
        </row>
        <row r="4879">
          <cell r="B4879" t="str">
            <v>TOTAL:TOTAL:Z02</v>
          </cell>
        </row>
        <row r="4880">
          <cell r="B4880" t="str">
            <v>TOTAL:TOTAL:Z02</v>
          </cell>
        </row>
        <row r="4881">
          <cell r="B4881" t="str">
            <v>TOTAL:TOTAL:Z02</v>
          </cell>
        </row>
        <row r="4882">
          <cell r="B4882" t="str">
            <v>TOTAL:TOTAL:Z02</v>
          </cell>
        </row>
        <row r="4883">
          <cell r="B4883" t="str">
            <v>TOTAL:TOTAL:Z02</v>
          </cell>
        </row>
        <row r="4884">
          <cell r="B4884" t="str">
            <v>TOTAL:TOTAL:Z02</v>
          </cell>
        </row>
        <row r="4885">
          <cell r="B4885" t="str">
            <v>TOTAL:TOTAL:Z02</v>
          </cell>
        </row>
        <row r="4886">
          <cell r="B4886" t="str">
            <v>TOTAL:TOTAL:Z02</v>
          </cell>
        </row>
        <row r="4887">
          <cell r="B4887" t="str">
            <v>TOTAL:TOTAL:Z02</v>
          </cell>
        </row>
        <row r="4888">
          <cell r="B4888" t="str">
            <v>TOTAL:TOTAL:Z02</v>
          </cell>
        </row>
        <row r="4889">
          <cell r="B4889" t="str">
            <v>TOTAL:TOTAL:Z02</v>
          </cell>
        </row>
        <row r="4890">
          <cell r="B4890" t="str">
            <v>TOTAL:TOTAL:Z02</v>
          </cell>
        </row>
        <row r="4891">
          <cell r="B4891" t="str">
            <v>TOTAL:TOTAL:Z02</v>
          </cell>
        </row>
        <row r="4892">
          <cell r="B4892" t="str">
            <v>TOTAL:TOTAL:Z02</v>
          </cell>
        </row>
        <row r="4893">
          <cell r="B4893" t="str">
            <v>TOTAL:TOTAL:Z02</v>
          </cell>
        </row>
        <row r="4894">
          <cell r="B4894" t="str">
            <v>TOTAL:TOTAL:Z02</v>
          </cell>
        </row>
        <row r="4895">
          <cell r="B4895" t="str">
            <v>TOTAL:TOTAL:Z02</v>
          </cell>
        </row>
        <row r="4896">
          <cell r="B4896" t="str">
            <v>TOTAL:TOTAL:Z02</v>
          </cell>
        </row>
        <row r="4897">
          <cell r="B4897" t="str">
            <v>TOTAL:TOTAL:Z02</v>
          </cell>
        </row>
        <row r="4898">
          <cell r="B4898" t="str">
            <v>TOTAL:TOTAL:Z02</v>
          </cell>
        </row>
        <row r="4899">
          <cell r="B4899" t="str">
            <v>TOTAL:TOTAL:Z02</v>
          </cell>
        </row>
        <row r="4900">
          <cell r="B4900" t="str">
            <v>TOTAL:TOTAL:Z02</v>
          </cell>
        </row>
        <row r="4901">
          <cell r="B4901" t="str">
            <v>TOTAL:TOTAL:Z02</v>
          </cell>
        </row>
        <row r="4902">
          <cell r="B4902" t="str">
            <v>TOTAL:TOTAL:Z02</v>
          </cell>
        </row>
        <row r="4903">
          <cell r="B4903" t="str">
            <v>TOTAL:TOTAL:Z02</v>
          </cell>
        </row>
        <row r="4904">
          <cell r="B4904" t="str">
            <v>TOTAL:TOTAL:Z02</v>
          </cell>
        </row>
        <row r="4905">
          <cell r="B4905" t="str">
            <v>TOTAL:TOTAL:Z02</v>
          </cell>
        </row>
        <row r="4906">
          <cell r="B4906" t="str">
            <v>TOTAL:TOTAL:Z02</v>
          </cell>
        </row>
        <row r="4907">
          <cell r="B4907" t="str">
            <v>TOTAL:TOTAL:Z02</v>
          </cell>
        </row>
        <row r="4908">
          <cell r="B4908" t="str">
            <v>TOTAL:TOTAL:Z02</v>
          </cell>
        </row>
        <row r="4909">
          <cell r="B4909" t="str">
            <v>TOTAL:TOTAL:Z02</v>
          </cell>
        </row>
        <row r="4910">
          <cell r="B4910" t="str">
            <v>TOTAL:TOTAL:Z02</v>
          </cell>
        </row>
        <row r="4911">
          <cell r="B4911" t="str">
            <v>TOTAL:TOTAL:Z02</v>
          </cell>
        </row>
        <row r="4912">
          <cell r="B4912" t="str">
            <v>TOTAL:TOTAL:Z02</v>
          </cell>
        </row>
        <row r="4913">
          <cell r="B4913" t="str">
            <v>TOTAL:TOTAL:Z02</v>
          </cell>
        </row>
        <row r="4914">
          <cell r="B4914" t="str">
            <v>TOTAL:TOTAL:Z02</v>
          </cell>
        </row>
        <row r="4915">
          <cell r="B4915" t="str">
            <v>TOTAL:TOTAL:Z02</v>
          </cell>
        </row>
        <row r="4916">
          <cell r="B4916" t="str">
            <v>TOTAL:TOTAL:Z02</v>
          </cell>
        </row>
        <row r="4917">
          <cell r="B4917" t="str">
            <v>TOTAL:TOTAL:Z02</v>
          </cell>
        </row>
        <row r="4918">
          <cell r="B4918" t="str">
            <v>TOTAL:TOTAL:Z02</v>
          </cell>
        </row>
        <row r="4919">
          <cell r="B4919" t="str">
            <v>TOTAL:TOTAL:Z02</v>
          </cell>
        </row>
        <row r="4920">
          <cell r="B4920" t="str">
            <v>TOTAL:TOTAL:Z02</v>
          </cell>
        </row>
        <row r="4921">
          <cell r="B4921" t="str">
            <v>TOTAL:TOTAL:Z02</v>
          </cell>
        </row>
        <row r="4922">
          <cell r="B4922" t="str">
            <v>TOTAL:TOTAL:Z02</v>
          </cell>
        </row>
        <row r="4923">
          <cell r="B4923" t="str">
            <v>TOTAL:TOTAL:Z02</v>
          </cell>
        </row>
        <row r="4924">
          <cell r="B4924" t="str">
            <v>TOTAL:TOTAL:Z02</v>
          </cell>
        </row>
        <row r="4925">
          <cell r="B4925" t="str">
            <v>TOTAL:TOTAL:Z02</v>
          </cell>
        </row>
        <row r="4926">
          <cell r="B4926" t="str">
            <v>TOTAL:TOTAL:Z02</v>
          </cell>
        </row>
        <row r="4927">
          <cell r="B4927" t="str">
            <v>TOTAL:TOTAL:Z02</v>
          </cell>
        </row>
        <row r="4928">
          <cell r="B4928" t="str">
            <v>TOTAL:TOTAL:Z02</v>
          </cell>
        </row>
        <row r="4929">
          <cell r="B4929" t="str">
            <v>TOTAL:TOTAL:Z02</v>
          </cell>
        </row>
        <row r="4930">
          <cell r="B4930" t="str">
            <v>TOTAL:TOTAL:Z02</v>
          </cell>
        </row>
        <row r="4931">
          <cell r="B4931" t="str">
            <v>TOTAL:TOTAL:Z02</v>
          </cell>
        </row>
        <row r="4932">
          <cell r="B4932" t="str">
            <v>TOTAL:TOTAL:Z02</v>
          </cell>
        </row>
        <row r="4933">
          <cell r="B4933" t="str">
            <v>TOTAL:TOTAL:Z02</v>
          </cell>
        </row>
        <row r="4934">
          <cell r="B4934" t="str">
            <v>TOTAL:TOTAL:Z02</v>
          </cell>
        </row>
        <row r="4935">
          <cell r="B4935" t="str">
            <v>TOTAL:TOTAL:Z02</v>
          </cell>
        </row>
        <row r="4936">
          <cell r="B4936" t="str">
            <v>TOTAL:TOTAL:Z02</v>
          </cell>
        </row>
        <row r="4937">
          <cell r="B4937" t="str">
            <v>TOTAL:TOTAL:Z02</v>
          </cell>
        </row>
        <row r="4938">
          <cell r="B4938" t="str">
            <v>TOTAL:TOTAL:Z02</v>
          </cell>
        </row>
        <row r="4939">
          <cell r="B4939" t="str">
            <v>TOTAL:TOTAL:Z02</v>
          </cell>
        </row>
        <row r="4940">
          <cell r="B4940" t="str">
            <v>TOTAL:TOTAL:Z02</v>
          </cell>
        </row>
        <row r="4941">
          <cell r="B4941" t="str">
            <v>TOTAL:TOTAL:Z02</v>
          </cell>
        </row>
        <row r="4942">
          <cell r="B4942" t="str">
            <v>TOTAL:TOTAL:Z02</v>
          </cell>
        </row>
        <row r="4943">
          <cell r="B4943" t="str">
            <v>TOTAL:TOTAL:Z02</v>
          </cell>
        </row>
        <row r="4944">
          <cell r="B4944" t="str">
            <v>TOTAL:TOTAL:Z02</v>
          </cell>
        </row>
        <row r="4945">
          <cell r="B4945" t="str">
            <v>TOTAL:TOTAL:Z02</v>
          </cell>
        </row>
        <row r="4946">
          <cell r="B4946" t="str">
            <v>TOTAL:TOTAL:Z02</v>
          </cell>
        </row>
        <row r="4947">
          <cell r="B4947" t="str">
            <v>TOTAL:TOTAL:Z02</v>
          </cell>
        </row>
        <row r="4948">
          <cell r="B4948" t="str">
            <v>TOTAL:TOTAL:Z02</v>
          </cell>
        </row>
        <row r="4949">
          <cell r="B4949" t="str">
            <v>TOTAL:TOTAL:Z02</v>
          </cell>
        </row>
        <row r="4950">
          <cell r="B4950" t="str">
            <v>TOTAL:TOTAL:Z02</v>
          </cell>
        </row>
        <row r="4951">
          <cell r="B4951" t="str">
            <v>TOTAL:TOTAL:Z02</v>
          </cell>
        </row>
        <row r="4952">
          <cell r="B4952" t="str">
            <v>TOTAL:TOTAL:Z02</v>
          </cell>
        </row>
        <row r="4953">
          <cell r="B4953" t="str">
            <v>TOTAL:TOTAL:Z02</v>
          </cell>
        </row>
        <row r="4954">
          <cell r="B4954" t="str">
            <v>TOTAL:TOTAL:Z02</v>
          </cell>
        </row>
        <row r="4955">
          <cell r="B4955" t="str">
            <v>TOTAL:TOTAL:Z02</v>
          </cell>
        </row>
        <row r="4956">
          <cell r="B4956" t="str">
            <v>TOTAL:TOTAL:Z02</v>
          </cell>
        </row>
        <row r="4957">
          <cell r="B4957" t="str">
            <v>TOTAL:TOTAL:Z02</v>
          </cell>
        </row>
        <row r="4958">
          <cell r="B4958" t="str">
            <v>TOTAL:TOTAL:Z02</v>
          </cell>
        </row>
        <row r="4959">
          <cell r="B4959" t="str">
            <v>TOTAL:TOTAL:Z02</v>
          </cell>
        </row>
        <row r="4960">
          <cell r="B4960" t="str">
            <v>TOTAL:TOTAL:Z02</v>
          </cell>
        </row>
        <row r="4961">
          <cell r="B4961" t="str">
            <v>TOTAL:TOTAL:Z02</v>
          </cell>
        </row>
        <row r="4962">
          <cell r="B4962" t="str">
            <v>TOTAL:TOTAL:Z02</v>
          </cell>
        </row>
        <row r="4963">
          <cell r="B4963" t="str">
            <v>TOTAL:TOTAL:Z02</v>
          </cell>
        </row>
        <row r="4964">
          <cell r="B4964" t="str">
            <v>TOTAL:TOTAL:Z02</v>
          </cell>
        </row>
        <row r="4965">
          <cell r="B4965" t="str">
            <v>TOTAL:TOTAL:Z02</v>
          </cell>
        </row>
        <row r="4966">
          <cell r="B4966" t="str">
            <v>TOTAL:TOTAL:Z02</v>
          </cell>
        </row>
        <row r="4967">
          <cell r="B4967" t="str">
            <v>TOTAL:TOTAL:Z02</v>
          </cell>
        </row>
        <row r="4968">
          <cell r="B4968" t="str">
            <v>TOTAL:TOTAL:Z02</v>
          </cell>
        </row>
        <row r="4969">
          <cell r="B4969" t="str">
            <v>TOTAL:TOTAL:Z02</v>
          </cell>
        </row>
        <row r="4970">
          <cell r="B4970" t="str">
            <v>TOTAL:TOTAL:Z02</v>
          </cell>
        </row>
        <row r="4971">
          <cell r="B4971" t="str">
            <v>TOTAL:TOTAL:Z02</v>
          </cell>
        </row>
        <row r="4972">
          <cell r="B4972" t="str">
            <v>TOTAL:TOTAL:Z02</v>
          </cell>
        </row>
        <row r="4973">
          <cell r="B4973" t="str">
            <v>TOTAL:TOTAL:Z02</v>
          </cell>
        </row>
        <row r="4974">
          <cell r="B4974" t="str">
            <v>TOTAL:TOTAL:Z02</v>
          </cell>
        </row>
        <row r="4975">
          <cell r="B4975" t="str">
            <v>TOTAL:TOTAL:Z02</v>
          </cell>
        </row>
        <row r="4976">
          <cell r="B4976" t="str">
            <v>TOTAL:TOTAL:Z02</v>
          </cell>
        </row>
        <row r="4977">
          <cell r="B4977" t="str">
            <v>TOTAL:TOTAL:Z02</v>
          </cell>
        </row>
        <row r="4978">
          <cell r="B4978" t="str">
            <v>TOTAL:TOTAL:Z02</v>
          </cell>
        </row>
        <row r="4979">
          <cell r="B4979" t="str">
            <v>TOTAL:TOTAL:Z02</v>
          </cell>
        </row>
        <row r="4980">
          <cell r="B4980" t="str">
            <v>TOTAL:TOTAL:Z02</v>
          </cell>
        </row>
        <row r="4981">
          <cell r="B4981" t="str">
            <v>TOTAL:TOTAL:Z02</v>
          </cell>
        </row>
        <row r="4982">
          <cell r="B4982" t="str">
            <v>TOTAL:TOTAL:Z02</v>
          </cell>
        </row>
        <row r="4983">
          <cell r="B4983" t="str">
            <v>TOTAL:TOTAL:Z02</v>
          </cell>
        </row>
        <row r="4984">
          <cell r="B4984" t="str">
            <v>TOTAL:TOTAL:Z02</v>
          </cell>
        </row>
        <row r="4985">
          <cell r="B4985" t="str">
            <v>TOTAL:TOTAL:Z02</v>
          </cell>
        </row>
        <row r="4986">
          <cell r="B4986" t="str">
            <v>TOTAL:TOTAL:Z02</v>
          </cell>
        </row>
        <row r="4987">
          <cell r="B4987" t="str">
            <v>TOTAL:TOTAL:Z02</v>
          </cell>
        </row>
        <row r="4988">
          <cell r="B4988" t="str">
            <v>TOTAL:TOTAL:Z02</v>
          </cell>
        </row>
        <row r="4989">
          <cell r="B4989" t="str">
            <v>TOTAL:TOTAL:Z02</v>
          </cell>
        </row>
        <row r="4990">
          <cell r="B4990" t="str">
            <v>TOTAL:TOTAL:Z02</v>
          </cell>
        </row>
        <row r="4991">
          <cell r="B4991" t="str">
            <v>TOTAL:TOTAL:Z02</v>
          </cell>
        </row>
        <row r="4992">
          <cell r="B4992" t="str">
            <v>TOTAL:TOTAL:Z02</v>
          </cell>
        </row>
        <row r="4993">
          <cell r="B4993" t="str">
            <v>TOTAL:TOTAL:Z02</v>
          </cell>
        </row>
        <row r="4994">
          <cell r="B4994" t="str">
            <v>TOTAL:TOTAL:Z02</v>
          </cell>
        </row>
        <row r="4995">
          <cell r="B4995" t="str">
            <v>TOTAL:TOTAL:Z02</v>
          </cell>
        </row>
        <row r="4996">
          <cell r="B4996" t="str">
            <v>TOTAL:TOTAL:Z02</v>
          </cell>
        </row>
        <row r="4997">
          <cell r="B4997" t="str">
            <v>TOTAL:TOTAL:Z02</v>
          </cell>
        </row>
        <row r="4998">
          <cell r="B4998" t="str">
            <v>TOTAL:TOTAL:Z02</v>
          </cell>
        </row>
        <row r="4999">
          <cell r="B4999" t="str">
            <v>TOTAL:TOTAL:Z02</v>
          </cell>
        </row>
        <row r="5000">
          <cell r="B5000" t="str">
            <v>TOTAL:TOTAL:Z02</v>
          </cell>
        </row>
        <row r="5001">
          <cell r="B5001" t="str">
            <v>TOTAL:TOTAL:Z02</v>
          </cell>
        </row>
        <row r="5002">
          <cell r="B5002" t="str">
            <v>TOTAL:TOTAL:Z02</v>
          </cell>
        </row>
        <row r="5003">
          <cell r="B5003" t="str">
            <v>TOTAL:TOTAL:Z02</v>
          </cell>
        </row>
        <row r="5004">
          <cell r="B5004" t="str">
            <v>TOTAL:TOTAL:Z02</v>
          </cell>
        </row>
        <row r="5005">
          <cell r="B5005" t="str">
            <v>TOTAL:TOTAL:Z02</v>
          </cell>
        </row>
        <row r="5006">
          <cell r="B5006" t="str">
            <v>TOTAL:TOTAL:Z02</v>
          </cell>
        </row>
        <row r="5007">
          <cell r="B5007" t="str">
            <v>TOTAL:TOTAL:Z02</v>
          </cell>
        </row>
        <row r="5008">
          <cell r="B5008" t="str">
            <v>TOTAL:TOTAL:Z02</v>
          </cell>
        </row>
        <row r="5009">
          <cell r="B5009" t="str">
            <v>TOTAL:TOTAL:Z02</v>
          </cell>
        </row>
      </sheetData>
      <sheetData sheetId="1">
        <row r="9">
          <cell r="B9">
            <v>1</v>
          </cell>
        </row>
      </sheetData>
      <sheetData sheetId="2"/>
      <sheetData sheetId="3">
        <row r="71">
          <cell r="E71" t="str">
            <v>S</v>
          </cell>
        </row>
      </sheetData>
      <sheetData sheetId="4">
        <row r="2">
          <cell r="B2" t="str">
            <v>PART NUMBER</v>
          </cell>
          <cell r="C2" t="str">
            <v>DESCRIPTION</v>
          </cell>
          <cell r="D2" t="str">
            <v xml:space="preserve"> </v>
          </cell>
        </row>
        <row r="3">
          <cell r="B3" t="str">
            <v>229868-1850</v>
          </cell>
          <cell r="C3" t="str">
            <v>ROTOR, VANE</v>
          </cell>
          <cell r="D3" t="str">
            <v>DAI AN</v>
          </cell>
        </row>
        <row r="4">
          <cell r="B4" t="str">
            <v>229868-1780</v>
          </cell>
          <cell r="C4" t="str">
            <v>ROTOR, VANE</v>
          </cell>
          <cell r="D4" t="str">
            <v>DAI AN</v>
          </cell>
        </row>
        <row r="5">
          <cell r="B5" t="str">
            <v>229868-1890</v>
          </cell>
          <cell r="C5" t="str">
            <v>ROTOR, VANE</v>
          </cell>
          <cell r="D5" t="str">
            <v>DAI AN</v>
          </cell>
        </row>
        <row r="6">
          <cell r="B6" t="str">
            <v>229868-1720</v>
          </cell>
          <cell r="C6" t="str">
            <v>ROTOR, VANE</v>
          </cell>
          <cell r="D6" t="str">
            <v>DAI AN</v>
          </cell>
        </row>
        <row r="7">
          <cell r="B7" t="str">
            <v>229868-1830</v>
          </cell>
          <cell r="C7" t="str">
            <v>ROTOR, VANE</v>
          </cell>
          <cell r="D7" t="str">
            <v>DAI AN</v>
          </cell>
        </row>
        <row r="8">
          <cell r="B8" t="str">
            <v>229862-1530</v>
          </cell>
          <cell r="C8" t="str">
            <v>ROTOR, VANE</v>
          </cell>
          <cell r="D8" t="str">
            <v>DNKA</v>
          </cell>
        </row>
        <row r="9">
          <cell r="B9" t="str">
            <v>229868-1800</v>
          </cell>
          <cell r="C9" t="str">
            <v>ROTOR, VANE</v>
          </cell>
          <cell r="D9" t="str">
            <v>DAI AN</v>
          </cell>
        </row>
        <row r="10">
          <cell r="B10" t="str">
            <v>229862-2070</v>
          </cell>
          <cell r="C10" t="str">
            <v>ROTOR, VANE</v>
          </cell>
          <cell r="D10" t="str">
            <v>DNKA</v>
          </cell>
        </row>
        <row r="11">
          <cell r="B11" t="str">
            <v>229868-1360</v>
          </cell>
          <cell r="C11" t="str">
            <v>ROTOR, VANE</v>
          </cell>
          <cell r="D11" t="str">
            <v>DAI AN</v>
          </cell>
        </row>
        <row r="12">
          <cell r="B12" t="str">
            <v>229868-1960</v>
          </cell>
          <cell r="C12" t="str">
            <v>ROTOR, VANE</v>
          </cell>
          <cell r="D12" t="str">
            <v>DAI AN</v>
          </cell>
        </row>
        <row r="13">
          <cell r="B13" t="str">
            <v>229868-0940</v>
          </cell>
          <cell r="C13" t="str">
            <v>ROTOR, VANE</v>
          </cell>
          <cell r="D13" t="str">
            <v>DAI AN</v>
          </cell>
        </row>
        <row r="14">
          <cell r="B14" t="str">
            <v>VN229861-3680</v>
          </cell>
          <cell r="C14" t="str">
            <v>ROTOR, VANE</v>
          </cell>
          <cell r="D14" t="str">
            <v>Chuburika</v>
          </cell>
        </row>
        <row r="15">
          <cell r="B15" t="str">
            <v>229868-1950</v>
          </cell>
          <cell r="C15" t="str">
            <v>ROTOR, VANE</v>
          </cell>
          <cell r="D15" t="str">
            <v>DAI AN</v>
          </cell>
        </row>
        <row r="16">
          <cell r="B16" t="str">
            <v>229872-0761</v>
          </cell>
          <cell r="C16" t="str">
            <v>Housing,Vane</v>
          </cell>
          <cell r="D16" t="str">
            <v>DAI AN</v>
          </cell>
        </row>
        <row r="17">
          <cell r="B17" t="str">
            <v>229872-0070</v>
          </cell>
          <cell r="C17" t="str">
            <v>Housing,Vane</v>
          </cell>
          <cell r="D17" t="str">
            <v>DAI AN</v>
          </cell>
        </row>
        <row r="18">
          <cell r="B18" t="str">
            <v>VN012021-0040</v>
          </cell>
          <cell r="C18" t="str">
            <v>BUSH</v>
          </cell>
          <cell r="D18" t="str">
            <v>Advanex - VN</v>
          </cell>
        </row>
        <row r="19">
          <cell r="B19" t="str">
            <v>VN012039-0040</v>
          </cell>
          <cell r="C19" t="str">
            <v>SHAFT</v>
          </cell>
          <cell r="D19" t="str">
            <v>NSK</v>
          </cell>
        </row>
        <row r="20">
          <cell r="B20" t="str">
            <v>VN012049-0330</v>
          </cell>
          <cell r="C20" t="str">
            <v>PLATE, THRUST</v>
          </cell>
          <cell r="D20" t="str">
            <v>Kawabe</v>
          </cell>
        </row>
        <row r="21">
          <cell r="B21" t="str">
            <v>VN012049-0340</v>
          </cell>
          <cell r="C21" t="str">
            <v>PLATE, THRUST</v>
          </cell>
          <cell r="D21" t="str">
            <v>Kawabe</v>
          </cell>
        </row>
        <row r="22">
          <cell r="B22" t="str">
            <v>VN012049-0350</v>
          </cell>
          <cell r="C22" t="str">
            <v>PLATE, THRUST</v>
          </cell>
          <cell r="D22" t="str">
            <v>Kawabe</v>
          </cell>
        </row>
        <row r="23">
          <cell r="B23" t="str">
            <v>012025-0161</v>
          </cell>
          <cell r="C23" t="str">
            <v>COVER (with Sensor)</v>
          </cell>
          <cell r="D23" t="str">
            <v>DAIAN</v>
          </cell>
        </row>
        <row r="24">
          <cell r="B24" t="str">
            <v>VN012040-0060</v>
          </cell>
          <cell r="C24" t="str">
            <v>CUSHION SUB ASSY</v>
          </cell>
          <cell r="D24" t="str">
            <v>FUKOKU - VN</v>
          </cell>
        </row>
        <row r="25">
          <cell r="B25" t="str">
            <v>VN012079-0080</v>
          </cell>
          <cell r="C25" t="str">
            <v>PACKING</v>
          </cell>
          <cell r="D25" t="str">
            <v>Fujikura - vn</v>
          </cell>
        </row>
        <row r="26">
          <cell r="B26" t="str">
            <v>VN012048-0040</v>
          </cell>
          <cell r="C26" t="str">
            <v>PLATE, STATOR</v>
          </cell>
          <cell r="D26" t="str">
            <v>Rhythm Kyoshin HN</v>
          </cell>
        </row>
        <row r="27">
          <cell r="B27" t="str">
            <v>VN012049-0470</v>
          </cell>
          <cell r="C27" t="str">
            <v>BUSH, THRUST</v>
          </cell>
          <cell r="D27" t="str">
            <v>E&amp;H</v>
          </cell>
        </row>
        <row r="28">
          <cell r="B28" t="str">
            <v>VN012035-0060</v>
          </cell>
          <cell r="C28" t="str">
            <v>GEAR</v>
          </cell>
          <cell r="D28" t="str">
            <v>NTA</v>
          </cell>
        </row>
        <row r="29">
          <cell r="B29" t="str">
            <v>VN012031-0090</v>
          </cell>
          <cell r="C29" t="str">
            <v>MOTOR</v>
          </cell>
          <cell r="D29" t="str">
            <v>MABUCHI</v>
          </cell>
        </row>
        <row r="30">
          <cell r="B30" t="str">
            <v>VN012034-0030</v>
          </cell>
          <cell r="C30" t="str">
            <v>SPRING COMPRESSOR COIL</v>
          </cell>
          <cell r="D30" t="str">
            <v>Advanex - VN</v>
          </cell>
        </row>
        <row r="31">
          <cell r="B31" t="str">
            <v>VN012039-0030</v>
          </cell>
          <cell r="C31" t="str">
            <v>SHAFT</v>
          </cell>
          <cell r="D31" t="str">
            <v>OHASHI</v>
          </cell>
        </row>
        <row r="32">
          <cell r="B32" t="str">
            <v>VN012025-0170</v>
          </cell>
          <cell r="C32" t="str">
            <v>COVER</v>
          </cell>
          <cell r="D32" t="str">
            <v>NIPPO</v>
          </cell>
        </row>
        <row r="33">
          <cell r="B33" t="str">
            <v>VN012036-0090</v>
          </cell>
          <cell r="C33" t="str">
            <v>GEAR, HERICAL</v>
          </cell>
          <cell r="D33" t="str">
            <v>NIPPO</v>
          </cell>
        </row>
        <row r="34">
          <cell r="B34" t="str">
            <v>VN012036-0100</v>
          </cell>
          <cell r="C34" t="str">
            <v>GEAR</v>
          </cell>
          <cell r="D34" t="str">
            <v>NIPPO</v>
          </cell>
        </row>
        <row r="35">
          <cell r="B35" t="str">
            <v>VN012020-0200</v>
          </cell>
          <cell r="C35" t="str">
            <v>CASE, SUB ASSY</v>
          </cell>
          <cell r="D35" t="str">
            <v>MATSUO</v>
          </cell>
        </row>
        <row r="36">
          <cell r="B36" t="str">
            <v>VN012026-0060</v>
          </cell>
          <cell r="C36" t="str">
            <v>TERMINAL S/A</v>
          </cell>
          <cell r="D36" t="str">
            <v>MATSUO</v>
          </cell>
        </row>
        <row r="37">
          <cell r="B37" t="str">
            <v>VN012079-0060</v>
          </cell>
          <cell r="C37" t="str">
            <v>PACKING</v>
          </cell>
          <cell r="D37" t="str">
            <v>HOINAK</v>
          </cell>
        </row>
        <row r="38">
          <cell r="B38" t="str">
            <v>S100002</v>
          </cell>
          <cell r="C38" t="str">
            <v>OIL NYE SYNTHETIC 623B</v>
          </cell>
          <cell r="D38" t="str">
            <v>TOYOTA TSUSHO (Chemical)</v>
          </cell>
        </row>
        <row r="39">
          <cell r="B39" t="str">
            <v>S100006</v>
          </cell>
          <cell r="C39" t="str">
            <v>GREASE UNIFLOR 8921</v>
          </cell>
          <cell r="D39" t="str">
            <v>TSUCHIYA JP</v>
          </cell>
        </row>
        <row r="40">
          <cell r="B40" t="str">
            <v>HV229740-0540</v>
          </cell>
          <cell r="C40" t="str">
            <v>COIL ASSY</v>
          </cell>
          <cell r="D40" t="str">
            <v>HDVN</v>
          </cell>
        </row>
        <row r="41">
          <cell r="B41" t="str">
            <v>VN229758-1770</v>
          </cell>
          <cell r="C41" t="str">
            <v>BRACKET</v>
          </cell>
          <cell r="D41" t="str">
            <v>NISSIN</v>
          </cell>
        </row>
        <row r="42">
          <cell r="B42" t="str">
            <v>VN229758-1780</v>
          </cell>
          <cell r="C42" t="str">
            <v>BRACKET</v>
          </cell>
          <cell r="D42" t="str">
            <v>NISSIN</v>
          </cell>
        </row>
        <row r="43">
          <cell r="B43" t="str">
            <v>VN229711-0450</v>
          </cell>
          <cell r="C43" t="str">
            <v>STATOR</v>
          </cell>
          <cell r="D43" t="str">
            <v>NISSIN</v>
          </cell>
        </row>
        <row r="44">
          <cell r="B44" t="str">
            <v>VN229781-0080</v>
          </cell>
          <cell r="C44" t="str">
            <v>CUP, GUIDE</v>
          </cell>
          <cell r="D44" t="str">
            <v>Fertile</v>
          </cell>
        </row>
        <row r="45">
          <cell r="B45" t="str">
            <v>VN229761-0120</v>
          </cell>
          <cell r="C45" t="str">
            <v>PLUNGER</v>
          </cell>
          <cell r="D45" t="str">
            <v>NTA</v>
          </cell>
        </row>
        <row r="46">
          <cell r="B46" t="str">
            <v>VN229739-0060</v>
          </cell>
          <cell r="C46" t="str">
            <v>COLLAR, INSULATION</v>
          </cell>
          <cell r="D46" t="str">
            <v>MATSUO</v>
          </cell>
        </row>
        <row r="47">
          <cell r="B47" t="str">
            <v>VN229767-0130</v>
          </cell>
          <cell r="C47" t="str">
            <v>SHAFT</v>
          </cell>
          <cell r="D47" t="str">
            <v>MATSUO</v>
          </cell>
        </row>
        <row r="48">
          <cell r="B48" t="str">
            <v>229717-0590</v>
          </cell>
          <cell r="C48" t="str">
            <v>SLEEVE, VALVE</v>
          </cell>
          <cell r="D48" t="str">
            <v>DNJP</v>
          </cell>
        </row>
        <row r="49">
          <cell r="B49" t="str">
            <v>VN229751-0280</v>
          </cell>
          <cell r="C49" t="str">
            <v>SPOOL</v>
          </cell>
          <cell r="D49" t="str">
            <v>NTA</v>
          </cell>
        </row>
        <row r="50">
          <cell r="B50" t="str">
            <v>229744-0090</v>
          </cell>
          <cell r="C50" t="str">
            <v>SPRING, PLUNGER</v>
          </cell>
          <cell r="D50" t="str">
            <v>DNJP</v>
          </cell>
        </row>
        <row r="51">
          <cell r="B51" t="str">
            <v>VN229771-0040</v>
          </cell>
          <cell r="C51" t="str">
            <v>RING, SEAL, OCV</v>
          </cell>
          <cell r="D51" t="str">
            <v>NOK Thai</v>
          </cell>
        </row>
        <row r="52">
          <cell r="B52" t="str">
            <v>VN229771-0090</v>
          </cell>
          <cell r="C52" t="str">
            <v>RING, SEAL, OCV</v>
          </cell>
          <cell r="D52" t="str">
            <v>NOK Thai</v>
          </cell>
        </row>
        <row r="53">
          <cell r="B53" t="str">
            <v>HV229740-0610</v>
          </cell>
          <cell r="C53" t="str">
            <v>COIL ASSY</v>
          </cell>
          <cell r="D53" t="str">
            <v>HDVN</v>
          </cell>
        </row>
        <row r="54">
          <cell r="B54" t="str">
            <v>VN229740-0620</v>
          </cell>
          <cell r="C54" t="str">
            <v>COIL ASSY</v>
          </cell>
          <cell r="D54" t="str">
            <v>NIPPO</v>
          </cell>
        </row>
        <row r="55">
          <cell r="B55" t="str">
            <v>VN229758-1870</v>
          </cell>
          <cell r="C55" t="str">
            <v>BRACKET</v>
          </cell>
          <cell r="D55" t="str">
            <v>NISSIN</v>
          </cell>
        </row>
        <row r="56">
          <cell r="B56" t="str">
            <v>VN229758-1880</v>
          </cell>
          <cell r="C56" t="str">
            <v>BRACKET</v>
          </cell>
          <cell r="D56" t="str">
            <v>NISSIN</v>
          </cell>
        </row>
        <row r="57">
          <cell r="B57" t="str">
            <v>229717-0640</v>
          </cell>
          <cell r="C57" t="str">
            <v>SLEEVE, VALVE</v>
          </cell>
          <cell r="D57" t="str">
            <v>DNJP</v>
          </cell>
        </row>
        <row r="58">
          <cell r="B58" t="str">
            <v>GN229724-0230</v>
          </cell>
          <cell r="C58" t="str">
            <v>TERMINAL</v>
          </cell>
          <cell r="D58" t="str">
            <v>MATSUO</v>
          </cell>
        </row>
        <row r="59">
          <cell r="B59" t="str">
            <v>GN229724-0240</v>
          </cell>
          <cell r="C59" t="str">
            <v>TERMINAL</v>
          </cell>
          <cell r="D59" t="str">
            <v>MATSUO</v>
          </cell>
        </row>
        <row r="60">
          <cell r="B60" t="str">
            <v>VN229758-2010</v>
          </cell>
          <cell r="C60" t="str">
            <v>BRACKET</v>
          </cell>
          <cell r="D60" t="str">
            <v>NISSIN</v>
          </cell>
        </row>
        <row r="61">
          <cell r="B61" t="str">
            <v>VN229758-2040</v>
          </cell>
          <cell r="C61" t="str">
            <v>BRACKET</v>
          </cell>
          <cell r="D61" t="str">
            <v>NISSIN</v>
          </cell>
        </row>
        <row r="62">
          <cell r="B62" t="str">
            <v>229717-0740</v>
          </cell>
          <cell r="C62" t="str">
            <v>SLEEVE, VALVE</v>
          </cell>
          <cell r="D62" t="str">
            <v>DNJP</v>
          </cell>
        </row>
        <row r="63">
          <cell r="B63" t="str">
            <v>VNS100008</v>
          </cell>
          <cell r="C63" t="str">
            <v>CASTROL LONGLIFE III 5W-30</v>
          </cell>
          <cell r="D63" t="str">
            <v>TAN MINH</v>
          </cell>
        </row>
        <row r="64">
          <cell r="B64" t="str">
            <v>VN082031-0080</v>
          </cell>
          <cell r="C64" t="str">
            <v>SEPARATER PLATE</v>
          </cell>
          <cell r="D64" t="str">
            <v>Sanyo</v>
          </cell>
        </row>
        <row r="65">
          <cell r="B65" t="str">
            <v>VN082031-0090</v>
          </cell>
          <cell r="C65" t="str">
            <v>SEPARATER PLATE</v>
          </cell>
          <cell r="D65" t="str">
            <v>Sanyo</v>
          </cell>
        </row>
        <row r="66">
          <cell r="B66" t="str">
            <v>VN082031-0101</v>
          </cell>
          <cell r="C66" t="str">
            <v>SEPARATER PLATE</v>
          </cell>
          <cell r="D66" t="str">
            <v>Sanyo</v>
          </cell>
        </row>
        <row r="67">
          <cell r="B67" t="str">
            <v>VN082081-0010</v>
          </cell>
          <cell r="C67" t="str">
            <v>FILTER Net</v>
          </cell>
          <cell r="D67" t="str">
            <v>OHARA</v>
          </cell>
        </row>
        <row r="68">
          <cell r="B68" t="str">
            <v>VN082037-0010</v>
          </cell>
          <cell r="C68" t="str">
            <v>HOLDER ,SECONDARY FILTER</v>
          </cell>
          <cell r="D68" t="str">
            <v>HIRATA</v>
          </cell>
        </row>
        <row r="69">
          <cell r="B69" t="str">
            <v>VN082067-0010</v>
          </cell>
          <cell r="C69" t="str">
            <v>MAGNET</v>
          </cell>
          <cell r="D69" t="str">
            <v>Tsuchiya</v>
          </cell>
        </row>
        <row r="70">
          <cell r="B70" t="str">
            <v>VN082035-0050</v>
          </cell>
          <cell r="C70" t="str">
            <v>FILTER</v>
          </cell>
          <cell r="D70" t="str">
            <v>OHARA</v>
          </cell>
        </row>
        <row r="71">
          <cell r="B71" t="str">
            <v>VN082028-0320</v>
          </cell>
          <cell r="C71" t="str">
            <v>PLATE</v>
          </cell>
          <cell r="D71" t="str">
            <v>Rhythm Kyoshin HN</v>
          </cell>
        </row>
        <row r="72">
          <cell r="B72" t="str">
            <v>VN082056-0120</v>
          </cell>
          <cell r="C72" t="str">
            <v>DAMPER VALVE</v>
          </cell>
          <cell r="D72" t="str">
            <v>MARUEI</v>
          </cell>
        </row>
        <row r="73">
          <cell r="B73" t="str">
            <v>VN082066-1470</v>
          </cell>
          <cell r="C73" t="str">
            <v>SPRING</v>
          </cell>
          <cell r="D73" t="str">
            <v>MATSUO</v>
          </cell>
        </row>
        <row r="74">
          <cell r="B74" t="str">
            <v>VN082243-0040</v>
          </cell>
          <cell r="C74" t="str">
            <v>PIN, FIXING</v>
          </cell>
          <cell r="D74" t="str">
            <v>Meinan</v>
          </cell>
        </row>
        <row r="75">
          <cell r="B75" t="str">
            <v>VN082243-0020</v>
          </cell>
          <cell r="C75" t="str">
            <v>PIN, FIXING</v>
          </cell>
          <cell r="D75" t="str">
            <v>E&amp;H</v>
          </cell>
        </row>
        <row r="76">
          <cell r="B76" t="str">
            <v>VN082046-0230</v>
          </cell>
          <cell r="C76" t="str">
            <v>BOLT A L14</v>
          </cell>
          <cell r="D76" t="str">
            <v>Fujita Rashi</v>
          </cell>
        </row>
        <row r="77">
          <cell r="B77" t="str">
            <v>VN082046-0240</v>
          </cell>
          <cell r="C77" t="str">
            <v>BOLT A L30</v>
          </cell>
          <cell r="D77" t="str">
            <v>Fujita Rashi</v>
          </cell>
        </row>
        <row r="78">
          <cell r="B78" t="str">
            <v>VN082046-0250</v>
          </cell>
          <cell r="C78" t="str">
            <v>BOLT A L40</v>
          </cell>
          <cell r="D78" t="str">
            <v>Fujita Rashi</v>
          </cell>
        </row>
        <row r="79">
          <cell r="B79" t="str">
            <v>VN082046-0260</v>
          </cell>
          <cell r="C79" t="str">
            <v>BOLT A L60</v>
          </cell>
          <cell r="D79" t="str">
            <v>Fujita Rashi</v>
          </cell>
        </row>
        <row r="80">
          <cell r="B80" t="str">
            <v>VN082046-0290</v>
          </cell>
          <cell r="C80" t="str">
            <v>BOLT A L80</v>
          </cell>
          <cell r="D80" t="str">
            <v>Fujita Rashi</v>
          </cell>
        </row>
        <row r="81">
          <cell r="B81" t="str">
            <v>VN082046-0270</v>
          </cell>
          <cell r="C81" t="str">
            <v>BOLT A L90</v>
          </cell>
          <cell r="D81" t="str">
            <v>Fujita Rashi</v>
          </cell>
        </row>
        <row r="82">
          <cell r="B82" t="str">
            <v>VN082046-0280</v>
          </cell>
          <cell r="C82" t="str">
            <v>BOLT A L100</v>
          </cell>
          <cell r="D82" t="str">
            <v>Fujita Rashi</v>
          </cell>
        </row>
        <row r="83">
          <cell r="B83" t="str">
            <v>VN082066-1490</v>
          </cell>
          <cell r="C83" t="str">
            <v>SPRING</v>
          </cell>
          <cell r="D83" t="str">
            <v>MATSUO</v>
          </cell>
        </row>
        <row r="84">
          <cell r="B84" t="str">
            <v>VN082044-0050</v>
          </cell>
          <cell r="C84" t="str">
            <v>BALL</v>
          </cell>
          <cell r="D84" t="str">
            <v>NSK</v>
          </cell>
        </row>
        <row r="85">
          <cell r="B85" t="str">
            <v>VN082070-0131</v>
          </cell>
          <cell r="C85" t="str">
            <v>HARN S/A</v>
          </cell>
          <cell r="D85" t="str">
            <v>GSE</v>
          </cell>
        </row>
        <row r="86">
          <cell r="B86" t="str">
            <v>VN082021-0110</v>
          </cell>
          <cell r="C86" t="str">
            <v>VALVE BODY, UPPER</v>
          </cell>
          <cell r="D86" t="str">
            <v>HAL</v>
          </cell>
        </row>
        <row r="87">
          <cell r="B87" t="str">
            <v>VN082017-0023</v>
          </cell>
          <cell r="C87" t="str">
            <v>VALVE BODY, MID-H</v>
          </cell>
          <cell r="D87" t="str">
            <v>HAL</v>
          </cell>
        </row>
        <row r="88">
          <cell r="B88" t="str">
            <v>VN082041-0140</v>
          </cell>
          <cell r="C88" t="str">
            <v>PLUG</v>
          </cell>
          <cell r="D88" t="str">
            <v>Hariki</v>
          </cell>
        </row>
        <row r="89">
          <cell r="B89" t="str">
            <v>VN082041-0150</v>
          </cell>
          <cell r="C89" t="str">
            <v>PLUG</v>
          </cell>
          <cell r="D89" t="str">
            <v>NTA</v>
          </cell>
        </row>
        <row r="90">
          <cell r="B90" t="str">
            <v>VN082053-0160</v>
          </cell>
          <cell r="C90" t="str">
            <v>VALVE REGULATOR</v>
          </cell>
          <cell r="D90" t="str">
            <v>MARUEI</v>
          </cell>
        </row>
        <row r="91">
          <cell r="B91" t="str">
            <v>VN082066-1500</v>
          </cell>
          <cell r="C91" t="str">
            <v>SPRING</v>
          </cell>
          <cell r="D91" t="str">
            <v>MATSUO</v>
          </cell>
        </row>
        <row r="92">
          <cell r="B92" t="str">
            <v>VN082028-0330</v>
          </cell>
          <cell r="C92" t="str">
            <v>PLATE</v>
          </cell>
          <cell r="D92" t="str">
            <v>Rhythm Kyoshin HN</v>
          </cell>
        </row>
        <row r="93">
          <cell r="B93" t="str">
            <v>VN082042-0070</v>
          </cell>
          <cell r="C93" t="str">
            <v>RETAINER</v>
          </cell>
          <cell r="D93" t="str">
            <v>MATSUO</v>
          </cell>
        </row>
        <row r="94">
          <cell r="B94" t="str">
            <v>VN082057-0070</v>
          </cell>
          <cell r="C94" t="str">
            <v>VALVE, SHIFT</v>
          </cell>
          <cell r="D94" t="str">
            <v>YS Tech</v>
          </cell>
        </row>
        <row r="95">
          <cell r="B95" t="str">
            <v>VN082066-1510</v>
          </cell>
          <cell r="C95" t="str">
            <v>SPRING</v>
          </cell>
          <cell r="D95" t="str">
            <v>MATSUO</v>
          </cell>
        </row>
        <row r="96">
          <cell r="B96" t="str">
            <v>VN082055-0200</v>
          </cell>
          <cell r="C96" t="str">
            <v>VALVE, CONTROL</v>
          </cell>
          <cell r="D96" t="str">
            <v>MARUEI</v>
          </cell>
        </row>
        <row r="97">
          <cell r="B97" t="str">
            <v>VN082054-0090</v>
          </cell>
          <cell r="C97" t="str">
            <v>SLEEVE</v>
          </cell>
          <cell r="D97" t="str">
            <v>MARUEI</v>
          </cell>
        </row>
        <row r="98">
          <cell r="B98" t="str">
            <v>VN082066-1520</v>
          </cell>
          <cell r="C98" t="str">
            <v>SPRING</v>
          </cell>
          <cell r="D98" t="str">
            <v>MATSUO</v>
          </cell>
        </row>
        <row r="99">
          <cell r="B99" t="str">
            <v>VN082057-0081</v>
          </cell>
          <cell r="C99" t="str">
            <v>VALVE, SHIFT</v>
          </cell>
          <cell r="D99" t="str">
            <v>YS Tech</v>
          </cell>
        </row>
        <row r="100">
          <cell r="B100" t="str">
            <v>VN082066-1531</v>
          </cell>
          <cell r="C100" t="str">
            <v>SPRING</v>
          </cell>
          <cell r="D100" t="str">
            <v>MATSUO</v>
          </cell>
        </row>
        <row r="101">
          <cell r="B101" t="str">
            <v>VN082019-0010</v>
          </cell>
          <cell r="C101" t="str">
            <v>VALVE BODY, MID-L</v>
          </cell>
          <cell r="D101" t="str">
            <v>HAL</v>
          </cell>
        </row>
        <row r="102">
          <cell r="B102" t="str">
            <v>VN082041-0160</v>
          </cell>
          <cell r="C102" t="str">
            <v>PLUG</v>
          </cell>
          <cell r="D102" t="str">
            <v>NTA</v>
          </cell>
        </row>
        <row r="103">
          <cell r="B103" t="str">
            <v>VN082053-0170</v>
          </cell>
          <cell r="C103" t="str">
            <v>REGULATOR VALVE</v>
          </cell>
          <cell r="D103" t="str">
            <v>Hariki</v>
          </cell>
        </row>
        <row r="104">
          <cell r="B104" t="str">
            <v>VN082066-1540</v>
          </cell>
          <cell r="C104" t="str">
            <v>SPRING</v>
          </cell>
          <cell r="D104" t="str">
            <v>MATSUO</v>
          </cell>
        </row>
        <row r="105">
          <cell r="B105" t="str">
            <v>VN082056-0131</v>
          </cell>
          <cell r="C105" t="str">
            <v xml:space="preserve"> VALVE DAMPER</v>
          </cell>
          <cell r="D105" t="str">
            <v>MARUEI</v>
          </cell>
        </row>
        <row r="106">
          <cell r="B106" t="str">
            <v>VN082066-1550</v>
          </cell>
          <cell r="C106" t="str">
            <v>SPRING</v>
          </cell>
          <cell r="D106" t="str">
            <v>MATSUO</v>
          </cell>
        </row>
        <row r="107">
          <cell r="B107" t="str">
            <v>VN082028-0350</v>
          </cell>
          <cell r="C107" t="str">
            <v>PLATE</v>
          </cell>
          <cell r="D107" t="str">
            <v>MATSUO</v>
          </cell>
        </row>
        <row r="108">
          <cell r="B108" t="str">
            <v>VN082055-0190</v>
          </cell>
          <cell r="C108" t="str">
            <v>VALVE, CONTROL</v>
          </cell>
          <cell r="D108" t="str">
            <v>YS Tech</v>
          </cell>
        </row>
        <row r="109">
          <cell r="B109" t="str">
            <v>VN082055-0250</v>
          </cell>
          <cell r="C109" t="str">
            <v>VALVE, CONTROL</v>
          </cell>
          <cell r="D109" t="str">
            <v>YS Tech</v>
          </cell>
        </row>
        <row r="110">
          <cell r="B110" t="str">
            <v>VN082066-1480</v>
          </cell>
          <cell r="C110" t="str">
            <v>SPRING</v>
          </cell>
          <cell r="D110" t="str">
            <v>MATSUO</v>
          </cell>
        </row>
        <row r="111">
          <cell r="B111" t="str">
            <v>VN082057-0090</v>
          </cell>
          <cell r="C111" t="str">
            <v>VALVE, SHIFT</v>
          </cell>
          <cell r="D111" t="str">
            <v>YS Tech</v>
          </cell>
        </row>
        <row r="112">
          <cell r="B112" t="str">
            <v>VN082066-1560</v>
          </cell>
          <cell r="C112" t="str">
            <v>SPRING</v>
          </cell>
          <cell r="D112" t="str">
            <v>MATSUO</v>
          </cell>
        </row>
        <row r="113">
          <cell r="B113" t="str">
            <v>VN082011-0090</v>
          </cell>
          <cell r="C113" t="str">
            <v>VALVE BODY, LOWER</v>
          </cell>
          <cell r="D113" t="str">
            <v>Yamada</v>
          </cell>
        </row>
        <row r="114">
          <cell r="B114" t="str">
            <v>VN082053-0180</v>
          </cell>
          <cell r="C114" t="str">
            <v>VALVE, CONTROL</v>
          </cell>
          <cell r="D114" t="str">
            <v>YS Tech</v>
          </cell>
        </row>
        <row r="115">
          <cell r="B115" t="str">
            <v>VN082066-1570</v>
          </cell>
          <cell r="C115" t="str">
            <v>SPRING</v>
          </cell>
          <cell r="D115" t="str">
            <v>MATSUO</v>
          </cell>
        </row>
        <row r="116">
          <cell r="B116" t="str">
            <v>VN082053-0190</v>
          </cell>
          <cell r="C116" t="str">
            <v>REGULATOR VALVE</v>
          </cell>
          <cell r="D116" t="str">
            <v>Hariki</v>
          </cell>
        </row>
        <row r="117">
          <cell r="B117" t="str">
            <v>VN082066-1580</v>
          </cell>
          <cell r="C117" t="str">
            <v>SPRING</v>
          </cell>
          <cell r="D117" t="str">
            <v>MATSUO</v>
          </cell>
        </row>
        <row r="118">
          <cell r="B118" t="str">
            <v>VN082055-0210</v>
          </cell>
          <cell r="C118" t="str">
            <v>VALVE, CONTROL</v>
          </cell>
          <cell r="D118" t="str">
            <v>YS Tech</v>
          </cell>
        </row>
        <row r="119">
          <cell r="B119" t="str">
            <v>VN082066-1590</v>
          </cell>
          <cell r="C119" t="str">
            <v>SPRING</v>
          </cell>
          <cell r="D119" t="str">
            <v>MATSUO</v>
          </cell>
        </row>
        <row r="120">
          <cell r="B120" t="str">
            <v>VN082028-0340</v>
          </cell>
          <cell r="C120" t="str">
            <v>PLATE</v>
          </cell>
          <cell r="D120" t="str">
            <v>MATSUO</v>
          </cell>
        </row>
        <row r="121">
          <cell r="B121" t="str">
            <v>VN082053-0200</v>
          </cell>
          <cell r="C121" t="str">
            <v xml:space="preserve">VALVE REGULATOR </v>
          </cell>
          <cell r="D121" t="str">
            <v>YS Tech</v>
          </cell>
        </row>
        <row r="122">
          <cell r="B122" t="str">
            <v>079300-4340</v>
          </cell>
          <cell r="C122" t="str">
            <v>SOLENOID ASSY B</v>
          </cell>
          <cell r="D122" t="str">
            <v>HDJP</v>
          </cell>
        </row>
        <row r="123">
          <cell r="B123" t="str">
            <v>VN082066-1600</v>
          </cell>
          <cell r="C123" t="str">
            <v>SPRING</v>
          </cell>
          <cell r="D123" t="str">
            <v>MATSUO</v>
          </cell>
        </row>
        <row r="124">
          <cell r="B124" t="str">
            <v>VN079610-0950</v>
          </cell>
          <cell r="C124" t="str">
            <v>Core stator (10N)</v>
          </cell>
          <cell r="D124" t="str">
            <v>Sanwa</v>
          </cell>
        </row>
        <row r="125">
          <cell r="B125" t="str">
            <v>VN079659-0100</v>
          </cell>
          <cell r="C125" t="str">
            <v>Plate wave</v>
          </cell>
          <cell r="D125" t="str">
            <v>VINATAIYO</v>
          </cell>
        </row>
        <row r="126">
          <cell r="B126" t="str">
            <v>VN079634-0160</v>
          </cell>
          <cell r="C126" t="str">
            <v>BASE (10N)</v>
          </cell>
          <cell r="D126" t="str">
            <v>Sanwa</v>
          </cell>
        </row>
        <row r="127">
          <cell r="B127" t="str">
            <v>VN079634-0170</v>
          </cell>
          <cell r="C127" t="str">
            <v>BASE (10N)</v>
          </cell>
          <cell r="D127" t="str">
            <v>MATSUO</v>
          </cell>
        </row>
        <row r="128">
          <cell r="B128" t="str">
            <v>VN079652-0280</v>
          </cell>
          <cell r="C128" t="str">
            <v>PLATE, A</v>
          </cell>
          <cell r="D128" t="str">
            <v>Rhythm Kyoshin HN</v>
          </cell>
        </row>
        <row r="129">
          <cell r="B129" t="str">
            <v>VN079661-0630</v>
          </cell>
          <cell r="C129" t="str">
            <v>PLUNGER</v>
          </cell>
          <cell r="D129" t="str">
            <v>SAKUMA</v>
          </cell>
        </row>
        <row r="130">
          <cell r="B130" t="str">
            <v>VN079667-0310</v>
          </cell>
          <cell r="C130" t="str">
            <v>SHAFT</v>
          </cell>
          <cell r="D130" t="str">
            <v>NTA</v>
          </cell>
        </row>
        <row r="131">
          <cell r="B131" t="str">
            <v>HV079640-0870</v>
          </cell>
          <cell r="C131" t="str">
            <v>COIL ASSY</v>
          </cell>
          <cell r="D131" t="str">
            <v>HDVN</v>
          </cell>
        </row>
        <row r="132">
          <cell r="B132" t="str">
            <v>VN079644-1310</v>
          </cell>
          <cell r="C132" t="str">
            <v>SPRING, PLUNGER</v>
          </cell>
          <cell r="D132" t="str">
            <v>MATSUO</v>
          </cell>
        </row>
        <row r="133">
          <cell r="B133" t="str">
            <v>VN079651-1900</v>
          </cell>
          <cell r="C133" t="str">
            <v>SPOOL</v>
          </cell>
          <cell r="D133" t="str">
            <v>Hariki</v>
          </cell>
        </row>
        <row r="134">
          <cell r="B134" t="str">
            <v>VN079651-1910</v>
          </cell>
          <cell r="C134" t="str">
            <v>SPOOL</v>
          </cell>
          <cell r="D134" t="str">
            <v>Hariki</v>
          </cell>
        </row>
        <row r="135">
          <cell r="B135" t="str">
            <v>VN079625-0500</v>
          </cell>
          <cell r="C135" t="str">
            <v>SCREW, ADJUST</v>
          </cell>
          <cell r="D135" t="str">
            <v>OHASHI</v>
          </cell>
        </row>
        <row r="136">
          <cell r="B136" t="str">
            <v>VN082019-0020</v>
          </cell>
          <cell r="C136" t="str">
            <v>VALVE BODY, MID-L</v>
          </cell>
          <cell r="D136" t="str">
            <v>HAL</v>
          </cell>
        </row>
        <row r="137">
          <cell r="B137" t="str">
            <v>VN082066-1790</v>
          </cell>
          <cell r="C137" t="str">
            <v>SPRING</v>
          </cell>
          <cell r="D137" t="str">
            <v>MATSUO</v>
          </cell>
        </row>
        <row r="138">
          <cell r="B138" t="str">
            <v>VN082053-0250</v>
          </cell>
          <cell r="C138" t="str">
            <v>REGULATOR VALVE</v>
          </cell>
          <cell r="D138" t="str">
            <v>Hariki</v>
          </cell>
        </row>
        <row r="139">
          <cell r="B139" t="str">
            <v>079631-0420</v>
          </cell>
          <cell r="C139" t="str">
            <v>YOKE</v>
          </cell>
          <cell r="D139" t="str">
            <v>DNJP</v>
          </cell>
        </row>
        <row r="140">
          <cell r="B140" t="str">
            <v>VN079610-0930</v>
          </cell>
          <cell r="C140" t="str">
            <v>Core stator (20N)</v>
          </cell>
          <cell r="D140" t="str">
            <v>Sanwa</v>
          </cell>
        </row>
        <row r="141">
          <cell r="B141" t="str">
            <v>HV079640-0830</v>
          </cell>
          <cell r="C141" t="str">
            <v>COIL ASSY</v>
          </cell>
          <cell r="D141" t="str">
            <v>HDVN</v>
          </cell>
        </row>
        <row r="142">
          <cell r="B142" t="str">
            <v>HV079640-0850</v>
          </cell>
          <cell r="C142" t="str">
            <v>COIL ASSY</v>
          </cell>
          <cell r="D142" t="str">
            <v>HDVN</v>
          </cell>
        </row>
        <row r="143">
          <cell r="B143" t="str">
            <v>VN079610-0950</v>
          </cell>
          <cell r="C143" t="str">
            <v>Core stator (10N)</v>
          </cell>
          <cell r="D143" t="str">
            <v>Sanwa</v>
          </cell>
        </row>
        <row r="144">
          <cell r="B144" t="str">
            <v>079631-0430</v>
          </cell>
          <cell r="C144" t="str">
            <v>YOKE (20N)</v>
          </cell>
          <cell r="D144" t="str">
            <v>DNJP</v>
          </cell>
        </row>
        <row r="145">
          <cell r="B145" t="str">
            <v>079631-0440</v>
          </cell>
          <cell r="C145" t="str">
            <v>YOKE (10N)</v>
          </cell>
          <cell r="D145" t="str">
            <v>DNJP</v>
          </cell>
        </row>
        <row r="146">
          <cell r="B146" t="str">
            <v>VN079634-0160</v>
          </cell>
          <cell r="C146" t="str">
            <v>BASE (10N)</v>
          </cell>
          <cell r="D146" t="str">
            <v>Sanwa</v>
          </cell>
        </row>
        <row r="147">
          <cell r="B147" t="str">
            <v>VN079634-0170</v>
          </cell>
          <cell r="C147" t="str">
            <v>BASE (10N)</v>
          </cell>
          <cell r="D147" t="str">
            <v>MATSUO</v>
          </cell>
        </row>
        <row r="148">
          <cell r="B148" t="str">
            <v>079634-0070</v>
          </cell>
          <cell r="C148" t="str">
            <v>BASE (20N)</v>
          </cell>
          <cell r="D148" t="str">
            <v>DNJP</v>
          </cell>
        </row>
        <row r="149">
          <cell r="B149" t="str">
            <v>VN079652-0280</v>
          </cell>
          <cell r="C149" t="str">
            <v>PLATE, A</v>
          </cell>
          <cell r="D149" t="str">
            <v>Rhythm Kyoshin HN</v>
          </cell>
        </row>
        <row r="150">
          <cell r="B150" t="str">
            <v>VN079652-0270</v>
          </cell>
          <cell r="C150" t="str">
            <v>Plate, A</v>
          </cell>
          <cell r="D150" t="str">
            <v>Rhythm Kyoshin HN</v>
          </cell>
        </row>
        <row r="151">
          <cell r="B151" t="str">
            <v>VN079659-0100</v>
          </cell>
          <cell r="C151" t="str">
            <v>PLATE, WAVE</v>
          </cell>
          <cell r="D151" t="str">
            <v>VINATAIYO</v>
          </cell>
        </row>
        <row r="152">
          <cell r="B152" t="str">
            <v>VN079659-0090</v>
          </cell>
          <cell r="C152" t="str">
            <v>PLATE, WAVE</v>
          </cell>
          <cell r="D152" t="str">
            <v>MATSUO</v>
          </cell>
        </row>
        <row r="153">
          <cell r="B153" t="str">
            <v>VN079661-0630</v>
          </cell>
          <cell r="C153" t="str">
            <v>PLUNGER</v>
          </cell>
          <cell r="D153" t="str">
            <v>SAKUMA</v>
          </cell>
        </row>
        <row r="154">
          <cell r="B154" t="str">
            <v>VN079667-0310</v>
          </cell>
          <cell r="C154" t="str">
            <v>SHAFT</v>
          </cell>
          <cell r="D154" t="str">
            <v>NTA</v>
          </cell>
        </row>
        <row r="155">
          <cell r="B155" t="str">
            <v>VN079625-0250</v>
          </cell>
          <cell r="C155" t="str">
            <v>SCREW, ADJUST</v>
          </cell>
          <cell r="D155" t="str">
            <v>OHASHI</v>
          </cell>
        </row>
        <row r="156">
          <cell r="B156" t="str">
            <v>VN079625-0370</v>
          </cell>
          <cell r="C156" t="str">
            <v>SCREW, ADJUST</v>
          </cell>
          <cell r="D156" t="str">
            <v>SAKUMA</v>
          </cell>
        </row>
        <row r="157">
          <cell r="B157" t="str">
            <v>VN079644-1280</v>
          </cell>
          <cell r="C157" t="str">
            <v>Spring, Plunger</v>
          </cell>
          <cell r="D157" t="str">
            <v>MIKURO</v>
          </cell>
        </row>
        <row r="158">
          <cell r="B158" t="str">
            <v>VN079644-1290</v>
          </cell>
          <cell r="C158" t="str">
            <v>Spring, Plunger</v>
          </cell>
          <cell r="D158" t="str">
            <v>MIKURO</v>
          </cell>
        </row>
        <row r="159">
          <cell r="B159" t="str">
            <v>VN079661-0620</v>
          </cell>
          <cell r="C159" t="str">
            <v>Plunger</v>
          </cell>
          <cell r="D159" t="str">
            <v>SAKUMA</v>
          </cell>
        </row>
        <row r="160">
          <cell r="B160" t="str">
            <v>VN079667-0300</v>
          </cell>
          <cell r="C160" t="str">
            <v>SHAFT</v>
          </cell>
          <cell r="D160" t="str">
            <v>NTA</v>
          </cell>
        </row>
        <row r="161">
          <cell r="B161" t="str">
            <v>VN079649-0290</v>
          </cell>
          <cell r="C161" t="str">
            <v>Cushion</v>
          </cell>
          <cell r="D161" t="str">
            <v>NOK Thai</v>
          </cell>
        </row>
        <row r="162">
          <cell r="B162" t="str">
            <v>VN079617-1630</v>
          </cell>
          <cell r="C162" t="str">
            <v>SLEEVE Valve (20N)</v>
          </cell>
          <cell r="D162" t="str">
            <v>Surteckariya</v>
          </cell>
        </row>
        <row r="163">
          <cell r="B163" t="str">
            <v>DH079618-1110</v>
          </cell>
          <cell r="C163" t="str">
            <v>SLEEVE Valve (20N)</v>
          </cell>
          <cell r="D163" t="str">
            <v>DNKA</v>
          </cell>
        </row>
        <row r="164">
          <cell r="B164" t="str">
            <v>VN079617-1650</v>
          </cell>
          <cell r="C164" t="str">
            <v>SLEEVE Valve (10N)</v>
          </cell>
          <cell r="D164" t="str">
            <v>Hariki</v>
          </cell>
        </row>
        <row r="165">
          <cell r="B165" t="str">
            <v>VN079651-1880</v>
          </cell>
          <cell r="C165" t="str">
            <v>Spool (20N)</v>
          </cell>
          <cell r="D165" t="str">
            <v>MARUEI</v>
          </cell>
        </row>
        <row r="166">
          <cell r="B166" t="str">
            <v>VN079651-1890</v>
          </cell>
          <cell r="C166" t="str">
            <v>Spool (10N)</v>
          </cell>
          <cell r="D166" t="str">
            <v>Hariki</v>
          </cell>
        </row>
        <row r="167">
          <cell r="B167" t="str">
            <v>VNS900028</v>
          </cell>
          <cell r="C167" t="str">
            <v>13 CVTF Oil</v>
          </cell>
          <cell r="D167" t="str">
            <v>IDEMITSU</v>
          </cell>
        </row>
        <row r="168">
          <cell r="B168" t="str">
            <v>VN234056-2360</v>
          </cell>
          <cell r="C168" t="str">
            <v>HOUSING, 1W</v>
          </cell>
          <cell r="D168" t="str">
            <v>MARUEI</v>
          </cell>
        </row>
        <row r="169">
          <cell r="B169" t="str">
            <v>VN234063-2360</v>
          </cell>
          <cell r="C169" t="str">
            <v>COVER, ELEMENT</v>
          </cell>
          <cell r="D169" t="str">
            <v>NISSIN</v>
          </cell>
        </row>
        <row r="170">
          <cell r="B170" t="str">
            <v>JK065544-2360</v>
          </cell>
          <cell r="C170" t="str">
            <v>WASHER, PACKING</v>
          </cell>
          <cell r="D170" t="str">
            <v>DNIA</v>
          </cell>
        </row>
        <row r="171">
          <cell r="B171" t="str">
            <v>149180-2490</v>
          </cell>
          <cell r="C171" t="str">
            <v>ELEMENT ASSY</v>
          </cell>
          <cell r="D171" t="str">
            <v>CERAMIC</v>
          </cell>
        </row>
        <row r="172">
          <cell r="B172" t="str">
            <v>VN234065-2460</v>
          </cell>
          <cell r="C172" t="str">
            <v>INSULATOR, B</v>
          </cell>
          <cell r="D172" t="str">
            <v>OKAYA</v>
          </cell>
        </row>
        <row r="173">
          <cell r="B173" t="str">
            <v>VN234014-2360</v>
          </cell>
          <cell r="C173" t="str">
            <v>COVER, DUST</v>
          </cell>
          <cell r="D173" t="str">
            <v>NISSIN</v>
          </cell>
        </row>
        <row r="174">
          <cell r="B174" t="str">
            <v>AN234068-2360</v>
          </cell>
          <cell r="C174" t="str">
            <v>HOLDER, PLUS</v>
          </cell>
          <cell r="D174" t="str">
            <v>DMAT</v>
          </cell>
        </row>
        <row r="175">
          <cell r="B175" t="str">
            <v>VN234068-2810</v>
          </cell>
          <cell r="C175" t="str">
            <v>HOLDER, PLUS</v>
          </cell>
          <cell r="D175" t="str">
            <v>NISSIN</v>
          </cell>
        </row>
        <row r="176">
          <cell r="B176" t="str">
            <v>VN265529-2360</v>
          </cell>
          <cell r="C176" t="str">
            <v>STOPPER, RING</v>
          </cell>
          <cell r="D176" t="str">
            <v>MATSUO</v>
          </cell>
        </row>
        <row r="177">
          <cell r="B177" t="str">
            <v>VN234025-2360</v>
          </cell>
          <cell r="C177" t="str">
            <v>INSULATOR</v>
          </cell>
          <cell r="D177" t="str">
            <v>OKAYA</v>
          </cell>
        </row>
        <row r="178">
          <cell r="B178" t="str">
            <v>VN234009-2360</v>
          </cell>
          <cell r="C178" t="str">
            <v xml:space="preserve">BUSH, B </v>
          </cell>
          <cell r="D178" t="str">
            <v>HOINAK</v>
          </cell>
        </row>
        <row r="179">
          <cell r="B179" t="str">
            <v>VN234008-2360</v>
          </cell>
          <cell r="C179" t="str">
            <v>BUSH, A</v>
          </cell>
          <cell r="D179" t="str">
            <v>HOINAK</v>
          </cell>
        </row>
        <row r="180">
          <cell r="B180" t="str">
            <v>VN949197-1000</v>
          </cell>
          <cell r="C180" t="str">
            <v>BUSHING, RUBBER</v>
          </cell>
          <cell r="D180" t="str">
            <v>SWS THAILAND</v>
          </cell>
        </row>
        <row r="181">
          <cell r="B181" t="str">
            <v>VN949197-0750</v>
          </cell>
          <cell r="C181" t="str">
            <v>BUSHING, RUBBER</v>
          </cell>
          <cell r="D181" t="str">
            <v>SWS THAILAND</v>
          </cell>
        </row>
        <row r="182">
          <cell r="B182" t="str">
            <v>VN949197-0820</v>
          </cell>
          <cell r="C182" t="str">
            <v>BUSHING, RUBBER</v>
          </cell>
          <cell r="D182" t="str">
            <v>SWS THAILAND</v>
          </cell>
        </row>
        <row r="183">
          <cell r="B183" t="str">
            <v>VN949372-8050</v>
          </cell>
          <cell r="C183" t="str">
            <v>HOUSING, CONNECTOR</v>
          </cell>
          <cell r="D183" t="str">
            <v>SWS THAILAND</v>
          </cell>
        </row>
        <row r="184">
          <cell r="B184" t="str">
            <v>VN949372-8280</v>
          </cell>
          <cell r="C184" t="str">
            <v>HOUSING, CONNECTOR</v>
          </cell>
          <cell r="D184" t="str">
            <v>SWS THAILAND</v>
          </cell>
        </row>
        <row r="185">
          <cell r="B185" t="str">
            <v>VN949373-2660</v>
          </cell>
          <cell r="C185" t="str">
            <v>TERMINAL, CONNECTOR PLATE</v>
          </cell>
          <cell r="D185" t="str">
            <v>SWS THAILAND</v>
          </cell>
        </row>
        <row r="186">
          <cell r="B186" t="str">
            <v>VN949373-1330</v>
          </cell>
          <cell r="C186" t="str">
            <v>TERMINAL, CONNECTOR PLATE</v>
          </cell>
          <cell r="D186" t="str">
            <v>SWS THAILAND</v>
          </cell>
        </row>
        <row r="187">
          <cell r="B187" t="str">
            <v>VN065593-2490</v>
          </cell>
          <cell r="C187" t="str">
            <v>RETAINER</v>
          </cell>
          <cell r="D187" t="str">
            <v>SWS THAILAND</v>
          </cell>
        </row>
        <row r="188">
          <cell r="B188" t="str">
            <v>067604-0401</v>
          </cell>
          <cell r="C188" t="str">
            <v>RING, GASKET</v>
          </cell>
          <cell r="D188" t="str">
            <v>CERAMIC</v>
          </cell>
        </row>
        <row r="189">
          <cell r="B189" t="str">
            <v>VN234018-2490</v>
          </cell>
          <cell r="C189" t="str">
            <v>PIPE, FILTER</v>
          </cell>
          <cell r="D189" t="str">
            <v>TSUCHIYA JP</v>
          </cell>
        </row>
        <row r="190">
          <cell r="B190" t="str">
            <v>VN949197-1140</v>
          </cell>
          <cell r="C190" t="str">
            <v>BUSHING, RUBBER</v>
          </cell>
          <cell r="D190" t="str">
            <v>SANKO</v>
          </cell>
        </row>
        <row r="191">
          <cell r="B191" t="str">
            <v>VN949372-8210</v>
          </cell>
          <cell r="C191" t="str">
            <v>HOUSING, CONNECTOR</v>
          </cell>
          <cell r="D191" t="str">
            <v>SANKO</v>
          </cell>
        </row>
        <row r="192">
          <cell r="B192" t="str">
            <v>VN949373-3110</v>
          </cell>
          <cell r="C192" t="str">
            <v>TERMINAL, CONNECTOR PLATE</v>
          </cell>
          <cell r="D192" t="str">
            <v>SANKO</v>
          </cell>
        </row>
        <row r="193">
          <cell r="B193" t="str">
            <v>VN949197-1090</v>
          </cell>
          <cell r="C193" t="str">
            <v>BUSHING, RUBBER</v>
          </cell>
          <cell r="D193" t="str">
            <v>SANKO</v>
          </cell>
        </row>
        <row r="194">
          <cell r="B194" t="str">
            <v>VN949372-7740</v>
          </cell>
          <cell r="C194" t="str">
            <v>HOUSING, CONNECTOR</v>
          </cell>
          <cell r="D194" t="str">
            <v>SANKO</v>
          </cell>
        </row>
        <row r="195">
          <cell r="B195" t="str">
            <v>VN949373-2960</v>
          </cell>
          <cell r="C195" t="str">
            <v>TERMINAL, CONNECTOR PLATE</v>
          </cell>
          <cell r="D195" t="str">
            <v>SANKO</v>
          </cell>
        </row>
        <row r="196">
          <cell r="B196" t="str">
            <v>VN065593-2360</v>
          </cell>
          <cell r="C196" t="str">
            <v>RETAINER</v>
          </cell>
          <cell r="D196" t="str">
            <v>SANKO</v>
          </cell>
        </row>
        <row r="197">
          <cell r="B197" t="str">
            <v>065507-2360</v>
          </cell>
          <cell r="C197" t="str">
            <v>RING, GASKET</v>
          </cell>
          <cell r="D197" t="str">
            <v>CERAMIC</v>
          </cell>
        </row>
        <row r="198">
          <cell r="B198" t="str">
            <v>VN234096-2570</v>
          </cell>
          <cell r="C198" t="str">
            <v>CLAMP GUIDE</v>
          </cell>
          <cell r="D198" t="str">
            <v>HOINAK</v>
          </cell>
        </row>
        <row r="199">
          <cell r="B199" t="str">
            <v>VN234096-2580</v>
          </cell>
          <cell r="C199" t="str">
            <v>CLAMP GUIDE</v>
          </cell>
          <cell r="D199" t="str">
            <v>HOINAK</v>
          </cell>
        </row>
        <row r="200">
          <cell r="B200" t="str">
            <v>VN949821-1340</v>
          </cell>
          <cell r="C200" t="str">
            <v>BAND</v>
          </cell>
          <cell r="D200" t="str">
            <v xml:space="preserve">HA SON </v>
          </cell>
        </row>
        <row r="201">
          <cell r="B201" t="str">
            <v>VN234094-2790</v>
          </cell>
          <cell r="C201" t="str">
            <v>CAP,CONECTOR</v>
          </cell>
          <cell r="D201" t="str">
            <v>HOINAK</v>
          </cell>
        </row>
        <row r="202">
          <cell r="B202" t="str">
            <v>VN234096-2780</v>
          </cell>
          <cell r="C202" t="str">
            <v>CLAMP GUIDE</v>
          </cell>
          <cell r="D202" t="str">
            <v>HOINAK</v>
          </cell>
        </row>
        <row r="203">
          <cell r="B203" t="str">
            <v>VN234096-2840</v>
          </cell>
          <cell r="C203" t="str">
            <v>CLAMP GUIDE</v>
          </cell>
          <cell r="D203" t="str">
            <v>HOINAK</v>
          </cell>
        </row>
        <row r="204">
          <cell r="B204" t="str">
            <v>VN065513-2780</v>
          </cell>
          <cell r="C204" t="str">
            <v>PAD</v>
          </cell>
          <cell r="D204" t="str">
            <v>SWS Thailand</v>
          </cell>
        </row>
        <row r="205">
          <cell r="B205" t="str">
            <v>JK234028-2360</v>
          </cell>
          <cell r="C205" t="str">
            <v>RING, SPACER</v>
          </cell>
          <cell r="D205" t="str">
            <v>DNIA</v>
          </cell>
        </row>
        <row r="206">
          <cell r="B206" t="str">
            <v>JK234028-2370</v>
          </cell>
          <cell r="C206" t="str">
            <v>RING, SPACER</v>
          </cell>
          <cell r="D206" t="str">
            <v>DNIA</v>
          </cell>
        </row>
        <row r="207">
          <cell r="B207" t="str">
            <v>JK234028-2380</v>
          </cell>
          <cell r="C207" t="str">
            <v>RING, SPACER</v>
          </cell>
          <cell r="D207" t="str">
            <v>DNIA</v>
          </cell>
        </row>
        <row r="208">
          <cell r="B208" t="str">
            <v>VNM600001</v>
          </cell>
          <cell r="C208" t="str">
            <v>TALC KS</v>
          </cell>
          <cell r="D208" t="str">
            <v>TOYOTA TSUSHO (Chemical)</v>
          </cell>
        </row>
        <row r="209">
          <cell r="B209" t="str">
            <v>VNM210001</v>
          </cell>
          <cell r="C209" t="str">
            <v>WIRE, LEAD, A</v>
          </cell>
          <cell r="D209" t="str">
            <v>KURABE</v>
          </cell>
        </row>
        <row r="210">
          <cell r="B210" t="str">
            <v>VNM210002</v>
          </cell>
          <cell r="C210" t="str">
            <v>WIRE, LEAD, A</v>
          </cell>
          <cell r="D210" t="str">
            <v>KURABE</v>
          </cell>
        </row>
        <row r="211">
          <cell r="B211" t="str">
            <v>VNM600002</v>
          </cell>
          <cell r="C211" t="str">
            <v>TUBE, VARNISH</v>
          </cell>
          <cell r="D211" t="str">
            <v>KURABE</v>
          </cell>
        </row>
        <row r="212">
          <cell r="B212" t="str">
            <v>VNM600003</v>
          </cell>
          <cell r="C212" t="str">
            <v>TUBE, VARNISH</v>
          </cell>
          <cell r="D212" t="str">
            <v>KURABE</v>
          </cell>
        </row>
        <row r="213">
          <cell r="B213" t="str">
            <v>VNS100009</v>
          </cell>
          <cell r="C213" t="str">
            <v>CASTY LUBE 120 OIL</v>
          </cell>
          <cell r="D213" t="str">
            <v>TOYOTA TSUSHO (Chemical)</v>
          </cell>
        </row>
        <row r="214">
          <cell r="B214" t="str">
            <v>VNS100010</v>
          </cell>
          <cell r="C214" t="str">
            <v>NEVER SEEZ OIL</v>
          </cell>
          <cell r="D214" t="str">
            <v>KSMC</v>
          </cell>
        </row>
        <row r="215">
          <cell r="B215" t="str">
            <v>S200010</v>
          </cell>
          <cell r="C215" t="str">
            <v>TAPE, 1W</v>
          </cell>
          <cell r="D215" t="str">
            <v>TOYOTA TSUSHO (Chemical)</v>
          </cell>
        </row>
        <row r="216">
          <cell r="B216" t="str">
            <v>S200012</v>
          </cell>
          <cell r="C216" t="str">
            <v>TAPE, 1W</v>
          </cell>
          <cell r="D216" t="str">
            <v xml:space="preserve">SUMITOMO </v>
          </cell>
        </row>
        <row r="217">
          <cell r="B217" t="str">
            <v>VN012020-0370</v>
          </cell>
          <cell r="C217" t="str">
            <v>CASE SUB-ASSY</v>
          </cell>
          <cell r="D217" t="str">
            <v>MATSUO</v>
          </cell>
        </row>
        <row r="218">
          <cell r="B218" t="str">
            <v>VN012020-0380</v>
          </cell>
          <cell r="C218" t="str">
            <v>CASE SUB-ASSY</v>
          </cell>
          <cell r="D218" t="str">
            <v>MATSUO</v>
          </cell>
        </row>
        <row r="219">
          <cell r="B219" t="str">
            <v>VN012031-0130</v>
          </cell>
          <cell r="C219" t="str">
            <v>MOTOR</v>
          </cell>
          <cell r="D219" t="str">
            <v>MABUCHI</v>
          </cell>
        </row>
        <row r="220">
          <cell r="B220" t="str">
            <v>VN012031-0140</v>
          </cell>
          <cell r="C220" t="str">
            <v>MOTOR</v>
          </cell>
          <cell r="D220" t="str">
            <v>MABUCHI</v>
          </cell>
        </row>
        <row r="221">
          <cell r="B221" t="str">
            <v>VN012035-0070</v>
          </cell>
          <cell r="C221" t="str">
            <v>WORM GEAR</v>
          </cell>
          <cell r="D221" t="str">
            <v>NTA</v>
          </cell>
        </row>
        <row r="222">
          <cell r="B222" t="str">
            <v>VN012075-0040</v>
          </cell>
          <cell r="C222" t="str">
            <v>SPRING</v>
          </cell>
          <cell r="D222" t="str">
            <v>MATSUO</v>
          </cell>
        </row>
        <row r="223">
          <cell r="B223" t="str">
            <v>VN012039-0010</v>
          </cell>
          <cell r="C223" t="str">
            <v>SHAFT</v>
          </cell>
          <cell r="D223" t="str">
            <v>OHASHI</v>
          </cell>
        </row>
        <row r="224">
          <cell r="B224" t="str">
            <v>VN012036-0110</v>
          </cell>
          <cell r="C224" t="str">
            <v>GEAR, HELICAL</v>
          </cell>
          <cell r="D224" t="str">
            <v>NIPPO</v>
          </cell>
        </row>
        <row r="225">
          <cell r="B225" t="str">
            <v>VN012079-0160</v>
          </cell>
          <cell r="C225" t="str">
            <v>SHEET, RUBBER</v>
          </cell>
          <cell r="D225" t="str">
            <v>DAITO RUBBER</v>
          </cell>
        </row>
        <row r="226">
          <cell r="B226" t="str">
            <v>VN012025-0270</v>
          </cell>
          <cell r="C226" t="str">
            <v>COVER</v>
          </cell>
          <cell r="D226" t="str">
            <v>KURODA</v>
          </cell>
        </row>
        <row r="227">
          <cell r="B227" t="str">
            <v>VN012025-0290</v>
          </cell>
          <cell r="C227" t="str">
            <v>COVER</v>
          </cell>
          <cell r="D227" t="str">
            <v>OHARA</v>
          </cell>
        </row>
        <row r="228">
          <cell r="B228" t="str">
            <v>VN012079-0170</v>
          </cell>
          <cell r="C228" t="str">
            <v>GASKET</v>
          </cell>
          <cell r="D228" t="str">
            <v>HOINAK</v>
          </cell>
        </row>
        <row r="229">
          <cell r="B229" t="str">
            <v>VN012016-7000</v>
          </cell>
          <cell r="C229" t="str">
            <v>NAMEPLATE</v>
          </cell>
          <cell r="D229" t="str">
            <v>SHOEI</v>
          </cell>
        </row>
        <row r="230">
          <cell r="B230" t="str">
            <v>VN012016-7010</v>
          </cell>
          <cell r="C230" t="str">
            <v>NAMEPLATE</v>
          </cell>
          <cell r="D230" t="str">
            <v>SHOEI</v>
          </cell>
        </row>
        <row r="231">
          <cell r="B231" t="str">
            <v>VN012016-7020</v>
          </cell>
          <cell r="C231" t="str">
            <v>NAMEPLATE</v>
          </cell>
          <cell r="D231" t="str">
            <v>SHOEI</v>
          </cell>
        </row>
        <row r="232">
          <cell r="B232" t="str">
            <v>VN012063-0350</v>
          </cell>
          <cell r="C232" t="str">
            <v>SPUR GEAR</v>
          </cell>
          <cell r="D232" t="str">
            <v>NIPPO</v>
          </cell>
        </row>
        <row r="233">
          <cell r="B233" t="str">
            <v>VN012063-0380</v>
          </cell>
          <cell r="C233" t="str">
            <v>SPUR GEAR</v>
          </cell>
          <cell r="D233" t="str">
            <v>NIPPO</v>
          </cell>
        </row>
        <row r="234">
          <cell r="B234" t="str">
            <v>VN012040-0090</v>
          </cell>
          <cell r="C234" t="str">
            <v>CUSHION</v>
          </cell>
          <cell r="D234" t="str">
            <v>FUKOKU - VN</v>
          </cell>
        </row>
        <row r="235">
          <cell r="B235" t="str">
            <v>VN012064-0150</v>
          </cell>
          <cell r="C235" t="str">
            <v>SHAFT, JOINT</v>
          </cell>
          <cell r="D235" t="str">
            <v>KURODA</v>
          </cell>
        </row>
        <row r="236">
          <cell r="B236" t="str">
            <v>VN012064-0160</v>
          </cell>
          <cell r="C236" t="str">
            <v>SHAFT, JOINT</v>
          </cell>
          <cell r="D236" t="str">
            <v>KURODA</v>
          </cell>
        </row>
        <row r="237">
          <cell r="B237" t="str">
            <v>VN012075-0050</v>
          </cell>
          <cell r="C237" t="str">
            <v>SPRING</v>
          </cell>
          <cell r="D237" t="str">
            <v>MATSUO</v>
          </cell>
        </row>
        <row r="238">
          <cell r="B238" t="str">
            <v>S100001</v>
          </cell>
          <cell r="C238" t="str">
            <v>GREASE MOLYKOTE HP-300</v>
          </cell>
          <cell r="D238" t="str">
            <v>TOYOTA TSUSHO (Chemical)</v>
          </cell>
        </row>
        <row r="239">
          <cell r="B239" t="str">
            <v>S100012</v>
          </cell>
          <cell r="C239" t="str">
            <v>DEMNUM S-65</v>
          </cell>
          <cell r="D239" t="str">
            <v>NAGASE</v>
          </cell>
        </row>
        <row r="240">
          <cell r="B240" t="str">
            <v>VN079610-0930</v>
          </cell>
          <cell r="C240" t="str">
            <v>CORE SUB-ASSY</v>
          </cell>
          <cell r="D240" t="str">
            <v>Sanwa</v>
          </cell>
        </row>
        <row r="241">
          <cell r="B241" t="str">
            <v>VN079617-1690</v>
          </cell>
          <cell r="C241" t="str">
            <v>SLEEVE, VALVE</v>
          </cell>
          <cell r="D241" t="str">
            <v>Surteckariya</v>
          </cell>
        </row>
        <row r="242">
          <cell r="B242" t="str">
            <v>VN079617-1990</v>
          </cell>
          <cell r="C242" t="str">
            <v>SLEEVE, VALVE</v>
          </cell>
          <cell r="D242" t="str">
            <v>Surteckariya</v>
          </cell>
        </row>
        <row r="243">
          <cell r="B243" t="str">
            <v>VN079617-1700</v>
          </cell>
          <cell r="C243" t="str">
            <v>SLEEVE, VALVE</v>
          </cell>
          <cell r="D243" t="str">
            <v>Surteckariya</v>
          </cell>
        </row>
        <row r="244">
          <cell r="B244" t="str">
            <v>VN079617-2000</v>
          </cell>
          <cell r="C244" t="str">
            <v>SLEEVE, VALVE</v>
          </cell>
          <cell r="D244" t="str">
            <v>Surteckariya</v>
          </cell>
        </row>
        <row r="245">
          <cell r="B245" t="str">
            <v>VN079618-1190</v>
          </cell>
          <cell r="C245" t="str">
            <v>SLEEVE, VALVE, 1W</v>
          </cell>
          <cell r="D245" t="str">
            <v>DNTH</v>
          </cell>
        </row>
        <row r="246">
          <cell r="B246" t="str">
            <v>VN079618-1200</v>
          </cell>
          <cell r="C246" t="str">
            <v>SLEEVE, VALVE, 1W</v>
          </cell>
          <cell r="D246" t="str">
            <v>DNTH</v>
          </cell>
        </row>
        <row r="247">
          <cell r="B247" t="str">
            <v>VN079618-1230</v>
          </cell>
          <cell r="C247" t="str">
            <v>SLEEVE, VALVE, 1W</v>
          </cell>
          <cell r="D247" t="str">
            <v>DNTH</v>
          </cell>
        </row>
        <row r="248">
          <cell r="B248" t="str">
            <v>VN079618-1220</v>
          </cell>
          <cell r="C248" t="str">
            <v>SLEEVE, VALVE, 1W</v>
          </cell>
          <cell r="D248" t="str">
            <v>DNTH</v>
          </cell>
        </row>
        <row r="249">
          <cell r="B249" t="str">
            <v>079618-1080</v>
          </cell>
          <cell r="C249" t="str">
            <v>SLEEVE, VALVE, 1W</v>
          </cell>
          <cell r="D249" t="str">
            <v>DNJP</v>
          </cell>
        </row>
        <row r="250">
          <cell r="B250" t="str">
            <v>DH079618-1120</v>
          </cell>
          <cell r="C250" t="str">
            <v>SLEEVE, VALVE, 1W</v>
          </cell>
          <cell r="D250" t="str">
            <v>DNKA</v>
          </cell>
        </row>
        <row r="251">
          <cell r="B251" t="str">
            <v>VN079625-0360</v>
          </cell>
          <cell r="C251" t="str">
            <v>SCREW, ADJUST</v>
          </cell>
          <cell r="D251" t="str">
            <v>SAKUMA</v>
          </cell>
        </row>
        <row r="252">
          <cell r="B252" t="str">
            <v>VN079625-0370</v>
          </cell>
          <cell r="C252" t="str">
            <v>SCREW, ADJUST</v>
          </cell>
          <cell r="D252" t="str">
            <v>SAKUMA</v>
          </cell>
        </row>
        <row r="253">
          <cell r="B253" t="str">
            <v>079631-0410</v>
          </cell>
          <cell r="C253" t="str">
            <v>YOKE</v>
          </cell>
          <cell r="D253" t="str">
            <v>DNJP</v>
          </cell>
        </row>
        <row r="254">
          <cell r="B254" t="str">
            <v>079634-0070</v>
          </cell>
          <cell r="C254" t="str">
            <v>BASE</v>
          </cell>
          <cell r="D254" t="str">
            <v>DNJP</v>
          </cell>
        </row>
        <row r="255">
          <cell r="B255" t="str">
            <v>HV079640-0910</v>
          </cell>
          <cell r="C255" t="str">
            <v>COIL ASSY</v>
          </cell>
          <cell r="D255" t="str">
            <v>HDVN</v>
          </cell>
        </row>
        <row r="256">
          <cell r="B256" t="str">
            <v>VN079644-1280</v>
          </cell>
          <cell r="C256" t="str">
            <v>SPRING, PLUNGER</v>
          </cell>
          <cell r="D256" t="str">
            <v>MIKURO</v>
          </cell>
        </row>
        <row r="257">
          <cell r="B257" t="str">
            <v>079644-1070</v>
          </cell>
          <cell r="C257" t="str">
            <v>SPRING, PLUNGER</v>
          </cell>
          <cell r="D257" t="str">
            <v>DNJP</v>
          </cell>
        </row>
        <row r="258">
          <cell r="B258" t="str">
            <v>VN079651-1950</v>
          </cell>
          <cell r="C258" t="str">
            <v>SPOOL</v>
          </cell>
          <cell r="D258" t="str">
            <v>CURIOUS</v>
          </cell>
        </row>
        <row r="259">
          <cell r="B259" t="str">
            <v>VN079651-1960</v>
          </cell>
          <cell r="C259" t="str">
            <v>SPOOL</v>
          </cell>
          <cell r="D259" t="str">
            <v>CURIOUS</v>
          </cell>
        </row>
        <row r="260">
          <cell r="B260" t="str">
            <v>VN079652-0270</v>
          </cell>
          <cell r="C260" t="str">
            <v>PLATE, A</v>
          </cell>
          <cell r="D260" t="str">
            <v>Rhythm Kyoshin HN</v>
          </cell>
        </row>
        <row r="261">
          <cell r="B261" t="str">
            <v>VN079659-0090</v>
          </cell>
          <cell r="C261" t="str">
            <v>PLATE, WAVE</v>
          </cell>
          <cell r="D261" t="str">
            <v>MATSUO</v>
          </cell>
        </row>
        <row r="262">
          <cell r="B262" t="str">
            <v>VN079661-0620</v>
          </cell>
          <cell r="C262" t="str">
            <v>PLUNGER</v>
          </cell>
          <cell r="D262" t="str">
            <v>SAKUMA</v>
          </cell>
        </row>
        <row r="263">
          <cell r="B263" t="str">
            <v>VN079667-0300</v>
          </cell>
          <cell r="C263" t="str">
            <v>SHAFT</v>
          </cell>
          <cell r="D263" t="str">
            <v>NTA</v>
          </cell>
        </row>
        <row r="264">
          <cell r="B264" t="str">
            <v>VN079683-0010</v>
          </cell>
          <cell r="C264" t="str">
            <v>RING</v>
          </cell>
          <cell r="D264" t="str">
            <v>Fujita Rashi</v>
          </cell>
        </row>
        <row r="265">
          <cell r="B265" t="str">
            <v>VN079653-0070</v>
          </cell>
          <cell r="C265" t="str">
            <v>PLATE, B</v>
          </cell>
          <cell r="D265" t="str">
            <v>VINATAIYO</v>
          </cell>
        </row>
        <row r="266">
          <cell r="B266" t="str">
            <v>VN079617-1810</v>
          </cell>
          <cell r="C266" t="str">
            <v>SLEEVE, VALVE</v>
          </cell>
          <cell r="D266" t="str">
            <v>Surteckariya</v>
          </cell>
        </row>
        <row r="267">
          <cell r="B267" t="str">
            <v>VN079617-1820</v>
          </cell>
          <cell r="C267" t="str">
            <v>SLEEVE, VALVE</v>
          </cell>
          <cell r="D267" t="str">
            <v>Surteckariya</v>
          </cell>
        </row>
        <row r="268">
          <cell r="B268" t="str">
            <v>VN079617-1830</v>
          </cell>
          <cell r="C268" t="str">
            <v>SLEEVE, VALVE</v>
          </cell>
          <cell r="D268" t="str">
            <v>Surteckariya</v>
          </cell>
        </row>
        <row r="269">
          <cell r="B269" t="str">
            <v xml:space="preserve">VN079617-**** </v>
          </cell>
          <cell r="C269" t="str">
            <v>SLEEVE, VALVE</v>
          </cell>
          <cell r="D269" t="str">
            <v>Surteckariya</v>
          </cell>
        </row>
        <row r="270">
          <cell r="B270" t="str">
            <v>VN079617-2020</v>
          </cell>
          <cell r="C270" t="str">
            <v>SLEEVE, VALVE</v>
          </cell>
          <cell r="D270" t="str">
            <v>Surteckariya</v>
          </cell>
        </row>
        <row r="271">
          <cell r="B271" t="str">
            <v>VN079617-2030</v>
          </cell>
          <cell r="C271" t="str">
            <v>SLEEVE, VALVE</v>
          </cell>
          <cell r="D271" t="str">
            <v>Surteckariya</v>
          </cell>
        </row>
        <row r="272">
          <cell r="B272" t="str">
            <v>DH079613-0110</v>
          </cell>
          <cell r="C272" t="str">
            <v>FILTER</v>
          </cell>
          <cell r="D272" t="str">
            <v>DNKA</v>
          </cell>
        </row>
        <row r="273">
          <cell r="B273" t="str">
            <v>VN079651-2010</v>
          </cell>
          <cell r="C273" t="str">
            <v>SPOOL</v>
          </cell>
          <cell r="D273" t="str">
            <v>MICROTECHNO</v>
          </cell>
        </row>
        <row r="274">
          <cell r="B274" t="str">
            <v>VN079651-2020</v>
          </cell>
          <cell r="C274" t="str">
            <v>SPOOL</v>
          </cell>
          <cell r="D274" t="str">
            <v>MICROTECHNO</v>
          </cell>
        </row>
        <row r="275">
          <cell r="B275" t="str">
            <v>VN079651-2030</v>
          </cell>
          <cell r="C275" t="str">
            <v>SPOOL</v>
          </cell>
          <cell r="D275" t="str">
            <v>MICROTECHNO</v>
          </cell>
        </row>
        <row r="276">
          <cell r="B276" t="str">
            <v>VN079651-2180</v>
          </cell>
          <cell r="D276" t="str">
            <v>MICROTECHNO</v>
          </cell>
        </row>
        <row r="277">
          <cell r="B277" t="str">
            <v>VNS900021</v>
          </cell>
          <cell r="C277" t="str">
            <v>ATF WS JWS 3224</v>
          </cell>
          <cell r="D277" t="str">
            <v>TOYOTA TSUSHO (Chemical)</v>
          </cell>
        </row>
        <row r="278">
          <cell r="B278" t="str">
            <v>082016-0010</v>
          </cell>
          <cell r="C278" t="str">
            <v>BODY, MAIN VALVE</v>
          </cell>
          <cell r="D278" t="str">
            <v>DNJP</v>
          </cell>
        </row>
        <row r="279">
          <cell r="B279" t="str">
            <v>082016-0032</v>
          </cell>
          <cell r="C279" t="str">
            <v>BODY, MAIN VALVE</v>
          </cell>
          <cell r="D279" t="str">
            <v>DNJP</v>
          </cell>
        </row>
        <row r="280">
          <cell r="B280" t="str">
            <v>499000-8940</v>
          </cell>
          <cell r="C280" t="str">
            <v>SENSOR</v>
          </cell>
          <cell r="D280" t="str">
            <v>DNJP</v>
          </cell>
        </row>
        <row r="281">
          <cell r="B281" t="str">
            <v>VN082053-0130</v>
          </cell>
          <cell r="C281" t="str">
            <v>VALVE,REGULATOR</v>
          </cell>
          <cell r="D281" t="str">
            <v>YS Tech</v>
          </cell>
        </row>
        <row r="282">
          <cell r="B282" t="str">
            <v>VN082066-1380</v>
          </cell>
          <cell r="C282" t="str">
            <v>SPRING, REGULATOR</v>
          </cell>
          <cell r="D282" t="str">
            <v>MATSUO</v>
          </cell>
        </row>
        <row r="283">
          <cell r="B283" t="str">
            <v>VN082041-0120</v>
          </cell>
          <cell r="C283" t="str">
            <v>PLUG (CAP,15MM)</v>
          </cell>
          <cell r="D283" t="str">
            <v>Hariki</v>
          </cell>
        </row>
        <row r="284">
          <cell r="B284" t="str">
            <v>VN082041-0110</v>
          </cell>
          <cell r="C284" t="str">
            <v>PLUG (CAP,14MM)</v>
          </cell>
          <cell r="D284" t="str">
            <v>NTA</v>
          </cell>
        </row>
        <row r="285">
          <cell r="B285" t="str">
            <v>VN082057-0040</v>
          </cell>
          <cell r="C285" t="str">
            <v>VALVE SHIFT ( C)</v>
          </cell>
          <cell r="D285" t="str">
            <v>MARUEI</v>
          </cell>
        </row>
        <row r="286">
          <cell r="B286" t="str">
            <v>VN082057-0030</v>
          </cell>
          <cell r="C286" t="str">
            <v>VALVE SHIFT (B)</v>
          </cell>
          <cell r="D286" t="str">
            <v>MARUEI</v>
          </cell>
        </row>
        <row r="287">
          <cell r="B287" t="str">
            <v>VN082057-0060</v>
          </cell>
          <cell r="C287" t="str">
            <v>VALVE SHIFT (EVEN CLUTCH )</v>
          </cell>
          <cell r="D287" t="str">
            <v>MARUEI</v>
          </cell>
        </row>
        <row r="288">
          <cell r="B288" t="str">
            <v>VN082057-0010</v>
          </cell>
          <cell r="C288" t="str">
            <v>VALVE SHIFT (ODD CLUTCH)</v>
          </cell>
          <cell r="D288" t="str">
            <v>MARUEI</v>
          </cell>
        </row>
        <row r="289">
          <cell r="B289" t="str">
            <v>VN082049-0010</v>
          </cell>
          <cell r="C289" t="str">
            <v>CLIP (,CAP)</v>
          </cell>
          <cell r="D289" t="str">
            <v>MATSUO</v>
          </cell>
        </row>
        <row r="290">
          <cell r="B290" t="str">
            <v>VN082066-1330</v>
          </cell>
          <cell r="C290" t="str">
            <v>SPRING (SHIFT)</v>
          </cell>
          <cell r="D290" t="str">
            <v>MATSUO</v>
          </cell>
        </row>
        <row r="291">
          <cell r="B291" t="str">
            <v>VN082057-0050</v>
          </cell>
          <cell r="C291" t="str">
            <v>VALVE SHIFT (,LC)</v>
          </cell>
          <cell r="D291" t="str">
            <v>Hariki</v>
          </cell>
        </row>
        <row r="292">
          <cell r="B292" t="str">
            <v>VN082055-0180</v>
          </cell>
          <cell r="C292" t="str">
            <v>VALVE CONTROL (LC )</v>
          </cell>
          <cell r="D292" t="str">
            <v>YS Tech</v>
          </cell>
        </row>
        <row r="293">
          <cell r="B293" t="str">
            <v>VN082054-0080</v>
          </cell>
          <cell r="C293" t="str">
            <v>SLEEVE(LC CONTROL)</v>
          </cell>
          <cell r="D293" t="str">
            <v>Hariki</v>
          </cell>
        </row>
        <row r="294">
          <cell r="B294" t="str">
            <v>082243-0060</v>
          </cell>
          <cell r="C294" t="str">
            <v>PIN, FIXING (PIN, 2X11.8)</v>
          </cell>
          <cell r="D294" t="str">
            <v>DNJP</v>
          </cell>
        </row>
        <row r="295">
          <cell r="B295" t="str">
            <v>VN082066-1340</v>
          </cell>
          <cell r="C295" t="str">
            <v>SPRING,(LC CONTROL)</v>
          </cell>
          <cell r="D295" t="str">
            <v>MATSUO</v>
          </cell>
        </row>
        <row r="296">
          <cell r="B296" t="str">
            <v>VN082066-1360</v>
          </cell>
          <cell r="C296" t="str">
            <v>SPG,LC CONTROL</v>
          </cell>
          <cell r="D296" t="str">
            <v>MATSUO</v>
          </cell>
        </row>
        <row r="297">
          <cell r="B297" t="str">
            <v>VN082066-1370</v>
          </cell>
          <cell r="C297" t="str">
            <v>SPG,LC CONTROL</v>
          </cell>
          <cell r="D297" t="str">
            <v>MATSUO</v>
          </cell>
        </row>
        <row r="298">
          <cell r="B298" t="str">
            <v>VN082042-0060</v>
          </cell>
          <cell r="C298" t="str">
            <v>RETAINER (SEAT,VALVE SPG)</v>
          </cell>
          <cell r="D298" t="str">
            <v>VINATAIYO</v>
          </cell>
        </row>
        <row r="299">
          <cell r="B299" t="str">
            <v>VN082056-0080</v>
          </cell>
          <cell r="C299" t="str">
            <v>VALVE, DAMPER (VALVE,TC CHECK)</v>
          </cell>
          <cell r="D299" t="str">
            <v>MARUEI</v>
          </cell>
        </row>
        <row r="300">
          <cell r="B300" t="str">
            <v>VN082066-1320</v>
          </cell>
          <cell r="C300" t="str">
            <v>SPRING,(TC CHK)</v>
          </cell>
          <cell r="D300" t="str">
            <v>MATSUO</v>
          </cell>
        </row>
        <row r="301">
          <cell r="B301" t="str">
            <v>VN082056-0071</v>
          </cell>
          <cell r="C301" t="str">
            <v>VALVE DAMPER (ONE WAY)</v>
          </cell>
          <cell r="D301" t="str">
            <v>MEINAN</v>
          </cell>
        </row>
        <row r="302">
          <cell r="B302" t="str">
            <v>VN082066-1410</v>
          </cell>
          <cell r="C302" t="str">
            <v>SPRING (ONE WAY)</v>
          </cell>
          <cell r="D302" t="str">
            <v>MATSUO</v>
          </cell>
        </row>
        <row r="303">
          <cell r="B303" t="str">
            <v>VN082066-1390</v>
          </cell>
          <cell r="C303" t="str">
            <v>SPRING,(MOD)</v>
          </cell>
          <cell r="D303" t="str">
            <v>MATSUO</v>
          </cell>
        </row>
        <row r="304">
          <cell r="B304" t="str">
            <v>VN082053-0140</v>
          </cell>
          <cell r="C304" t="str">
            <v>VALVE,REGULATOR (MOD)</v>
          </cell>
          <cell r="D304" t="str">
            <v>Hariki</v>
          </cell>
        </row>
        <row r="305">
          <cell r="B305" t="str">
            <v>VN082044-0050</v>
          </cell>
          <cell r="C305" t="str">
            <v>BALL,(STEEL 7)</v>
          </cell>
          <cell r="D305" t="str">
            <v>NSK</v>
          </cell>
        </row>
        <row r="306">
          <cell r="B306" t="str">
            <v>VN082066-1400</v>
          </cell>
          <cell r="C306" t="str">
            <v>SPRING,(CHECK)</v>
          </cell>
          <cell r="D306" t="str">
            <v>MATSUO</v>
          </cell>
        </row>
        <row r="307">
          <cell r="B307" t="str">
            <v>VN082022-0010</v>
          </cell>
          <cell r="C307" t="str">
            <v>VAVLE BODY UPER 1W (BODY,SOLENOID VALVE １W)</v>
          </cell>
          <cell r="D307" t="str">
            <v>HAL</v>
          </cell>
        </row>
        <row r="308">
          <cell r="B308" t="str">
            <v>VN082022-0020</v>
          </cell>
          <cell r="C308" t="str">
            <v>VAVLE BODY UPER 1W (BODY,SOLENOID VALVE １W)</v>
          </cell>
          <cell r="D308" t="str">
            <v>HAL</v>
          </cell>
        </row>
        <row r="309">
          <cell r="B309" t="str">
            <v>082022-0060</v>
          </cell>
          <cell r="C309" t="str">
            <v>VAVLE BODY UPER 1W (BODY,SOLENOID VALVE １W)</v>
          </cell>
          <cell r="D309" t="str">
            <v>DNJP</v>
          </cell>
        </row>
        <row r="310">
          <cell r="B310" t="str">
            <v>VN082035-0030</v>
          </cell>
          <cell r="C310" t="str">
            <v>FILTER (COMP)</v>
          </cell>
          <cell r="D310" t="str">
            <v>OHARA</v>
          </cell>
        </row>
        <row r="311">
          <cell r="B311" t="str">
            <v>HV079300-4360</v>
          </cell>
          <cell r="C311" t="str">
            <v>SOLENOID ASSY (A)</v>
          </cell>
          <cell r="D311" t="str">
            <v>HDVN</v>
          </cell>
        </row>
        <row r="312">
          <cell r="B312" t="str">
            <v>HV079300-4370</v>
          </cell>
          <cell r="C312" t="str">
            <v>SOLENOID ASSY B</v>
          </cell>
          <cell r="D312" t="str">
            <v>HDVN</v>
          </cell>
        </row>
        <row r="313">
          <cell r="B313" t="str">
            <v>VN082046-0180</v>
          </cell>
          <cell r="C313" t="str">
            <v>BOLT A (,SEALING,8MM)</v>
          </cell>
          <cell r="D313" t="str">
            <v>Fujita Rashi</v>
          </cell>
        </row>
        <row r="314">
          <cell r="B314" t="str">
            <v>VN082048-0010</v>
          </cell>
          <cell r="C314" t="str">
            <v>PACKING (8MM)</v>
          </cell>
          <cell r="D314" t="str">
            <v>MATSUO</v>
          </cell>
        </row>
        <row r="315">
          <cell r="B315" t="str">
            <v>082028-0290</v>
          </cell>
          <cell r="C315" t="str">
            <v>PLATE (STAY,HARNESS B)</v>
          </cell>
          <cell r="D315" t="str">
            <v>DNJP</v>
          </cell>
        </row>
        <row r="316">
          <cell r="B316" t="str">
            <v>082028-0280</v>
          </cell>
          <cell r="C316" t="str">
            <v>PLATE (STAY,HARNESS A)</v>
          </cell>
          <cell r="D316" t="str">
            <v>DNJP</v>
          </cell>
        </row>
        <row r="317">
          <cell r="B317" t="str">
            <v>VN082028-0360</v>
          </cell>
          <cell r="C317" t="str">
            <v>PLATE (STAY,HARNESS C)</v>
          </cell>
          <cell r="D317" t="str">
            <v>Rhythm Kyoshin HN</v>
          </cell>
        </row>
        <row r="318">
          <cell r="B318" t="str">
            <v>082028-0311</v>
          </cell>
          <cell r="C318" t="str">
            <v>PLATE (STAY,HARNESS D)</v>
          </cell>
          <cell r="D318" t="str">
            <v>DNJP</v>
          </cell>
        </row>
        <row r="319">
          <cell r="B319" t="str">
            <v>VN082046-0190</v>
          </cell>
          <cell r="C319" t="str">
            <v>BOLT A ( FLANGE 6X16)</v>
          </cell>
          <cell r="D319" t="str">
            <v>Fujita Rashi</v>
          </cell>
        </row>
        <row r="320">
          <cell r="B320" t="str">
            <v>VN082012-0040</v>
          </cell>
          <cell r="C320" t="str">
            <v>VALVE BODY, LOWER 1W (BODY,SERVO １W)</v>
          </cell>
          <cell r="D320" t="str">
            <v>HAL</v>
          </cell>
        </row>
        <row r="321">
          <cell r="B321" t="str">
            <v>VN082012-0010</v>
          </cell>
          <cell r="C321" t="str">
            <v>VALVE BODY, LOWER 1W (BODY,SERVO １W)</v>
          </cell>
          <cell r="D321" t="str">
            <v>HAL</v>
          </cell>
        </row>
        <row r="322">
          <cell r="B322" t="str">
            <v>VN082053-0150</v>
          </cell>
          <cell r="C322" t="str">
            <v>VALVE, REGULATOR (TC RELIEF)</v>
          </cell>
          <cell r="D322" t="str">
            <v>YS Tech</v>
          </cell>
        </row>
        <row r="323">
          <cell r="B323" t="str">
            <v>VN082053-0240</v>
          </cell>
          <cell r="C323" t="str">
            <v>VALVE, REGULATOR (TC RELIEF)</v>
          </cell>
          <cell r="D323" t="str">
            <v>YS Tech</v>
          </cell>
        </row>
        <row r="324">
          <cell r="B324" t="str">
            <v>VN082066-1420</v>
          </cell>
          <cell r="C324" t="str">
            <v>SPRING,(TC RELIEF)</v>
          </cell>
          <cell r="D324" t="str">
            <v>MATSUO</v>
          </cell>
        </row>
        <row r="325">
          <cell r="B325" t="str">
            <v>VN082056-0090</v>
          </cell>
          <cell r="C325" t="str">
            <v>VALVE,DAMPER (LUB RELIEF)</v>
          </cell>
          <cell r="D325" t="str">
            <v>MARUEI</v>
          </cell>
        </row>
        <row r="326">
          <cell r="B326" t="str">
            <v>VN082056-0160</v>
          </cell>
          <cell r="C326" t="str">
            <v>VALVE,DAMPER (LUB RELIEF)</v>
          </cell>
          <cell r="D326" t="str">
            <v>MARUEI</v>
          </cell>
        </row>
        <row r="327">
          <cell r="B327" t="str">
            <v>VN082066-1430</v>
          </cell>
          <cell r="C327" t="str">
            <v>SPRING,(LUB RELIEF)</v>
          </cell>
          <cell r="D327" t="str">
            <v>MATSUO</v>
          </cell>
        </row>
        <row r="328">
          <cell r="B328" t="str">
            <v>VN082057-0020</v>
          </cell>
          <cell r="C328" t="str">
            <v>VALVE SHIFT (A,SERVO SHIFT)</v>
          </cell>
          <cell r="D328" t="str">
            <v>MARUEI</v>
          </cell>
        </row>
        <row r="329">
          <cell r="B329" t="str">
            <v>VN082066-1351</v>
          </cell>
          <cell r="C329" t="str">
            <v>SPRING ,(ACCUM)</v>
          </cell>
          <cell r="D329" t="str">
            <v>MATSUO</v>
          </cell>
        </row>
        <row r="330">
          <cell r="B330" t="str">
            <v>VN082056-0101</v>
          </cell>
          <cell r="C330" t="str">
            <v>VALVE,DAMPER (VACUM)</v>
          </cell>
          <cell r="D330" t="str">
            <v>Hariki</v>
          </cell>
        </row>
        <row r="331">
          <cell r="B331" t="str">
            <v>VN082243-0020</v>
          </cell>
          <cell r="C331" t="str">
            <v>PIN FIXING (DOWEL PIN 8X14)</v>
          </cell>
          <cell r="D331" t="str">
            <v>E&amp;H</v>
          </cell>
        </row>
        <row r="332">
          <cell r="B332" t="str">
            <v>082056-0110</v>
          </cell>
          <cell r="C332" t="str">
            <v>PISTON,SERVO</v>
          </cell>
          <cell r="D332" t="str">
            <v>DNJP</v>
          </cell>
        </row>
        <row r="333">
          <cell r="B333" t="str">
            <v>VN082036-0020</v>
          </cell>
          <cell r="C333" t="str">
            <v>SEAL RING (O-RING 20.2X2.4)</v>
          </cell>
          <cell r="D333" t="str">
            <v>NOK Thai</v>
          </cell>
        </row>
        <row r="334">
          <cell r="B334" t="str">
            <v>082041-0130</v>
          </cell>
          <cell r="C334" t="str">
            <v>PLUG (CAP,SERVO)</v>
          </cell>
          <cell r="D334" t="str">
            <v>DNJP</v>
          </cell>
        </row>
        <row r="335">
          <cell r="B335" t="str">
            <v>VN082036-0030</v>
          </cell>
          <cell r="C335" t="str">
            <v>SEAL RING (O-RING,26.3X1.9)</v>
          </cell>
          <cell r="D335" t="str">
            <v>NOK Thai</v>
          </cell>
        </row>
        <row r="336">
          <cell r="B336" t="str">
            <v>VN082049-0020</v>
          </cell>
          <cell r="C336" t="str">
            <v>CLIP (CIRCLIP,IN 38)</v>
          </cell>
          <cell r="D336" t="str">
            <v>Topy</v>
          </cell>
        </row>
        <row r="337">
          <cell r="B337" t="str">
            <v>VN082031-0061</v>
          </cell>
          <cell r="C337" t="str">
            <v>PLATE, SEPARATER (PLATE,MAIN SEP)</v>
          </cell>
          <cell r="D337" t="str">
            <v>Sanyo</v>
          </cell>
        </row>
        <row r="338">
          <cell r="B338" t="str">
            <v>VN082031-0130</v>
          </cell>
          <cell r="C338" t="str">
            <v>PLATE, SEPARATER (PLATE,MAIN SEP)</v>
          </cell>
          <cell r="D338" t="str">
            <v>Sanyo</v>
          </cell>
        </row>
        <row r="339">
          <cell r="B339" t="str">
            <v>VN082031-0070</v>
          </cell>
          <cell r="C339" t="str">
            <v>PLATE, SEPARATE (SERVO SEP)</v>
          </cell>
          <cell r="D339" t="str">
            <v>Sanyo</v>
          </cell>
        </row>
        <row r="340">
          <cell r="B340" t="str">
            <v>VN082031-0140</v>
          </cell>
          <cell r="C340" t="str">
            <v>PLATE, SEPARATE (SERVO SEP)</v>
          </cell>
          <cell r="D340" t="str">
            <v>Sanyo</v>
          </cell>
        </row>
        <row r="341">
          <cell r="B341" t="str">
            <v>VN082046-0200</v>
          </cell>
          <cell r="C341" t="str">
            <v>BOLT A (,6X55)</v>
          </cell>
          <cell r="D341" t="str">
            <v>Fujita Rashi</v>
          </cell>
        </row>
        <row r="342">
          <cell r="B342" t="str">
            <v>VN082046-0210</v>
          </cell>
          <cell r="C342" t="str">
            <v>BOLT A (,6X70)</v>
          </cell>
          <cell r="D342" t="str">
            <v>Fujita Rashi</v>
          </cell>
        </row>
        <row r="343">
          <cell r="B343" t="str">
            <v>VN082046-0220</v>
          </cell>
          <cell r="C343" t="str">
            <v>BOLT A (,6X80)</v>
          </cell>
          <cell r="D343" t="str">
            <v>Fujita Rashi</v>
          </cell>
        </row>
        <row r="344">
          <cell r="B344" t="str">
            <v>082048-0030</v>
          </cell>
          <cell r="C344" t="str">
            <v>PACKING 10MM</v>
          </cell>
          <cell r="D344" t="str">
            <v>DNJP</v>
          </cell>
        </row>
        <row r="345">
          <cell r="B345" t="str">
            <v>VN082054-0202</v>
          </cell>
          <cell r="C345" t="str">
            <v>SLEEVE(PIPE ONE WAY 12X13)</v>
          </cell>
          <cell r="D345" t="str">
            <v>CURIOUS</v>
          </cell>
        </row>
        <row r="346">
          <cell r="B346" t="str">
            <v>082036-0170</v>
          </cell>
          <cell r="C346" t="str">
            <v>SEAL RING</v>
          </cell>
          <cell r="D346" t="str">
            <v>DNJP</v>
          </cell>
        </row>
        <row r="347">
          <cell r="B347" t="str">
            <v>VN079625-0370</v>
          </cell>
          <cell r="C347" t="str">
            <v>SCREW, ADJUST(20N)</v>
          </cell>
          <cell r="D347" t="str">
            <v>SAKUMA</v>
          </cell>
        </row>
        <row r="348">
          <cell r="B348" t="str">
            <v>VN079625-0420</v>
          </cell>
          <cell r="C348" t="str">
            <v>SCREW, ADJUST(10N ASSY-E)</v>
          </cell>
          <cell r="D348" t="str">
            <v>OHASHI</v>
          </cell>
        </row>
        <row r="349">
          <cell r="B349" t="str">
            <v>VN079625-0360</v>
          </cell>
          <cell r="C349" t="str">
            <v>SCREW, ADJUST(10N ASSY-F)</v>
          </cell>
          <cell r="D349" t="str">
            <v>SAKUMA</v>
          </cell>
        </row>
        <row r="350">
          <cell r="B350" t="str">
            <v>VN079644-1250</v>
          </cell>
          <cell r="C350" t="str">
            <v>SPRING, PLUNGER(20N)</v>
          </cell>
          <cell r="D350" t="str">
            <v>MATSUO</v>
          </cell>
        </row>
        <row r="351">
          <cell r="B351" t="str">
            <v>VN079644-1260</v>
          </cell>
          <cell r="C351" t="str">
            <v>SPRING, PLUNGER (10N ASSY-E)</v>
          </cell>
          <cell r="D351" t="str">
            <v>MATSUO</v>
          </cell>
        </row>
        <row r="352">
          <cell r="B352" t="str">
            <v>VN079644-1270</v>
          </cell>
          <cell r="C352" t="str">
            <v>SPRING, PLUNGER (10N ASSY-F)</v>
          </cell>
          <cell r="D352" t="str">
            <v>MATSUO</v>
          </cell>
        </row>
        <row r="353">
          <cell r="B353" t="str">
            <v>VN079652-0270</v>
          </cell>
          <cell r="C353" t="str">
            <v>PLATE, A(20N)</v>
          </cell>
          <cell r="D353" t="str">
            <v>Rhythm Kyoshin HN</v>
          </cell>
        </row>
        <row r="354">
          <cell r="B354" t="str">
            <v>VN079652-0280</v>
          </cell>
          <cell r="C354" t="str">
            <v>PLATE, A(10N)</v>
          </cell>
          <cell r="D354" t="str">
            <v>Rhythm Kyoshin HN</v>
          </cell>
        </row>
        <row r="355">
          <cell r="B355" t="str">
            <v>VN079656-0180</v>
          </cell>
          <cell r="C355" t="str">
            <v>PLATE, END(10N)</v>
          </cell>
          <cell r="D355" t="str">
            <v>VINATAIYO</v>
          </cell>
        </row>
        <row r="356">
          <cell r="B356" t="str">
            <v>VN079610-0860</v>
          </cell>
          <cell r="C356" t="str">
            <v>CORE SUB-ASSY （20N・ｲｿﾅｲﾄQPQ→ｴｰｼﾞﾝｸﾞ）</v>
          </cell>
          <cell r="D356" t="str">
            <v>Kawasaki</v>
          </cell>
        </row>
        <row r="357">
          <cell r="B357" t="str">
            <v>VN079612-0590</v>
          </cell>
          <cell r="C357" t="str">
            <v>CORE, STATOR（20N）　切削</v>
          </cell>
          <cell r="D357" t="str">
            <v>Sanwa</v>
          </cell>
        </row>
        <row r="358">
          <cell r="B358" t="str">
            <v>VN079610-0880</v>
          </cell>
          <cell r="C358" t="str">
            <v>CORE SUB-ASSY （10N・ｲｿﾅｲﾄQPQ→ｴｰｼﾞﾝｸﾞ）</v>
          </cell>
          <cell r="D358" t="str">
            <v>Kawasaki</v>
          </cell>
        </row>
        <row r="359">
          <cell r="B359" t="str">
            <v>VN079612-0600</v>
          </cell>
          <cell r="C359" t="str">
            <v>CORE, STATOR（10N）　切削</v>
          </cell>
          <cell r="D359" t="str">
            <v>Sanwa</v>
          </cell>
        </row>
        <row r="360">
          <cell r="B360" t="str">
            <v>VN079630-0510</v>
          </cell>
          <cell r="C360" t="str">
            <v>YOKE SUB-ASSY（20N）　めっき</v>
          </cell>
          <cell r="D360" t="str">
            <v>Surteckariya</v>
          </cell>
        </row>
        <row r="361">
          <cell r="B361" t="str">
            <v>VN079658-0240</v>
          </cell>
          <cell r="C361" t="str">
            <v>BRACKET</v>
          </cell>
          <cell r="D361" t="str">
            <v>Rhythm Kyoshin HN</v>
          </cell>
        </row>
        <row r="362">
          <cell r="B362" t="str">
            <v>VN079630-0530</v>
          </cell>
          <cell r="C362" t="str">
            <v>YOKE SUB-ASSY（20N）　めっき</v>
          </cell>
          <cell r="D362" t="str">
            <v>Surteckariya</v>
          </cell>
        </row>
        <row r="363">
          <cell r="B363" t="str">
            <v>VN079658-0250</v>
          </cell>
          <cell r="C363" t="str">
            <v>BRACKET</v>
          </cell>
          <cell r="D363" t="str">
            <v>Rhythm Kyoshin HN</v>
          </cell>
        </row>
        <row r="364">
          <cell r="B364" t="str">
            <v>VN079630-0550</v>
          </cell>
          <cell r="C364" t="str">
            <v>YOKE SUB-ASSY（10N）　めっき</v>
          </cell>
          <cell r="D364" t="str">
            <v>Surteckariya</v>
          </cell>
        </row>
        <row r="365">
          <cell r="B365" t="str">
            <v>VN079630-0570</v>
          </cell>
          <cell r="C365" t="str">
            <v>YOKE SUB-ASSY（10N）　めっき</v>
          </cell>
          <cell r="D365" t="str">
            <v>Surteckariya</v>
          </cell>
        </row>
        <row r="366">
          <cell r="B366" t="str">
            <v>VN079658-0260</v>
          </cell>
          <cell r="C366" t="str">
            <v>BRACKET</v>
          </cell>
          <cell r="D366" t="str">
            <v>Rhythm Kyoshin HN</v>
          </cell>
        </row>
        <row r="367">
          <cell r="B367" t="str">
            <v>079631-0481</v>
          </cell>
          <cell r="C367" t="str">
            <v>YOKE（20N）</v>
          </cell>
          <cell r="D367" t="str">
            <v>DNJP</v>
          </cell>
        </row>
        <row r="368">
          <cell r="B368" t="str">
            <v>079631-0491</v>
          </cell>
          <cell r="C368" t="str">
            <v>YOKE（10N）</v>
          </cell>
          <cell r="D368" t="str">
            <v>DNJP</v>
          </cell>
        </row>
        <row r="369">
          <cell r="B369" t="str">
            <v>VN079634-0120</v>
          </cell>
          <cell r="C369" t="str">
            <v>BASE（20N）</v>
          </cell>
          <cell r="D369" t="str">
            <v>MATSUO</v>
          </cell>
        </row>
        <row r="370">
          <cell r="B370" t="str">
            <v>VN079634-0130</v>
          </cell>
          <cell r="C370" t="str">
            <v>BASE（10N）</v>
          </cell>
          <cell r="D370" t="str">
            <v>MATSUO</v>
          </cell>
        </row>
        <row r="371">
          <cell r="B371" t="str">
            <v>HV079640-0730</v>
          </cell>
          <cell r="C371" t="str">
            <v>COIL ASSY（20N・茶）　2次成形</v>
          </cell>
          <cell r="D371" t="str">
            <v>HDVN</v>
          </cell>
        </row>
        <row r="372">
          <cell r="B372" t="str">
            <v>HV079640-0740</v>
          </cell>
          <cell r="C372" t="str">
            <v>COIL ASSY（10N・茶）　2次成形</v>
          </cell>
          <cell r="D372" t="str">
            <v>HDVN</v>
          </cell>
        </row>
        <row r="373">
          <cell r="B373" t="str">
            <v>VN079649-0220</v>
          </cell>
          <cell r="C373" t="str">
            <v>CUSHION (20N)　COIL部</v>
          </cell>
          <cell r="D373" t="str">
            <v>NOK Thai</v>
          </cell>
        </row>
        <row r="374">
          <cell r="B374" t="str">
            <v>VN079649-0250</v>
          </cell>
          <cell r="C374" t="str">
            <v>CUSHION (20N)　COIL部</v>
          </cell>
          <cell r="D374" t="str">
            <v>NOK Thai</v>
          </cell>
        </row>
        <row r="375">
          <cell r="B375" t="str">
            <v>VN079649-0270</v>
          </cell>
          <cell r="C375" t="str">
            <v>CUSHION (10N)　COIL部</v>
          </cell>
          <cell r="D375" t="str">
            <v>NOK Thai</v>
          </cell>
        </row>
        <row r="376">
          <cell r="B376" t="str">
            <v>VN079649-0260</v>
          </cell>
          <cell r="C376" t="str">
            <v>CUSHION (10N)　COIL部</v>
          </cell>
          <cell r="D376" t="str">
            <v>NOK Thai</v>
          </cell>
        </row>
        <row r="377">
          <cell r="B377" t="str">
            <v>VN079649-0280</v>
          </cell>
          <cell r="C377" t="str">
            <v>CUSHION (10N)　COIL部</v>
          </cell>
          <cell r="D377" t="str">
            <v>NOK Thai</v>
          </cell>
        </row>
        <row r="378">
          <cell r="B378" t="str">
            <v>VN079649-0210</v>
          </cell>
          <cell r="C378" t="str">
            <v>CUSHION (20N ASSY-A)　ｽﾘｰﾌﾞ部</v>
          </cell>
          <cell r="D378" t="str">
            <v>NOK Thai</v>
          </cell>
        </row>
        <row r="379">
          <cell r="B379" t="str">
            <v>VN079649-0230</v>
          </cell>
          <cell r="C379" t="str">
            <v>CUSHION (20N ASSY-C)　ｽﾘｰﾌﾞ部</v>
          </cell>
          <cell r="D379" t="str">
            <v>NOK Thai</v>
          </cell>
        </row>
        <row r="380">
          <cell r="B380" t="str">
            <v>VN079649-0240</v>
          </cell>
          <cell r="C380" t="str">
            <v>CUSHION (10N)　ｽﾘｰﾌﾞ部</v>
          </cell>
          <cell r="D380" t="str">
            <v>NOK Thai</v>
          </cell>
        </row>
        <row r="381">
          <cell r="B381" t="str">
            <v>VN079659-0070</v>
          </cell>
          <cell r="C381" t="str">
            <v>PLATE, WAVE(20N)</v>
          </cell>
          <cell r="D381" t="str">
            <v>VINATAIYO</v>
          </cell>
        </row>
        <row r="382">
          <cell r="B382" t="str">
            <v>VN079659-0080</v>
          </cell>
          <cell r="C382" t="str">
            <v>PLATE, WAVE(10N)</v>
          </cell>
          <cell r="D382" t="str">
            <v>VINATAIYO</v>
          </cell>
        </row>
        <row r="383">
          <cell r="B383" t="str">
            <v>VN079661-0540</v>
          </cell>
          <cell r="C383" t="str">
            <v>PLUNGER(20N)</v>
          </cell>
          <cell r="D383" t="str">
            <v>SAKUMA</v>
          </cell>
        </row>
        <row r="384">
          <cell r="B384" t="str">
            <v>VN079661-0550</v>
          </cell>
          <cell r="C384" t="str">
            <v>PLUNGER(10N)</v>
          </cell>
          <cell r="D384" t="str">
            <v>SAKUMA</v>
          </cell>
        </row>
        <row r="385">
          <cell r="B385" t="str">
            <v>VN079667-0290</v>
          </cell>
          <cell r="C385" t="str">
            <v>SHAFT(20N)</v>
          </cell>
          <cell r="D385" t="str">
            <v>NTA</v>
          </cell>
        </row>
        <row r="386">
          <cell r="B386" t="str">
            <v>VN079617-1520</v>
          </cell>
          <cell r="C386" t="str">
            <v>SLEEVE, VALVE(ｱﾙﾏｲﾄ)</v>
          </cell>
          <cell r="D386" t="str">
            <v>Surteckariya</v>
          </cell>
        </row>
        <row r="387">
          <cell r="B387" t="str">
            <v>DH079618-1040</v>
          </cell>
          <cell r="C387" t="str">
            <v>SLEEVE, VALVE(20N ASSY-A)　Miポート １W</v>
          </cell>
          <cell r="D387" t="str">
            <v>DNKA</v>
          </cell>
        </row>
        <row r="388">
          <cell r="B388" t="str">
            <v>VN079617-1530</v>
          </cell>
          <cell r="C388" t="str">
            <v>SLEEVE, VALVE(ｱﾙﾏｲﾄ)</v>
          </cell>
          <cell r="D388" t="str">
            <v>Surteckariya</v>
          </cell>
        </row>
        <row r="389">
          <cell r="B389" t="str">
            <v>DH079618-1050</v>
          </cell>
          <cell r="C389" t="str">
            <v>SLEEVE, VALVE(20N ASSY-C)　Miポート １W</v>
          </cell>
          <cell r="D389" t="str">
            <v>DNKA</v>
          </cell>
        </row>
        <row r="390">
          <cell r="B390" t="str">
            <v>VN079617-1540</v>
          </cell>
          <cell r="C390" t="str">
            <v>SLEEVE, VALVE(10N ASSY-E)　Miポート</v>
          </cell>
          <cell r="D390" t="str">
            <v>Hariki</v>
          </cell>
        </row>
        <row r="391">
          <cell r="B391" t="str">
            <v>VN079617-1550</v>
          </cell>
          <cell r="C391" t="str">
            <v>SLEEVE, VALVE(10N ASSY-F)　Miポート</v>
          </cell>
          <cell r="D391" t="str">
            <v>Hariki</v>
          </cell>
        </row>
        <row r="392">
          <cell r="B392" t="str">
            <v>VN079651-1800</v>
          </cell>
          <cell r="C392" t="str">
            <v>SPOOL(20N ASSY-A)</v>
          </cell>
          <cell r="D392" t="str">
            <v>Hariki</v>
          </cell>
        </row>
        <row r="393">
          <cell r="B393" t="str">
            <v>VN079651-1810</v>
          </cell>
          <cell r="C393" t="str">
            <v>SPOOL(20N ASSY-C)</v>
          </cell>
          <cell r="D393" t="str">
            <v>Hariki</v>
          </cell>
        </row>
        <row r="394">
          <cell r="B394" t="str">
            <v>VN079651-1820</v>
          </cell>
          <cell r="C394" t="str">
            <v>SPOOL(10N ASSY-E)</v>
          </cell>
          <cell r="D394" t="str">
            <v>Hariki</v>
          </cell>
        </row>
        <row r="395">
          <cell r="B395" t="str">
            <v>VN079651-1830</v>
          </cell>
          <cell r="C395" t="str">
            <v>SPOOL(10N ASSY-F)</v>
          </cell>
          <cell r="D395" t="str">
            <v>Hariki</v>
          </cell>
        </row>
        <row r="396">
          <cell r="B396" t="str">
            <v>VNS900027</v>
          </cell>
          <cell r="C396" t="str">
            <v>11ATF Oil</v>
          </cell>
          <cell r="D396" t="str">
            <v>IDEMITSU</v>
          </cell>
        </row>
        <row r="397">
          <cell r="B397" t="str">
            <v>HV230440-0010</v>
          </cell>
          <cell r="C397" t="str">
            <v>COIL ASSY</v>
          </cell>
          <cell r="D397" t="str">
            <v>HDVN</v>
          </cell>
        </row>
        <row r="398">
          <cell r="B398" t="str">
            <v>VN230431-0010</v>
          </cell>
          <cell r="C398" t="str">
            <v>YOKE</v>
          </cell>
          <cell r="D398" t="str">
            <v>MATSUO</v>
          </cell>
        </row>
        <row r="399">
          <cell r="B399" t="str">
            <v>VN230461-0020</v>
          </cell>
          <cell r="C399" t="str">
            <v>RING SEAL</v>
          </cell>
          <cell r="D399" t="str">
            <v>NOK THAI</v>
          </cell>
        </row>
        <row r="400">
          <cell r="B400" t="str">
            <v>VN230461-0030</v>
          </cell>
          <cell r="C400" t="str">
            <v>RING SEAL</v>
          </cell>
          <cell r="D400" t="str">
            <v>NOK THAI</v>
          </cell>
        </row>
        <row r="401">
          <cell r="B401" t="str">
            <v>VN230421-0010</v>
          </cell>
          <cell r="C401" t="str">
            <v>SHAFT</v>
          </cell>
          <cell r="D401" t="str">
            <v>SAKUMA</v>
          </cell>
        </row>
        <row r="402">
          <cell r="B402" t="str">
            <v>VN230421-0020</v>
          </cell>
          <cell r="C402" t="str">
            <v>SHAFT</v>
          </cell>
          <cell r="D402" t="str">
            <v>SAKUMA</v>
          </cell>
        </row>
        <row r="403">
          <cell r="B403" t="str">
            <v>VN230427-0010</v>
          </cell>
          <cell r="C403" t="str">
            <v>PLATE</v>
          </cell>
          <cell r="D403" t="str">
            <v>Rhythm Kyoshin HN</v>
          </cell>
        </row>
        <row r="404">
          <cell r="B404" t="str">
            <v>VN230427-0020</v>
          </cell>
          <cell r="C404" t="str">
            <v>PLATE</v>
          </cell>
          <cell r="D404" t="str">
            <v>Rhythm Kyoshin HN</v>
          </cell>
        </row>
        <row r="405">
          <cell r="B405" t="str">
            <v>VN230425-0010</v>
          </cell>
          <cell r="C405" t="str">
            <v>MAGNET</v>
          </cell>
          <cell r="D405" t="str">
            <v>HITACHI Thailand</v>
          </cell>
        </row>
        <row r="406">
          <cell r="B406" t="str">
            <v>VN230425-0020</v>
          </cell>
          <cell r="C406" t="str">
            <v>MAGNET</v>
          </cell>
          <cell r="D406" t="str">
            <v>HITACHI Thailand</v>
          </cell>
        </row>
        <row r="407">
          <cell r="B407" t="str">
            <v>VN230461-0010</v>
          </cell>
          <cell r="C407" t="str">
            <v>RING SEAL</v>
          </cell>
          <cell r="D407" t="str">
            <v>NOK THAI</v>
          </cell>
        </row>
        <row r="408">
          <cell r="B408" t="str">
            <v>VN230411-0010</v>
          </cell>
          <cell r="C408" t="str">
            <v>GUIDE</v>
          </cell>
          <cell r="D408" t="str">
            <v>MARUEI</v>
          </cell>
        </row>
        <row r="409">
          <cell r="B409" t="str">
            <v>VN230461-0040</v>
          </cell>
          <cell r="C409" t="str">
            <v>RING SEAL</v>
          </cell>
          <cell r="D409" t="str">
            <v>NOK THAI</v>
          </cell>
        </row>
        <row r="410">
          <cell r="B410" t="str">
            <v>5-230440-010</v>
          </cell>
          <cell r="C410" t="str">
            <v>COIL ASSY</v>
          </cell>
          <cell r="D410" t="str">
            <v>HDVN</v>
          </cell>
        </row>
        <row r="411">
          <cell r="B411" t="str">
            <v>5-230421-030</v>
          </cell>
          <cell r="C411" t="str">
            <v>SHAFT</v>
          </cell>
          <cell r="D411" t="str">
            <v>SAKUMA</v>
          </cell>
        </row>
        <row r="412">
          <cell r="B412" t="str">
            <v>5-230425-004</v>
          </cell>
          <cell r="C412" t="str">
            <v>MAGNET</v>
          </cell>
          <cell r="D412" t="str">
            <v>HITACHI Thailand</v>
          </cell>
        </row>
        <row r="413">
          <cell r="B413" t="str">
            <v>5-230411-029</v>
          </cell>
          <cell r="C413" t="str">
            <v>GUIDE</v>
          </cell>
          <cell r="D413" t="str">
            <v>MARUEI</v>
          </cell>
        </row>
        <row r="414">
          <cell r="B414" t="str">
            <v>VNS900027</v>
          </cell>
          <cell r="C414" t="str">
            <v>HONDA 11ATF</v>
          </cell>
          <cell r="D414" t="str">
            <v>IDEMITSU</v>
          </cell>
        </row>
        <row r="415">
          <cell r="B415" t="str">
            <v>VNS100008</v>
          </cell>
          <cell r="C415" t="str">
            <v>Castrol Longlife III 5W-30</v>
          </cell>
          <cell r="D415" t="str">
            <v>HONGDUONG</v>
          </cell>
        </row>
        <row r="416">
          <cell r="B416" t="str">
            <v>VNS200009</v>
          </cell>
          <cell r="C416" t="str">
            <v>Packing (Seleant TB1360F</v>
          </cell>
          <cell r="D416" t="str">
            <v>Threebond</v>
          </cell>
        </row>
        <row r="417">
          <cell r="B417" t="str">
            <v>079612-0530</v>
          </cell>
          <cell r="C417" t="str">
            <v>CORE, STATOR</v>
          </cell>
          <cell r="D417" t="str">
            <v>DAI AN</v>
          </cell>
        </row>
        <row r="418">
          <cell r="B418" t="str">
            <v>079639-0030</v>
          </cell>
          <cell r="C418" t="str">
            <v>COLLAR, INSULATION</v>
          </cell>
          <cell r="D418" t="str">
            <v>DAI AN</v>
          </cell>
        </row>
        <row r="419">
          <cell r="B419" t="str">
            <v>079631-0350</v>
          </cell>
          <cell r="C419" t="str">
            <v>YOKE</v>
          </cell>
          <cell r="D419" t="str">
            <v>DAI AN</v>
          </cell>
        </row>
        <row r="420">
          <cell r="B420" t="str">
            <v>079640-0470</v>
          </cell>
          <cell r="C420" t="str">
            <v>COIL ASSY</v>
          </cell>
          <cell r="D420" t="str">
            <v>HDJP</v>
          </cell>
        </row>
        <row r="421">
          <cell r="B421" t="str">
            <v>079640-0250</v>
          </cell>
          <cell r="C421" t="str">
            <v>COIL ASSY</v>
          </cell>
          <cell r="D421" t="str">
            <v>HDJP</v>
          </cell>
        </row>
        <row r="422">
          <cell r="B422" t="str">
            <v>079649-0060</v>
          </cell>
          <cell r="C422" t="str">
            <v>CUSHION</v>
          </cell>
          <cell r="D422" t="str">
            <v>DAI AN</v>
          </cell>
        </row>
        <row r="423">
          <cell r="B423" t="str">
            <v>079649-0110</v>
          </cell>
          <cell r="C423" t="str">
            <v>CUSHION</v>
          </cell>
          <cell r="D423" t="str">
            <v>DAI AN</v>
          </cell>
        </row>
        <row r="424">
          <cell r="B424" t="str">
            <v>079649-0120</v>
          </cell>
          <cell r="C424" t="str">
            <v>CUSHION</v>
          </cell>
          <cell r="D424" t="str">
            <v>DAI AN</v>
          </cell>
        </row>
        <row r="425">
          <cell r="B425" t="str">
            <v>079656-0140</v>
          </cell>
          <cell r="C425" t="str">
            <v>PLATE, END</v>
          </cell>
          <cell r="D425" t="str">
            <v>DAI AN</v>
          </cell>
        </row>
        <row r="426">
          <cell r="B426" t="str">
            <v>079646-0030</v>
          </cell>
          <cell r="C426" t="str">
            <v>VALVE, REED</v>
          </cell>
          <cell r="D426" t="str">
            <v>DAI AN</v>
          </cell>
        </row>
        <row r="427">
          <cell r="B427" t="str">
            <v>079652-0170</v>
          </cell>
          <cell r="C427" t="str">
            <v>PLATE, A</v>
          </cell>
          <cell r="D427" t="str">
            <v>DAI AN</v>
          </cell>
        </row>
        <row r="428">
          <cell r="B428" t="str">
            <v>079653-0030</v>
          </cell>
          <cell r="C428" t="str">
            <v>PLATE, B</v>
          </cell>
          <cell r="D428" t="str">
            <v>DAI AN</v>
          </cell>
        </row>
        <row r="429">
          <cell r="B429" t="str">
            <v>079661-0281</v>
          </cell>
          <cell r="C429" t="str">
            <v>PLUNGER</v>
          </cell>
          <cell r="D429" t="str">
            <v>DAI AN</v>
          </cell>
        </row>
        <row r="430">
          <cell r="B430" t="str">
            <v>079640-0480</v>
          </cell>
          <cell r="C430" t="str">
            <v>COIL ASSY</v>
          </cell>
          <cell r="D430" t="str">
            <v>HDJP</v>
          </cell>
        </row>
        <row r="431">
          <cell r="B431" t="str">
            <v>079640-0260</v>
          </cell>
          <cell r="C431" t="str">
            <v>COIL ASSY</v>
          </cell>
          <cell r="D431" t="str">
            <v>HDJP</v>
          </cell>
        </row>
        <row r="432">
          <cell r="B432" t="str">
            <v>079682-0010</v>
          </cell>
          <cell r="C432" t="str">
            <v>BALL, STEEL, A</v>
          </cell>
          <cell r="D432" t="str">
            <v>DAI AN</v>
          </cell>
        </row>
        <row r="433">
          <cell r="B433" t="str">
            <v>079625-0240</v>
          </cell>
          <cell r="C433" t="str">
            <v>SCREW, ADJUST</v>
          </cell>
          <cell r="D433" t="str">
            <v>DAI AN</v>
          </cell>
        </row>
        <row r="434">
          <cell r="B434" t="str">
            <v>079625-0150</v>
          </cell>
          <cell r="C434" t="str">
            <v>SCREW, ADJUST</v>
          </cell>
          <cell r="D434" t="str">
            <v>DAI AN</v>
          </cell>
        </row>
        <row r="435">
          <cell r="B435" t="str">
            <v>079644-0480</v>
          </cell>
          <cell r="C435" t="str">
            <v>SPRING, PLUNGER</v>
          </cell>
          <cell r="D435" t="str">
            <v>DAI AN</v>
          </cell>
        </row>
        <row r="436">
          <cell r="B436" t="str">
            <v>079649-0010</v>
          </cell>
          <cell r="C436" t="str">
            <v>CUSHION</v>
          </cell>
          <cell r="D436" t="str">
            <v>DAI AN</v>
          </cell>
        </row>
        <row r="437">
          <cell r="B437" t="str">
            <v>VN079667-0250</v>
          </cell>
          <cell r="C437" t="str">
            <v>SHAFT</v>
          </cell>
          <cell r="D437" t="str">
            <v>MEINAN</v>
          </cell>
        </row>
        <row r="438">
          <cell r="B438" t="str">
            <v>VN079617-1120</v>
          </cell>
          <cell r="C438" t="str">
            <v>SLEEVE, VALVE</v>
          </cell>
          <cell r="D438" t="str">
            <v>CHUBURIKA</v>
          </cell>
        </row>
        <row r="439">
          <cell r="B439" t="str">
            <v>VN079617-1140</v>
          </cell>
          <cell r="C439" t="str">
            <v>SLEEVE, VALVE</v>
          </cell>
          <cell r="D439" t="str">
            <v>CHUBURIKA</v>
          </cell>
        </row>
        <row r="440">
          <cell r="B440" t="str">
            <v>VN079617-1110</v>
          </cell>
          <cell r="C440" t="str">
            <v>SLEEVE, VALVE 1W</v>
          </cell>
          <cell r="D440" t="str">
            <v xml:space="preserve">ASAHI KOSEI </v>
          </cell>
        </row>
        <row r="441">
          <cell r="B441" t="str">
            <v>VN079617-1130</v>
          </cell>
          <cell r="C441" t="str">
            <v>SLEEVE, VALVE 1W</v>
          </cell>
          <cell r="D441" t="str">
            <v xml:space="preserve">ASAHI KOSEI </v>
          </cell>
        </row>
        <row r="442">
          <cell r="B442" t="str">
            <v>VN079651-1430</v>
          </cell>
          <cell r="C442" t="str">
            <v>SPOOL</v>
          </cell>
          <cell r="D442" t="str">
            <v>Hariki</v>
          </cell>
        </row>
        <row r="443">
          <cell r="B443" t="str">
            <v>VN079651-1440</v>
          </cell>
          <cell r="C443" t="str">
            <v>SPOOL</v>
          </cell>
          <cell r="D443" t="str">
            <v>Hariki</v>
          </cell>
        </row>
        <row r="444">
          <cell r="B444" t="str">
            <v>VN079651-1450</v>
          </cell>
          <cell r="C444" t="str">
            <v>SPOOL</v>
          </cell>
          <cell r="D444" t="str">
            <v>Hariki</v>
          </cell>
        </row>
        <row r="445">
          <cell r="B445" t="str">
            <v>079651-1130</v>
          </cell>
          <cell r="C445" t="str">
            <v>SPOOL</v>
          </cell>
          <cell r="D445" t="str">
            <v>DAI AN</v>
          </cell>
        </row>
        <row r="446">
          <cell r="B446" t="str">
            <v>079651-1140</v>
          </cell>
          <cell r="C446" t="str">
            <v>SPOOL</v>
          </cell>
          <cell r="D446" t="str">
            <v>DAI AN</v>
          </cell>
        </row>
        <row r="447">
          <cell r="B447" t="str">
            <v>079651-1150</v>
          </cell>
          <cell r="C447" t="str">
            <v>SPOOL</v>
          </cell>
          <cell r="D447" t="str">
            <v>DAI AN</v>
          </cell>
        </row>
        <row r="448">
          <cell r="B448" t="str">
            <v>VNS900027</v>
          </cell>
          <cell r="C448" t="str">
            <v>HONDA 11 ATF-Z1 Oil</v>
          </cell>
          <cell r="D448" t="str">
            <v>IDEMITSU</v>
          </cell>
        </row>
        <row r="449">
          <cell r="B449" t="str">
            <v>139700-1001</v>
          </cell>
          <cell r="C449" t="str">
            <v>VALVE ASSY</v>
          </cell>
          <cell r="D449" t="str">
            <v>HAMADEN JP</v>
          </cell>
        </row>
        <row r="450">
          <cell r="B450" t="str">
            <v>135450-0110</v>
          </cell>
          <cell r="C450" t="str">
            <v>VTV</v>
          </cell>
          <cell r="D450" t="str">
            <v>DAI AN</v>
          </cell>
        </row>
        <row r="451">
          <cell r="B451" t="str">
            <v>139700-1091</v>
          </cell>
          <cell r="C451" t="str">
            <v>EVRV ASSY</v>
          </cell>
          <cell r="D451" t="str">
            <v>HAMADEN JP</v>
          </cell>
        </row>
        <row r="452">
          <cell r="B452" t="str">
            <v>139700-1070</v>
          </cell>
          <cell r="C452" t="str">
            <v>EVRV ASSY</v>
          </cell>
          <cell r="D452" t="str">
            <v>HAMADEN JP</v>
          </cell>
        </row>
        <row r="453">
          <cell r="B453" t="str">
            <v>139700-1081</v>
          </cell>
          <cell r="C453" t="str">
            <v>EVRV ASSY</v>
          </cell>
          <cell r="D453" t="str">
            <v>HAMADEN JP</v>
          </cell>
        </row>
        <row r="454">
          <cell r="B454" t="str">
            <v>139700-0891</v>
          </cell>
          <cell r="C454" t="str">
            <v>VALVE ASSY</v>
          </cell>
          <cell r="D454" t="str">
            <v>HAMADEN JP</v>
          </cell>
        </row>
        <row r="455">
          <cell r="B455" t="str">
            <v>139700-0980</v>
          </cell>
          <cell r="C455" t="str">
            <v>VALVE ASSY</v>
          </cell>
          <cell r="D455" t="str">
            <v>HAMADEN JP</v>
          </cell>
        </row>
        <row r="456">
          <cell r="B456" t="str">
            <v>139700-0901</v>
          </cell>
          <cell r="C456" t="str">
            <v>VALVE ASSY</v>
          </cell>
          <cell r="D456" t="str">
            <v>HAMADEN JP</v>
          </cell>
        </row>
        <row r="457">
          <cell r="B457" t="str">
            <v>139700-0961</v>
          </cell>
          <cell r="C457" t="str">
            <v>VALVE ASSY</v>
          </cell>
          <cell r="D457" t="str">
            <v>HAMADEN JP</v>
          </cell>
        </row>
        <row r="458">
          <cell r="B458" t="str">
            <v>139700-1010</v>
          </cell>
          <cell r="C458" t="str">
            <v>VALVE ASSY</v>
          </cell>
          <cell r="D458" t="str">
            <v>HAMADEN JP</v>
          </cell>
        </row>
        <row r="459">
          <cell r="B459" t="str">
            <v>139700-0992</v>
          </cell>
          <cell r="C459" t="str">
            <v>VALVE ASSY</v>
          </cell>
          <cell r="D459" t="str">
            <v>HAMADEN JP</v>
          </cell>
        </row>
        <row r="460">
          <cell r="B460" t="str">
            <v>VN139704-2000</v>
          </cell>
          <cell r="C460" t="str">
            <v>NAME PLATE</v>
          </cell>
          <cell r="D460" t="str">
            <v>SHOEI</v>
          </cell>
        </row>
        <row r="461">
          <cell r="B461" t="str">
            <v>VN198700-1090</v>
          </cell>
          <cell r="C461" t="str">
            <v xml:space="preserve">SENSOR, LIFT    </v>
          </cell>
          <cell r="D461" t="str">
            <v xml:space="preserve">TOYOTA TSUSHO - AISP </v>
          </cell>
        </row>
        <row r="462">
          <cell r="B462" t="str">
            <v>91050-04101</v>
          </cell>
          <cell r="C462" t="str">
            <v>SCREW</v>
          </cell>
          <cell r="D462" t="str">
            <v>DAI AN</v>
          </cell>
        </row>
        <row r="463">
          <cell r="B463" t="str">
            <v>949011-3390</v>
          </cell>
          <cell r="C463" t="str">
            <v>WASHER</v>
          </cell>
          <cell r="D463" t="str">
            <v>DAI AN</v>
          </cell>
        </row>
        <row r="464">
          <cell r="B464" t="str">
            <v>VN949150-3080</v>
          </cell>
          <cell r="C464" t="str">
            <v>SEAL,OIL</v>
          </cell>
          <cell r="D464" t="str">
            <v>NOK THAI</v>
          </cell>
        </row>
        <row r="465">
          <cell r="B465" t="str">
            <v>949176-5680</v>
          </cell>
          <cell r="C465" t="str">
            <v>SPRING</v>
          </cell>
          <cell r="D465" t="str">
            <v>DAI AN</v>
          </cell>
        </row>
        <row r="466">
          <cell r="B466" t="str">
            <v>949176-5990</v>
          </cell>
          <cell r="C466" t="str">
            <v>SPRING</v>
          </cell>
          <cell r="D466" t="str">
            <v>DAI AN</v>
          </cell>
        </row>
        <row r="467">
          <cell r="B467" t="str">
            <v>VN135030-1880</v>
          </cell>
          <cell r="C467" t="str">
            <v>COVER  DIAHPRAM S/A</v>
          </cell>
          <cell r="D467" t="str">
            <v>Yamasei</v>
          </cell>
        </row>
        <row r="468">
          <cell r="B468" t="str">
            <v>VN135011-1740</v>
          </cell>
          <cell r="C468" t="str">
            <v xml:space="preserve">HOUSING </v>
          </cell>
          <cell r="D468" t="str">
            <v>HAL</v>
          </cell>
        </row>
        <row r="469">
          <cell r="B469" t="str">
            <v>VN135011-1980</v>
          </cell>
          <cell r="C469" t="str">
            <v>HOUSING</v>
          </cell>
          <cell r="D469" t="str">
            <v>HAL</v>
          </cell>
        </row>
        <row r="470">
          <cell r="B470" t="str">
            <v>VN135011-1920</v>
          </cell>
          <cell r="C470" t="str">
            <v xml:space="preserve">HOUSING </v>
          </cell>
          <cell r="D470" t="str">
            <v>HAL</v>
          </cell>
        </row>
        <row r="471">
          <cell r="B471" t="str">
            <v>VN135013-2790</v>
          </cell>
          <cell r="C471" t="str">
            <v>NOZZLE</v>
          </cell>
          <cell r="D471" t="str">
            <v>MEINAN</v>
          </cell>
        </row>
        <row r="472">
          <cell r="B472" t="str">
            <v>VN135023-0430</v>
          </cell>
          <cell r="C472" t="str">
            <v>BUSHING</v>
          </cell>
          <cell r="D472" t="str">
            <v xml:space="preserve">DAIMET KLANG </v>
          </cell>
        </row>
        <row r="473">
          <cell r="B473" t="str">
            <v>VN135030-2000</v>
          </cell>
          <cell r="C473" t="str">
            <v>COVER DIAPHRAGM SUB-ASSY</v>
          </cell>
          <cell r="D473" t="str">
            <v>Yamasei</v>
          </cell>
        </row>
        <row r="474">
          <cell r="B474" t="str">
            <v>VN135030-1980</v>
          </cell>
          <cell r="C474" t="str">
            <v>COVER  DIAHPRAM S/A</v>
          </cell>
          <cell r="D474" t="str">
            <v>Yamasei</v>
          </cell>
        </row>
        <row r="475">
          <cell r="B475" t="str">
            <v>VN135030-1940</v>
          </cell>
          <cell r="C475" t="str">
            <v>COVER  DIAHPRAM S/A</v>
          </cell>
          <cell r="D475" t="str">
            <v>Yamasei</v>
          </cell>
        </row>
        <row r="476">
          <cell r="B476" t="str">
            <v>VN135030-1960</v>
          </cell>
          <cell r="C476" t="str">
            <v>COVER  DIAHPRAM S/A</v>
          </cell>
          <cell r="D476" t="str">
            <v>Yamasei</v>
          </cell>
        </row>
        <row r="477">
          <cell r="B477" t="str">
            <v>VN135030-1870</v>
          </cell>
          <cell r="C477" t="str">
            <v>COVER  DIAHPRAM S/A</v>
          </cell>
          <cell r="D477" t="str">
            <v>Yamasei</v>
          </cell>
        </row>
        <row r="478">
          <cell r="B478" t="str">
            <v>VN135030-1890</v>
          </cell>
          <cell r="C478" t="str">
            <v>COVER  DIAHPRAM S/A</v>
          </cell>
          <cell r="D478" t="str">
            <v>Yamasei</v>
          </cell>
        </row>
        <row r="479">
          <cell r="B479" t="str">
            <v>VN135035-0090</v>
          </cell>
          <cell r="C479" t="str">
            <v>HOLDER SPRING</v>
          </cell>
          <cell r="D479" t="str">
            <v>Thai ikeda</v>
          </cell>
        </row>
        <row r="480">
          <cell r="B480" t="str">
            <v>VN135051-0950</v>
          </cell>
          <cell r="C480" t="str">
            <v>VALVE</v>
          </cell>
          <cell r="D480" t="str">
            <v>E&amp;H</v>
          </cell>
        </row>
        <row r="481">
          <cell r="B481" t="str">
            <v>VN135051-0960</v>
          </cell>
          <cell r="C481" t="str">
            <v>VALVE</v>
          </cell>
          <cell r="D481" t="str">
            <v>E&amp;H</v>
          </cell>
        </row>
        <row r="482">
          <cell r="B482" t="str">
            <v>VN135051-1150</v>
          </cell>
          <cell r="C482" t="str">
            <v>VALVE</v>
          </cell>
          <cell r="D482" t="str">
            <v>Hariki</v>
          </cell>
        </row>
        <row r="483">
          <cell r="B483" t="str">
            <v>VN135052-0080</v>
          </cell>
          <cell r="C483" t="str">
            <v>SUPPORT DIAPHRAM</v>
          </cell>
          <cell r="D483" t="str">
            <v>Thai ikeda</v>
          </cell>
        </row>
        <row r="484">
          <cell r="B484" t="str">
            <v>VN135084-0500</v>
          </cell>
          <cell r="C484" t="str">
            <v>PLATE PRESSURE A</v>
          </cell>
          <cell r="D484" t="str">
            <v>Thai ikeda</v>
          </cell>
        </row>
        <row r="485">
          <cell r="B485" t="str">
            <v>VN135084-0510</v>
          </cell>
          <cell r="C485" t="str">
            <v>PLATE PRESSURE A</v>
          </cell>
          <cell r="D485" t="str">
            <v>Thai ikeda</v>
          </cell>
        </row>
        <row r="486">
          <cell r="B486" t="str">
            <v>VN135085-0270</v>
          </cell>
          <cell r="C486" t="str">
            <v>PLATE PRESSURE B</v>
          </cell>
          <cell r="D486" t="str">
            <v>Thai ikeda</v>
          </cell>
        </row>
        <row r="487">
          <cell r="B487" t="str">
            <v>VN139704-1590</v>
          </cell>
          <cell r="C487" t="str">
            <v>NAME PLATE</v>
          </cell>
          <cell r="D487" t="str">
            <v>SHOEI</v>
          </cell>
        </row>
        <row r="488">
          <cell r="B488" t="str">
            <v>VN139704-1600</v>
          </cell>
          <cell r="C488" t="str">
            <v>NAME PLATE</v>
          </cell>
          <cell r="D488" t="str">
            <v>SHOEI</v>
          </cell>
        </row>
        <row r="489">
          <cell r="B489" t="str">
            <v>VN139704-1610</v>
          </cell>
          <cell r="C489" t="str">
            <v>NAME PLATE</v>
          </cell>
          <cell r="D489" t="str">
            <v>SHOEI</v>
          </cell>
        </row>
        <row r="490">
          <cell r="B490" t="str">
            <v>VN139704-1780</v>
          </cell>
          <cell r="C490" t="str">
            <v>NAME PLATE</v>
          </cell>
          <cell r="D490" t="str">
            <v>SHOEI</v>
          </cell>
        </row>
        <row r="491">
          <cell r="B491" t="str">
            <v>VN139704-1581</v>
          </cell>
          <cell r="C491" t="str">
            <v>NAME PLATE</v>
          </cell>
          <cell r="D491" t="str">
            <v>SHOEI</v>
          </cell>
        </row>
        <row r="492">
          <cell r="B492" t="str">
            <v>VN139704-1790</v>
          </cell>
          <cell r="C492" t="str">
            <v>NAME PLATE</v>
          </cell>
          <cell r="D492" t="str">
            <v>SHOEI</v>
          </cell>
        </row>
        <row r="493">
          <cell r="B493" t="str">
            <v>VN139704-1810</v>
          </cell>
          <cell r="C493" t="str">
            <v>NAME PLATE</v>
          </cell>
          <cell r="D493" t="str">
            <v>SHOEI</v>
          </cell>
        </row>
        <row r="494">
          <cell r="B494" t="str">
            <v>VN139704-1850</v>
          </cell>
          <cell r="C494" t="str">
            <v>NAME PLATE</v>
          </cell>
          <cell r="D494" t="str">
            <v>SHOEI</v>
          </cell>
        </row>
        <row r="495">
          <cell r="B495" t="str">
            <v>VN139704-1832</v>
          </cell>
          <cell r="C495" t="str">
            <v xml:space="preserve">NAME PLATE </v>
          </cell>
          <cell r="D495" t="str">
            <v>SHOEI</v>
          </cell>
        </row>
        <row r="496">
          <cell r="B496" t="str">
            <v>VN139704-1930</v>
          </cell>
          <cell r="C496" t="str">
            <v>NAME PLATE</v>
          </cell>
          <cell r="D496" t="str">
            <v>SHOEI</v>
          </cell>
        </row>
        <row r="497">
          <cell r="B497" t="str">
            <v>VN139704-1941</v>
          </cell>
          <cell r="C497" t="str">
            <v>NAME PLATE</v>
          </cell>
          <cell r="D497" t="str">
            <v>SHOEI</v>
          </cell>
        </row>
        <row r="498">
          <cell r="B498" t="str">
            <v>VN139704-1961</v>
          </cell>
          <cell r="C498" t="str">
            <v>NAME PLATE</v>
          </cell>
          <cell r="D498" t="str">
            <v>SHOEI</v>
          </cell>
        </row>
        <row r="499">
          <cell r="B499" t="str">
            <v>VN949331-1980</v>
          </cell>
          <cell r="C499" t="str">
            <v>HOSE,RUBBER</v>
          </cell>
          <cell r="D499" t="str">
            <v>Kokoku Rubber</v>
          </cell>
        </row>
        <row r="500">
          <cell r="B500" t="str">
            <v>VN949331-1890</v>
          </cell>
          <cell r="C500" t="str">
            <v>HOSE</v>
          </cell>
          <cell r="D500" t="str">
            <v>Kokoku Rubber</v>
          </cell>
        </row>
        <row r="501">
          <cell r="B501" t="str">
            <v>VN949331-1800</v>
          </cell>
          <cell r="C501" t="str">
            <v>HOSE</v>
          </cell>
          <cell r="D501" t="str">
            <v>Kokoku Rubber</v>
          </cell>
        </row>
        <row r="502">
          <cell r="B502" t="str">
            <v>VN949331-1820</v>
          </cell>
          <cell r="C502" t="str">
            <v>HOSE</v>
          </cell>
          <cell r="D502" t="str">
            <v>Kokoku Rubber</v>
          </cell>
        </row>
        <row r="503">
          <cell r="B503" t="str">
            <v>VN949331-1830</v>
          </cell>
          <cell r="C503" t="str">
            <v>HOSE</v>
          </cell>
          <cell r="D503" t="str">
            <v>Kokoku Rubber</v>
          </cell>
        </row>
        <row r="504">
          <cell r="B504" t="str">
            <v>VN949331-1880</v>
          </cell>
          <cell r="C504" t="str">
            <v>HOSE</v>
          </cell>
          <cell r="D504" t="str">
            <v>Kokoku Rubber</v>
          </cell>
        </row>
        <row r="505">
          <cell r="B505" t="str">
            <v>VN949331-1840</v>
          </cell>
          <cell r="C505" t="str">
            <v>HOSE</v>
          </cell>
          <cell r="D505" t="str">
            <v>Kokoku Rubber</v>
          </cell>
        </row>
        <row r="506">
          <cell r="B506" t="str">
            <v>VN949331-1910</v>
          </cell>
          <cell r="C506" t="str">
            <v>HOSE</v>
          </cell>
          <cell r="D506" t="str">
            <v>Kokoku Rubber</v>
          </cell>
        </row>
        <row r="507">
          <cell r="B507" t="str">
            <v>VN139770-0820</v>
          </cell>
          <cell r="C507" t="str">
            <v>HOSE</v>
          </cell>
          <cell r="D507" t="str">
            <v>Kokoku Rubber</v>
          </cell>
        </row>
        <row r="508">
          <cell r="B508" t="str">
            <v>VN135013-2600MN</v>
          </cell>
          <cell r="C508" t="str">
            <v>NOZZLE</v>
          </cell>
          <cell r="D508" t="str">
            <v>MEINAN</v>
          </cell>
        </row>
        <row r="509">
          <cell r="B509" t="str">
            <v>VN135013-2610MN</v>
          </cell>
          <cell r="C509" t="str">
            <v>NOZZLE</v>
          </cell>
          <cell r="D509" t="str">
            <v>MEINAN</v>
          </cell>
        </row>
        <row r="510">
          <cell r="B510" t="str">
            <v>VN135051-0950HR</v>
          </cell>
          <cell r="C510" t="str">
            <v>VALVE</v>
          </cell>
          <cell r="D510" t="str">
            <v>Hariki</v>
          </cell>
        </row>
        <row r="511">
          <cell r="B511" t="str">
            <v>VN135051-0960HR</v>
          </cell>
          <cell r="C511" t="str">
            <v>VALVE</v>
          </cell>
          <cell r="D511" t="str">
            <v>Hariki</v>
          </cell>
        </row>
        <row r="512">
          <cell r="B512" t="str">
            <v>VN135062-1980MN</v>
          </cell>
          <cell r="C512" t="str">
            <v>SHAFT</v>
          </cell>
          <cell r="D512" t="str">
            <v>MEINAN</v>
          </cell>
        </row>
        <row r="513">
          <cell r="B513" t="str">
            <v>VN135086-0440</v>
          </cell>
          <cell r="C513" t="str">
            <v>DIAPHRAGM</v>
          </cell>
          <cell r="D513" t="str">
            <v>FUJIKURA - VN</v>
          </cell>
        </row>
        <row r="514">
          <cell r="B514" t="str">
            <v>VN139704-1841</v>
          </cell>
          <cell r="C514" t="str">
            <v>NAMEPLATE</v>
          </cell>
          <cell r="D514" t="str">
            <v>SHOEI</v>
          </cell>
        </row>
        <row r="515">
          <cell r="B515" t="str">
            <v>VN949331-1930</v>
          </cell>
          <cell r="C515" t="str">
            <v>HOSE</v>
          </cell>
          <cell r="D515" t="str">
            <v>Kokoku Rubber</v>
          </cell>
        </row>
        <row r="516">
          <cell r="B516" t="str">
            <v>VN135030-1950</v>
          </cell>
          <cell r="C516" t="str">
            <v>COVER  DIAHPRAM S/A</v>
          </cell>
          <cell r="D516" t="str">
            <v>Yamasei</v>
          </cell>
        </row>
        <row r="517">
          <cell r="B517" t="str">
            <v>S900003</v>
          </cell>
          <cell r="C517" t="str">
            <v>SILICON SH780 BLACK</v>
          </cell>
          <cell r="D517" t="str">
            <v>TOYOTA TSUSHO (Chemical)</v>
          </cell>
        </row>
        <row r="518">
          <cell r="B518" t="str">
            <v>S100004</v>
          </cell>
          <cell r="C518" t="str">
            <v>UNIWAY SF68</v>
          </cell>
          <cell r="D518" t="str">
            <v>TOYOTA TSUSHO (Chemical)</v>
          </cell>
        </row>
        <row r="519">
          <cell r="B519" t="str">
            <v>192300-3210</v>
          </cell>
          <cell r="C519" t="str">
            <v>SENSOR, POSSITION</v>
          </cell>
          <cell r="D519" t="str">
            <v>DAI AN</v>
          </cell>
        </row>
        <row r="520">
          <cell r="B520" t="str">
            <v>192387-3010</v>
          </cell>
          <cell r="C520" t="str">
            <v>YOKE</v>
          </cell>
          <cell r="D520" t="str">
            <v>DAI AN</v>
          </cell>
        </row>
        <row r="521">
          <cell r="B521" t="str">
            <v>VN198828-3010</v>
          </cell>
          <cell r="C521" t="str">
            <v>WASHER, SNAP</v>
          </cell>
          <cell r="D521" t="str">
            <v>Fujita Rashi</v>
          </cell>
        </row>
        <row r="522">
          <cell r="B522" t="str">
            <v>VN198849-3010</v>
          </cell>
          <cell r="C522" t="str">
            <v>DAMPER, SPRING</v>
          </cell>
          <cell r="D522" t="str">
            <v>HIRATA</v>
          </cell>
        </row>
        <row r="523">
          <cell r="B523" t="str">
            <v>198873-3010</v>
          </cell>
          <cell r="C523" t="str">
            <v>STOPPER</v>
          </cell>
          <cell r="D523" t="str">
            <v>DAI AN</v>
          </cell>
        </row>
        <row r="524">
          <cell r="B524" t="str">
            <v>VN192327-3020</v>
          </cell>
          <cell r="C524" t="str">
            <v>MAGNET</v>
          </cell>
          <cell r="D524" t="str">
            <v>TDK</v>
          </cell>
        </row>
        <row r="525">
          <cell r="B525" t="str">
            <v>VN192373-3010</v>
          </cell>
          <cell r="C525" t="str">
            <v>PACKING</v>
          </cell>
          <cell r="D525" t="str">
            <v>NOK THAI</v>
          </cell>
        </row>
        <row r="526">
          <cell r="B526" t="str">
            <v>VN198805-4200</v>
          </cell>
          <cell r="C526" t="str">
            <v>NAME PLATE</v>
          </cell>
          <cell r="D526" t="str">
            <v>SHOEI</v>
          </cell>
        </row>
        <row r="527">
          <cell r="B527" t="str">
            <v>VN198811-3040</v>
          </cell>
          <cell r="C527" t="str">
            <v>PEDAL SUB-ASSY</v>
          </cell>
          <cell r="D527" t="str">
            <v>OHARA</v>
          </cell>
        </row>
        <row r="528">
          <cell r="B528" t="str">
            <v>VN198812-3080</v>
          </cell>
          <cell r="C528" t="str">
            <v>PEDAL SUB-ASSY</v>
          </cell>
          <cell r="D528" t="str">
            <v>YARNAPUND</v>
          </cell>
        </row>
        <row r="529">
          <cell r="B529" t="str">
            <v>VN198814-3010</v>
          </cell>
          <cell r="C529" t="str">
            <v>COLLAR</v>
          </cell>
          <cell r="D529" t="str">
            <v>KYOSHIN HCM</v>
          </cell>
        </row>
        <row r="530">
          <cell r="B530" t="str">
            <v>VN198814-3020</v>
          </cell>
          <cell r="C530" t="str">
            <v>COLLAR</v>
          </cell>
          <cell r="D530" t="str">
            <v>KYOSHIN HCM</v>
          </cell>
        </row>
        <row r="531">
          <cell r="B531" t="str">
            <v>VN198827-3010</v>
          </cell>
          <cell r="C531" t="str">
            <v>WASHER, FRICTION</v>
          </cell>
          <cell r="D531" t="str">
            <v>OHARA</v>
          </cell>
        </row>
        <row r="532">
          <cell r="B532" t="str">
            <v>VN198833-3010</v>
          </cell>
          <cell r="C532" t="str">
            <v>ROTOR, PEDAL</v>
          </cell>
          <cell r="D532" t="str">
            <v>OHARA</v>
          </cell>
        </row>
        <row r="533">
          <cell r="B533" t="str">
            <v>VN198848-3020</v>
          </cell>
          <cell r="C533" t="str">
            <v>SPRING, COMPRESSION COIL</v>
          </cell>
          <cell r="D533" t="str">
            <v>Advanex - VN</v>
          </cell>
        </row>
        <row r="534">
          <cell r="B534" t="str">
            <v>VN198848-3190</v>
          </cell>
          <cell r="C534" t="str">
            <v>SPRING, COMPRESSION COIL</v>
          </cell>
          <cell r="D534" t="str">
            <v>Advanex - VN</v>
          </cell>
        </row>
        <row r="535">
          <cell r="B535" t="str">
            <v>VN198872-3010</v>
          </cell>
          <cell r="C535" t="str">
            <v>BASE</v>
          </cell>
          <cell r="D535" t="str">
            <v>OHARA</v>
          </cell>
        </row>
        <row r="536">
          <cell r="B536" t="str">
            <v>VN198812-3710</v>
          </cell>
          <cell r="C536" t="str">
            <v>PEDAL SUB-ASSY</v>
          </cell>
          <cell r="D536" t="str">
            <v>YARNAPUND</v>
          </cell>
        </row>
        <row r="537">
          <cell r="B537" t="str">
            <v>VN198805-4210</v>
          </cell>
          <cell r="C537" t="str">
            <v>NAME PLATE</v>
          </cell>
          <cell r="D537" t="str">
            <v>SHOEI</v>
          </cell>
        </row>
        <row r="538">
          <cell r="B538" t="str">
            <v>S900004</v>
          </cell>
          <cell r="C538" t="str">
            <v>TEFLON FC5210</v>
          </cell>
          <cell r="D538" t="str">
            <v>TOYOTA TSUSHO (Chemical)</v>
          </cell>
        </row>
        <row r="539">
          <cell r="B539" t="str">
            <v>S900005</v>
          </cell>
          <cell r="C539" t="str">
            <v>TEFLON COLORING</v>
          </cell>
          <cell r="D539" t="str">
            <v>TOYOTA TSUSHO (Chemical)</v>
          </cell>
        </row>
        <row r="540">
          <cell r="B540" t="str">
            <v>198828-7000</v>
          </cell>
          <cell r="C540" t="str">
            <v>Washer, Spring</v>
          </cell>
          <cell r="D540" t="str">
            <v>DAI AN</v>
          </cell>
        </row>
        <row r="541">
          <cell r="B541" t="str">
            <v>198848-7730</v>
          </cell>
          <cell r="C541" t="str">
            <v>Spring, compretion coil</v>
          </cell>
          <cell r="D541" t="str">
            <v>DAI AN</v>
          </cell>
        </row>
        <row r="542">
          <cell r="B542" t="str">
            <v>198848-7740</v>
          </cell>
          <cell r="C542" t="str">
            <v>Spring, compretion coil</v>
          </cell>
          <cell r="D542" t="str">
            <v>DAI AN</v>
          </cell>
        </row>
        <row r="543">
          <cell r="B543" t="str">
            <v>198848-7970</v>
          </cell>
          <cell r="C543" t="str">
            <v>Spring, compretion coil</v>
          </cell>
          <cell r="D543" t="str">
            <v>DAI AN</v>
          </cell>
        </row>
        <row r="544">
          <cell r="B544" t="str">
            <v>198848-7980</v>
          </cell>
          <cell r="C544" t="str">
            <v>Spring, compretion coil</v>
          </cell>
          <cell r="D544" t="str">
            <v>DAI AN</v>
          </cell>
        </row>
        <row r="545">
          <cell r="B545" t="str">
            <v>198848-7950</v>
          </cell>
          <cell r="C545" t="str">
            <v>Spring, compretion coil</v>
          </cell>
          <cell r="D545" t="str">
            <v>DAI AN</v>
          </cell>
        </row>
        <row r="546">
          <cell r="B546" t="str">
            <v>198848-7960</v>
          </cell>
          <cell r="C546" t="str">
            <v>Spring, compretion coil</v>
          </cell>
          <cell r="D546" t="str">
            <v>DAI AN</v>
          </cell>
        </row>
        <row r="547">
          <cell r="B547" t="str">
            <v>949009-0260</v>
          </cell>
          <cell r="C547" t="str">
            <v>Screw, tapping</v>
          </cell>
          <cell r="D547" t="str">
            <v>DAI AN</v>
          </cell>
        </row>
        <row r="548">
          <cell r="B548" t="str">
            <v>949009-1320</v>
          </cell>
          <cell r="C548" t="str">
            <v>Screw, tapping</v>
          </cell>
          <cell r="D548" t="str">
            <v>DAI AN</v>
          </cell>
        </row>
        <row r="549">
          <cell r="B549" t="str">
            <v>198876-7020</v>
          </cell>
          <cell r="C549" t="str">
            <v>Ring, Bush</v>
          </cell>
          <cell r="D549" t="str">
            <v>DAI AN</v>
          </cell>
        </row>
        <row r="550">
          <cell r="B550" t="str">
            <v>VN198876-7020</v>
          </cell>
          <cell r="C550" t="str">
            <v>Ring, Bush</v>
          </cell>
          <cell r="D550" t="str">
            <v>Toyo Drilube</v>
          </cell>
        </row>
        <row r="551">
          <cell r="B551" t="str">
            <v>VN198876-7040</v>
          </cell>
          <cell r="C551" t="str">
            <v>RING, BUSH, 1W</v>
          </cell>
          <cell r="D551" t="str">
            <v>ITOMOL</v>
          </cell>
        </row>
        <row r="552">
          <cell r="B552" t="str">
            <v>198876-7110</v>
          </cell>
          <cell r="C552" t="str">
            <v>Ring, Bush</v>
          </cell>
          <cell r="D552" t="str">
            <v>DAI AN</v>
          </cell>
        </row>
        <row r="553">
          <cell r="B553" t="str">
            <v>VN198876-7110</v>
          </cell>
          <cell r="C553" t="str">
            <v>Ring, Bush</v>
          </cell>
          <cell r="D553" t="str">
            <v>Toyo Drilube</v>
          </cell>
        </row>
        <row r="554">
          <cell r="B554" t="str">
            <v>VN198876-7090</v>
          </cell>
          <cell r="C554" t="str">
            <v>RING, BUSH, 1W</v>
          </cell>
          <cell r="D554" t="str">
            <v>ITOMOL</v>
          </cell>
        </row>
        <row r="555">
          <cell r="B555" t="str">
            <v>VN192327-3070</v>
          </cell>
          <cell r="C555" t="str">
            <v>Magnet</v>
          </cell>
          <cell r="D555" t="str">
            <v xml:space="preserve">TDK Hong Kong </v>
          </cell>
        </row>
        <row r="556">
          <cell r="B556" t="str">
            <v>192387-3060</v>
          </cell>
          <cell r="C556" t="str">
            <v>Yoke</v>
          </cell>
          <cell r="D556" t="str">
            <v>DAI AN</v>
          </cell>
        </row>
        <row r="557">
          <cell r="B557" t="str">
            <v>VN198814-7100</v>
          </cell>
          <cell r="C557" t="str">
            <v>Collar</v>
          </cell>
          <cell r="D557" t="str">
            <v>MARUEI</v>
          </cell>
        </row>
        <row r="558">
          <cell r="B558" t="str">
            <v>VN198814-7110</v>
          </cell>
          <cell r="C558" t="str">
            <v>Collar</v>
          </cell>
          <cell r="D558" t="str">
            <v>MARUEI</v>
          </cell>
        </row>
        <row r="559">
          <cell r="B559" t="str">
            <v>VN198814-7160</v>
          </cell>
          <cell r="C559" t="str">
            <v>Collar</v>
          </cell>
          <cell r="D559" t="str">
            <v>MARUEI</v>
          </cell>
        </row>
        <row r="560">
          <cell r="B560" t="str">
            <v>HV192300-7040</v>
          </cell>
          <cell r="C560" t="str">
            <v>Sensor, position, 
magnetoelectric</v>
          </cell>
          <cell r="D560" t="str">
            <v>HDVN</v>
          </cell>
        </row>
        <row r="561">
          <cell r="B561" t="str">
            <v>HV192300-7030</v>
          </cell>
          <cell r="C561" t="str">
            <v>Sensor, position, 
magnetoelectric</v>
          </cell>
          <cell r="D561" t="str">
            <v>HDVN</v>
          </cell>
        </row>
        <row r="562">
          <cell r="B562" t="str">
            <v>VN198849-7040</v>
          </cell>
          <cell r="C562" t="str">
            <v>Damper, Spring</v>
          </cell>
          <cell r="D562" t="str">
            <v>ATARIH</v>
          </cell>
        </row>
        <row r="563">
          <cell r="B563" t="str">
            <v>VN198827-7000</v>
          </cell>
          <cell r="C563" t="str">
            <v>Washer friction</v>
          </cell>
          <cell r="D563" t="str">
            <v>OHARA</v>
          </cell>
        </row>
        <row r="564">
          <cell r="B564" t="str">
            <v>VN198833-7030</v>
          </cell>
          <cell r="C564" t="str">
            <v>Rotor, Pedal</v>
          </cell>
          <cell r="D564" t="str">
            <v>Yahagi</v>
          </cell>
        </row>
        <row r="565">
          <cell r="B565" t="str">
            <v>VN198811-7450</v>
          </cell>
          <cell r="C565" t="str">
            <v>Pedal, S/A</v>
          </cell>
          <cell r="D565" t="str">
            <v>OHARA</v>
          </cell>
        </row>
        <row r="566">
          <cell r="B566" t="str">
            <v>VN198811-7731</v>
          </cell>
          <cell r="C566" t="str">
            <v>Pedal, S/A</v>
          </cell>
          <cell r="D566" t="str">
            <v>Yahagi</v>
          </cell>
        </row>
        <row r="567">
          <cell r="B567" t="str">
            <v>VN198811-7831</v>
          </cell>
          <cell r="C567" t="str">
            <v>Pedal, S/A</v>
          </cell>
          <cell r="D567" t="str">
            <v>Yahagi</v>
          </cell>
        </row>
        <row r="568">
          <cell r="B568" t="str">
            <v>VN198811-7580</v>
          </cell>
          <cell r="C568" t="str">
            <v>Pedal, S/A</v>
          </cell>
          <cell r="D568" t="str">
            <v>Yahagi</v>
          </cell>
        </row>
        <row r="569">
          <cell r="B569" t="str">
            <v>VN198811-7660</v>
          </cell>
          <cell r="C569" t="str">
            <v>Pedal, S/A</v>
          </cell>
          <cell r="D569" t="str">
            <v>Yahagi</v>
          </cell>
        </row>
        <row r="570">
          <cell r="B570" t="str">
            <v>VN198872-7130</v>
          </cell>
          <cell r="C570" t="str">
            <v>Base</v>
          </cell>
          <cell r="D570" t="str">
            <v>Yahagi</v>
          </cell>
        </row>
        <row r="571">
          <cell r="B571" t="str">
            <v>VN198872-7140</v>
          </cell>
          <cell r="C571" t="str">
            <v>Base</v>
          </cell>
          <cell r="D571" t="str">
            <v>Yahagi</v>
          </cell>
        </row>
        <row r="572">
          <cell r="B572" t="str">
            <v>VN198872-7170</v>
          </cell>
          <cell r="C572" t="str">
            <v>Base</v>
          </cell>
          <cell r="D572" t="str">
            <v>Yahagi</v>
          </cell>
        </row>
        <row r="573">
          <cell r="B573" t="str">
            <v>VN198811-7670</v>
          </cell>
          <cell r="C573" t="str">
            <v>Pedal, S/A</v>
          </cell>
          <cell r="D573" t="str">
            <v>Yahagi</v>
          </cell>
        </row>
        <row r="574">
          <cell r="B574" t="str">
            <v>VN198811-8000</v>
          </cell>
          <cell r="C574" t="str">
            <v>Pedal, S/A</v>
          </cell>
          <cell r="D574" t="str">
            <v>Yahagi</v>
          </cell>
        </row>
        <row r="575">
          <cell r="B575" t="str">
            <v>VN198811-8010</v>
          </cell>
          <cell r="C575" t="str">
            <v>Pedal, S/A</v>
          </cell>
          <cell r="D575" t="str">
            <v>Yahagi</v>
          </cell>
        </row>
        <row r="576">
          <cell r="B576" t="str">
            <v>VN198812-8650</v>
          </cell>
          <cell r="C576" t="str">
            <v>Pedal, S/A</v>
          </cell>
          <cell r="D576" t="str">
            <v>OHASHI TEKKO</v>
          </cell>
        </row>
        <row r="577">
          <cell r="B577" t="str">
            <v>VN198811-8020</v>
          </cell>
          <cell r="C577" t="str">
            <v>Pedal, S/A</v>
          </cell>
          <cell r="D577" t="str">
            <v>Yahagi</v>
          </cell>
        </row>
        <row r="578">
          <cell r="B578" t="str">
            <v>VN198812-8600</v>
          </cell>
          <cell r="C578" t="str">
            <v>Pedal</v>
          </cell>
          <cell r="D578" t="str">
            <v>YARNAPUND</v>
          </cell>
        </row>
        <row r="579">
          <cell r="B579" t="str">
            <v>VN198812-8370</v>
          </cell>
          <cell r="C579" t="str">
            <v>Pedal</v>
          </cell>
          <cell r="D579" t="str">
            <v>YARNAPUND</v>
          </cell>
        </row>
        <row r="580">
          <cell r="B580" t="str">
            <v>VN198812-8890</v>
          </cell>
          <cell r="C580" t="str">
            <v>Pedal</v>
          </cell>
          <cell r="D580" t="str">
            <v>OHASHI TEKKO</v>
          </cell>
        </row>
        <row r="581">
          <cell r="B581" t="str">
            <v>VN198812-8880</v>
          </cell>
          <cell r="C581" t="str">
            <v>Pedal</v>
          </cell>
          <cell r="D581" t="str">
            <v>OHASHI TEKKO</v>
          </cell>
        </row>
        <row r="582">
          <cell r="B582" t="str">
            <v>VN198812-8750</v>
          </cell>
          <cell r="C582" t="str">
            <v>Pedal</v>
          </cell>
          <cell r="D582" t="str">
            <v>OHASHI TEKKO</v>
          </cell>
        </row>
        <row r="583">
          <cell r="B583" t="str">
            <v>VN198812-8860</v>
          </cell>
          <cell r="C583" t="str">
            <v>Pedal</v>
          </cell>
          <cell r="D583" t="str">
            <v>OHASHI TEKKO</v>
          </cell>
        </row>
        <row r="584">
          <cell r="B584" t="str">
            <v>VN198812-8180</v>
          </cell>
          <cell r="C584" t="str">
            <v>Pedal</v>
          </cell>
          <cell r="D584" t="str">
            <v>OHASHI TEKKO</v>
          </cell>
        </row>
        <row r="585">
          <cell r="B585" t="str">
            <v>VN198812-9020</v>
          </cell>
          <cell r="C585" t="str">
            <v>Pedal</v>
          </cell>
          <cell r="D585" t="str">
            <v>OHASHI TEKKO</v>
          </cell>
        </row>
        <row r="586">
          <cell r="B586" t="str">
            <v>VN198811-7870</v>
          </cell>
          <cell r="C586" t="str">
            <v>PEDAL SUB - ASSY</v>
          </cell>
          <cell r="D586" t="str">
            <v>Yahagi</v>
          </cell>
        </row>
        <row r="587">
          <cell r="B587" t="str">
            <v>VN198812-8040</v>
          </cell>
          <cell r="C587" t="str">
            <v>Pedal</v>
          </cell>
          <cell r="D587" t="str">
            <v>YARNAPUND</v>
          </cell>
        </row>
        <row r="588">
          <cell r="B588" t="str">
            <v>VN198812-8090</v>
          </cell>
          <cell r="C588" t="str">
            <v>Pedal</v>
          </cell>
          <cell r="D588" t="str">
            <v>YARNAPUND</v>
          </cell>
        </row>
        <row r="589">
          <cell r="B589" t="str">
            <v>VN270111-0010</v>
          </cell>
          <cell r="C589" t="str">
            <v>PEDAL</v>
          </cell>
          <cell r="D589" t="str">
            <v>OHARA</v>
          </cell>
        </row>
        <row r="590">
          <cell r="B590" t="str">
            <v>VN270112-0010</v>
          </cell>
          <cell r="C590" t="str">
            <v>PEDAL SUB - ASSY</v>
          </cell>
          <cell r="D590" t="str">
            <v>OHASHI TEKKO</v>
          </cell>
        </row>
        <row r="591">
          <cell r="B591" t="str">
            <v>270117-0010</v>
          </cell>
          <cell r="C591" t="str">
            <v>WASHER, SNAP, PEDAL</v>
          </cell>
          <cell r="D591" t="str">
            <v>DNJP</v>
          </cell>
        </row>
        <row r="592">
          <cell r="B592" t="str">
            <v>VN270125-0010</v>
          </cell>
          <cell r="C592" t="str">
            <v>WASHER, FRICTION</v>
          </cell>
          <cell r="D592" t="str">
            <v>Yahagi</v>
          </cell>
        </row>
        <row r="593">
          <cell r="B593" t="str">
            <v>VN270127-0010</v>
          </cell>
          <cell r="C593" t="str">
            <v>RING, FRICTION</v>
          </cell>
          <cell r="D593" t="str">
            <v>Yahagi</v>
          </cell>
        </row>
        <row r="594">
          <cell r="B594" t="str">
            <v>VN270131-0020</v>
          </cell>
          <cell r="C594" t="str">
            <v>ROTOR, LINK</v>
          </cell>
          <cell r="D594" t="str">
            <v>Toyo Drilube</v>
          </cell>
        </row>
        <row r="595">
          <cell r="B595" t="str">
            <v>VN270131-0010</v>
          </cell>
          <cell r="C595" t="str">
            <v>ROTOR, LINK, 1W</v>
          </cell>
          <cell r="D595" t="str">
            <v>OHARA</v>
          </cell>
        </row>
        <row r="596">
          <cell r="B596" t="str">
            <v>VN270133-0020</v>
          </cell>
          <cell r="C596" t="str">
            <v>ROTOR, SPRING</v>
          </cell>
          <cell r="D596" t="str">
            <v>Toyo Drilube</v>
          </cell>
        </row>
        <row r="597">
          <cell r="B597" t="str">
            <v>VN270133-0010</v>
          </cell>
          <cell r="C597" t="str">
            <v>ROTOR, SPRING 1W</v>
          </cell>
          <cell r="D597" t="str">
            <v>OHARA</v>
          </cell>
        </row>
        <row r="598">
          <cell r="B598" t="str">
            <v>VN270135-0010</v>
          </cell>
          <cell r="C598" t="str">
            <v>HOLDER, SPRING</v>
          </cell>
          <cell r="D598" t="str">
            <v>OHARA</v>
          </cell>
        </row>
        <row r="599">
          <cell r="B599" t="str">
            <v>VN270145-0010</v>
          </cell>
          <cell r="C599" t="str">
            <v>SPRING, COMPRESSION COIL, ACCELERATOR</v>
          </cell>
          <cell r="D599" t="str">
            <v>NHK</v>
          </cell>
        </row>
        <row r="600">
          <cell r="B600" t="str">
            <v>270147-0010</v>
          </cell>
          <cell r="C600" t="str">
            <v>DAMPER, SPRING</v>
          </cell>
          <cell r="D600" t="str">
            <v xml:space="preserve">DNJP </v>
          </cell>
        </row>
        <row r="601">
          <cell r="B601" t="str">
            <v>270145-0030</v>
          </cell>
          <cell r="C601" t="str">
            <v>SPRING, COMPRESSION COIL, ACCELERATOR</v>
          </cell>
          <cell r="D601" t="str">
            <v xml:space="preserve">DNJP </v>
          </cell>
        </row>
        <row r="602">
          <cell r="B602" t="str">
            <v>270150-0010</v>
          </cell>
          <cell r="C602" t="str">
            <v>SENSOR, POSITION, MAGNETOELECTRIC</v>
          </cell>
          <cell r="D602" t="str">
            <v xml:space="preserve">DNJP </v>
          </cell>
        </row>
        <row r="603">
          <cell r="B603" t="str">
            <v>VN270172-0010</v>
          </cell>
          <cell r="C603" t="str">
            <v>BASE</v>
          </cell>
          <cell r="D603" t="str">
            <v>Yahagi</v>
          </cell>
        </row>
        <row r="604">
          <cell r="B604" t="str">
            <v>270174-0010</v>
          </cell>
          <cell r="C604" t="str">
            <v>COLLAR</v>
          </cell>
          <cell r="D604" t="str">
            <v>DNJP</v>
          </cell>
        </row>
        <row r="605">
          <cell r="B605" t="str">
            <v>VN270176-0010</v>
          </cell>
          <cell r="C605" t="str">
            <v>COVER, SPRING</v>
          </cell>
          <cell r="D605" t="str">
            <v>Yahagi</v>
          </cell>
        </row>
        <row r="606">
          <cell r="B606" t="str">
            <v>VN270177-0010</v>
          </cell>
          <cell r="C606" t="str">
            <v>COVER, HYSTERESIS</v>
          </cell>
          <cell r="D606" t="str">
            <v>Yahagi</v>
          </cell>
        </row>
        <row r="607">
          <cell r="B607" t="str">
            <v>VN270180-0020</v>
          </cell>
          <cell r="C607" t="str">
            <v>SHAFT SUB-ASSY</v>
          </cell>
          <cell r="D607" t="str">
            <v>Toyo Drilube</v>
          </cell>
        </row>
        <row r="608">
          <cell r="B608" t="str">
            <v>VN270180-0010</v>
          </cell>
          <cell r="C608" t="str">
            <v>SHAFT, SUB-ASSY</v>
          </cell>
          <cell r="D608" t="str">
            <v>MATSUO</v>
          </cell>
        </row>
        <row r="609">
          <cell r="B609" t="str">
            <v>VN270085-0010</v>
          </cell>
          <cell r="C609" t="str">
            <v>MAGNET</v>
          </cell>
          <cell r="D609" t="str">
            <v xml:space="preserve">TDK Hong Kong </v>
          </cell>
        </row>
        <row r="610">
          <cell r="B610" t="str">
            <v>VN270085-0020</v>
          </cell>
          <cell r="C610" t="str">
            <v>MAGNET</v>
          </cell>
          <cell r="D610" t="str">
            <v xml:space="preserve">TDK Hong Kong </v>
          </cell>
        </row>
        <row r="611">
          <cell r="B611" t="str">
            <v>270191-0020</v>
          </cell>
          <cell r="C611" t="str">
            <v>SCREW, TAPPING, ACCELERATOR</v>
          </cell>
          <cell r="D611" t="str">
            <v>DNJP</v>
          </cell>
        </row>
        <row r="612">
          <cell r="B612" t="str">
            <v>VN270112-0020</v>
          </cell>
          <cell r="C612" t="str">
            <v>PEDAL SUB - ASSY</v>
          </cell>
          <cell r="D612" t="str">
            <v>OHASHI TEKKO</v>
          </cell>
        </row>
        <row r="613">
          <cell r="B613" t="str">
            <v>VN270112-0100</v>
          </cell>
          <cell r="C613" t="str">
            <v>PEDAL SUB - ASSY</v>
          </cell>
          <cell r="D613" t="str">
            <v>OHASHI TEKKO</v>
          </cell>
        </row>
        <row r="614">
          <cell r="B614" t="str">
            <v>VN270112-0160</v>
          </cell>
          <cell r="C614" t="str">
            <v>PEDAL SUB - ASSY</v>
          </cell>
          <cell r="D614" t="str">
            <v>OHASHI TEKKO</v>
          </cell>
        </row>
        <row r="615">
          <cell r="B615" t="str">
            <v>VN270112-0030</v>
          </cell>
          <cell r="C615" t="str">
            <v>PEDAL SUB - ASSY</v>
          </cell>
          <cell r="D615" t="str">
            <v>OHASHI TEKKO</v>
          </cell>
        </row>
        <row r="616">
          <cell r="B616" t="str">
            <v>VN270112-0050</v>
          </cell>
          <cell r="C616" t="str">
            <v>PEDAL SUB - ASSY</v>
          </cell>
          <cell r="D616" t="str">
            <v>OHASHI TEKKO</v>
          </cell>
        </row>
        <row r="617">
          <cell r="B617" t="str">
            <v>270118-0010</v>
          </cell>
          <cell r="C617" t="str">
            <v>TUBE</v>
          </cell>
          <cell r="D617" t="str">
            <v>DNJP</v>
          </cell>
        </row>
        <row r="618">
          <cell r="B618" t="str">
            <v>270145-0050</v>
          </cell>
          <cell r="C618" t="str">
            <v>SPRING, COMPRESSION COIL, ACCELERATOR</v>
          </cell>
          <cell r="D618" t="str">
            <v>DNJP</v>
          </cell>
        </row>
        <row r="619">
          <cell r="B619" t="str">
            <v>270145-0020</v>
          </cell>
          <cell r="C619" t="str">
            <v>SPRING, COMPRESSION COIL, ACCELERATOR</v>
          </cell>
          <cell r="D619" t="str">
            <v>DNJP</v>
          </cell>
        </row>
        <row r="620">
          <cell r="B620" t="str">
            <v>VN270172-0040</v>
          </cell>
          <cell r="C620" t="str">
            <v>BASE</v>
          </cell>
          <cell r="D620" t="str">
            <v>Yahagi</v>
          </cell>
        </row>
        <row r="621">
          <cell r="B621" t="str">
            <v>VN270172-0020</v>
          </cell>
          <cell r="C621" t="str">
            <v>BASE</v>
          </cell>
          <cell r="D621" t="str">
            <v>Yahagi</v>
          </cell>
        </row>
        <row r="622">
          <cell r="B622" t="str">
            <v>VN270172-0030</v>
          </cell>
          <cell r="C622" t="str">
            <v>BASE</v>
          </cell>
          <cell r="D622" t="str">
            <v>Yahagi</v>
          </cell>
        </row>
        <row r="623">
          <cell r="B623" t="str">
            <v>270160-0010</v>
          </cell>
          <cell r="C623" t="str">
            <v>KICKDOWN SUB-ASSY</v>
          </cell>
          <cell r="D623" t="str">
            <v>DNJP</v>
          </cell>
        </row>
        <row r="624">
          <cell r="B624" t="str">
            <v>VN270112-0150</v>
          </cell>
          <cell r="C624" t="str">
            <v>PEDAL SUB-ASSY</v>
          </cell>
          <cell r="D624" t="str">
            <v>OHASHI TEKKO</v>
          </cell>
        </row>
        <row r="625">
          <cell r="B625" t="str">
            <v>135023-0510</v>
          </cell>
          <cell r="C625" t="str">
            <v>BUSHING</v>
          </cell>
          <cell r="D625" t="str">
            <v>DAI AN</v>
          </cell>
        </row>
        <row r="626">
          <cell r="B626" t="str">
            <v>135027-0330</v>
          </cell>
          <cell r="C626" t="str">
            <v>INSULATOR HOUSING HEAT</v>
          </cell>
          <cell r="D626" t="str">
            <v>DAI AN</v>
          </cell>
        </row>
        <row r="627">
          <cell r="B627" t="str">
            <v>135095-0010</v>
          </cell>
          <cell r="C627" t="str">
            <v>COLOR, INSULATION</v>
          </cell>
          <cell r="D627" t="str">
            <v>DAI AN</v>
          </cell>
        </row>
        <row r="628">
          <cell r="B628" t="str">
            <v>135095-0020</v>
          </cell>
          <cell r="C628" t="str">
            <v>COLOR, INSULATION</v>
          </cell>
          <cell r="D628" t="str">
            <v>DAI AN</v>
          </cell>
        </row>
        <row r="629">
          <cell r="B629" t="str">
            <v>139723-0110</v>
          </cell>
          <cell r="C629" t="str">
            <v>CORE, MOVING</v>
          </cell>
          <cell r="D629" t="str">
            <v>DAI AN</v>
          </cell>
        </row>
        <row r="630">
          <cell r="B630" t="str">
            <v>139731-0410</v>
          </cell>
          <cell r="C630" t="str">
            <v>YOKE</v>
          </cell>
          <cell r="D630" t="str">
            <v>DAI AN</v>
          </cell>
        </row>
        <row r="631">
          <cell r="B631" t="str">
            <v>195813-0050</v>
          </cell>
          <cell r="C631" t="str">
            <v>TERMINAL</v>
          </cell>
          <cell r="D631" t="str">
            <v>DAI AN</v>
          </cell>
        </row>
        <row r="632">
          <cell r="B632" t="str">
            <v>136835-0610</v>
          </cell>
          <cell r="C632" t="str">
            <v>PIPE</v>
          </cell>
          <cell r="D632" t="str">
            <v>DAI AN</v>
          </cell>
        </row>
        <row r="633">
          <cell r="B633" t="str">
            <v>135093-0200</v>
          </cell>
          <cell r="C633" t="str">
            <v>CAP</v>
          </cell>
          <cell r="D633" t="str">
            <v>DAI AN</v>
          </cell>
        </row>
        <row r="634">
          <cell r="B634" t="str">
            <v>VN150126-0010</v>
          </cell>
          <cell r="C634" t="str">
            <v>PLUG</v>
          </cell>
          <cell r="D634" t="str">
            <v>KEIN HING</v>
          </cell>
        </row>
        <row r="635">
          <cell r="B635" t="str">
            <v>VN135011-1961</v>
          </cell>
          <cell r="C635" t="str">
            <v>HOUSING</v>
          </cell>
          <cell r="D635" t="str">
            <v>HAL</v>
          </cell>
        </row>
        <row r="636">
          <cell r="B636" t="str">
            <v>VN135011-1990</v>
          </cell>
          <cell r="C636" t="str">
            <v>HOUSING</v>
          </cell>
          <cell r="D636" t="str">
            <v>HAL</v>
          </cell>
        </row>
        <row r="637">
          <cell r="B637" t="str">
            <v>VN135013-2760</v>
          </cell>
          <cell r="C637" t="str">
            <v>NOZZLE</v>
          </cell>
          <cell r="D637" t="str">
            <v>MEINAN</v>
          </cell>
        </row>
        <row r="638">
          <cell r="B638" t="str">
            <v>VN135013-2670MN</v>
          </cell>
          <cell r="C638" t="str">
            <v>NOZZLE</v>
          </cell>
          <cell r="D638" t="str">
            <v>MEINAN</v>
          </cell>
        </row>
        <row r="639">
          <cell r="B639" t="str">
            <v>VN135013-2680MN</v>
          </cell>
          <cell r="C639" t="str">
            <v>NOZZLE</v>
          </cell>
          <cell r="D639" t="str">
            <v>MEINAN</v>
          </cell>
        </row>
        <row r="640">
          <cell r="B640" t="str">
            <v>VN135013-2880</v>
          </cell>
          <cell r="C640" t="str">
            <v>NOZZLE</v>
          </cell>
          <cell r="D640" t="str">
            <v>MEINAN</v>
          </cell>
        </row>
        <row r="641">
          <cell r="B641" t="str">
            <v>VN135013-2810</v>
          </cell>
          <cell r="C641" t="str">
            <v>NOZZLE</v>
          </cell>
          <cell r="D641" t="str">
            <v>MEINAN</v>
          </cell>
        </row>
        <row r="642">
          <cell r="B642" t="str">
            <v>VN135013-2780</v>
          </cell>
          <cell r="C642" t="str">
            <v>NOZZLE</v>
          </cell>
          <cell r="D642" t="str">
            <v>MEINAN</v>
          </cell>
        </row>
        <row r="643">
          <cell r="B643" t="str">
            <v>VN135033-7143</v>
          </cell>
          <cell r="C643" t="str">
            <v>NAME PLATE</v>
          </cell>
          <cell r="D643" t="str">
            <v>SHOEI</v>
          </cell>
        </row>
        <row r="644">
          <cell r="B644" t="str">
            <v>VN135033-7163</v>
          </cell>
          <cell r="C644" t="str">
            <v>NAME PLATE</v>
          </cell>
          <cell r="D644" t="str">
            <v>SHOEI</v>
          </cell>
        </row>
        <row r="645">
          <cell r="B645" t="str">
            <v>VN135033-7173</v>
          </cell>
          <cell r="C645" t="str">
            <v>NAME PLATE</v>
          </cell>
          <cell r="D645" t="str">
            <v>SHOEI</v>
          </cell>
        </row>
        <row r="646">
          <cell r="B646" t="str">
            <v>VN135033-7203</v>
          </cell>
          <cell r="C646" t="str">
            <v>NAME PLATE</v>
          </cell>
          <cell r="D646" t="str">
            <v>SHOEI</v>
          </cell>
        </row>
        <row r="647">
          <cell r="B647" t="str">
            <v>VN135033-7322</v>
          </cell>
          <cell r="C647" t="str">
            <v>NAME PLATE</v>
          </cell>
          <cell r="D647" t="str">
            <v>SHOEI</v>
          </cell>
        </row>
        <row r="648">
          <cell r="B648" t="str">
            <v>VN135033-7360</v>
          </cell>
          <cell r="C648" t="str">
            <v>NAME PLATE</v>
          </cell>
          <cell r="D648" t="str">
            <v>SHOEI</v>
          </cell>
        </row>
        <row r="649">
          <cell r="B649" t="str">
            <v>VN135033-7370</v>
          </cell>
          <cell r="C649" t="str">
            <v>NAME PLATE</v>
          </cell>
          <cell r="D649" t="str">
            <v>SHOEI</v>
          </cell>
        </row>
        <row r="650">
          <cell r="B650" t="str">
            <v>VN135051-1010HR</v>
          </cell>
          <cell r="C650" t="str">
            <v>VAVLE</v>
          </cell>
          <cell r="D650" t="str">
            <v>Hariki</v>
          </cell>
        </row>
        <row r="651">
          <cell r="B651" t="str">
            <v>VN135051-1020HR</v>
          </cell>
          <cell r="C651" t="str">
            <v>VAVLE</v>
          </cell>
          <cell r="D651" t="str">
            <v>Hariki</v>
          </cell>
        </row>
        <row r="652">
          <cell r="B652" t="str">
            <v>VN135051-1110</v>
          </cell>
          <cell r="C652" t="str">
            <v>VAVLE</v>
          </cell>
          <cell r="D652" t="str">
            <v>Hariki</v>
          </cell>
        </row>
        <row r="653">
          <cell r="B653" t="str">
            <v>VN135051-1130</v>
          </cell>
          <cell r="C653" t="str">
            <v>VAVLE</v>
          </cell>
          <cell r="D653" t="str">
            <v>Hariki</v>
          </cell>
        </row>
        <row r="654">
          <cell r="B654" t="str">
            <v>VN135051-1160</v>
          </cell>
          <cell r="C654" t="str">
            <v>VAVLE</v>
          </cell>
          <cell r="D654" t="str">
            <v>Hariki</v>
          </cell>
        </row>
        <row r="655">
          <cell r="B655" t="str">
            <v>VN135051-1170</v>
          </cell>
          <cell r="C655" t="str">
            <v>VAVLE</v>
          </cell>
          <cell r="D655" t="str">
            <v>Hariki</v>
          </cell>
        </row>
        <row r="656">
          <cell r="B656" t="str">
            <v>VN135062-2030MN</v>
          </cell>
          <cell r="C656" t="str">
            <v>SHAFT, DIAPHRAGM</v>
          </cell>
          <cell r="D656" t="str">
            <v>MEINAN</v>
          </cell>
        </row>
        <row r="657">
          <cell r="B657" t="str">
            <v>VN135062-2040MN</v>
          </cell>
          <cell r="C657" t="str">
            <v>SHAFT, DIAPHRAGM</v>
          </cell>
          <cell r="D657" t="str">
            <v>MEINAN</v>
          </cell>
        </row>
        <row r="658">
          <cell r="B658" t="str">
            <v>VN135083-0220</v>
          </cell>
          <cell r="C658" t="str">
            <v>COVER BUSHING</v>
          </cell>
          <cell r="D658" t="str">
            <v>MARUEI</v>
          </cell>
        </row>
        <row r="659">
          <cell r="B659" t="str">
            <v>VN135084-0540</v>
          </cell>
          <cell r="C659" t="str">
            <v>PLATE PRESURE A</v>
          </cell>
          <cell r="D659" t="str">
            <v>Rhythm Kyoshin HN</v>
          </cell>
        </row>
        <row r="660">
          <cell r="B660" t="str">
            <v>VN135085-0310</v>
          </cell>
          <cell r="C660" t="str">
            <v>PLATE PRESURE B</v>
          </cell>
          <cell r="D660" t="str">
            <v>Rhythm Kyoshin HN</v>
          </cell>
        </row>
        <row r="661">
          <cell r="B661" t="str">
            <v>VN135089-0010</v>
          </cell>
          <cell r="C661" t="str">
            <v>SLEEVE</v>
          </cell>
          <cell r="D661" t="str">
            <v>Rhythm Kyoshin HN</v>
          </cell>
        </row>
        <row r="662">
          <cell r="B662" t="str">
            <v>VN135089-0020</v>
          </cell>
          <cell r="C662" t="str">
            <v>SLEEVE</v>
          </cell>
          <cell r="D662" t="str">
            <v>Rhythm Kyoshin HN</v>
          </cell>
        </row>
        <row r="663">
          <cell r="B663" t="str">
            <v>VN139708-0130HR</v>
          </cell>
          <cell r="C663" t="str">
            <v>PLATE</v>
          </cell>
          <cell r="D663" t="str">
            <v>Hariki</v>
          </cell>
        </row>
        <row r="664">
          <cell r="B664" t="str">
            <v>VN139729-0130</v>
          </cell>
          <cell r="C664" t="str">
            <v>PACKING</v>
          </cell>
          <cell r="D664" t="str">
            <v>NOK ASIA</v>
          </cell>
        </row>
        <row r="665">
          <cell r="B665" t="str">
            <v>VN139729-0140</v>
          </cell>
          <cell r="C665" t="str">
            <v>PACKING</v>
          </cell>
          <cell r="D665" t="str">
            <v>NOK ASIA</v>
          </cell>
        </row>
        <row r="666">
          <cell r="B666" t="str">
            <v>VN139729-0150</v>
          </cell>
          <cell r="C666" t="str">
            <v>PACKING</v>
          </cell>
          <cell r="D666" t="str">
            <v>NOK ASIA</v>
          </cell>
        </row>
        <row r="667">
          <cell r="B667" t="str">
            <v>VN139740-0280</v>
          </cell>
          <cell r="C667" t="str">
            <v>COIL S/A</v>
          </cell>
          <cell r="D667" t="str">
            <v>KYOSHIN HCM</v>
          </cell>
        </row>
        <row r="668">
          <cell r="B668" t="str">
            <v>VN198700-1080</v>
          </cell>
          <cell r="C668" t="str">
            <v>SENSOR</v>
          </cell>
          <cell r="D668" t="str">
            <v xml:space="preserve">TOYOTA TSUSHO - AISP </v>
          </cell>
        </row>
        <row r="669">
          <cell r="B669" t="str">
            <v>VN949150-3260</v>
          </cell>
          <cell r="C669" t="str">
            <v>SEAL, OIL</v>
          </cell>
          <cell r="D669" t="str">
            <v>NOK ASIA</v>
          </cell>
        </row>
        <row r="670">
          <cell r="B670" t="str">
            <v>VN949176-5940</v>
          </cell>
          <cell r="C670" t="str">
            <v>SPRING</v>
          </cell>
          <cell r="D670" t="str">
            <v>Advanex - VN</v>
          </cell>
        </row>
        <row r="671">
          <cell r="B671" t="str">
            <v>VN949176-5950</v>
          </cell>
          <cell r="C671" t="str">
            <v>SPRING</v>
          </cell>
          <cell r="D671" t="str">
            <v>Advanex - VN</v>
          </cell>
        </row>
        <row r="672">
          <cell r="B672" t="str">
            <v>VN139751-0160</v>
          </cell>
          <cell r="C672" t="str">
            <v>PLATE, MAGETIC, 1W</v>
          </cell>
          <cell r="D672" t="str">
            <v>Kohwa</v>
          </cell>
        </row>
        <row r="673">
          <cell r="B673" t="str">
            <v>VN139734-0190</v>
          </cell>
          <cell r="C673" t="str">
            <v>CORE, STATOR</v>
          </cell>
          <cell r="D673" t="str">
            <v>Kohwa</v>
          </cell>
        </row>
        <row r="674">
          <cell r="B674" t="str">
            <v>VN949046-3580</v>
          </cell>
          <cell r="C674" t="str">
            <v>BOLT</v>
          </cell>
          <cell r="D674" t="str">
            <v>Fujita Rashi</v>
          </cell>
        </row>
        <row r="675">
          <cell r="B675" t="str">
            <v>VN135098-0040</v>
          </cell>
          <cell r="C675" t="str">
            <v>SCREW</v>
          </cell>
          <cell r="D675" t="str">
            <v>Fujita Rashi</v>
          </cell>
        </row>
        <row r="676">
          <cell r="B676" t="str">
            <v>139734-0200</v>
          </cell>
          <cell r="C676" t="str">
            <v>CORE, STATOR, 1W</v>
          </cell>
          <cell r="D676" t="str">
            <v>DAI AN</v>
          </cell>
        </row>
        <row r="677">
          <cell r="B677" t="str">
            <v>VN139708-0140</v>
          </cell>
          <cell r="C677" t="str">
            <v>PLATE</v>
          </cell>
          <cell r="D677" t="str">
            <v>Hariki</v>
          </cell>
        </row>
        <row r="678">
          <cell r="B678" t="str">
            <v>139751-0150</v>
          </cell>
          <cell r="C678" t="str">
            <v>PLATE,MAGETIC, 1W</v>
          </cell>
          <cell r="D678" t="str">
            <v>DAI AN</v>
          </cell>
        </row>
        <row r="679">
          <cell r="B679" t="str">
            <v>S900006</v>
          </cell>
          <cell r="C679" t="str">
            <v>TETRAETHOXYLILANE</v>
          </cell>
          <cell r="D679" t="str">
            <v>TOYOTA TSUSHO (Chemical)</v>
          </cell>
        </row>
        <row r="680">
          <cell r="B680" t="str">
            <v>S900016</v>
          </cell>
          <cell r="C680" t="str">
            <v>FLOUROALKYSILANE</v>
          </cell>
          <cell r="D680" t="str">
            <v>TOYOTA TSUSHO (Chemical)</v>
          </cell>
        </row>
        <row r="681">
          <cell r="B681" t="str">
            <v>S900008</v>
          </cell>
          <cell r="C681" t="str">
            <v>HYDROCHORIC ACID-0.05N</v>
          </cell>
          <cell r="D681" t="str">
            <v>TOYOTA TSUSHO (Chemical)</v>
          </cell>
        </row>
        <row r="682">
          <cell r="B682" t="str">
            <v>S100005</v>
          </cell>
          <cell r="C682" t="str">
            <v>Fluorine Grease NOXLUB</v>
          </cell>
          <cell r="D682" t="str">
            <v>TOYOTA TSUSHO (Chemical)</v>
          </cell>
        </row>
        <row r="683">
          <cell r="B683" t="str">
            <v>S900009</v>
          </cell>
          <cell r="C683" t="str">
            <v>RHODAMINE 6.GO</v>
          </cell>
          <cell r="D683" t="str">
            <v>TOYOTA TSUSHO (Chemical)</v>
          </cell>
        </row>
        <row r="684">
          <cell r="B684" t="str">
            <v>VNS200005</v>
          </cell>
          <cell r="C684" t="str">
            <v>SILICONE ADHESIVE TB-1209</v>
          </cell>
          <cell r="D684" t="str">
            <v>LONGSON</v>
          </cell>
        </row>
        <row r="685">
          <cell r="B685" t="str">
            <v>S900001</v>
          </cell>
          <cell r="C685" t="str">
            <v>ETHANOL</v>
          </cell>
          <cell r="D685" t="str">
            <v xml:space="preserve">CT CP HÓA CHẤT </v>
          </cell>
        </row>
        <row r="686">
          <cell r="B686" t="str">
            <v>S200006</v>
          </cell>
          <cell r="C686" t="str">
            <v>Loctite 648</v>
          </cell>
          <cell r="D686" t="str">
            <v>TOYOTA TSUSHO (Chemical)</v>
          </cell>
        </row>
        <row r="687">
          <cell r="B687" t="str">
            <v>135051-1210EH</v>
          </cell>
          <cell r="C687" t="str">
            <v>VALVE</v>
          </cell>
          <cell r="D687" t="str">
            <v>E&amp;H</v>
          </cell>
        </row>
        <row r="688">
          <cell r="B688" t="str">
            <v>VN135013-2850</v>
          </cell>
          <cell r="C688" t="str">
            <v>NOZZLE</v>
          </cell>
          <cell r="D688" t="str">
            <v>Siam NDK</v>
          </cell>
        </row>
        <row r="689">
          <cell r="B689" t="str">
            <v>VN135013-2650</v>
          </cell>
          <cell r="C689" t="str">
            <v>NOZZLE</v>
          </cell>
          <cell r="D689" t="str">
            <v>MEINAN</v>
          </cell>
        </row>
        <row r="690">
          <cell r="B690" t="str">
            <v>VN135013-2580</v>
          </cell>
          <cell r="C690" t="str">
            <v>NOZZLE</v>
          </cell>
          <cell r="D690" t="str">
            <v>MEINAN</v>
          </cell>
        </row>
        <row r="691">
          <cell r="B691" t="str">
            <v>VN135051-1060</v>
          </cell>
          <cell r="C691" t="str">
            <v>VAVLE</v>
          </cell>
          <cell r="D691" t="str">
            <v>MEINAN</v>
          </cell>
        </row>
        <row r="692">
          <cell r="B692" t="str">
            <v>VN135051-0920</v>
          </cell>
          <cell r="C692" t="str">
            <v>VAVLE</v>
          </cell>
          <cell r="D692" t="str">
            <v>MEINAN</v>
          </cell>
        </row>
        <row r="693">
          <cell r="B693" t="str">
            <v>S900006</v>
          </cell>
          <cell r="C693" t="str">
            <v>TETRAETHOXYLILANE</v>
          </cell>
          <cell r="D693" t="str">
            <v>TOYOTA TSUSHO (Chemical)</v>
          </cell>
        </row>
        <row r="694">
          <cell r="B694" t="str">
            <v>S900016</v>
          </cell>
          <cell r="C694" t="str">
            <v>FLOUROALKYSILANE</v>
          </cell>
          <cell r="D694" t="str">
            <v>TOYOTA TSUSHO (Chemical)</v>
          </cell>
        </row>
        <row r="695">
          <cell r="B695" t="str">
            <v>S900008</v>
          </cell>
          <cell r="C695" t="str">
            <v>HYDROCHORIC ACID-0.05N</v>
          </cell>
          <cell r="D695" t="str">
            <v>TOYOTA TSUSHO (Chemical)</v>
          </cell>
        </row>
        <row r="696">
          <cell r="B696" t="str">
            <v>S900001</v>
          </cell>
          <cell r="C696" t="str">
            <v>ETHYL ALCOHOL</v>
          </cell>
          <cell r="D696" t="str">
            <v>HOA HOC UNG DUNG</v>
          </cell>
        </row>
        <row r="697">
          <cell r="B697" t="str">
            <v>S900009</v>
          </cell>
          <cell r="C697" t="str">
            <v>RHODAMINE 6.GO</v>
          </cell>
          <cell r="D697" t="str">
            <v>TOYOTA TSUSHO (Chemical)</v>
          </cell>
        </row>
        <row r="698">
          <cell r="B698" t="str">
            <v>VN150111-0032</v>
          </cell>
          <cell r="C698" t="str">
            <v>Housing, EGR</v>
          </cell>
          <cell r="D698" t="str">
            <v>HAL</v>
          </cell>
        </row>
        <row r="699">
          <cell r="B699" t="str">
            <v>VN150111-0052</v>
          </cell>
          <cell r="C699" t="str">
            <v>Housing, EGR</v>
          </cell>
          <cell r="D699" t="str">
            <v>HAL</v>
          </cell>
        </row>
        <row r="700">
          <cell r="B700" t="str">
            <v>VN150111-0250</v>
          </cell>
          <cell r="C700" t="str">
            <v>Housing, EGR</v>
          </cell>
          <cell r="D700" t="str">
            <v>HAL</v>
          </cell>
        </row>
        <row r="701">
          <cell r="B701" t="str">
            <v>VN150111-0260</v>
          </cell>
          <cell r="C701" t="str">
            <v>Housing, EGR</v>
          </cell>
          <cell r="D701" t="str">
            <v>HAL</v>
          </cell>
        </row>
        <row r="702">
          <cell r="B702" t="str">
            <v>VN150111-0151</v>
          </cell>
          <cell r="C702" t="str">
            <v>Housing, EGR</v>
          </cell>
          <cell r="D702" t="str">
            <v>HAL</v>
          </cell>
        </row>
        <row r="703">
          <cell r="B703" t="str">
            <v>VN150111-0190</v>
          </cell>
          <cell r="C703" t="str">
            <v>Housing, EGR</v>
          </cell>
          <cell r="D703" t="str">
            <v>HAL</v>
          </cell>
        </row>
        <row r="704">
          <cell r="B704" t="str">
            <v>VN150111-0201</v>
          </cell>
          <cell r="C704" t="str">
            <v>Housing, EGR</v>
          </cell>
          <cell r="D704" t="str">
            <v>HAL</v>
          </cell>
        </row>
        <row r="705">
          <cell r="B705" t="str">
            <v>VN150111-0231</v>
          </cell>
          <cell r="C705" t="str">
            <v>Housing, EGR</v>
          </cell>
          <cell r="D705" t="str">
            <v>HAL</v>
          </cell>
        </row>
        <row r="706">
          <cell r="B706" t="str">
            <v>VN150111-0370</v>
          </cell>
          <cell r="C706" t="str">
            <v>Housing, EGR</v>
          </cell>
          <cell r="D706" t="str">
            <v>HAL</v>
          </cell>
        </row>
        <row r="707">
          <cell r="B707" t="str">
            <v>HU150111-0280</v>
          </cell>
          <cell r="C707" t="str">
            <v>Housing, EGR</v>
          </cell>
          <cell r="D707" t="str">
            <v>DMHU (KSM)</v>
          </cell>
        </row>
        <row r="708">
          <cell r="B708" t="str">
            <v>VN150111-0400</v>
          </cell>
          <cell r="C708" t="str">
            <v>Housing, EGR</v>
          </cell>
          <cell r="D708" t="str">
            <v>HAL</v>
          </cell>
        </row>
        <row r="709">
          <cell r="B709" t="str">
            <v>VN150111-0380</v>
          </cell>
          <cell r="C709" t="str">
            <v>Housing, EGR</v>
          </cell>
          <cell r="D709" t="str">
            <v>HAL</v>
          </cell>
        </row>
        <row r="710">
          <cell r="B710" t="str">
            <v>VN150111-0350</v>
          </cell>
          <cell r="C710" t="str">
            <v>Housing, EGR</v>
          </cell>
          <cell r="D710" t="str">
            <v>HAL</v>
          </cell>
        </row>
        <row r="711">
          <cell r="B711" t="str">
            <v>VN150111-0410</v>
          </cell>
          <cell r="C711" t="str">
            <v>Housing, EGR</v>
          </cell>
          <cell r="D711" t="str">
            <v>HAL</v>
          </cell>
        </row>
        <row r="712">
          <cell r="B712" t="str">
            <v>VN150111-0360</v>
          </cell>
          <cell r="C712" t="str">
            <v>Housing, EGR</v>
          </cell>
          <cell r="D712" t="str">
            <v>HAL</v>
          </cell>
        </row>
        <row r="713">
          <cell r="B713" t="str">
            <v>VN150111-0460</v>
          </cell>
          <cell r="C713" t="str">
            <v>Housing, EGR</v>
          </cell>
          <cell r="D713" t="str">
            <v>HAL</v>
          </cell>
        </row>
        <row r="714">
          <cell r="B714" t="str">
            <v>VN150111-0480</v>
          </cell>
          <cell r="C714" t="str">
            <v>Housing, EGR</v>
          </cell>
          <cell r="D714" t="str">
            <v>HAL</v>
          </cell>
        </row>
        <row r="715">
          <cell r="B715" t="str">
            <v>VN150111-0540</v>
          </cell>
          <cell r="C715" t="str">
            <v>Housing, EGR</v>
          </cell>
          <cell r="D715" t="str">
            <v>HAL</v>
          </cell>
        </row>
        <row r="716">
          <cell r="B716" t="str">
            <v>150111-0530</v>
          </cell>
          <cell r="C716" t="str">
            <v>Housing, EGR</v>
          </cell>
          <cell r="D716" t="str">
            <v>DAIAN</v>
          </cell>
        </row>
        <row r="717">
          <cell r="B717" t="str">
            <v>HU150111-0390</v>
          </cell>
          <cell r="C717" t="str">
            <v>Housing, EGR</v>
          </cell>
          <cell r="D717" t="str">
            <v>DMHU (KSM)</v>
          </cell>
        </row>
        <row r="718">
          <cell r="B718" t="str">
            <v>VN150111-0470</v>
          </cell>
          <cell r="C718" t="str">
            <v>Housing, EGR</v>
          </cell>
          <cell r="D718" t="str">
            <v>HAL</v>
          </cell>
        </row>
        <row r="719">
          <cell r="B719" t="str">
            <v>VN150111-0510</v>
          </cell>
          <cell r="C719" t="str">
            <v>Housing, EGR</v>
          </cell>
          <cell r="D719" t="str">
            <v>Toyo Drilube</v>
          </cell>
        </row>
        <row r="720">
          <cell r="B720" t="str">
            <v>VN150111-0490</v>
          </cell>
          <cell r="C720" t="str">
            <v>HOUSING</v>
          </cell>
          <cell r="D720" t="str">
            <v>Toyo Drilube</v>
          </cell>
        </row>
        <row r="721">
          <cell r="B721" t="str">
            <v>VN150111-0450</v>
          </cell>
          <cell r="C721" t="str">
            <v>Housing, EGR</v>
          </cell>
          <cell r="D721" t="str">
            <v>Toyo Drilube</v>
          </cell>
        </row>
        <row r="722">
          <cell r="B722" t="str">
            <v>VN150111-0420</v>
          </cell>
          <cell r="C722" t="str">
            <v>HOUSING</v>
          </cell>
          <cell r="D722" t="str">
            <v>Toyo Drilube</v>
          </cell>
        </row>
        <row r="723">
          <cell r="B723" t="str">
            <v>VN150113-0020</v>
          </cell>
          <cell r="C723" t="str">
            <v>NOZZLE</v>
          </cell>
          <cell r="D723" t="str">
            <v>E&amp;H</v>
          </cell>
        </row>
        <row r="724">
          <cell r="B724" t="str">
            <v>VN150113-0030</v>
          </cell>
          <cell r="C724" t="str">
            <v>NOZZLE</v>
          </cell>
          <cell r="D724" t="str">
            <v>E&amp;H</v>
          </cell>
        </row>
        <row r="725">
          <cell r="B725" t="str">
            <v>150113-0090</v>
          </cell>
          <cell r="C725" t="str">
            <v>NOZZLE</v>
          </cell>
          <cell r="D725" t="str">
            <v>DAIAN</v>
          </cell>
        </row>
        <row r="726">
          <cell r="B726" t="str">
            <v>VN150113-0200</v>
          </cell>
          <cell r="C726" t="str">
            <v>NOZZLE</v>
          </cell>
          <cell r="D726" t="str">
            <v>Kobatech</v>
          </cell>
        </row>
        <row r="727">
          <cell r="B727" t="str">
            <v>VN150111-0361</v>
          </cell>
          <cell r="C727" t="str">
            <v>Housing, EGR</v>
          </cell>
          <cell r="D727" t="str">
            <v>HAL</v>
          </cell>
        </row>
        <row r="728">
          <cell r="B728" t="str">
            <v>VN150113-0210</v>
          </cell>
          <cell r="C728" t="str">
            <v>NOZZLE</v>
          </cell>
          <cell r="D728" t="str">
            <v>Surteckariya</v>
          </cell>
        </row>
        <row r="729">
          <cell r="B729" t="str">
            <v>VN150114-0010</v>
          </cell>
          <cell r="C729" t="str">
            <v>NOZZLE</v>
          </cell>
          <cell r="D729" t="str">
            <v>Kobatech</v>
          </cell>
        </row>
        <row r="730">
          <cell r="B730" t="str">
            <v>VN150114-0020</v>
          </cell>
          <cell r="C730" t="str">
            <v>NOZZLE 1W</v>
          </cell>
          <cell r="D730" t="str">
            <v>CURIOUS</v>
          </cell>
        </row>
        <row r="731">
          <cell r="B731" t="str">
            <v>VN150113-0280</v>
          </cell>
          <cell r="C731" t="str">
            <v>NOZZLE</v>
          </cell>
          <cell r="D731" t="str">
            <v>Surteckariya</v>
          </cell>
        </row>
        <row r="732">
          <cell r="B732" t="str">
            <v>VN150113-0310</v>
          </cell>
          <cell r="C732" t="str">
            <v>NOZZLE</v>
          </cell>
          <cell r="D732" t="str">
            <v>Surteckariya</v>
          </cell>
        </row>
        <row r="733">
          <cell r="B733" t="str">
            <v>VN150113-0220</v>
          </cell>
          <cell r="C733" t="str">
            <v>NOZZLE 1W</v>
          </cell>
          <cell r="D733" t="str">
            <v>CURIOUS</v>
          </cell>
        </row>
        <row r="734">
          <cell r="B734" t="str">
            <v>VN150113-0230</v>
          </cell>
          <cell r="C734" t="str">
            <v>NOZZLE</v>
          </cell>
          <cell r="D734" t="str">
            <v>Surteckariya</v>
          </cell>
        </row>
        <row r="735">
          <cell r="B735" t="str">
            <v>VN150113-0240</v>
          </cell>
          <cell r="C735" t="str">
            <v>NOZZLE 1W</v>
          </cell>
          <cell r="D735" t="str">
            <v>Kobatech</v>
          </cell>
        </row>
        <row r="736">
          <cell r="B736" t="str">
            <v>VN150113-0250</v>
          </cell>
          <cell r="C736" t="str">
            <v>NOZZLE 1W</v>
          </cell>
          <cell r="D736" t="str">
            <v>Kobatech</v>
          </cell>
        </row>
        <row r="737">
          <cell r="B737" t="str">
            <v>VN150113-0260</v>
          </cell>
          <cell r="C737" t="str">
            <v>NOZZLE</v>
          </cell>
          <cell r="D737" t="str">
            <v>Surteckariya</v>
          </cell>
        </row>
        <row r="738">
          <cell r="B738" t="str">
            <v>VN150125-0030</v>
          </cell>
          <cell r="C738" t="str">
            <v xml:space="preserve">PIPE </v>
          </cell>
          <cell r="D738" t="str">
            <v>Sunchirin</v>
          </cell>
        </row>
        <row r="739">
          <cell r="B739" t="str">
            <v>VN150125-0050</v>
          </cell>
          <cell r="C739" t="str">
            <v>PIPE</v>
          </cell>
          <cell r="D739" t="str">
            <v>Sunchirin</v>
          </cell>
        </row>
        <row r="740">
          <cell r="B740" t="str">
            <v>VN150125-0060</v>
          </cell>
          <cell r="C740" t="str">
            <v>PIPE</v>
          </cell>
          <cell r="D740" t="str">
            <v>Sunchirin</v>
          </cell>
        </row>
        <row r="741">
          <cell r="B741" t="str">
            <v>VN150125-0170</v>
          </cell>
          <cell r="C741" t="str">
            <v>PIPE</v>
          </cell>
          <cell r="D741" t="str">
            <v>Sunchirin</v>
          </cell>
        </row>
        <row r="742">
          <cell r="B742" t="str">
            <v>VN150125-0180</v>
          </cell>
          <cell r="C742" t="str">
            <v>PIPE</v>
          </cell>
          <cell r="D742" t="str">
            <v>Sunchirin</v>
          </cell>
        </row>
        <row r="743">
          <cell r="B743" t="str">
            <v>VN150125-0190</v>
          </cell>
          <cell r="C743" t="str">
            <v>PIPE</v>
          </cell>
          <cell r="D743" t="str">
            <v>Sunchirin</v>
          </cell>
        </row>
        <row r="744">
          <cell r="B744" t="str">
            <v>VN150126-0030</v>
          </cell>
          <cell r="C744" t="str">
            <v>PLUG</v>
          </cell>
          <cell r="D744" t="str">
            <v>KYOSHIN HCM</v>
          </cell>
        </row>
        <row r="745">
          <cell r="B745" t="str">
            <v>VN150126-0010</v>
          </cell>
          <cell r="C745" t="str">
            <v>PLUG</v>
          </cell>
          <cell r="D745" t="str">
            <v>KEIN HING</v>
          </cell>
        </row>
        <row r="746">
          <cell r="B746" t="str">
            <v>150123-0020</v>
          </cell>
          <cell r="C746" t="str">
            <v>BUSHING</v>
          </cell>
          <cell r="D746" t="str">
            <v>DAIAN</v>
          </cell>
        </row>
        <row r="747">
          <cell r="B747" t="str">
            <v>150123-0040</v>
          </cell>
          <cell r="C747" t="str">
            <v>BUSHING</v>
          </cell>
          <cell r="D747" t="str">
            <v>DAIAN</v>
          </cell>
        </row>
        <row r="748">
          <cell r="B748" t="str">
            <v>VN949150-3310</v>
          </cell>
          <cell r="C748" t="str">
            <v>SEAL OIL</v>
          </cell>
          <cell r="D748" t="str">
            <v>NOK THAI</v>
          </cell>
        </row>
        <row r="749">
          <cell r="B749" t="str">
            <v>VN150121-0030</v>
          </cell>
          <cell r="C749" t="str">
            <v>BEARING</v>
          </cell>
          <cell r="D749" t="str">
            <v>Minebea</v>
          </cell>
        </row>
        <row r="750">
          <cell r="B750" t="str">
            <v>VN150161-0031</v>
          </cell>
          <cell r="C750" t="str">
            <v>SHAFT, VALVE</v>
          </cell>
          <cell r="D750" t="str">
            <v>Hariki</v>
          </cell>
        </row>
        <row r="751">
          <cell r="B751" t="str">
            <v>VN150161-0190</v>
          </cell>
          <cell r="C751" t="str">
            <v>SHAFT, VALVE</v>
          </cell>
          <cell r="D751" t="str">
            <v>Hariki</v>
          </cell>
        </row>
        <row r="752">
          <cell r="B752" t="str">
            <v>VN150161-0210</v>
          </cell>
          <cell r="C752" t="str">
            <v>SHAFT, VALVE</v>
          </cell>
          <cell r="D752" t="str">
            <v>Hariki</v>
          </cell>
        </row>
        <row r="753">
          <cell r="B753" t="str">
            <v>VN150161-0021</v>
          </cell>
          <cell r="C753" t="str">
            <v>SHAFT, VALVE</v>
          </cell>
          <cell r="D753" t="str">
            <v>Hariki</v>
          </cell>
        </row>
        <row r="754">
          <cell r="B754" t="str">
            <v>VN150161-0150</v>
          </cell>
          <cell r="C754" t="str">
            <v>SHAFT, VALVE</v>
          </cell>
          <cell r="D754" t="str">
            <v>Hariki</v>
          </cell>
        </row>
        <row r="755">
          <cell r="B755" t="str">
            <v>VN150161-0170</v>
          </cell>
          <cell r="C755" t="str">
            <v>SHAFT, VALVE</v>
          </cell>
          <cell r="D755" t="str">
            <v>Hariki</v>
          </cell>
        </row>
        <row r="756">
          <cell r="B756" t="str">
            <v>VN150161-0240</v>
          </cell>
          <cell r="C756" t="str">
            <v>SHAFT, VALVE</v>
          </cell>
          <cell r="D756" t="str">
            <v>Hariki</v>
          </cell>
        </row>
        <row r="757">
          <cell r="B757" t="str">
            <v>VN150161-0250</v>
          </cell>
          <cell r="C757" t="str">
            <v>SHAFT, VALVE</v>
          </cell>
          <cell r="D757" t="str">
            <v>Hariki</v>
          </cell>
        </row>
        <row r="758">
          <cell r="B758" t="str">
            <v>VN150161-0180</v>
          </cell>
          <cell r="C758" t="str">
            <v>SHAFT, VALVE</v>
          </cell>
          <cell r="D758" t="str">
            <v>Hariki</v>
          </cell>
        </row>
        <row r="759">
          <cell r="B759" t="str">
            <v>150168-0030</v>
          </cell>
          <cell r="C759" t="str">
            <v>SHAFT</v>
          </cell>
          <cell r="D759" t="str">
            <v>DAIAN</v>
          </cell>
        </row>
        <row r="760">
          <cell r="B760" t="str">
            <v>VN150168-0010</v>
          </cell>
          <cell r="C760" t="str">
            <v>SHAFT</v>
          </cell>
          <cell r="D760" t="str">
            <v>Schaeffler</v>
          </cell>
        </row>
        <row r="761">
          <cell r="B761" t="str">
            <v>VN150155-0050</v>
          </cell>
          <cell r="C761" t="str">
            <v>SPRING,RETURN</v>
          </cell>
          <cell r="D761" t="str">
            <v>MATSUO</v>
          </cell>
        </row>
        <row r="762">
          <cell r="B762" t="str">
            <v>VN150155-0120</v>
          </cell>
          <cell r="C762" t="str">
            <v>SPRING,RETURN</v>
          </cell>
          <cell r="D762" t="str">
            <v>MATSUO</v>
          </cell>
        </row>
        <row r="763">
          <cell r="B763" t="str">
            <v>VN150155-0070</v>
          </cell>
          <cell r="C763" t="str">
            <v>SPRING,RETURN</v>
          </cell>
          <cell r="D763" t="str">
            <v>MATSUO</v>
          </cell>
        </row>
        <row r="764">
          <cell r="B764" t="str">
            <v>VN150155-0110</v>
          </cell>
          <cell r="C764" t="str">
            <v>SPRING, RETURN</v>
          </cell>
          <cell r="D764" t="str">
            <v>MIKURO</v>
          </cell>
        </row>
        <row r="765">
          <cell r="B765" t="str">
            <v>VN150141-0130</v>
          </cell>
          <cell r="C765" t="str">
            <v>GEAR VALVE</v>
          </cell>
          <cell r="D765" t="str">
            <v>NIPPO</v>
          </cell>
        </row>
        <row r="766">
          <cell r="B766" t="str">
            <v>VN150141-0100</v>
          </cell>
          <cell r="C766" t="str">
            <v>GEAR VALVE</v>
          </cell>
          <cell r="D766" t="str">
            <v>NIPPO</v>
          </cell>
        </row>
        <row r="767">
          <cell r="B767" t="str">
            <v>VN150141-0110</v>
          </cell>
          <cell r="C767" t="str">
            <v>GEAR VALVE</v>
          </cell>
          <cell r="D767" t="str">
            <v>NIPPO</v>
          </cell>
        </row>
        <row r="768">
          <cell r="B768" t="str">
            <v>VN150141-0120</v>
          </cell>
          <cell r="C768" t="str">
            <v>GEAR VALVE</v>
          </cell>
          <cell r="D768" t="str">
            <v>NIPPO</v>
          </cell>
        </row>
        <row r="769">
          <cell r="B769" t="str">
            <v>VN150146-0020</v>
          </cell>
          <cell r="C769" t="str">
            <v>GEAR</v>
          </cell>
          <cell r="D769" t="str">
            <v>NIPPO</v>
          </cell>
        </row>
        <row r="770">
          <cell r="B770" t="str">
            <v>150146-0010</v>
          </cell>
          <cell r="C770" t="str">
            <v>GEAR</v>
          </cell>
          <cell r="D770" t="str">
            <v>DAIAN</v>
          </cell>
        </row>
        <row r="771">
          <cell r="B771" t="str">
            <v>VN150152-0080</v>
          </cell>
          <cell r="C771" t="str">
            <v>VALVE,1W</v>
          </cell>
          <cell r="D771" t="str">
            <v>DSTH (PEM)</v>
          </cell>
        </row>
        <row r="772">
          <cell r="B772" t="str">
            <v>VN150151-0150</v>
          </cell>
          <cell r="C772" t="str">
            <v>VALVE</v>
          </cell>
          <cell r="D772" t="str">
            <v>MARUEI</v>
          </cell>
        </row>
        <row r="773">
          <cell r="B773" t="str">
            <v>VN150152-0030</v>
          </cell>
          <cell r="C773" t="str">
            <v>VALVE,1W</v>
          </cell>
          <cell r="D773" t="str">
            <v>DSTH (PEM)</v>
          </cell>
        </row>
        <row r="774">
          <cell r="B774" t="str">
            <v>VN150151-0041</v>
          </cell>
          <cell r="C774" t="str">
            <v>VALVE</v>
          </cell>
          <cell r="D774" t="str">
            <v>MARUEI</v>
          </cell>
        </row>
        <row r="775">
          <cell r="B775" t="str">
            <v>150152-0070</v>
          </cell>
          <cell r="C775" t="str">
            <v>VALVE,1W</v>
          </cell>
          <cell r="D775" t="str">
            <v>DAIAN</v>
          </cell>
        </row>
        <row r="776">
          <cell r="B776" t="str">
            <v>VN150151-0130</v>
          </cell>
          <cell r="C776" t="str">
            <v>VALVE</v>
          </cell>
          <cell r="D776" t="str">
            <v>MARUEI</v>
          </cell>
        </row>
        <row r="777">
          <cell r="B777" t="str">
            <v>VN150151-0210</v>
          </cell>
          <cell r="C777" t="str">
            <v>VALVE</v>
          </cell>
          <cell r="D777" t="str">
            <v>MARUEI</v>
          </cell>
        </row>
        <row r="778">
          <cell r="B778" t="str">
            <v>VN150151-0220</v>
          </cell>
          <cell r="C778" t="str">
            <v>VALVE</v>
          </cell>
          <cell r="D778" t="str">
            <v>MARUEI</v>
          </cell>
        </row>
        <row r="779">
          <cell r="B779" t="str">
            <v>150157-0020</v>
          </cell>
          <cell r="C779" t="str">
            <v>RING,SEAL</v>
          </cell>
          <cell r="D779" t="str">
            <v>DAIAN</v>
          </cell>
        </row>
        <row r="780">
          <cell r="B780" t="str">
            <v>150157-0050</v>
          </cell>
          <cell r="C780" t="str">
            <v>RING,SEAL</v>
          </cell>
          <cell r="D780" t="str">
            <v>DAIAN</v>
          </cell>
        </row>
        <row r="781">
          <cell r="B781" t="str">
            <v>150157-0070</v>
          </cell>
          <cell r="C781" t="str">
            <v>RING,SEAL</v>
          </cell>
          <cell r="D781" t="str">
            <v>DAIAN</v>
          </cell>
        </row>
        <row r="782">
          <cell r="B782" t="str">
            <v>150157-0100</v>
          </cell>
          <cell r="C782" t="str">
            <v>RING,SEAL</v>
          </cell>
          <cell r="D782" t="str">
            <v>DAIAN</v>
          </cell>
        </row>
        <row r="783">
          <cell r="B783" t="str">
            <v>195948-0251</v>
          </cell>
          <cell r="C783" t="str">
            <v>SCREW, STOP</v>
          </cell>
          <cell r="D783" t="str">
            <v>DAIAN</v>
          </cell>
        </row>
        <row r="784">
          <cell r="B784" t="str">
            <v>949006-9010</v>
          </cell>
          <cell r="C784" t="str">
            <v>SCREW</v>
          </cell>
          <cell r="D784" t="str">
            <v>DAIAN</v>
          </cell>
        </row>
        <row r="785">
          <cell r="B785" t="str">
            <v>VN949006-9070</v>
          </cell>
          <cell r="C785" t="str">
            <v>SCREW</v>
          </cell>
          <cell r="D785" t="str">
            <v>Fujita Rashi</v>
          </cell>
        </row>
        <row r="786">
          <cell r="B786" t="str">
            <v>150115-0020</v>
          </cell>
          <cell r="C786" t="str">
            <v>SEAL, GAS</v>
          </cell>
          <cell r="D786" t="str">
            <v>DAIAN</v>
          </cell>
        </row>
        <row r="787">
          <cell r="B787" t="str">
            <v>150115-0040</v>
          </cell>
          <cell r="C787" t="str">
            <v>SEAL, GAS</v>
          </cell>
          <cell r="D787" t="str">
            <v>DAIAN</v>
          </cell>
        </row>
        <row r="788">
          <cell r="B788" t="str">
            <v>HV192300-5010</v>
          </cell>
          <cell r="C788" t="str">
            <v>SENSOR,POSITION</v>
          </cell>
          <cell r="D788" t="str">
            <v>HDVN</v>
          </cell>
        </row>
        <row r="789">
          <cell r="B789" t="str">
            <v>HV192300-5020</v>
          </cell>
          <cell r="C789" t="str">
            <v>SENSOR,POSITION</v>
          </cell>
          <cell r="D789" t="str">
            <v>HDVN</v>
          </cell>
        </row>
        <row r="790">
          <cell r="B790" t="str">
            <v>HV192300-5050</v>
          </cell>
          <cell r="C790" t="str">
            <v>SENSOR,POSITION</v>
          </cell>
          <cell r="D790" t="str">
            <v>HDVN</v>
          </cell>
        </row>
        <row r="791">
          <cell r="B791" t="str">
            <v>HV192300-5060</v>
          </cell>
          <cell r="C791" t="str">
            <v>SENSOR,POSITION</v>
          </cell>
          <cell r="D791" t="str">
            <v>HDVN</v>
          </cell>
        </row>
        <row r="792">
          <cell r="B792" t="str">
            <v>HV192300-5070</v>
          </cell>
          <cell r="C792" t="str">
            <v>SENSOR,POSITION</v>
          </cell>
          <cell r="D792" t="str">
            <v>HDVN</v>
          </cell>
        </row>
        <row r="793">
          <cell r="B793" t="str">
            <v>HV192300-5090</v>
          </cell>
          <cell r="C793" t="str">
            <v>SENSOR, POSITION, MA</v>
          </cell>
          <cell r="D793" t="str">
            <v>HDVN</v>
          </cell>
        </row>
        <row r="794">
          <cell r="B794" t="str">
            <v>HV192300-5210</v>
          </cell>
          <cell r="C794" t="str">
            <v>SENSOR, POSITION, MA</v>
          </cell>
          <cell r="D794" t="str">
            <v>HDVN</v>
          </cell>
        </row>
        <row r="795">
          <cell r="B795" t="str">
            <v>HV192300-5120</v>
          </cell>
          <cell r="C795" t="str">
            <v>SENSOR, POSITION, MA</v>
          </cell>
          <cell r="D795" t="str">
            <v>HDVN</v>
          </cell>
        </row>
        <row r="796">
          <cell r="B796" t="str">
            <v>150163-0040</v>
          </cell>
          <cell r="C796" t="str">
            <v>WASHER</v>
          </cell>
          <cell r="D796" t="str">
            <v>DAIAN</v>
          </cell>
        </row>
        <row r="797">
          <cell r="B797" t="str">
            <v>VN150163-0010</v>
          </cell>
          <cell r="C797" t="str">
            <v>WASHER</v>
          </cell>
          <cell r="D797" t="str">
            <v>MATSUO</v>
          </cell>
        </row>
        <row r="798">
          <cell r="B798" t="str">
            <v>235100-0630</v>
          </cell>
          <cell r="C798" t="str">
            <v>MOTOR ASSY</v>
          </cell>
          <cell r="D798" t="str">
            <v>DNJP (ASMO JP)</v>
          </cell>
        </row>
        <row r="799">
          <cell r="B799" t="str">
            <v>AE235100-0820</v>
          </cell>
          <cell r="C799" t="str">
            <v>MOTOR ASSY</v>
          </cell>
          <cell r="D799" t="str">
            <v>AINE</v>
          </cell>
        </row>
        <row r="800">
          <cell r="B800" t="str">
            <v>235100-0590</v>
          </cell>
          <cell r="C800" t="str">
            <v>MOTOR ASSY</v>
          </cell>
          <cell r="D800" t="str">
            <v>DNJP (ASMO JP)</v>
          </cell>
        </row>
        <row r="801">
          <cell r="B801" t="str">
            <v>AE235100-0620</v>
          </cell>
          <cell r="C801" t="str">
            <v>MOTOR ASSY</v>
          </cell>
          <cell r="D801" t="str">
            <v>AINE</v>
          </cell>
        </row>
        <row r="802">
          <cell r="B802" t="str">
            <v>VN150166-0020</v>
          </cell>
          <cell r="C802" t="str">
            <v>GASKET</v>
          </cell>
          <cell r="D802" t="str">
            <v>FUJIKURA - VN</v>
          </cell>
        </row>
        <row r="803">
          <cell r="B803" t="str">
            <v>VN150166-0080</v>
          </cell>
          <cell r="C803" t="str">
            <v>GASKET</v>
          </cell>
          <cell r="D803" t="str">
            <v>HOINAK</v>
          </cell>
        </row>
        <row r="804">
          <cell r="B804" t="str">
            <v>VN150166-0120</v>
          </cell>
          <cell r="C804" t="str">
            <v>GASKET</v>
          </cell>
          <cell r="D804" t="str">
            <v>HOINAK</v>
          </cell>
        </row>
        <row r="805">
          <cell r="B805" t="str">
            <v>VN150166-0100</v>
          </cell>
          <cell r="C805" t="str">
            <v>GASKET</v>
          </cell>
          <cell r="D805" t="str">
            <v>HOINAK</v>
          </cell>
        </row>
        <row r="806">
          <cell r="B806" t="str">
            <v>VN150188-0010</v>
          </cell>
          <cell r="C806" t="str">
            <v>CAP</v>
          </cell>
          <cell r="D806" t="str">
            <v>HOINAK</v>
          </cell>
        </row>
        <row r="807">
          <cell r="B807" t="str">
            <v>VN150188-0020</v>
          </cell>
          <cell r="C807" t="str">
            <v>CAP</v>
          </cell>
          <cell r="D807" t="str">
            <v>HOINAK</v>
          </cell>
        </row>
        <row r="808">
          <cell r="B808" t="str">
            <v>VN150188-0030</v>
          </cell>
          <cell r="C808" t="str">
            <v>CAP</v>
          </cell>
          <cell r="D808" t="str">
            <v>HOINAK</v>
          </cell>
        </row>
        <row r="809">
          <cell r="B809" t="str">
            <v>VN150166-0130</v>
          </cell>
          <cell r="C809" t="str">
            <v>GASKET</v>
          </cell>
          <cell r="D809" t="str">
            <v>FUJIKURA - VN</v>
          </cell>
        </row>
        <row r="810">
          <cell r="B810" t="str">
            <v>VN150166-0110</v>
          </cell>
          <cell r="C810" t="str">
            <v>GASKET</v>
          </cell>
          <cell r="D810" t="str">
            <v>FUJIKURA - VN</v>
          </cell>
        </row>
        <row r="811">
          <cell r="B811" t="str">
            <v>VN150173-0020</v>
          </cell>
          <cell r="C811" t="str">
            <v>CLIP</v>
          </cell>
          <cell r="D811" t="str">
            <v>Advanex</v>
          </cell>
        </row>
        <row r="812">
          <cell r="B812" t="str">
            <v>VN150173-0010</v>
          </cell>
          <cell r="C812" t="str">
            <v>CLIP</v>
          </cell>
          <cell r="D812" t="str">
            <v>Advanex</v>
          </cell>
        </row>
        <row r="813">
          <cell r="B813" t="str">
            <v>VN150104-0033</v>
          </cell>
          <cell r="C813" t="str">
            <v>NAMEPLATE</v>
          </cell>
          <cell r="D813" t="str">
            <v>SHOEI</v>
          </cell>
        </row>
        <row r="814">
          <cell r="B814" t="str">
            <v>VN150104-0043</v>
          </cell>
          <cell r="C814" t="str">
            <v>NAMEPLATE</v>
          </cell>
          <cell r="D814" t="str">
            <v>SHOEI</v>
          </cell>
        </row>
        <row r="815">
          <cell r="B815" t="str">
            <v>VN150104-0073</v>
          </cell>
          <cell r="C815" t="str">
            <v>NAMEPLATE</v>
          </cell>
          <cell r="D815" t="str">
            <v>SHOEI</v>
          </cell>
        </row>
        <row r="816">
          <cell r="B816" t="str">
            <v>VN150104-0130</v>
          </cell>
          <cell r="C816" t="str">
            <v>NAMEPLATE</v>
          </cell>
          <cell r="D816" t="str">
            <v>SHOEI</v>
          </cell>
        </row>
        <row r="817">
          <cell r="B817" t="str">
            <v>VN150104-0230</v>
          </cell>
          <cell r="C817" t="str">
            <v>NAMEPLATE</v>
          </cell>
          <cell r="D817" t="str">
            <v>SHOEI</v>
          </cell>
        </row>
        <row r="818">
          <cell r="B818" t="str">
            <v>VN150104-0320</v>
          </cell>
          <cell r="C818" t="str">
            <v>NAMEPLATE</v>
          </cell>
          <cell r="D818" t="str">
            <v>SHOEI</v>
          </cell>
        </row>
        <row r="819">
          <cell r="B819" t="str">
            <v>VN150104-0350</v>
          </cell>
          <cell r="C819" t="str">
            <v>NAMEPLATE</v>
          </cell>
          <cell r="D819" t="str">
            <v>SHOEI</v>
          </cell>
        </row>
        <row r="820">
          <cell r="B820" t="str">
            <v>VN150104-0141</v>
          </cell>
          <cell r="C820" t="str">
            <v>NAMEPLATE</v>
          </cell>
          <cell r="D820" t="str">
            <v>SHOEI</v>
          </cell>
        </row>
        <row r="821">
          <cell r="B821" t="str">
            <v>VN150104-0430</v>
          </cell>
          <cell r="C821" t="str">
            <v>NAMEPLATE</v>
          </cell>
          <cell r="D821" t="str">
            <v>SHOEI</v>
          </cell>
        </row>
        <row r="822">
          <cell r="B822" t="str">
            <v>VN150186-0010</v>
          </cell>
          <cell r="C822" t="str">
            <v>DUCT</v>
          </cell>
          <cell r="D822" t="str">
            <v>Kotobuki</v>
          </cell>
        </row>
        <row r="823">
          <cell r="B823" t="str">
            <v>VN949140-8900</v>
          </cell>
          <cell r="C823" t="str">
            <v>O RING</v>
          </cell>
          <cell r="D823" t="str">
            <v>NOK THAI</v>
          </cell>
        </row>
        <row r="824">
          <cell r="B824" t="str">
            <v>949040-7990</v>
          </cell>
          <cell r="C824" t="str">
            <v>BOLT</v>
          </cell>
          <cell r="D824" t="str">
            <v>DAIAN</v>
          </cell>
        </row>
        <row r="825">
          <cell r="B825" t="str">
            <v>VN949082-3880</v>
          </cell>
          <cell r="C825" t="str">
            <v>PIN STRAIGHT</v>
          </cell>
          <cell r="D825" t="str">
            <v>Hariki</v>
          </cell>
        </row>
        <row r="826">
          <cell r="B826" t="str">
            <v>VN150113-0340</v>
          </cell>
          <cell r="C826" t="str">
            <v>NOZZLE</v>
          </cell>
          <cell r="D826" t="str">
            <v>Surteckariya</v>
          </cell>
        </row>
        <row r="827">
          <cell r="B827" t="str">
            <v>VN150114-0030</v>
          </cell>
          <cell r="C827" t="str">
            <v>NOZZLE 1W</v>
          </cell>
          <cell r="D827" t="str">
            <v>CURIOUS</v>
          </cell>
        </row>
        <row r="828">
          <cell r="B828" t="str">
            <v>S100005</v>
          </cell>
          <cell r="C828" t="str">
            <v>NOKLUB</v>
          </cell>
          <cell r="D828" t="str">
            <v>TOYOTA TSUSHO (Chemical)</v>
          </cell>
        </row>
        <row r="829">
          <cell r="B829" t="str">
            <v>S200006</v>
          </cell>
          <cell r="C829" t="str">
            <v>LOCTITE 648</v>
          </cell>
          <cell r="D829" t="str">
            <v>TOYOTA TSUSHO (Chemical)</v>
          </cell>
        </row>
        <row r="830">
          <cell r="B830" t="str">
            <v>VNS900014</v>
          </cell>
          <cell r="C830" t="str">
            <v>UV CURING RESIN-3067C</v>
          </cell>
          <cell r="D830" t="str">
            <v>Threebond</v>
          </cell>
        </row>
        <row r="831">
          <cell r="B831" t="str">
            <v>S900015</v>
          </cell>
          <cell r="C831" t="str">
            <v>ACRYLIC WHITE-2000GL</v>
          </cell>
          <cell r="D831" t="str">
            <v>TOYOTA TSUSHO (Chemical)</v>
          </cell>
        </row>
        <row r="832">
          <cell r="B832" t="str">
            <v>VN012034-0020</v>
          </cell>
          <cell r="C832" t="str">
            <v>SPRING</v>
          </cell>
          <cell r="D832" t="str">
            <v>Advanex - VN</v>
          </cell>
        </row>
        <row r="833">
          <cell r="B833" t="str">
            <v>012034-0020</v>
          </cell>
          <cell r="C833" t="str">
            <v>SPRING</v>
          </cell>
          <cell r="D833" t="str">
            <v>DAIAN</v>
          </cell>
        </row>
        <row r="834">
          <cell r="B834" t="str">
            <v>VN012039-0010</v>
          </cell>
          <cell r="C834" t="str">
            <v>SHAFT</v>
          </cell>
          <cell r="D834" t="str">
            <v>OHASHI</v>
          </cell>
        </row>
        <row r="835">
          <cell r="B835" t="str">
            <v>VN012039-0020</v>
          </cell>
          <cell r="C835" t="str">
            <v>SHAFT</v>
          </cell>
          <cell r="D835" t="str">
            <v>OHASHI</v>
          </cell>
        </row>
        <row r="836">
          <cell r="B836" t="str">
            <v>012039-0020</v>
          </cell>
          <cell r="C836" t="str">
            <v>SHAFT</v>
          </cell>
          <cell r="D836" t="str">
            <v>DAIAN</v>
          </cell>
        </row>
        <row r="837">
          <cell r="B837" t="str">
            <v>VN012040-0020</v>
          </cell>
          <cell r="C837" t="str">
            <v>CUSHION</v>
          </cell>
          <cell r="D837" t="str">
            <v>FUKOKU - VN</v>
          </cell>
        </row>
        <row r="838">
          <cell r="B838" t="str">
            <v>012040-0070</v>
          </cell>
          <cell r="C838" t="str">
            <v>CUSHION</v>
          </cell>
          <cell r="D838" t="str">
            <v>DAIAN</v>
          </cell>
        </row>
        <row r="839">
          <cell r="B839" t="str">
            <v>012079-0150</v>
          </cell>
          <cell r="C839" t="str">
            <v>PACKING</v>
          </cell>
          <cell r="D839" t="str">
            <v>DAIAN</v>
          </cell>
        </row>
        <row r="840">
          <cell r="B840" t="str">
            <v>VN012040-0030LC</v>
          </cell>
          <cell r="C840" t="str">
            <v>CUSHION</v>
          </cell>
          <cell r="D840" t="str">
            <v>FUKOKU - VN</v>
          </cell>
        </row>
        <row r="841">
          <cell r="B841" t="str">
            <v>012047-0010</v>
          </cell>
          <cell r="C841" t="str">
            <v>FILTER</v>
          </cell>
          <cell r="D841" t="str">
            <v>DAIAN</v>
          </cell>
        </row>
        <row r="842">
          <cell r="B842" t="str">
            <v>VN012049-0090</v>
          </cell>
          <cell r="C842" t="str">
            <v>PLATE, THRUST</v>
          </cell>
          <cell r="D842" t="str">
            <v>Kawabe</v>
          </cell>
        </row>
        <row r="843">
          <cell r="B843" t="str">
            <v>012049-0090</v>
          </cell>
          <cell r="C843" t="str">
            <v>PLATE, THRUST</v>
          </cell>
          <cell r="D843" t="str">
            <v>DAIAN</v>
          </cell>
        </row>
        <row r="844">
          <cell r="B844" t="str">
            <v>VN012049-0280</v>
          </cell>
          <cell r="C844" t="str">
            <v>PLATE, THRUST</v>
          </cell>
          <cell r="D844" t="str">
            <v>Kawabe</v>
          </cell>
        </row>
        <row r="845">
          <cell r="B845" t="str">
            <v>VN012079-0020</v>
          </cell>
          <cell r="C845" t="str">
            <v>PACKING</v>
          </cell>
          <cell r="D845" t="str">
            <v>HOINAK</v>
          </cell>
        </row>
        <row r="846">
          <cell r="B846" t="str">
            <v>VN012079-0120</v>
          </cell>
          <cell r="C846" t="str">
            <v>PACKING</v>
          </cell>
          <cell r="D846" t="str">
            <v>HOINAK</v>
          </cell>
        </row>
        <row r="847">
          <cell r="B847" t="str">
            <v>VN012049-0150</v>
          </cell>
          <cell r="C847" t="str">
            <v>PLATE, THRUST</v>
          </cell>
          <cell r="D847" t="str">
            <v>Kawabe</v>
          </cell>
        </row>
        <row r="848">
          <cell r="B848" t="str">
            <v>VN012049-0160</v>
          </cell>
          <cell r="C848" t="str">
            <v>PLATE, THRUST</v>
          </cell>
          <cell r="D848" t="str">
            <v>Kawabe</v>
          </cell>
        </row>
        <row r="849">
          <cell r="B849" t="str">
            <v>VN012049-0170</v>
          </cell>
          <cell r="C849" t="str">
            <v>PLATE, THRUST</v>
          </cell>
          <cell r="D849" t="str">
            <v>Kawabe</v>
          </cell>
        </row>
        <row r="850">
          <cell r="B850" t="str">
            <v>VN012049-0180</v>
          </cell>
          <cell r="C850" t="str">
            <v>PLATE, THRUST</v>
          </cell>
          <cell r="D850" t="str">
            <v>Kawabe</v>
          </cell>
        </row>
        <row r="851">
          <cell r="B851" t="str">
            <v>012049-0150</v>
          </cell>
          <cell r="C851" t="str">
            <v>PLATE, THRUST</v>
          </cell>
          <cell r="D851" t="str">
            <v>DAIAN</v>
          </cell>
        </row>
        <row r="852">
          <cell r="B852" t="str">
            <v>012049-0160</v>
          </cell>
          <cell r="C852" t="str">
            <v>PLATE, THRUST</v>
          </cell>
          <cell r="D852" t="str">
            <v>DAIAN</v>
          </cell>
        </row>
        <row r="853">
          <cell r="B853" t="str">
            <v>012049-0170</v>
          </cell>
          <cell r="C853" t="str">
            <v>PLATE, THRUST</v>
          </cell>
          <cell r="D853" t="str">
            <v>DAIAN</v>
          </cell>
        </row>
        <row r="854">
          <cell r="B854" t="str">
            <v>012049-0180</v>
          </cell>
          <cell r="C854" t="str">
            <v>PLATE, THRUST</v>
          </cell>
          <cell r="D854" t="str">
            <v>DAIAN</v>
          </cell>
        </row>
        <row r="855">
          <cell r="B855" t="str">
            <v>012025-0050</v>
          </cell>
          <cell r="C855" t="str">
            <v>COVER A</v>
          </cell>
          <cell r="D855" t="str">
            <v>DAIAN</v>
          </cell>
        </row>
        <row r="856">
          <cell r="B856" t="str">
            <v>012025-0041</v>
          </cell>
          <cell r="C856" t="str">
            <v>COVER A</v>
          </cell>
          <cell r="D856" t="str">
            <v>DAIAN</v>
          </cell>
        </row>
        <row r="857">
          <cell r="B857" t="str">
            <v>012048-0020</v>
          </cell>
          <cell r="C857" t="str">
            <v>PLATE, STATOR</v>
          </cell>
          <cell r="D857" t="str">
            <v>DAIAN</v>
          </cell>
        </row>
        <row r="858">
          <cell r="B858" t="str">
            <v>VN012048-0010</v>
          </cell>
          <cell r="C858" t="str">
            <v>PLATE, STATOR</v>
          </cell>
          <cell r="D858" t="str">
            <v>Rhythm Kyoshin HN</v>
          </cell>
        </row>
        <row r="859">
          <cell r="B859" t="str">
            <v>VN012016-6010</v>
          </cell>
          <cell r="C859" t="str">
            <v>NAME PLATE</v>
          </cell>
          <cell r="D859" t="str">
            <v>SHOEI</v>
          </cell>
        </row>
        <row r="860">
          <cell r="B860" t="str">
            <v>012071-0020</v>
          </cell>
          <cell r="C860" t="str">
            <v>BEARING, DRY</v>
          </cell>
          <cell r="D860" t="str">
            <v>DAIAN</v>
          </cell>
        </row>
        <row r="861">
          <cell r="B861" t="str">
            <v>195976-0020</v>
          </cell>
          <cell r="C861" t="str">
            <v>SEA,OIL</v>
          </cell>
          <cell r="D861" t="str">
            <v>DAIAN</v>
          </cell>
        </row>
        <row r="862">
          <cell r="B862" t="str">
            <v>012063-0060</v>
          </cell>
          <cell r="C862" t="str">
            <v>GEAR</v>
          </cell>
          <cell r="D862" t="str">
            <v>DAIAN</v>
          </cell>
        </row>
        <row r="863">
          <cell r="B863" t="str">
            <v>VN012079-0130</v>
          </cell>
          <cell r="C863" t="str">
            <v>PACKING</v>
          </cell>
          <cell r="D863" t="str">
            <v>HOINAK</v>
          </cell>
        </row>
        <row r="864">
          <cell r="B864" t="str">
            <v>VN92150-06061</v>
          </cell>
          <cell r="C864" t="str">
            <v>NUT, FLANGE</v>
          </cell>
          <cell r="D864" t="str">
            <v>Fujita Rashi</v>
          </cell>
        </row>
        <row r="865">
          <cell r="B865" t="str">
            <v>949048-0430</v>
          </cell>
          <cell r="C865" t="str">
            <v>BOLT, WASHER HEAD</v>
          </cell>
          <cell r="D865" t="str">
            <v>DAIAN</v>
          </cell>
        </row>
        <row r="866">
          <cell r="B866" t="str">
            <v>012055-0150</v>
          </cell>
          <cell r="C866" t="str">
            <v>MANIFOLD</v>
          </cell>
          <cell r="D866" t="str">
            <v>DAIAN</v>
          </cell>
        </row>
        <row r="867">
          <cell r="B867" t="str">
            <v>VN012016-5250</v>
          </cell>
          <cell r="C867" t="str">
            <v>NAME PLATE</v>
          </cell>
          <cell r="D867" t="str">
            <v>SHOEI</v>
          </cell>
        </row>
        <row r="868">
          <cell r="B868" t="str">
            <v>VN012099-0010</v>
          </cell>
          <cell r="C868" t="str">
            <v>BEARING</v>
          </cell>
          <cell r="D868" t="str">
            <v>Minebea</v>
          </cell>
        </row>
        <row r="869">
          <cell r="B869" t="str">
            <v>VN012035-0040</v>
          </cell>
          <cell r="C869" t="str">
            <v>GEAR</v>
          </cell>
          <cell r="D869" t="str">
            <v>NTA</v>
          </cell>
        </row>
        <row r="870">
          <cell r="B870" t="str">
            <v>VN012020-0070</v>
          </cell>
          <cell r="C870" t="str">
            <v>CASE SUB-ASSY</v>
          </cell>
          <cell r="D870" t="str">
            <v>OHARA</v>
          </cell>
        </row>
        <row r="871">
          <cell r="B871" t="str">
            <v>VN012020-0290</v>
          </cell>
          <cell r="C871" t="str">
            <v>CASE SUB-ASSY</v>
          </cell>
          <cell r="D871" t="str">
            <v>OHARA</v>
          </cell>
        </row>
        <row r="872">
          <cell r="B872" t="str">
            <v>VN012020-0130</v>
          </cell>
          <cell r="C872" t="str">
            <v>CASE SUB-ASSY</v>
          </cell>
          <cell r="D872" t="str">
            <v>OHARA</v>
          </cell>
        </row>
        <row r="873">
          <cell r="B873" t="str">
            <v>VN012020-0120</v>
          </cell>
          <cell r="C873" t="str">
            <v>CASE SUB-ASSY</v>
          </cell>
          <cell r="D873" t="str">
            <v>OHARA</v>
          </cell>
        </row>
        <row r="874">
          <cell r="B874" t="str">
            <v>VN012020-0191</v>
          </cell>
          <cell r="C874" t="str">
            <v>CASE SUB-ASSY</v>
          </cell>
          <cell r="D874" t="str">
            <v>MATSUO</v>
          </cell>
        </row>
        <row r="875">
          <cell r="B875" t="str">
            <v>VN012020-0250</v>
          </cell>
          <cell r="C875" t="str">
            <v>CASE SUB-ASSY</v>
          </cell>
          <cell r="D875" t="str">
            <v>MATSUO</v>
          </cell>
        </row>
        <row r="876">
          <cell r="B876" t="str">
            <v>VN012020-0180</v>
          </cell>
          <cell r="C876" t="str">
            <v>CASE SUB-ASSY</v>
          </cell>
          <cell r="D876" t="str">
            <v>MATSUO</v>
          </cell>
        </row>
        <row r="877">
          <cell r="B877" t="str">
            <v>VN012020-0220</v>
          </cell>
          <cell r="C877" t="str">
            <v>CASE SUB-ASSY</v>
          </cell>
          <cell r="D877" t="str">
            <v>MATSUO</v>
          </cell>
        </row>
        <row r="878">
          <cell r="B878" t="str">
            <v>VN012020-0230</v>
          </cell>
          <cell r="C878" t="str">
            <v>CASE SUB-ASSY</v>
          </cell>
          <cell r="D878" t="str">
            <v>OHARA</v>
          </cell>
        </row>
        <row r="879">
          <cell r="B879" t="str">
            <v>VN012020-0240</v>
          </cell>
          <cell r="C879" t="str">
            <v>CASE SUB-ASSY</v>
          </cell>
          <cell r="D879" t="str">
            <v>OHARA</v>
          </cell>
        </row>
        <row r="880">
          <cell r="B880" t="str">
            <v>VN012025-0230</v>
          </cell>
          <cell r="C880" t="str">
            <v>COVER A</v>
          </cell>
          <cell r="D880" t="str">
            <v>OHARA</v>
          </cell>
        </row>
        <row r="881">
          <cell r="B881" t="str">
            <v>VN012025-0141</v>
          </cell>
          <cell r="C881" t="str">
            <v>COVER A</v>
          </cell>
          <cell r="D881" t="str">
            <v>OHARA</v>
          </cell>
        </row>
        <row r="882">
          <cell r="B882" t="str">
            <v>VN012064-0040</v>
          </cell>
          <cell r="C882" t="str">
            <v>SHAFT</v>
          </cell>
          <cell r="D882" t="str">
            <v>MEINAN</v>
          </cell>
        </row>
        <row r="883">
          <cell r="B883" t="str">
            <v>VN012025-0220</v>
          </cell>
          <cell r="C883" t="str">
            <v>COVER A</v>
          </cell>
          <cell r="D883" t="str">
            <v>OHARA</v>
          </cell>
        </row>
        <row r="884">
          <cell r="B884" t="str">
            <v>VN012025-0030</v>
          </cell>
          <cell r="C884" t="str">
            <v>COVER A</v>
          </cell>
          <cell r="D884" t="str">
            <v>OHARA</v>
          </cell>
        </row>
        <row r="885">
          <cell r="B885" t="str">
            <v>VN012025-0070</v>
          </cell>
          <cell r="C885" t="str">
            <v>COVER B</v>
          </cell>
          <cell r="D885" t="str">
            <v>OHARA</v>
          </cell>
        </row>
        <row r="886">
          <cell r="B886" t="str">
            <v>VN012025-0090</v>
          </cell>
          <cell r="C886" t="str">
            <v>COVER B</v>
          </cell>
          <cell r="D886" t="str">
            <v>OHARA</v>
          </cell>
        </row>
        <row r="887">
          <cell r="B887" t="str">
            <v>VN012025-0101</v>
          </cell>
          <cell r="C887" t="str">
            <v>COVER A</v>
          </cell>
          <cell r="D887" t="str">
            <v>OHARA</v>
          </cell>
        </row>
        <row r="888">
          <cell r="B888" t="str">
            <v>VN012025-0080</v>
          </cell>
          <cell r="C888" t="str">
            <v>COVER A</v>
          </cell>
          <cell r="D888" t="str">
            <v>OHARA</v>
          </cell>
        </row>
        <row r="889">
          <cell r="B889" t="str">
            <v>VN012025-0180</v>
          </cell>
          <cell r="C889" t="str">
            <v>COVER A</v>
          </cell>
          <cell r="D889" t="str">
            <v>OHARA</v>
          </cell>
        </row>
        <row r="890">
          <cell r="B890" t="str">
            <v>VN012025-0190</v>
          </cell>
          <cell r="C890" t="str">
            <v>COVER A</v>
          </cell>
          <cell r="D890" t="str">
            <v>OHARA</v>
          </cell>
        </row>
        <row r="891">
          <cell r="B891" t="str">
            <v>VN012026-0020</v>
          </cell>
          <cell r="C891" t="str">
            <v>TERMINAL</v>
          </cell>
          <cell r="D891" t="str">
            <v>MATSUO</v>
          </cell>
        </row>
        <row r="892">
          <cell r="B892" t="str">
            <v>VN012026-0050</v>
          </cell>
          <cell r="C892" t="str">
            <v>TERMINAL</v>
          </cell>
          <cell r="D892" t="str">
            <v>MATSUO</v>
          </cell>
        </row>
        <row r="893">
          <cell r="B893" t="str">
            <v>VN012031-0020</v>
          </cell>
          <cell r="C893" t="str">
            <v>MOTOR</v>
          </cell>
          <cell r="D893" t="str">
            <v>MABUCHI</v>
          </cell>
        </row>
        <row r="894">
          <cell r="B894" t="str">
            <v>VN012031-0070</v>
          </cell>
          <cell r="C894" t="str">
            <v>MOTOR</v>
          </cell>
          <cell r="D894" t="str">
            <v>MABUCHI</v>
          </cell>
        </row>
        <row r="895">
          <cell r="B895" t="str">
            <v>VN012031-0040</v>
          </cell>
          <cell r="C895" t="str">
            <v>MOTOR</v>
          </cell>
          <cell r="D895" t="str">
            <v>MABUCHI</v>
          </cell>
        </row>
        <row r="896">
          <cell r="B896" t="str">
            <v>VN012036-0030</v>
          </cell>
          <cell r="C896" t="str">
            <v>GEAR HERICAL</v>
          </cell>
          <cell r="D896" t="str">
            <v>KYOSHIN HCM</v>
          </cell>
        </row>
        <row r="897">
          <cell r="B897" t="str">
            <v>VN012036-0040</v>
          </cell>
          <cell r="C897" t="str">
            <v>GEAR A</v>
          </cell>
          <cell r="D897" t="str">
            <v>KYOSHIN HCM</v>
          </cell>
        </row>
        <row r="898">
          <cell r="B898" t="str">
            <v>VN012036-0050</v>
          </cell>
          <cell r="C898" t="str">
            <v>GEAR HERICAL</v>
          </cell>
          <cell r="D898" t="str">
            <v>KYOSHIN HCM</v>
          </cell>
        </row>
        <row r="899">
          <cell r="B899" t="str">
            <v>VN012036-0070</v>
          </cell>
          <cell r="C899" t="str">
            <v>GEAR HERICAL</v>
          </cell>
          <cell r="D899" t="str">
            <v>KYOSHIN HCM</v>
          </cell>
        </row>
        <row r="900">
          <cell r="B900" t="str">
            <v>VN012036-0060</v>
          </cell>
          <cell r="C900" t="str">
            <v>GEAR A</v>
          </cell>
          <cell r="D900" t="str">
            <v>KYOSHIN HCM</v>
          </cell>
        </row>
        <row r="901">
          <cell r="B901" t="str">
            <v>VN012025-0200</v>
          </cell>
          <cell r="C901" t="str">
            <v>COVER A</v>
          </cell>
          <cell r="D901" t="str">
            <v>OHARA</v>
          </cell>
        </row>
        <row r="902">
          <cell r="B902" t="str">
            <v>VN012025-0210</v>
          </cell>
          <cell r="C902" t="str">
            <v>COVER A</v>
          </cell>
          <cell r="D902" t="str">
            <v>OHARA</v>
          </cell>
        </row>
        <row r="903">
          <cell r="B903" t="str">
            <v>VN012016-6111</v>
          </cell>
          <cell r="C903" t="str">
            <v>NAME PLATE</v>
          </cell>
          <cell r="D903" t="str">
            <v>SHOEI</v>
          </cell>
        </row>
        <row r="904">
          <cell r="B904" t="str">
            <v>VN012036-0080</v>
          </cell>
          <cell r="C904" t="str">
            <v>GEAR A</v>
          </cell>
          <cell r="D904" t="str">
            <v>KYOSHIN HCM</v>
          </cell>
        </row>
        <row r="905">
          <cell r="B905" t="str">
            <v>VN012016-6070</v>
          </cell>
          <cell r="C905" t="str">
            <v>NAME PLATE</v>
          </cell>
          <cell r="D905" t="str">
            <v>SHOEI</v>
          </cell>
        </row>
        <row r="906">
          <cell r="B906" t="str">
            <v>S100001</v>
          </cell>
          <cell r="C906" t="str">
            <v>GREASE MOLIKOTE HP-300</v>
          </cell>
          <cell r="D906" t="str">
            <v>TOYOTA TSUSHO (Chemical)</v>
          </cell>
        </row>
        <row r="907">
          <cell r="B907" t="str">
            <v>S100002</v>
          </cell>
          <cell r="C907" t="str">
            <v>OIL NYE SYNTHETIC 623B</v>
          </cell>
          <cell r="D907" t="str">
            <v>TOYOTA TSUSHO (Chemical)</v>
          </cell>
        </row>
        <row r="908">
          <cell r="B908" t="str">
            <v>S200001</v>
          </cell>
          <cell r="C908" t="str">
            <v>CEMEDINE SUPER X</v>
          </cell>
          <cell r="D908" t="str">
            <v>TOYOTA TSUSHO (Chemical)</v>
          </cell>
        </row>
        <row r="909">
          <cell r="B909" t="str">
            <v>S100003</v>
          </cell>
          <cell r="C909" t="str">
            <v>GREASE MOLYKOTE EM 30L</v>
          </cell>
          <cell r="D909" t="str">
            <v>TOYOTA TSUSHO (Chemical)</v>
          </cell>
        </row>
        <row r="910">
          <cell r="B910" t="str">
            <v>VN197423-0112</v>
          </cell>
          <cell r="C910" t="str">
            <v>HOUSING,CENTER 1W</v>
          </cell>
          <cell r="D910" t="str">
            <v>MATSUO</v>
          </cell>
        </row>
        <row r="911">
          <cell r="B911" t="str">
            <v>VN197427-4010</v>
          </cell>
          <cell r="C911" t="str">
            <v>HOUSING, BYPASS</v>
          </cell>
          <cell r="D911" t="str">
            <v>OHARA</v>
          </cell>
        </row>
        <row r="912">
          <cell r="B912" t="str">
            <v>VN197427-4000</v>
          </cell>
          <cell r="C912" t="str">
            <v>HOUSING, BYPASS</v>
          </cell>
          <cell r="D912" t="str">
            <v>OHARA</v>
          </cell>
        </row>
        <row r="913">
          <cell r="B913" t="str">
            <v>VN197427-0060</v>
          </cell>
          <cell r="C913" t="str">
            <v>HOUSING BYPASS</v>
          </cell>
          <cell r="D913" t="str">
            <v>OHARA</v>
          </cell>
        </row>
        <row r="914">
          <cell r="B914" t="str">
            <v>VN197427-0090</v>
          </cell>
          <cell r="C914" t="str">
            <v>HOUSING BYPASS</v>
          </cell>
          <cell r="D914" t="str">
            <v>OHARA</v>
          </cell>
        </row>
        <row r="915">
          <cell r="B915" t="str">
            <v>197700-0040</v>
          </cell>
          <cell r="C915" t="str">
            <v>CONTROLLER ASSY</v>
          </cell>
          <cell r="D915" t="str">
            <v>DNJP (IC)</v>
          </cell>
        </row>
        <row r="916">
          <cell r="B916" t="str">
            <v>197800-0100</v>
          </cell>
          <cell r="C916" t="str">
            <v>IC, HYBRID</v>
          </cell>
          <cell r="D916" t="str">
            <v>DNJP (IC)</v>
          </cell>
        </row>
        <row r="917">
          <cell r="B917" t="str">
            <v>197800-0110</v>
          </cell>
          <cell r="C917" t="str">
            <v>IC, HYBRID</v>
          </cell>
          <cell r="D917" t="str">
            <v>DNJP (IC)</v>
          </cell>
        </row>
        <row r="918">
          <cell r="B918" t="str">
            <v>197800-0070</v>
          </cell>
          <cell r="C918" t="str">
            <v>IC, HYBRID</v>
          </cell>
          <cell r="D918" t="str">
            <v>DNJP (IC)</v>
          </cell>
        </row>
        <row r="919">
          <cell r="B919" t="str">
            <v>197450-0040</v>
          </cell>
          <cell r="C919" t="str">
            <v>SENSOR ASSY</v>
          </cell>
          <cell r="D919" t="str">
            <v>DNJP (NISHIO)</v>
          </cell>
        </row>
        <row r="920">
          <cell r="B920" t="str">
            <v>197430-0060</v>
          </cell>
          <cell r="C920" t="str">
            <v>TERMINAL SUB ASSY</v>
          </cell>
          <cell r="D920" t="str">
            <v>DNJP (NISHIO)</v>
          </cell>
        </row>
        <row r="921">
          <cell r="B921" t="str">
            <v>197427-0070</v>
          </cell>
          <cell r="C921" t="str">
            <v>HOUSING BYPASS</v>
          </cell>
          <cell r="D921" t="str">
            <v>DNJP (NISHIO)</v>
          </cell>
        </row>
        <row r="922">
          <cell r="B922" t="str">
            <v>VN197428-4000</v>
          </cell>
          <cell r="C922" t="str">
            <v>COVER,HOUSING</v>
          </cell>
          <cell r="D922" t="str">
            <v>OHARA</v>
          </cell>
        </row>
        <row r="923">
          <cell r="B923" t="str">
            <v>VN197428-4010</v>
          </cell>
          <cell r="C923" t="str">
            <v>COVER,HOUSING</v>
          </cell>
          <cell r="D923" t="str">
            <v>OHARA</v>
          </cell>
        </row>
        <row r="924">
          <cell r="B924" t="str">
            <v>VN197428-4020</v>
          </cell>
          <cell r="C924" t="str">
            <v>COVER,HOUSING</v>
          </cell>
          <cell r="D924" t="str">
            <v>OHARA</v>
          </cell>
        </row>
        <row r="925">
          <cell r="B925" t="str">
            <v>197428-0240</v>
          </cell>
          <cell r="C925" t="str">
            <v>COVER,HOUSING</v>
          </cell>
          <cell r="D925" t="str">
            <v>DNJP (NISHIO)</v>
          </cell>
        </row>
        <row r="926">
          <cell r="B926" t="str">
            <v>197428-2160</v>
          </cell>
          <cell r="C926" t="str">
            <v>COVER,HOUSING</v>
          </cell>
          <cell r="D926" t="str">
            <v>DNJP (NISHIO)</v>
          </cell>
        </row>
        <row r="927">
          <cell r="B927" t="str">
            <v>197428-2170</v>
          </cell>
          <cell r="C927" t="str">
            <v>COVER,HOUSING</v>
          </cell>
          <cell r="D927" t="str">
            <v>DNJP (NISHIO)</v>
          </cell>
        </row>
        <row r="928">
          <cell r="B928" t="str">
            <v>197428-2230</v>
          </cell>
          <cell r="C928" t="str">
            <v>COVER,HOUSING</v>
          </cell>
          <cell r="D928" t="str">
            <v>DNJP (NISHIO)</v>
          </cell>
        </row>
        <row r="929">
          <cell r="B929" t="str">
            <v>197428-2240</v>
          </cell>
          <cell r="C929" t="str">
            <v>COVER,HOUSING</v>
          </cell>
          <cell r="D929" t="str">
            <v>DNJP (NISHIO)</v>
          </cell>
        </row>
        <row r="930">
          <cell r="B930" t="str">
            <v>197428-2270</v>
          </cell>
          <cell r="C930" t="str">
            <v>COVER,HOUSING</v>
          </cell>
          <cell r="D930" t="str">
            <v>DNJP (NISHIO)</v>
          </cell>
        </row>
        <row r="931">
          <cell r="B931" t="str">
            <v>197428-2260</v>
          </cell>
          <cell r="C931" t="str">
            <v>COVER,HOUSING</v>
          </cell>
          <cell r="D931" t="str">
            <v>DNJP (NISHIO)</v>
          </cell>
        </row>
        <row r="932">
          <cell r="B932" t="str">
            <v>197428-0050</v>
          </cell>
          <cell r="C932" t="str">
            <v>COVER,HOUSING</v>
          </cell>
          <cell r="D932" t="str">
            <v>DNJP (NISHIO)</v>
          </cell>
        </row>
        <row r="933">
          <cell r="B933" t="str">
            <v>VN197428-0210</v>
          </cell>
          <cell r="C933" t="str">
            <v xml:space="preserve">COVER,HOUSING </v>
          </cell>
          <cell r="D933" t="str">
            <v>OHARA</v>
          </cell>
        </row>
        <row r="934">
          <cell r="B934" t="str">
            <v>VN197428-0220</v>
          </cell>
          <cell r="C934" t="str">
            <v xml:space="preserve">COVER,HOUSING </v>
          </cell>
          <cell r="D934" t="str">
            <v>OHARA</v>
          </cell>
        </row>
        <row r="935">
          <cell r="B935" t="str">
            <v>VN197428-4050</v>
          </cell>
          <cell r="C935" t="str">
            <v>COVER,HOUSING</v>
          </cell>
          <cell r="D935" t="str">
            <v>OHARA</v>
          </cell>
        </row>
        <row r="936">
          <cell r="B936" t="str">
            <v>VN197428-4030</v>
          </cell>
          <cell r="C936" t="str">
            <v>COVER,HOUSING</v>
          </cell>
          <cell r="D936" t="str">
            <v>OHARA</v>
          </cell>
        </row>
        <row r="937">
          <cell r="B937" t="str">
            <v>VN197428-4041</v>
          </cell>
          <cell r="C937" t="str">
            <v>COVER,HOUSING</v>
          </cell>
          <cell r="D937" t="str">
            <v>OHARA</v>
          </cell>
        </row>
        <row r="938">
          <cell r="B938" t="str">
            <v>VN197442-0050</v>
          </cell>
          <cell r="C938" t="str">
            <v>THERMISTOR,SUB-ASSY</v>
          </cell>
          <cell r="D938" t="str">
            <v>HOKURIKU</v>
          </cell>
        </row>
        <row r="939">
          <cell r="B939" t="str">
            <v>VN949140-7960</v>
          </cell>
          <cell r="C939" t="str">
            <v>O-RING</v>
          </cell>
          <cell r="D939" t="str">
            <v>NOK THAI</v>
          </cell>
        </row>
        <row r="940">
          <cell r="B940" t="str">
            <v>VN949140-8740</v>
          </cell>
          <cell r="C940" t="str">
            <v xml:space="preserve">O-RING </v>
          </cell>
          <cell r="D940" t="str">
            <v>NOK THAI</v>
          </cell>
        </row>
        <row r="941">
          <cell r="B941" t="str">
            <v>197411-0130</v>
          </cell>
          <cell r="C941" t="str">
            <v>HOUSING, AIRFLOW METER</v>
          </cell>
          <cell r="D941" t="str">
            <v>DNJP (NISHIO)</v>
          </cell>
        </row>
        <row r="942">
          <cell r="B942" t="str">
            <v>197411-0160</v>
          </cell>
          <cell r="C942" t="str">
            <v>HOUSING, AIRFLOW METER</v>
          </cell>
          <cell r="D942" t="str">
            <v>DNJP (NISHIO)</v>
          </cell>
        </row>
        <row r="943">
          <cell r="B943" t="str">
            <v>91050-04088</v>
          </cell>
          <cell r="C943" t="str">
            <v>SCREW, CROSSRECESS PAN</v>
          </cell>
          <cell r="D943" t="str">
            <v>DNJP (NISHIO)</v>
          </cell>
        </row>
        <row r="944">
          <cell r="B944" t="str">
            <v>949322-1210</v>
          </cell>
          <cell r="C944" t="str">
            <v>GROMMET</v>
          </cell>
          <cell r="D944" t="str">
            <v>DNJP (NISHIO)</v>
          </cell>
        </row>
        <row r="945">
          <cell r="B945" t="str">
            <v>949322-1450</v>
          </cell>
          <cell r="C945" t="str">
            <v>GROMMET</v>
          </cell>
          <cell r="D945" t="str">
            <v>DNJP (NISHIO)</v>
          </cell>
        </row>
        <row r="946">
          <cell r="B946" t="str">
            <v>VN197428-2110</v>
          </cell>
          <cell r="C946" t="str">
            <v>COVER, HOUSING</v>
          </cell>
          <cell r="D946" t="str">
            <v>OHARA</v>
          </cell>
        </row>
        <row r="947">
          <cell r="B947" t="str">
            <v>VN197428-2000</v>
          </cell>
          <cell r="C947" t="str">
            <v>COVER, HOUSING</v>
          </cell>
          <cell r="D947" t="str">
            <v>OHARA</v>
          </cell>
        </row>
        <row r="948">
          <cell r="B948" t="str">
            <v>VN197428-2080</v>
          </cell>
          <cell r="C948" t="str">
            <v>COVER, HOUSING</v>
          </cell>
          <cell r="D948" t="str">
            <v>OHARA</v>
          </cell>
        </row>
        <row r="949">
          <cell r="B949" t="str">
            <v>VN197428-2090</v>
          </cell>
          <cell r="C949" t="str">
            <v>COVER, HOUSING</v>
          </cell>
          <cell r="D949" t="str">
            <v>OHARA</v>
          </cell>
        </row>
        <row r="950">
          <cell r="B950" t="str">
            <v>VN197428-2021</v>
          </cell>
          <cell r="C950" t="str">
            <v>COVER, HOUSING</v>
          </cell>
          <cell r="D950" t="str">
            <v>OHARA</v>
          </cell>
        </row>
        <row r="951">
          <cell r="B951" t="str">
            <v>VN197428-2071</v>
          </cell>
          <cell r="C951" t="str">
            <v>COVER, HOUSING</v>
          </cell>
          <cell r="D951" t="str">
            <v>OHARA</v>
          </cell>
        </row>
        <row r="952">
          <cell r="B952" t="str">
            <v>VN197428-3041</v>
          </cell>
          <cell r="C952" t="str">
            <v>COVER, HOUSING</v>
          </cell>
          <cell r="D952" t="str">
            <v>OHARA</v>
          </cell>
        </row>
        <row r="953">
          <cell r="B953" t="str">
            <v>VN197428-3080</v>
          </cell>
          <cell r="C953" t="str">
            <v>COVER, HOUSING</v>
          </cell>
          <cell r="D953" t="str">
            <v>OHARA</v>
          </cell>
        </row>
        <row r="954">
          <cell r="B954" t="str">
            <v>VN197428-3090</v>
          </cell>
          <cell r="C954" t="str">
            <v>COVER, HOUSING</v>
          </cell>
          <cell r="D954" t="str">
            <v>OHARA</v>
          </cell>
        </row>
        <row r="955">
          <cell r="B955" t="str">
            <v>197483-0020</v>
          </cell>
          <cell r="C955" t="str">
            <v>NUT, INSERT</v>
          </cell>
          <cell r="D955" t="str">
            <v>DNJP</v>
          </cell>
        </row>
        <row r="956">
          <cell r="B956" t="str">
            <v>VN197428-3031</v>
          </cell>
          <cell r="C956" t="str">
            <v>COVER, HOUSING</v>
          </cell>
          <cell r="D956" t="str">
            <v>OHARA</v>
          </cell>
        </row>
        <row r="957">
          <cell r="B957" t="str">
            <v>VN197428-3021</v>
          </cell>
          <cell r="C957" t="str">
            <v>COVER, HOUSING</v>
          </cell>
          <cell r="D957" t="str">
            <v>OHARA</v>
          </cell>
        </row>
        <row r="958">
          <cell r="B958" t="str">
            <v>S200003</v>
          </cell>
          <cell r="C958" t="str">
            <v>ADHESIVE TSE 3280G</v>
          </cell>
          <cell r="D958" t="str">
            <v>TOYOTA TSUSHO (Chemical)</v>
          </cell>
        </row>
        <row r="959">
          <cell r="B959" t="str">
            <v>M110003</v>
          </cell>
          <cell r="C959" t="str">
            <v xml:space="preserve">WIRE 250 </v>
          </cell>
          <cell r="D959" t="str">
            <v>TANAKA THAI</v>
          </cell>
        </row>
        <row r="960">
          <cell r="B960" t="str">
            <v>S200007</v>
          </cell>
          <cell r="C960" t="str">
            <v>SILICONE ADHESIVE TSE3251H</v>
          </cell>
          <cell r="D960" t="str">
            <v>TOYOTA TSUSHO (Chemical)</v>
          </cell>
        </row>
        <row r="961">
          <cell r="B961" t="str">
            <v>S900010</v>
          </cell>
          <cell r="C961" t="str">
            <v xml:space="preserve">SILICONE GEL-DS 096  </v>
          </cell>
          <cell r="D961" t="str">
            <v>TOYOTA TSUSHO (Chemical)</v>
          </cell>
        </row>
        <row r="962">
          <cell r="B962" t="str">
            <v>S900001</v>
          </cell>
          <cell r="C962" t="str">
            <v>ETHYL ALCOHL</v>
          </cell>
          <cell r="D962" t="str">
            <v>HHUD</v>
          </cell>
        </row>
        <row r="963">
          <cell r="B963" t="str">
            <v>S900002</v>
          </cell>
          <cell r="C963" t="str">
            <v>SILICON GEL DT-087</v>
          </cell>
          <cell r="D963" t="str">
            <v>TOYOTA TSUSHO (Chemical)</v>
          </cell>
        </row>
        <row r="964">
          <cell r="B964" t="str">
            <v>S200002</v>
          </cell>
          <cell r="C964" t="str">
            <v>EPOXY REXIN XN1244B</v>
          </cell>
          <cell r="D964" t="str">
            <v>NAGASE</v>
          </cell>
        </row>
        <row r="965">
          <cell r="B965" t="str">
            <v>S200004</v>
          </cell>
          <cell r="C965" t="str">
            <v>ADHESIVE SW2214</v>
          </cell>
          <cell r="D965" t="str">
            <v>TOYOTA TSUSHO (Chemical)</v>
          </cell>
        </row>
        <row r="966">
          <cell r="B966" t="str">
            <v>S900022</v>
          </cell>
          <cell r="C966" t="str">
            <v>PELNOX XM-2437(EPOSHIKI)</v>
          </cell>
          <cell r="D966" t="str">
            <v>TOYOTA TSUSHO (Chemical)</v>
          </cell>
        </row>
        <row r="967">
          <cell r="B967" t="str">
            <v>S900023</v>
          </cell>
          <cell r="C967" t="str">
            <v>PELCURE HY-690(EPOSHIKI)</v>
          </cell>
          <cell r="D967" t="str">
            <v>TOYOTA TSUSHO (Chemical)</v>
          </cell>
        </row>
        <row r="968">
          <cell r="B968" t="str">
            <v>S900024</v>
          </cell>
          <cell r="C968" t="str">
            <v>ETHANOL 99.5</v>
          </cell>
          <cell r="D968" t="str">
            <v xml:space="preserve">NISHI </v>
          </cell>
        </row>
        <row r="969">
          <cell r="B969" t="str">
            <v>S900025</v>
          </cell>
          <cell r="C969" t="str">
            <v>PRAIMA KBM 403</v>
          </cell>
          <cell r="D969" t="str">
            <v xml:space="preserve">KONISHI </v>
          </cell>
        </row>
        <row r="970">
          <cell r="B970" t="str">
            <v>S900026</v>
          </cell>
          <cell r="C970" t="str">
            <v xml:space="preserve">DISTILLED WATER </v>
          </cell>
          <cell r="D970" t="str">
            <v xml:space="preserve">VIET ANH </v>
          </cell>
        </row>
        <row r="971">
          <cell r="B971" t="str">
            <v>VN150123-0040</v>
          </cell>
          <cell r="C971" t="str">
            <v>BUSHING</v>
          </cell>
          <cell r="D971" t="str">
            <v>MITSUBISHI</v>
          </cell>
        </row>
        <row r="972">
          <cell r="B972" t="str">
            <v>VN150123-0020</v>
          </cell>
          <cell r="C972" t="str">
            <v>BUSHING</v>
          </cell>
          <cell r="D972" t="str">
            <v>MITSUBISHI</v>
          </cell>
        </row>
        <row r="973">
          <cell r="B973" t="str">
            <v>VN234068-0200</v>
          </cell>
          <cell r="C973" t="str">
            <v>HOLDER, PLUS</v>
          </cell>
          <cell r="D973" t="str">
            <v>NISSIN</v>
          </cell>
        </row>
        <row r="974">
          <cell r="B974" t="str">
            <v>VN234098-0200</v>
          </cell>
          <cell r="C974" t="str">
            <v>COVER FILTER</v>
          </cell>
          <cell r="D974" t="str">
            <v>NISSIN</v>
          </cell>
        </row>
        <row r="975">
          <cell r="B975" t="str">
            <v>VN234018-0200</v>
          </cell>
          <cell r="C975" t="str">
            <v>PIPE, FILTER</v>
          </cell>
          <cell r="D975" t="str">
            <v>TSUCHIYA JP</v>
          </cell>
        </row>
        <row r="976">
          <cell r="B976" t="str">
            <v>VN230411-0020</v>
          </cell>
          <cell r="C976" t="str">
            <v>GUIDE</v>
          </cell>
          <cell r="D976" t="str">
            <v>MARUEI</v>
          </cell>
        </row>
        <row r="977">
          <cell r="B977" t="str">
            <v>VN079651-2290</v>
          </cell>
          <cell r="C977" t="str">
            <v>SPOOL</v>
          </cell>
          <cell r="D977" t="str">
            <v>MARUEI</v>
          </cell>
        </row>
        <row r="978">
          <cell r="B978" t="str">
            <v>VN079617-2420</v>
          </cell>
          <cell r="C978" t="str">
            <v xml:space="preserve">SLEEVE VALVE </v>
          </cell>
          <cell r="D978" t="str">
            <v>MARUEI</v>
          </cell>
        </row>
        <row r="979">
          <cell r="B979" t="str">
            <v>MX229872-0761</v>
          </cell>
          <cell r="C979" t="str">
            <v>HOUSING VCT</v>
          </cell>
          <cell r="D979" t="str">
            <v>DNMX</v>
          </cell>
        </row>
        <row r="980">
          <cell r="B980" t="str">
            <v>M140001</v>
          </cell>
          <cell r="C980" t="str">
            <v>Ingot</v>
          </cell>
          <cell r="D980" t="str">
            <v>Daiki</v>
          </cell>
        </row>
        <row r="981">
          <cell r="B981" t="str">
            <v>VN079631-0640</v>
          </cell>
          <cell r="C981" t="str">
            <v>Yoke</v>
          </cell>
          <cell r="D981" t="str">
            <v>Nippa</v>
          </cell>
        </row>
        <row r="982">
          <cell r="B982" t="str">
            <v>VN229758-2110</v>
          </cell>
          <cell r="C982" t="str">
            <v>Braket</v>
          </cell>
          <cell r="D982" t="str">
            <v>Nissin</v>
          </cell>
        </row>
        <row r="983">
          <cell r="B983" t="str">
            <v>P900034</v>
          </cell>
          <cell r="C983" t="str">
            <v>SP6000</v>
          </cell>
          <cell r="D983" t="str">
            <v>TOYOTA TSUSHO (Chemical)</v>
          </cell>
        </row>
        <row r="984">
          <cell r="B984" t="str">
            <v>VN229771-0040</v>
          </cell>
          <cell r="C984" t="str">
            <v>Ring seal</v>
          </cell>
          <cell r="D984" t="str">
            <v>NOK Viet Nam</v>
          </cell>
        </row>
        <row r="985">
          <cell r="B985" t="str">
            <v>VN229771-0090</v>
          </cell>
          <cell r="C985" t="str">
            <v>Ring seal</v>
          </cell>
          <cell r="D985" t="str">
            <v>NOK Viet Nam</v>
          </cell>
        </row>
        <row r="986">
          <cell r="B986" t="str">
            <v>VN230551-0170</v>
          </cell>
          <cell r="C986" t="str">
            <v>Spool</v>
          </cell>
          <cell r="D986" t="str">
            <v>MICROTECHNO</v>
          </cell>
        </row>
        <row r="987">
          <cell r="B987" t="str">
            <v>VN230551-0180</v>
          </cell>
          <cell r="C987" t="str">
            <v>Spool</v>
          </cell>
          <cell r="D987" t="str">
            <v>MICROTECHNO</v>
          </cell>
        </row>
        <row r="988">
          <cell r="B988" t="str">
            <v>VN230551-0190</v>
          </cell>
          <cell r="C988" t="str">
            <v>Spool</v>
          </cell>
          <cell r="D988" t="str">
            <v>MICROTECHNO</v>
          </cell>
        </row>
        <row r="989">
          <cell r="B989" t="str">
            <v>VN230517-0370</v>
          </cell>
          <cell r="C989" t="str">
            <v>Sleeve</v>
          </cell>
          <cell r="D989" t="str">
            <v>MICROTECHNO</v>
          </cell>
        </row>
        <row r="990">
          <cell r="B990" t="str">
            <v>VN230517-0380</v>
          </cell>
          <cell r="C990" t="str">
            <v>Sleeve</v>
          </cell>
          <cell r="D990" t="str">
            <v>MICROTECHNO</v>
          </cell>
        </row>
        <row r="991">
          <cell r="B991" t="str">
            <v>VN230551-0200</v>
          </cell>
          <cell r="C991" t="str">
            <v>Spool</v>
          </cell>
          <cell r="D991" t="str">
            <v>Hariki</v>
          </cell>
        </row>
        <row r="992">
          <cell r="B992" t="str">
            <v>VN230551-0210</v>
          </cell>
          <cell r="C992" t="str">
            <v>Spool</v>
          </cell>
          <cell r="D992" t="str">
            <v>Hariki</v>
          </cell>
        </row>
        <row r="993">
          <cell r="B993" t="str">
            <v>VN198811-8340</v>
          </cell>
          <cell r="C993" t="str">
            <v>Pedal</v>
          </cell>
          <cell r="D993" t="str">
            <v>Yahagi</v>
          </cell>
        </row>
        <row r="994">
          <cell r="B994" t="str">
            <v>VN012063-0430</v>
          </cell>
          <cell r="C994" t="str">
            <v>GEAR</v>
          </cell>
          <cell r="D994" t="str">
            <v>NIPPO</v>
          </cell>
        </row>
        <row r="995">
          <cell r="B995" t="str">
            <v>VN230421-0030</v>
          </cell>
          <cell r="C995" t="str">
            <v>Shaft</v>
          </cell>
          <cell r="D995" t="str">
            <v>MEINAN</v>
          </cell>
        </row>
        <row r="996">
          <cell r="B996" t="str">
            <v>HV101362-5181</v>
          </cell>
          <cell r="C996" t="str">
            <v>VALVE ASSY,VACU</v>
          </cell>
          <cell r="D996" t="str">
            <v>HDVN</v>
          </cell>
        </row>
        <row r="997">
          <cell r="B997" t="str">
            <v>HV101362-59310V</v>
          </cell>
          <cell r="C997" t="str">
            <v>VALVE ASSY, VAC</v>
          </cell>
          <cell r="D997" t="str">
            <v>HDVN</v>
          </cell>
        </row>
        <row r="998">
          <cell r="B998" t="str">
            <v>HV101362-59311T</v>
          </cell>
          <cell r="C998" t="str">
            <v>VALVE ASSY, VAC</v>
          </cell>
          <cell r="D998" t="str">
            <v>HDVN</v>
          </cell>
        </row>
        <row r="999">
          <cell r="B999" t="str">
            <v>HV101362-60100V</v>
          </cell>
          <cell r="C999" t="str">
            <v>VALVE ASSY, VAC</v>
          </cell>
          <cell r="D999" t="str">
            <v>HDVN</v>
          </cell>
        </row>
        <row r="1000">
          <cell r="B1000" t="str">
            <v>HV101362-60101T</v>
          </cell>
          <cell r="C1000" t="str">
            <v>VALVE ASSY, VAC</v>
          </cell>
          <cell r="D1000" t="str">
            <v>HDVN</v>
          </cell>
        </row>
        <row r="1001">
          <cell r="B1001" t="str">
            <v>HV101362-60800V</v>
          </cell>
          <cell r="C1001" t="str">
            <v>VALVE ASSY, VAC</v>
          </cell>
          <cell r="D1001" t="str">
            <v>HDVN</v>
          </cell>
        </row>
        <row r="1002">
          <cell r="B1002" t="str">
            <v>HV101362-60801T</v>
          </cell>
          <cell r="C1002" t="str">
            <v>VALVE ASSY, VAC</v>
          </cell>
          <cell r="D1002" t="str">
            <v>HDVN</v>
          </cell>
        </row>
        <row r="1003">
          <cell r="B1003" t="str">
            <v>HV101362-6280</v>
          </cell>
          <cell r="C1003" t="str">
            <v>VALVE ASSY, VAC</v>
          </cell>
          <cell r="D1003" t="str">
            <v>HDVN</v>
          </cell>
        </row>
        <row r="1004">
          <cell r="B1004" t="str">
            <v>HV101362-6440</v>
          </cell>
          <cell r="C1004" t="str">
            <v>VALVE ASSY, VAC</v>
          </cell>
          <cell r="D1004" t="str">
            <v>HDVN</v>
          </cell>
        </row>
        <row r="1005">
          <cell r="B1005" t="str">
            <v>HV136200-73900V</v>
          </cell>
          <cell r="C1005" t="str">
            <v>VALVE, DUTY VAC</v>
          </cell>
          <cell r="D1005" t="str">
            <v>HDVN</v>
          </cell>
        </row>
        <row r="1006">
          <cell r="B1006" t="str">
            <v>HV136200-73901T</v>
          </cell>
          <cell r="C1006" t="str">
            <v>VALVE, DUTY VAC</v>
          </cell>
          <cell r="D1006" t="str">
            <v>HDVN</v>
          </cell>
        </row>
        <row r="1007">
          <cell r="B1007" t="str">
            <v>HV136200-73904T</v>
          </cell>
          <cell r="C1007" t="str">
            <v>VALVE, DUTY VAC</v>
          </cell>
          <cell r="D1007" t="str">
            <v>HDVN</v>
          </cell>
        </row>
        <row r="1008">
          <cell r="B1008" t="str">
            <v>HV184600-5080</v>
          </cell>
          <cell r="C1008" t="str">
            <v>SOL VLV, PURGE</v>
          </cell>
          <cell r="D1008" t="str">
            <v>HDVN</v>
          </cell>
        </row>
        <row r="1009">
          <cell r="B1009" t="str">
            <v>VN229751-0340</v>
          </cell>
          <cell r="C1009" t="str">
            <v>Spool</v>
          </cell>
          <cell r="D1009" t="str">
            <v>Curious</v>
          </cell>
        </row>
        <row r="1010">
          <cell r="B1010" t="str">
            <v>VN150157-0020</v>
          </cell>
          <cell r="C1010" t="str">
            <v>Ring seal</v>
          </cell>
          <cell r="D1010" t="str">
            <v>TPR VN</v>
          </cell>
        </row>
        <row r="1011">
          <cell r="B1011" t="str">
            <v>VN150157-0050</v>
          </cell>
          <cell r="C1011" t="str">
            <v>Ring seal</v>
          </cell>
          <cell r="D1011" t="str">
            <v>TPR VN</v>
          </cell>
        </row>
        <row r="1012">
          <cell r="B1012" t="str">
            <v>VN150157-0070</v>
          </cell>
          <cell r="C1012" t="str">
            <v>Ring seal</v>
          </cell>
          <cell r="D1012" t="str">
            <v>TPR VN</v>
          </cell>
        </row>
        <row r="1013">
          <cell r="B1013" t="str">
            <v>VN150157-0010</v>
          </cell>
          <cell r="C1013" t="str">
            <v>Ring seal</v>
          </cell>
          <cell r="D1013" t="str">
            <v>TPR VN</v>
          </cell>
        </row>
        <row r="1014">
          <cell r="B1014" t="str">
            <v>VN150168-0040</v>
          </cell>
          <cell r="C1014" t="str">
            <v>SHAFT</v>
          </cell>
          <cell r="D1014" t="str">
            <v>Schaeffler</v>
          </cell>
        </row>
        <row r="1015">
          <cell r="B1015" t="str">
            <v>VN230517-0340</v>
          </cell>
          <cell r="C1015" t="str">
            <v>Sleeve</v>
          </cell>
          <cell r="D1015" t="str">
            <v>Hariki</v>
          </cell>
        </row>
        <row r="1016">
          <cell r="B1016" t="str">
            <v>VN230517-0350</v>
          </cell>
          <cell r="C1016" t="str">
            <v>Sleeve</v>
          </cell>
          <cell r="D1016" t="str">
            <v>Hariki</v>
          </cell>
        </row>
        <row r="1017">
          <cell r="B1017" t="str">
            <v>VN230517-0360</v>
          </cell>
          <cell r="C1017" t="str">
            <v>Sleeve</v>
          </cell>
          <cell r="D1017" t="str">
            <v>Hariki</v>
          </cell>
        </row>
        <row r="1018">
          <cell r="B1018" t="str">
            <v>VN230551-0200</v>
          </cell>
          <cell r="C1018" t="str">
            <v>Spool</v>
          </cell>
          <cell r="D1018" t="str">
            <v>Hariki</v>
          </cell>
        </row>
        <row r="1019">
          <cell r="B1019" t="str">
            <v>VN230551-0210</v>
          </cell>
          <cell r="C1019" t="str">
            <v>Spool</v>
          </cell>
          <cell r="D1019" t="str">
            <v>Hariki</v>
          </cell>
        </row>
        <row r="1020">
          <cell r="B1020" t="str">
            <v>VN012025-0340</v>
          </cell>
          <cell r="C1020" t="str">
            <v>Spool</v>
          </cell>
          <cell r="D1020" t="str">
            <v>Kuroda</v>
          </cell>
        </row>
        <row r="1021">
          <cell r="B1021" t="str">
            <v>VN079617-2430</v>
          </cell>
          <cell r="C1021" t="str">
            <v>Sleeve</v>
          </cell>
          <cell r="D1021" t="str">
            <v>MARUEI</v>
          </cell>
        </row>
        <row r="1022">
          <cell r="B1022" t="str">
            <v>VN079651-2250</v>
          </cell>
          <cell r="C1022" t="str">
            <v>SPOOL</v>
          </cell>
          <cell r="D1022" t="str">
            <v>MICROTECHNO</v>
          </cell>
        </row>
        <row r="1023">
          <cell r="B1023" t="str">
            <v>VNS200010</v>
          </cell>
          <cell r="C1023" t="str">
            <v>SILICONE</v>
          </cell>
          <cell r="D1023" t="str">
            <v>Threebond</v>
          </cell>
        </row>
        <row r="1024">
          <cell r="B1024" t="str">
            <v>VN012035-0080</v>
          </cell>
          <cell r="C1024" t="str">
            <v>Gorm gear</v>
          </cell>
          <cell r="D1024" t="str">
            <v>NTA</v>
          </cell>
        </row>
        <row r="1025">
          <cell r="B1025" t="str">
            <v>VN150168-0040</v>
          </cell>
          <cell r="C1025" t="str">
            <v>SHAFT</v>
          </cell>
          <cell r="D1025" t="str">
            <v>SCHAEFFLER (SINGAPORE) PT</v>
          </cell>
        </row>
        <row r="1026">
          <cell r="B1026" t="str">
            <v>VN230539-0060</v>
          </cell>
          <cell r="D1026" t="str">
            <v>VINATAIYO</v>
          </cell>
        </row>
        <row r="1027">
          <cell r="B1027" t="str">
            <v>VN082011-0090</v>
          </cell>
          <cell r="C1027" t="str">
            <v>VALVE BODY, LOWER</v>
          </cell>
          <cell r="D1027" t="str">
            <v>Yamada</v>
          </cell>
        </row>
        <row r="1028">
          <cell r="B1028" t="str">
            <v>VN150155-0200</v>
          </cell>
          <cell r="C1028" t="str">
            <v>spring</v>
          </cell>
          <cell r="D1028" t="str">
            <v>Scherdel</v>
          </cell>
        </row>
        <row r="1029">
          <cell r="B1029" t="str">
            <v>VN229732-0450</v>
          </cell>
          <cell r="C1029" t="str">
            <v>YOKE</v>
          </cell>
          <cell r="D1029" t="str">
            <v>Surteckariya</v>
          </cell>
        </row>
        <row r="1030">
          <cell r="B1030" t="str">
            <v>VN197960-0100</v>
          </cell>
          <cell r="C1030" t="str">
            <v>Motor</v>
          </cell>
          <cell r="D1030" t="str">
            <v>Johnson</v>
          </cell>
        </row>
        <row r="1031">
          <cell r="B1031" t="str">
            <v>VN150111-0710</v>
          </cell>
          <cell r="C1031" t="str">
            <v>Housing</v>
          </cell>
          <cell r="D1031" t="str">
            <v>Shin E</v>
          </cell>
        </row>
        <row r="1032">
          <cell r="B1032" t="str">
            <v>VN150141-0221</v>
          </cell>
          <cell r="C1032" t="str">
            <v>Gear</v>
          </cell>
          <cell r="D1032" t="str">
            <v>Nippo</v>
          </cell>
        </row>
        <row r="1033">
          <cell r="B1033" t="str">
            <v>VN082370-0011</v>
          </cell>
          <cell r="C1033" t="str">
            <v>Actuator</v>
          </cell>
          <cell r="D1033" t="str">
            <v>Minebea</v>
          </cell>
        </row>
        <row r="1034">
          <cell r="B1034" t="str">
            <v>VN229758-2170</v>
          </cell>
          <cell r="C1034" t="str">
            <v>Bracket</v>
          </cell>
          <cell r="D1034" t="str">
            <v>Nissin</v>
          </cell>
        </row>
        <row r="1035">
          <cell r="B1035" t="str">
            <v>P900022</v>
          </cell>
          <cell r="C1035" t="str">
            <v>PK-4030</v>
          </cell>
          <cell r="D1035" t="str">
            <v>TOYOTA TSUSHO (Chemical)</v>
          </cell>
        </row>
        <row r="1036">
          <cell r="B1036" t="str">
            <v>P100010</v>
          </cell>
          <cell r="C1036" t="str">
            <v>CUTTING OIL FX90DJ</v>
          </cell>
          <cell r="D1036" t="str">
            <v>JFE Shoji Electronics Corporation</v>
          </cell>
        </row>
        <row r="1037">
          <cell r="B1037" t="str">
            <v>VN270111-1620</v>
          </cell>
          <cell r="C1037" t="str">
            <v>PEDAL</v>
          </cell>
          <cell r="D1037" t="str">
            <v>Kuroda</v>
          </cell>
        </row>
        <row r="1038">
          <cell r="B1038" t="str">
            <v>VN270111-1610</v>
          </cell>
          <cell r="C1038" t="str">
            <v>PEDAL</v>
          </cell>
          <cell r="D1038" t="str">
            <v>Kuroda</v>
          </cell>
        </row>
        <row r="1039">
          <cell r="B1039" t="str">
            <v>VN270172-0190</v>
          </cell>
          <cell r="C1039" t="str">
            <v>Base</v>
          </cell>
          <cell r="D1039" t="str">
            <v>Yahagi</v>
          </cell>
        </row>
        <row r="1040">
          <cell r="B1040" t="str">
            <v xml:space="preserve">  VN012035-0040</v>
          </cell>
          <cell r="C1040" t="str">
            <v>GEAR</v>
          </cell>
          <cell r="D1040" t="str">
            <v>NTA</v>
          </cell>
        </row>
      </sheetData>
      <sheetData sheetId="5"/>
      <sheetData sheetId="6"/>
      <sheetData sheetId="7"/>
      <sheetData sheetId="8"/>
      <sheetData sheetId="9" refreshError="1"/>
      <sheetData sheetId="10">
        <row r="71">
          <cell r="O71" t="str">
            <v>CO. XXX</v>
          </cell>
        </row>
      </sheetData>
      <sheetData sheetId="11">
        <row r="25">
          <cell r="E25" t="str">
            <v>APR</v>
          </cell>
        </row>
      </sheetData>
      <sheetData sheetId="12">
        <row r="71">
          <cell r="O71" t="str">
            <v>CO. XXX</v>
          </cell>
        </row>
      </sheetData>
      <sheetData sheetId="13">
        <row r="25">
          <cell r="E25" t="str">
            <v>APR</v>
          </cell>
        </row>
      </sheetData>
      <sheetData sheetId="14">
        <row r="71">
          <cell r="O71" t="str">
            <v>CO. XXX</v>
          </cell>
        </row>
      </sheetData>
      <sheetData sheetId="15">
        <row r="25">
          <cell r="E25" t="str">
            <v>APR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9C6A-5A62-4BEB-8B5B-4B57555B57BE}">
  <sheetPr codeName="Sheet1"/>
  <dimension ref="A1:AB118"/>
  <sheetViews>
    <sheetView tabSelected="1" zoomScale="90" zoomScaleNormal="90" workbookViewId="0">
      <pane xSplit="4" ySplit="5" topLeftCell="E56" activePane="bottomRight" state="frozen"/>
      <selection activeCell="G90" sqref="G90"/>
      <selection pane="topRight" activeCell="G90" sqref="G90"/>
      <selection pane="bottomLeft" activeCell="G90" sqref="G90"/>
      <selection pane="bottomRight" activeCell="D78" sqref="D78"/>
    </sheetView>
  </sheetViews>
  <sheetFormatPr defaultColWidth="9" defaultRowHeight="13.5" x14ac:dyDescent="0.15"/>
  <cols>
    <col min="1" max="1" width="3.375" style="1" customWidth="1"/>
    <col min="2" max="2" width="3.75" style="1" customWidth="1"/>
    <col min="3" max="3" width="9.125" style="1" customWidth="1"/>
    <col min="4" max="4" width="23.375" style="80" customWidth="1"/>
    <col min="5" max="9" width="4.875" style="1" customWidth="1"/>
    <col min="10" max="10" width="9.25" style="1" customWidth="1"/>
    <col min="11" max="11" width="6.625" style="74" customWidth="1"/>
    <col min="12" max="12" width="9.75" style="1" customWidth="1"/>
    <col min="13" max="13" width="10.875" style="1" customWidth="1"/>
    <col min="14" max="14" width="9.75" style="1" customWidth="1"/>
    <col min="15" max="16" width="9.625" style="1" customWidth="1"/>
    <col min="17" max="17" width="11.5" style="79" customWidth="1"/>
    <col min="18" max="18" width="7.625" style="3" customWidth="1"/>
    <col min="19" max="19" width="12" style="3" customWidth="1"/>
    <col min="20" max="20" width="9" style="1"/>
    <col min="21" max="21" width="17.375" style="1" bestFit="1" customWidth="1"/>
    <col min="22" max="22" width="9" style="1"/>
    <col min="23" max="23" width="5" style="1" bestFit="1" customWidth="1"/>
    <col min="24" max="16384" width="9" style="1"/>
  </cols>
  <sheetData>
    <row r="1" spans="1:19" ht="14.25" customHeight="1" x14ac:dyDescent="0.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ht="24.75" customHeight="1" x14ac:dyDescent="0.15">
      <c r="A2" s="4">
        <f>MAX(B9:B199)</f>
        <v>92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"/>
      <c r="O2" s="5"/>
      <c r="P2" s="5"/>
      <c r="Q2" s="5"/>
      <c r="R2" s="5"/>
    </row>
    <row r="3" spans="1:19" ht="18.75" customHeight="1" x14ac:dyDescent="0.15">
      <c r="B3" s="168" t="s">
        <v>0</v>
      </c>
      <c r="D3" s="169" t="s">
        <v>1</v>
      </c>
      <c r="E3" s="170" t="s">
        <v>2</v>
      </c>
      <c r="F3" s="171"/>
      <c r="G3" s="171"/>
      <c r="H3" s="171"/>
      <c r="I3" s="171"/>
      <c r="J3" s="171"/>
      <c r="K3" s="172" t="s">
        <v>3</v>
      </c>
      <c r="L3" s="173" t="s">
        <v>4</v>
      </c>
      <c r="M3" s="174"/>
      <c r="N3" s="174"/>
      <c r="O3" s="174"/>
      <c r="P3" s="175"/>
      <c r="Q3" s="179" t="s">
        <v>5</v>
      </c>
      <c r="R3" s="154" t="s">
        <v>6</v>
      </c>
    </row>
    <row r="4" spans="1:19" ht="18.75" customHeight="1" x14ac:dyDescent="0.15">
      <c r="B4" s="168"/>
      <c r="C4" s="6" t="s">
        <v>7</v>
      </c>
      <c r="D4" s="169"/>
      <c r="E4" s="157" t="s">
        <v>8</v>
      </c>
      <c r="F4" s="158"/>
      <c r="G4" s="158"/>
      <c r="H4" s="158"/>
      <c r="I4" s="159"/>
      <c r="J4" s="160" t="s">
        <v>9</v>
      </c>
      <c r="K4" s="172"/>
      <c r="L4" s="176"/>
      <c r="M4" s="177"/>
      <c r="N4" s="177"/>
      <c r="O4" s="177"/>
      <c r="P4" s="178"/>
      <c r="Q4" s="179"/>
      <c r="R4" s="155"/>
    </row>
    <row r="5" spans="1:19" ht="27.75" customHeight="1" x14ac:dyDescent="0.15">
      <c r="B5" s="168"/>
      <c r="C5" s="7"/>
      <c r="D5" s="169"/>
      <c r="E5" s="8"/>
      <c r="F5" s="8"/>
      <c r="G5" s="8"/>
      <c r="H5" s="8" t="s">
        <v>10</v>
      </c>
      <c r="I5" s="8" t="s">
        <v>11</v>
      </c>
      <c r="J5" s="161"/>
      <c r="K5" s="172"/>
      <c r="L5" s="9" t="s">
        <v>12</v>
      </c>
      <c r="M5" s="9" t="s">
        <v>13</v>
      </c>
      <c r="N5" s="9" t="s">
        <v>14</v>
      </c>
      <c r="O5" s="9" t="s">
        <v>15</v>
      </c>
      <c r="P5" s="9" t="s">
        <v>16</v>
      </c>
      <c r="Q5" s="179"/>
      <c r="R5" s="156"/>
    </row>
    <row r="6" spans="1:19" ht="12" customHeight="1" x14ac:dyDescent="0.15">
      <c r="B6" s="6"/>
      <c r="C6" s="6"/>
      <c r="D6" s="10"/>
      <c r="E6" s="11"/>
      <c r="F6" s="12"/>
      <c r="G6" s="12"/>
      <c r="H6" s="12"/>
      <c r="I6" s="12"/>
      <c r="J6" s="13"/>
      <c r="K6" s="14"/>
      <c r="L6" s="9">
        <v>1</v>
      </c>
      <c r="M6" s="9">
        <v>2</v>
      </c>
      <c r="N6" s="9">
        <v>4</v>
      </c>
      <c r="O6" s="9">
        <v>3</v>
      </c>
      <c r="P6" s="9">
        <v>5</v>
      </c>
      <c r="Q6" s="15"/>
      <c r="R6" s="16"/>
    </row>
    <row r="7" spans="1:19" ht="21.75" customHeight="1" x14ac:dyDescent="0.15">
      <c r="B7" s="162"/>
      <c r="C7" s="163"/>
      <c r="D7" s="164"/>
      <c r="E7" s="165"/>
      <c r="F7" s="166"/>
      <c r="G7" s="166"/>
      <c r="H7" s="166"/>
      <c r="I7" s="167"/>
      <c r="J7" s="17"/>
      <c r="K7" s="17">
        <f t="shared" ref="K7:P7" si="0">SUM(K9:K101)</f>
        <v>6263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>SUM(O9:O101)</f>
        <v>0</v>
      </c>
      <c r="P7" s="17">
        <f t="shared" si="0"/>
        <v>0</v>
      </c>
      <c r="Q7" s="18">
        <f>SUM(Q9:Q199)/(MAX(B9:B199)*100)</f>
        <v>1</v>
      </c>
      <c r="R7" s="19"/>
    </row>
    <row r="8" spans="1:19" ht="15" customHeight="1" x14ac:dyDescent="0.15">
      <c r="B8" s="20"/>
      <c r="C8" s="20"/>
      <c r="D8" s="21"/>
      <c r="E8" s="22"/>
      <c r="F8" s="23"/>
      <c r="G8" s="23"/>
      <c r="H8" s="23"/>
      <c r="I8" s="23"/>
      <c r="J8" s="24"/>
      <c r="K8" s="24"/>
      <c r="L8" s="24"/>
      <c r="M8" s="24"/>
      <c r="N8" s="24"/>
      <c r="O8" s="24"/>
      <c r="P8" s="24"/>
      <c r="Q8" s="24"/>
      <c r="R8" s="25"/>
      <c r="S8" s="3" t="s">
        <v>17</v>
      </c>
    </row>
    <row r="9" spans="1:19" ht="15" customHeight="1" x14ac:dyDescent="0.15">
      <c r="B9" s="26">
        <f>IF(C9="","",1)</f>
        <v>1</v>
      </c>
      <c r="C9" s="26" t="s">
        <v>18</v>
      </c>
      <c r="D9" s="27" t="s">
        <v>19</v>
      </c>
      <c r="E9" s="28">
        <f>IFERROR(IF($C9="",0,VLOOKUP("TOTAL:"&amp;$C9,[1]B483030!$B$10:$I$5019,7,0)),0)</f>
        <v>667</v>
      </c>
      <c r="F9" s="28"/>
      <c r="G9" s="28"/>
      <c r="H9" s="28"/>
      <c r="I9" s="29"/>
      <c r="J9" s="30"/>
      <c r="K9" s="31">
        <f>+E9+J9</f>
        <v>667</v>
      </c>
      <c r="L9" s="32">
        <f>COUNTIFS('Error record'!$E$5:$E$1492,'Lot Record &amp; Point'!L$6,'Error record'!$C$5:$C$1492,'Lot Record &amp; Point'!$D9)</f>
        <v>0</v>
      </c>
      <c r="M9" s="32">
        <f>COUNTIFS('Error record'!$E$5:$E$1492,'Lot Record &amp; Point'!M$6,'Error record'!$C$5:$C$1492,'Lot Record &amp; Point'!$D9)</f>
        <v>0</v>
      </c>
      <c r="N9" s="32">
        <f>COUNTIFS('Error record'!$E$5:$E$1492,'Lot Record &amp; Point'!N$6,'Error record'!$C$5:$C$1492,'Lot Record &amp; Point'!$D9)</f>
        <v>0</v>
      </c>
      <c r="O9" s="32">
        <f>COUNTIFS('Error record'!$E$5:$E$1492,'Lot Record &amp; Point'!O$6,'Error record'!$C$5:$C$1492,'Lot Record &amp; Point'!$D9)</f>
        <v>0</v>
      </c>
      <c r="P9" s="32">
        <f>COUNTIFS('Error record'!$E$5:$E$1492,'Lot Record &amp; Point'!P$6,'Error record'!$C$5:$C$1492,'Lot Record &amp; Point'!$D9)</f>
        <v>0</v>
      </c>
      <c r="Q9" s="33">
        <f>IF(C9="","",IF(K9=0,100,+SUM(IF(L9=0,40,0),IF(N9=0,10,0),IF(O9=0,20,0),IF(M9=0,20,0)+IF(M9=1,15,0)+IF(M9=2,10,0)+IF(M9=3,5,0)+IF(P9=0,10,0))))</f>
        <v>100</v>
      </c>
      <c r="R9" s="34"/>
      <c r="S9" s="35">
        <v>1528</v>
      </c>
    </row>
    <row r="10" spans="1:19" ht="15" customHeight="1" x14ac:dyDescent="0.15">
      <c r="B10" s="26">
        <f>IF(C9="","",MAX(B$9:B9)+1)</f>
        <v>2</v>
      </c>
      <c r="C10" s="26" t="s">
        <v>20</v>
      </c>
      <c r="D10" s="27" t="s">
        <v>21</v>
      </c>
      <c r="E10" s="28">
        <f>IFERROR(IF($C10="",0,VLOOKUP("TOTAL:"&amp;$C10,[1]B483030!$B$10:$I$5019,7,0)),0)</f>
        <v>1308</v>
      </c>
      <c r="F10" s="28"/>
      <c r="G10" s="28"/>
      <c r="H10" s="28"/>
      <c r="I10" s="29"/>
      <c r="J10" s="30"/>
      <c r="K10" s="31">
        <f t="shared" ref="K10:K41" si="1">+E10+J10</f>
        <v>1308</v>
      </c>
      <c r="L10" s="32">
        <f>COUNTIFS('Error record'!$E$5:$E$1492,'Lot Record &amp; Point'!L$6,'Error record'!$C$5:$C$1492,'Lot Record &amp; Point'!$D10)</f>
        <v>0</v>
      </c>
      <c r="M10" s="32">
        <f>COUNTIFS('Error record'!$E$5:$E$1492,'Lot Record &amp; Point'!M$6,'Error record'!$C$5:$C$1492,'Lot Record &amp; Point'!$D10)</f>
        <v>0</v>
      </c>
      <c r="N10" s="32">
        <f>COUNTIFS('Error record'!$E$5:$E$1492,'Lot Record &amp; Point'!N$6,'Error record'!$C$5:$C$1492,'Lot Record &amp; Point'!$D10)</f>
        <v>0</v>
      </c>
      <c r="O10" s="32">
        <f>COUNTIFS('Error record'!$E$5:$E$1492,'Lot Record &amp; Point'!O$6,'Error record'!$C$5:$C$1492,'Lot Record &amp; Point'!$D10)</f>
        <v>0</v>
      </c>
      <c r="P10" s="32">
        <f>COUNTIFS('Error record'!$E$5:$E$1492,'Lot Record &amp; Point'!P$6,'Error record'!$C$5:$C$1492,'Lot Record &amp; Point'!$D10)</f>
        <v>0</v>
      </c>
      <c r="Q10" s="33">
        <f t="shared" ref="Q10:Q11" si="2">IF(C10="","",IF(K10=0,100,+SUM(IF(L10=0,40,0),IF(N10=0,10,0),IF(O10=0,20,0),IF(M10=0,20,0)+IF(M10=1,15,0)+IF(M10=2,10,0)+IF(M10=3,5,0)+IF(P10=0,10,0))))</f>
        <v>100</v>
      </c>
      <c r="R10" s="34"/>
      <c r="S10" s="3">
        <v>234</v>
      </c>
    </row>
    <row r="11" spans="1:19" ht="17.25" customHeight="1" x14ac:dyDescent="0.15">
      <c r="B11" s="26">
        <f>IF(C10="","",MAX(B$9:B10)+1)</f>
        <v>3</v>
      </c>
      <c r="C11" s="26" t="s">
        <v>22</v>
      </c>
      <c r="D11" s="27" t="s">
        <v>23</v>
      </c>
      <c r="E11" s="28">
        <f>IFERROR(IF($C11="",0,VLOOKUP("TOTAL:"&amp;$C11,[1]B483030!$B$10:$I$5019,7,0)),0)</f>
        <v>397</v>
      </c>
      <c r="F11" s="28"/>
      <c r="G11" s="28"/>
      <c r="H11" s="28"/>
      <c r="I11" s="29"/>
      <c r="J11" s="30"/>
      <c r="K11" s="31">
        <f>+E11+J11</f>
        <v>397</v>
      </c>
      <c r="L11" s="32">
        <f>COUNTIFS('Error record'!$E$5:$E$1492,'Lot Record &amp; Point'!L$6,'Error record'!$C$5:$C$1492,'Lot Record &amp; Point'!$D11)</f>
        <v>0</v>
      </c>
      <c r="M11" s="32">
        <f>COUNTIFS('Error record'!$E$5:$E$1492,'Lot Record &amp; Point'!M$6,'Error record'!$C$5:$C$1492,'Lot Record &amp; Point'!$D11)</f>
        <v>0</v>
      </c>
      <c r="N11" s="32">
        <f>COUNTIFS('Error record'!$E$5:$E$1492,'Lot Record &amp; Point'!N$6,'Error record'!$C$5:$C$1492,'Lot Record &amp; Point'!$D11)</f>
        <v>0</v>
      </c>
      <c r="O11" s="32">
        <f>COUNTIFS('Error record'!$E$5:$E$1492,'Lot Record &amp; Point'!O$6,'Error record'!$C$5:$C$1492,'Lot Record &amp; Point'!$D11)</f>
        <v>0</v>
      </c>
      <c r="P11" s="32">
        <f>COUNTIFS('Error record'!$E$5:$E$1492,'Lot Record &amp; Point'!P$6,'Error record'!$C$5:$C$1492,'Lot Record &amp; Point'!$D11)</f>
        <v>0</v>
      </c>
      <c r="Q11" s="33">
        <f t="shared" si="2"/>
        <v>100</v>
      </c>
      <c r="R11" s="36"/>
      <c r="S11" s="3">
        <v>234</v>
      </c>
    </row>
    <row r="12" spans="1:19" ht="15" customHeight="1" x14ac:dyDescent="0.15">
      <c r="B12" s="20" t="s">
        <v>24</v>
      </c>
      <c r="C12" s="20"/>
      <c r="D12" s="21" t="s">
        <v>25</v>
      </c>
      <c r="E12" s="37"/>
      <c r="F12" s="38"/>
      <c r="G12" s="38"/>
      <c r="H12" s="38"/>
      <c r="I12" s="38"/>
      <c r="J12" s="39"/>
      <c r="K12" s="40"/>
      <c r="L12" s="39"/>
      <c r="M12" s="39"/>
      <c r="N12" s="39"/>
      <c r="O12" s="39"/>
      <c r="P12" s="41"/>
      <c r="Q12" s="42"/>
      <c r="R12" s="43"/>
    </row>
    <row r="13" spans="1:19" ht="20.45" customHeight="1" x14ac:dyDescent="0.15">
      <c r="B13" s="26">
        <f>IF(C13="","",IF(AND(B12&lt;&gt;"",C12=""),MAX(B9:B11)+1,MAX(B$9:B12)+1))</f>
        <v>4</v>
      </c>
      <c r="C13" s="26" t="s">
        <v>26</v>
      </c>
      <c r="D13" s="27" t="s">
        <v>27</v>
      </c>
      <c r="E13" s="44">
        <f>IFERROR(IF($C13="",0,VLOOKUP("TOTAL:"&amp;$C13,[1]B483030!$B$10:$I$5019,7,0)),0)</f>
        <v>5</v>
      </c>
      <c r="F13" s="28"/>
      <c r="G13" s="28"/>
      <c r="H13" s="28"/>
      <c r="I13" s="29"/>
      <c r="J13" s="30"/>
      <c r="K13" s="31">
        <f t="shared" si="1"/>
        <v>5</v>
      </c>
      <c r="L13" s="32">
        <f>COUNTIFS('Error record'!$E$5:$E$1492,'Lot Record &amp; Point'!L$6,'Error record'!$C$5:$C$1492,'Lot Record &amp; Point'!$D13)</f>
        <v>0</v>
      </c>
      <c r="M13" s="32">
        <f>COUNTIFS('Error record'!$E$5:$E$1492,'Lot Record &amp; Point'!M$6,'Error record'!$C$5:$C$1492,'Lot Record &amp; Point'!$D13)</f>
        <v>0</v>
      </c>
      <c r="N13" s="32">
        <f>COUNTIFS('Error record'!$E$5:$E$1492,'Lot Record &amp; Point'!N$6,'Error record'!$C$5:$C$1492,'Lot Record &amp; Point'!$D13)</f>
        <v>0</v>
      </c>
      <c r="O13" s="32">
        <f>COUNTIFS('Error record'!$E$5:$E$1492,'Lot Record &amp; Point'!O$6,'Error record'!$C$5:$C$1492,'Lot Record &amp; Point'!$D13)</f>
        <v>0</v>
      </c>
      <c r="P13" s="32">
        <f>COUNTIFS('Error record'!$E$5:$E$1492,'Lot Record &amp; Point'!P$6,'Error record'!$C$5:$C$1492,'Lot Record &amp; Point'!$D13)</f>
        <v>0</v>
      </c>
      <c r="Q13" s="33">
        <f t="shared" ref="Q13:Q44" si="3">IF(C13="","",IF(K13=0,100,+SUM(IF(L13=0,40,0),IF(N13=0,10,0),IF(O13=0,20,0),IF(M13=0,20,0)+IF(M13=1,15,0)+IF(M13=2,10,0)+IF(M13=3,5,0)+IF(P13=0,10,0))))</f>
        <v>100</v>
      </c>
      <c r="R13" s="45"/>
      <c r="S13" s="3">
        <v>6659</v>
      </c>
    </row>
    <row r="14" spans="1:19" ht="15" customHeight="1" x14ac:dyDescent="0.15">
      <c r="B14" s="26">
        <f>IF(C14="","",IF(AND(B13&lt;&gt;"",C13=""),MAX(B10:B12)+1,MAX(B$9:B13)+1))</f>
        <v>5</v>
      </c>
      <c r="C14" s="26" t="s">
        <v>28</v>
      </c>
      <c r="D14" s="27" t="s">
        <v>29</v>
      </c>
      <c r="E14" s="44">
        <f>IFERROR(IF($C14="",0,VLOOKUP("TOTAL:"&amp;$C14,[1]B483030!$B$10:$I$5019,7,0)),0)</f>
        <v>0</v>
      </c>
      <c r="F14" s="28"/>
      <c r="G14" s="28"/>
      <c r="H14" s="28"/>
      <c r="I14" s="29"/>
      <c r="J14" s="30"/>
      <c r="K14" s="31">
        <f t="shared" si="1"/>
        <v>0</v>
      </c>
      <c r="L14" s="32">
        <f>COUNTIFS('Error record'!$E$5:$E$1492,'Lot Record &amp; Point'!L$6,'Error record'!$C$5:$C$1492,'Lot Record &amp; Point'!$D14)</f>
        <v>0</v>
      </c>
      <c r="M14" s="32">
        <f>COUNTIFS('Error record'!$E$5:$E$1492,'Lot Record &amp; Point'!M$6,'Error record'!$C$5:$C$1492,'Lot Record &amp; Point'!$D14)</f>
        <v>0</v>
      </c>
      <c r="N14" s="32">
        <f>COUNTIFS('Error record'!$E$5:$E$1492,'Lot Record &amp; Point'!N$6,'Error record'!$C$5:$C$1492,'Lot Record &amp; Point'!$D14)</f>
        <v>0</v>
      </c>
      <c r="O14" s="32">
        <f>COUNTIFS('Error record'!$E$5:$E$1492,'Lot Record &amp; Point'!O$6,'Error record'!$C$5:$C$1492,'Lot Record &amp; Point'!$D14)</f>
        <v>0</v>
      </c>
      <c r="P14" s="32">
        <f>COUNTIFS('Error record'!$E$5:$E$1492,'Lot Record &amp; Point'!P$6,'Error record'!$C$5:$C$1492,'Lot Record &amp; Point'!$D14)</f>
        <v>0</v>
      </c>
      <c r="Q14" s="33">
        <f>IF(C14="","",IF(K14=0,100,+SUM(IF(L14=0,40,0),IF(N14=0,10,0),IF(O14=0,20,0),IF(M14=0,20,0)+IF(M14=1,15,0)+IF(M14=2,10,0)+IF(M14=3,5,0)+IF(P14=0,10,0))))</f>
        <v>100</v>
      </c>
      <c r="R14" s="34"/>
      <c r="S14" s="3">
        <v>234</v>
      </c>
    </row>
    <row r="15" spans="1:19" ht="15" customHeight="1" x14ac:dyDescent="0.15">
      <c r="B15" s="26">
        <f>IF(C15="","",IF(AND(B14&lt;&gt;"",C14=""),MAX(B11:B13)+1,MAX(B$9:B14)+1))</f>
        <v>6</v>
      </c>
      <c r="C15" s="26" t="s">
        <v>30</v>
      </c>
      <c r="D15" s="27" t="s">
        <v>31</v>
      </c>
      <c r="E15" s="44">
        <f>165+26</f>
        <v>191</v>
      </c>
      <c r="F15" s="28"/>
      <c r="G15" s="28"/>
      <c r="H15" s="28"/>
      <c r="I15" s="29"/>
      <c r="J15" s="30"/>
      <c r="K15" s="31">
        <f t="shared" si="1"/>
        <v>191</v>
      </c>
      <c r="L15" s="32">
        <f>COUNTIFS('Error record'!$E$5:$E$1492,'Lot Record &amp; Point'!L$6,'Error record'!$C$5:$C$1492,'Lot Record &amp; Point'!$D15)</f>
        <v>0</v>
      </c>
      <c r="M15" s="32">
        <f>COUNTIFS('Error record'!$E$5:$E$1492,'Lot Record &amp; Point'!M$6,'Error record'!$C$5:$C$1492,'Lot Record &amp; Point'!$D15)</f>
        <v>0</v>
      </c>
      <c r="N15" s="32">
        <f>COUNTIFS('Error record'!$E$5:$E$1492,'Lot Record &amp; Point'!N$6,'Error record'!$C$5:$C$1492,'Lot Record &amp; Point'!$D15)</f>
        <v>0</v>
      </c>
      <c r="O15" s="32">
        <f>COUNTIFS('Error record'!$E$5:$E$1492,'Lot Record &amp; Point'!O$6,'Error record'!$C$5:$C$1492,'Lot Record &amp; Point'!$D15)</f>
        <v>0</v>
      </c>
      <c r="P15" s="32">
        <f>COUNTIFS('Error record'!$E$5:$E$1492,'Lot Record &amp; Point'!P$6,'Error record'!$C$5:$C$1492,'Lot Record &amp; Point'!$D15)</f>
        <v>0</v>
      </c>
      <c r="Q15" s="33">
        <f t="shared" si="3"/>
        <v>100</v>
      </c>
      <c r="R15" s="36"/>
      <c r="S15" s="3">
        <v>10020</v>
      </c>
    </row>
    <row r="16" spans="1:19" ht="18" customHeight="1" x14ac:dyDescent="0.15">
      <c r="B16" s="26">
        <f>IF(C16="","",IF(AND(B15&lt;&gt;"",C15=""),MAX(B12:B14)+1,MAX(B$9:B15)+1))</f>
        <v>7</v>
      </c>
      <c r="C16" s="26" t="s">
        <v>32</v>
      </c>
      <c r="D16" s="27" t="s">
        <v>33</v>
      </c>
      <c r="E16" s="44">
        <f>IFERROR(IF($C16="",0,VLOOKUP("TOTAL:"&amp;$C16,[1]B483030!$B$10:$I$5019,7,0)),0)</f>
        <v>20</v>
      </c>
      <c r="F16" s="28"/>
      <c r="G16" s="28"/>
      <c r="H16" s="28"/>
      <c r="I16" s="29"/>
      <c r="J16" s="30"/>
      <c r="K16" s="31">
        <f t="shared" si="1"/>
        <v>20</v>
      </c>
      <c r="L16" s="32">
        <f>COUNTIFS('Error record'!$E$5:$E$1492,'Lot Record &amp; Point'!L$6,'Error record'!$C$5:$C$1492,'Lot Record &amp; Point'!$D16)</f>
        <v>0</v>
      </c>
      <c r="M16" s="32">
        <f>COUNTIFS('Error record'!$E$5:$E$1492,'Lot Record &amp; Point'!M$6,'Error record'!$C$5:$C$1492,'Lot Record &amp; Point'!$D16)</f>
        <v>0</v>
      </c>
      <c r="N16" s="32">
        <f>COUNTIFS('Error record'!$E$5:$E$1492,'Lot Record &amp; Point'!N$6,'Error record'!$C$5:$C$1492,'Lot Record &amp; Point'!$D16)</f>
        <v>0</v>
      </c>
      <c r="O16" s="32">
        <f>COUNTIFS('Error record'!$E$5:$E$1492,'Lot Record &amp; Point'!O$6,'Error record'!$C$5:$C$1492,'Lot Record &amp; Point'!$D16)</f>
        <v>0</v>
      </c>
      <c r="P16" s="32">
        <f>COUNTIFS('Error record'!$E$5:$E$1492,'Lot Record &amp; Point'!P$6,'Error record'!$C$5:$C$1492,'Lot Record &amp; Point'!$D16)</f>
        <v>0</v>
      </c>
      <c r="Q16" s="33">
        <f t="shared" si="3"/>
        <v>100</v>
      </c>
      <c r="R16" s="45"/>
      <c r="S16" s="3">
        <v>234</v>
      </c>
    </row>
    <row r="17" spans="1:19" ht="15" customHeight="1" x14ac:dyDescent="0.15">
      <c r="B17" s="26">
        <f>IF(C17="","",IF(AND(B16&lt;&gt;"",C16=""),MAX(B13:B15)+1,MAX(B$9:B16)+1))</f>
        <v>8</v>
      </c>
      <c r="C17" s="26" t="s">
        <v>34</v>
      </c>
      <c r="D17" s="27" t="s">
        <v>35</v>
      </c>
      <c r="E17" s="44">
        <f>IFERROR(IF($C17="",0,VLOOKUP("TOTAL:"&amp;$C17,[1]B483030!$B$10:$I$5019,7,0)),0)</f>
        <v>8</v>
      </c>
      <c r="F17" s="28"/>
      <c r="G17" s="28"/>
      <c r="H17" s="28"/>
      <c r="I17" s="29"/>
      <c r="J17" s="30"/>
      <c r="K17" s="31">
        <f t="shared" si="1"/>
        <v>8</v>
      </c>
      <c r="L17" s="32">
        <f>COUNTIFS('Error record'!$E$5:$E$1492,'Lot Record &amp; Point'!L$6,'Error record'!$C$5:$C$1492,'Lot Record &amp; Point'!$D17)</f>
        <v>0</v>
      </c>
      <c r="M17" s="32">
        <f>COUNTIFS('Error record'!$E$5:$E$1492,'Lot Record &amp; Point'!M$6,'Error record'!$C$5:$C$1492,'Lot Record &amp; Point'!$D17)</f>
        <v>0</v>
      </c>
      <c r="N17" s="32">
        <f>COUNTIFS('Error record'!$E$5:$E$1492,'Lot Record &amp; Point'!N$6,'Error record'!$C$5:$C$1492,'Lot Record &amp; Point'!$D17)</f>
        <v>0</v>
      </c>
      <c r="O17" s="32">
        <f>COUNTIFS('Error record'!$E$5:$E$1492,'Lot Record &amp; Point'!O$6,'Error record'!$C$5:$C$1492,'Lot Record &amp; Point'!$D17)</f>
        <v>0</v>
      </c>
      <c r="P17" s="32">
        <f>COUNTIFS('Error record'!$E$5:$E$1492,'Lot Record &amp; Point'!P$6,'Error record'!$C$5:$C$1492,'Lot Record &amp; Point'!$D17)</f>
        <v>0</v>
      </c>
      <c r="Q17" s="33">
        <f t="shared" si="3"/>
        <v>100</v>
      </c>
      <c r="R17" s="34"/>
      <c r="S17" s="3">
        <v>234</v>
      </c>
    </row>
    <row r="18" spans="1:19" ht="15" customHeight="1" x14ac:dyDescent="0.15">
      <c r="A18" s="1" t="s">
        <v>36</v>
      </c>
      <c r="B18" s="26">
        <f>IF(C18="","",IF(AND(B17&lt;&gt;"",C17=""),MAX(B14:B16)+1,MAX(B$9:B17)+1))</f>
        <v>9</v>
      </c>
      <c r="C18" s="26" t="s">
        <v>37</v>
      </c>
      <c r="D18" s="27" t="s">
        <v>38</v>
      </c>
      <c r="E18" s="44">
        <f>IFERROR(IF($C18="",0,VLOOKUP("TOTAL:"&amp;$C18,[1]B483030!$B$10:$I$5019,7,0)),0)</f>
        <v>21</v>
      </c>
      <c r="F18" s="28"/>
      <c r="G18" s="28"/>
      <c r="H18" s="28"/>
      <c r="I18" s="29"/>
      <c r="J18" s="30"/>
      <c r="K18" s="31">
        <f>+E18+J18</f>
        <v>21</v>
      </c>
      <c r="L18" s="32">
        <f>COUNTIFS('Error record'!$E$5:$E$1492,'Lot Record &amp; Point'!L$6,'Error record'!$C$5:$C$1492,'Lot Record &amp; Point'!$D18)</f>
        <v>0</v>
      </c>
      <c r="M18" s="32">
        <f>COUNTIFS('Error record'!$E$5:$E$1492,'Lot Record &amp; Point'!M$6,'Error record'!$C$5:$C$1492,'Lot Record &amp; Point'!$D18)</f>
        <v>0</v>
      </c>
      <c r="N18" s="32">
        <f>COUNTIFS('Error record'!$E$5:$E$1492,'Lot Record &amp; Point'!N$6,'Error record'!$C$5:$C$1492,'Lot Record &amp; Point'!$D18)</f>
        <v>0</v>
      </c>
      <c r="O18" s="32">
        <f>COUNTIFS('Error record'!$E$5:$E$1492,'Lot Record &amp; Point'!O$6,'Error record'!$C$5:$C$1492,'Lot Record &amp; Point'!$D18)</f>
        <v>0</v>
      </c>
      <c r="P18" s="32">
        <f>COUNTIFS('Error record'!$E$5:$E$1492,'Lot Record &amp; Point'!P$6,'Error record'!$C$5:$C$1492,'Lot Record &amp; Point'!$D18)</f>
        <v>0</v>
      </c>
      <c r="Q18" s="33">
        <f t="shared" si="3"/>
        <v>100</v>
      </c>
      <c r="R18" s="34"/>
      <c r="S18" s="3">
        <v>6659</v>
      </c>
    </row>
    <row r="19" spans="1:19" ht="21.75" customHeight="1" x14ac:dyDescent="0.15">
      <c r="B19" s="26">
        <f>IF(C19="","",IF(AND(B18&lt;&gt;"",C18=""),MAX(B15:B17)+1,MAX(B$9:B18)+1))</f>
        <v>10</v>
      </c>
      <c r="C19" s="26" t="s">
        <v>39</v>
      </c>
      <c r="D19" s="27" t="s">
        <v>40</v>
      </c>
      <c r="E19" s="44">
        <f>IFERROR(IF($C19="",0,VLOOKUP("TOTAL:"&amp;$C19,[1]B483030!$B$10:$I$5019,7,0)),0)</f>
        <v>97</v>
      </c>
      <c r="F19" s="28"/>
      <c r="G19" s="28"/>
      <c r="H19" s="28"/>
      <c r="I19" s="29"/>
      <c r="J19" s="30"/>
      <c r="K19" s="31">
        <f t="shared" si="1"/>
        <v>97</v>
      </c>
      <c r="L19" s="32">
        <f>COUNTIFS('Error record'!$E$5:$E$1492,'Lot Record &amp; Point'!L$6,'Error record'!$C$5:$C$1492,'Lot Record &amp; Point'!$D19)</f>
        <v>0</v>
      </c>
      <c r="M19" s="32">
        <f>COUNTIFS('Error record'!$E$5:$E$1492,'Lot Record &amp; Point'!M$6,'Error record'!$C$5:$C$1492,'Lot Record &amp; Point'!$D19)</f>
        <v>0</v>
      </c>
      <c r="N19" s="32">
        <f>COUNTIFS('Error record'!$E$5:$E$1492,'Lot Record &amp; Point'!N$6,'Error record'!$C$5:$C$1492,'Lot Record &amp; Point'!$D19)</f>
        <v>0</v>
      </c>
      <c r="O19" s="32">
        <f>COUNTIFS('Error record'!$E$5:$E$1492,'Lot Record &amp; Point'!O$6,'Error record'!$C$5:$C$1492,'Lot Record &amp; Point'!$D19)</f>
        <v>0</v>
      </c>
      <c r="P19" s="32">
        <f>COUNTIFS('Error record'!$E$5:$E$1492,'Lot Record &amp; Point'!P$6,'Error record'!$C$5:$C$1492,'Lot Record &amp; Point'!$D19)</f>
        <v>0</v>
      </c>
      <c r="Q19" s="33">
        <f t="shared" si="3"/>
        <v>100</v>
      </c>
      <c r="R19" s="45"/>
      <c r="S19" s="3">
        <v>10021</v>
      </c>
    </row>
    <row r="20" spans="1:19" ht="15" customHeight="1" x14ac:dyDescent="0.15">
      <c r="B20" s="26">
        <f>IF(C20="","",IF(AND(B19&lt;&gt;"",C19=""),MAX(B16:B18)+1,MAX(B$9:B19)+1))</f>
        <v>11</v>
      </c>
      <c r="C20" s="26" t="s">
        <v>41</v>
      </c>
      <c r="D20" s="27" t="s">
        <v>42</v>
      </c>
      <c r="E20" s="44">
        <f>IFERROR(IF($C20="",0,VLOOKUP("TOTAL:"&amp;$C20,[1]B483030!$B$10:$I$5019,7,0)),0)</f>
        <v>22</v>
      </c>
      <c r="F20" s="28"/>
      <c r="G20" s="28"/>
      <c r="H20" s="28"/>
      <c r="I20" s="29"/>
      <c r="J20" s="30"/>
      <c r="K20" s="31">
        <f t="shared" si="1"/>
        <v>22</v>
      </c>
      <c r="L20" s="32">
        <f>COUNTIFS('Error record'!$E$5:$E$1492,'Lot Record &amp; Point'!L$6,'Error record'!$C$5:$C$1492,'Lot Record &amp; Point'!$D20)</f>
        <v>0</v>
      </c>
      <c r="M20" s="32">
        <f>COUNTIFS('Error record'!$E$5:$E$1492,'Lot Record &amp; Point'!M$6,'Error record'!$C$5:$C$1492,'Lot Record &amp; Point'!$D20)</f>
        <v>0</v>
      </c>
      <c r="N20" s="32">
        <f>COUNTIFS('Error record'!$E$5:$E$1492,'Lot Record &amp; Point'!N$6,'Error record'!$C$5:$C$1492,'Lot Record &amp; Point'!$D20)</f>
        <v>0</v>
      </c>
      <c r="O20" s="32">
        <f>COUNTIFS('Error record'!$E$5:$E$1492,'Lot Record &amp; Point'!O$6,'Error record'!$C$5:$C$1492,'Lot Record &amp; Point'!$D20)</f>
        <v>0</v>
      </c>
      <c r="P20" s="32">
        <f>COUNTIFS('Error record'!$E$5:$E$1492,'Lot Record &amp; Point'!P$6,'Error record'!$C$5:$C$1492,'Lot Record &amp; Point'!$D20)</f>
        <v>0</v>
      </c>
      <c r="Q20" s="33">
        <f t="shared" si="3"/>
        <v>100</v>
      </c>
      <c r="R20" s="34"/>
      <c r="S20" s="3">
        <v>6659</v>
      </c>
    </row>
    <row r="21" spans="1:19" ht="15" customHeight="1" x14ac:dyDescent="0.15">
      <c r="B21" s="26">
        <f>IF(C21="","",IF(AND(B20&lt;&gt;"",C20=""),MAX(B17:B19)+1,MAX(B$9:B20)+1))</f>
        <v>12</v>
      </c>
      <c r="C21" s="26" t="s">
        <v>43</v>
      </c>
      <c r="D21" s="27" t="s">
        <v>44</v>
      </c>
      <c r="E21" s="44">
        <f>IFERROR(IF($C21="",0,VLOOKUP("TOTAL:"&amp;$C21,[1]B483030!$B$10:$I$5019,7,0)),0)</f>
        <v>107</v>
      </c>
      <c r="F21" s="28"/>
      <c r="G21" s="28"/>
      <c r="H21" s="28"/>
      <c r="I21" s="29"/>
      <c r="J21" s="30"/>
      <c r="K21" s="31">
        <f t="shared" si="1"/>
        <v>107</v>
      </c>
      <c r="L21" s="32">
        <f>COUNTIFS('Error record'!$E$5:$E$1492,'Lot Record &amp; Point'!L$6,'Error record'!$C$5:$C$1492,'Lot Record &amp; Point'!$D21)</f>
        <v>0</v>
      </c>
      <c r="M21" s="32">
        <f>COUNTIFS('Error record'!$E$5:$E$1492,'Lot Record &amp; Point'!M$6,'Error record'!$C$5:$C$1492,'Lot Record &amp; Point'!$D21)</f>
        <v>0</v>
      </c>
      <c r="N21" s="32">
        <f>COUNTIFS('Error record'!$E$5:$E$1492,'Lot Record &amp; Point'!N$6,'Error record'!$C$5:$C$1492,'Lot Record &amp; Point'!$D21)</f>
        <v>0</v>
      </c>
      <c r="O21" s="32">
        <f>COUNTIFS('Error record'!$E$5:$E$1492,'Lot Record &amp; Point'!O$6,'Error record'!$C$5:$C$1492,'Lot Record &amp; Point'!$D21)</f>
        <v>0</v>
      </c>
      <c r="P21" s="32">
        <f>COUNTIFS('Error record'!$E$5:$E$1492,'Lot Record &amp; Point'!P$6,'Error record'!$C$5:$C$1492,'Lot Record &amp; Point'!$D21)</f>
        <v>0</v>
      </c>
      <c r="Q21" s="33">
        <f t="shared" si="3"/>
        <v>100</v>
      </c>
      <c r="R21" s="34"/>
      <c r="S21" s="3">
        <v>234</v>
      </c>
    </row>
    <row r="22" spans="1:19" ht="15" customHeight="1" x14ac:dyDescent="0.15">
      <c r="B22" s="26">
        <f>IF(C22="","",IF(AND(B21&lt;&gt;"",C21=""),MAX(B18:B20)+1,MAX(B$9:B21)+1))</f>
        <v>13</v>
      </c>
      <c r="C22" s="26" t="s">
        <v>45</v>
      </c>
      <c r="D22" s="27" t="s">
        <v>46</v>
      </c>
      <c r="E22" s="44">
        <f>IFERROR(IF($C22="",0,VLOOKUP("TOTAL:"&amp;$C22,[1]B483030!$B$10:$I$5019,7,0)),0)</f>
        <v>2</v>
      </c>
      <c r="F22" s="28"/>
      <c r="G22" s="28"/>
      <c r="H22" s="28"/>
      <c r="I22" s="29"/>
      <c r="J22" s="30"/>
      <c r="K22" s="31">
        <f t="shared" si="1"/>
        <v>2</v>
      </c>
      <c r="L22" s="32">
        <f>COUNTIFS('Error record'!$E$5:$E$1492,'Lot Record &amp; Point'!L$6,'Error record'!$C$5:$C$1492,'Lot Record &amp; Point'!$D22)</f>
        <v>0</v>
      </c>
      <c r="M22" s="32">
        <f>COUNTIFS('Error record'!$E$5:$E$1492,'Lot Record &amp; Point'!M$6,'Error record'!$C$5:$C$1492,'Lot Record &amp; Point'!$D22)</f>
        <v>0</v>
      </c>
      <c r="N22" s="32">
        <f>COUNTIFS('Error record'!$E$5:$E$1492,'Lot Record &amp; Point'!N$6,'Error record'!$C$5:$C$1492,'Lot Record &amp; Point'!$D22)</f>
        <v>0</v>
      </c>
      <c r="O22" s="32">
        <f>COUNTIFS('Error record'!$E$5:$E$1492,'Lot Record &amp; Point'!O$6,'Error record'!$C$5:$C$1492,'Lot Record &amp; Point'!$D22)</f>
        <v>0</v>
      </c>
      <c r="P22" s="32">
        <f>COUNTIFS('Error record'!$E$5:$E$1492,'Lot Record &amp; Point'!P$6,'Error record'!$C$5:$C$1492,'Lot Record &amp; Point'!$D22)</f>
        <v>0</v>
      </c>
      <c r="Q22" s="33">
        <f t="shared" si="3"/>
        <v>100</v>
      </c>
      <c r="R22" s="34"/>
      <c r="S22" s="3">
        <v>234</v>
      </c>
    </row>
    <row r="23" spans="1:19" ht="15" customHeight="1" x14ac:dyDescent="0.15">
      <c r="B23" s="26">
        <f>IF(C23="","",IF(AND(B22&lt;&gt;"",C22=""),MAX(B19:B21)+1,MAX(B$9:B22)+1))</f>
        <v>14</v>
      </c>
      <c r="C23" s="26" t="s">
        <v>47</v>
      </c>
      <c r="D23" s="27" t="s">
        <v>48</v>
      </c>
      <c r="E23" s="44">
        <f>IFERROR(IF($C23="",0,VLOOKUP("TOTAL:"&amp;$C23,[1]B483030!$B$10:$I$5019,7,0)),0)</f>
        <v>14</v>
      </c>
      <c r="F23" s="28"/>
      <c r="G23" s="28"/>
      <c r="H23" s="28"/>
      <c r="I23" s="29"/>
      <c r="J23" s="30"/>
      <c r="K23" s="31">
        <f t="shared" si="1"/>
        <v>14</v>
      </c>
      <c r="L23" s="32">
        <f>COUNTIFS('Error record'!$E$5:$E$1492,'Lot Record &amp; Point'!L$6,'Error record'!$C$5:$C$1492,'Lot Record &amp; Point'!$D23)</f>
        <v>0</v>
      </c>
      <c r="M23" s="32">
        <f>COUNTIFS('Error record'!$E$5:$E$1492,'Lot Record &amp; Point'!M$6,'Error record'!$C$5:$C$1492,'Lot Record &amp; Point'!$D23)</f>
        <v>0</v>
      </c>
      <c r="N23" s="32">
        <f>COUNTIFS('Error record'!$E$5:$E$1492,'Lot Record &amp; Point'!N$6,'Error record'!$C$5:$C$1492,'Lot Record &amp; Point'!$D23)</f>
        <v>0</v>
      </c>
      <c r="O23" s="32">
        <f>COUNTIFS('Error record'!$E$5:$E$1492,'Lot Record &amp; Point'!O$6,'Error record'!$C$5:$C$1492,'Lot Record &amp; Point'!$D23)</f>
        <v>0</v>
      </c>
      <c r="P23" s="32">
        <f>COUNTIFS('Error record'!$E$5:$E$1492,'Lot Record &amp; Point'!P$6,'Error record'!$C$5:$C$1492,'Lot Record &amp; Point'!$D23)</f>
        <v>0</v>
      </c>
      <c r="Q23" s="33">
        <f t="shared" si="3"/>
        <v>100</v>
      </c>
      <c r="R23" s="34"/>
      <c r="S23" s="35">
        <v>1528</v>
      </c>
    </row>
    <row r="24" spans="1:19" ht="15" customHeight="1" x14ac:dyDescent="0.15">
      <c r="B24" s="26">
        <f>IF(C24="","",IF(AND(B23&lt;&gt;"",C23=""),MAX(B20:B22)+1,MAX(B$9:B23)+1))</f>
        <v>15</v>
      </c>
      <c r="C24" s="26" t="s">
        <v>49</v>
      </c>
      <c r="D24" s="27" t="s">
        <v>50</v>
      </c>
      <c r="E24" s="44">
        <f>IFERROR(IF($C24="",0,VLOOKUP("TOTAL:"&amp;$C24,[1]B483030!$B$10:$I$5019,7,0)),0)</f>
        <v>4</v>
      </c>
      <c r="F24" s="28"/>
      <c r="G24" s="28"/>
      <c r="H24" s="28"/>
      <c r="I24" s="29"/>
      <c r="J24" s="30"/>
      <c r="K24" s="31">
        <f t="shared" si="1"/>
        <v>4</v>
      </c>
      <c r="L24" s="32">
        <f>COUNTIFS('Error record'!$E$5:$E$1492,'Lot Record &amp; Point'!L$6,'Error record'!$C$5:$C$1492,'Lot Record &amp; Point'!$D24)</f>
        <v>0</v>
      </c>
      <c r="M24" s="32">
        <f>COUNTIFS('Error record'!$E$5:$E$1492,'Lot Record &amp; Point'!M$6,'Error record'!$C$5:$C$1492,'Lot Record &amp; Point'!$D24)</f>
        <v>0</v>
      </c>
      <c r="N24" s="32">
        <f>COUNTIFS('Error record'!$E$5:$E$1492,'Lot Record &amp; Point'!N$6,'Error record'!$C$5:$C$1492,'Lot Record &amp; Point'!$D24)</f>
        <v>0</v>
      </c>
      <c r="O24" s="32">
        <f>COUNTIFS('Error record'!$E$5:$E$1492,'Lot Record &amp; Point'!O$6,'Error record'!$C$5:$C$1492,'Lot Record &amp; Point'!$D24)</f>
        <v>0</v>
      </c>
      <c r="P24" s="32">
        <f>COUNTIFS('Error record'!$E$5:$E$1492,'Lot Record &amp; Point'!P$6,'Error record'!$C$5:$C$1492,'Lot Record &amp; Point'!$D24)</f>
        <v>0</v>
      </c>
      <c r="Q24" s="33">
        <f t="shared" si="3"/>
        <v>100</v>
      </c>
      <c r="R24" s="34"/>
      <c r="S24" s="3">
        <v>234</v>
      </c>
    </row>
    <row r="25" spans="1:19" ht="15" customHeight="1" x14ac:dyDescent="0.15">
      <c r="B25" s="26">
        <f>IF(C25="","",IF(AND(B24&lt;&gt;"",C24=""),MAX(B21:B23)+1,MAX(B$9:B24)+1))</f>
        <v>16</v>
      </c>
      <c r="C25" s="26" t="s">
        <v>51</v>
      </c>
      <c r="D25" s="27" t="s">
        <v>52</v>
      </c>
      <c r="E25" s="44">
        <f>IFERROR(IF($C25="",0,VLOOKUP("TOTAL:"&amp;$C25,[1]B483030!$B$10:$I$5019,7,0)),0)</f>
        <v>11</v>
      </c>
      <c r="F25" s="28"/>
      <c r="G25" s="28"/>
      <c r="H25" s="28"/>
      <c r="I25" s="29"/>
      <c r="J25" s="30"/>
      <c r="K25" s="31">
        <f t="shared" si="1"/>
        <v>11</v>
      </c>
      <c r="L25" s="32">
        <f>COUNTIFS('Error record'!$E$5:$E$1492,'Lot Record &amp; Point'!L$6,'Error record'!$C$5:$C$1492,'Lot Record &amp; Point'!$D25)</f>
        <v>0</v>
      </c>
      <c r="M25" s="32">
        <f>COUNTIFS('Error record'!$E$5:$E$1492,'Lot Record &amp; Point'!M$6,'Error record'!$C$5:$C$1492,'Lot Record &amp; Point'!$D25)</f>
        <v>0</v>
      </c>
      <c r="N25" s="32">
        <f>COUNTIFS('Error record'!$E$5:$E$1492,'Lot Record &amp; Point'!N$6,'Error record'!$C$5:$C$1492,'Lot Record &amp; Point'!$D25)</f>
        <v>0</v>
      </c>
      <c r="O25" s="32">
        <f>COUNTIFS('Error record'!$E$5:$E$1492,'Lot Record &amp; Point'!O$6,'Error record'!$C$5:$C$1492,'Lot Record &amp; Point'!$D25)</f>
        <v>0</v>
      </c>
      <c r="P25" s="32">
        <f>COUNTIFS('Error record'!$E$5:$E$1492,'Lot Record &amp; Point'!P$6,'Error record'!$C$5:$C$1492,'Lot Record &amp; Point'!$D25)</f>
        <v>0</v>
      </c>
      <c r="Q25" s="33">
        <f t="shared" si="3"/>
        <v>100</v>
      </c>
      <c r="R25" s="34"/>
      <c r="S25" s="35">
        <v>1528</v>
      </c>
    </row>
    <row r="26" spans="1:19" x14ac:dyDescent="0.15">
      <c r="B26" s="26">
        <f>IF(C26="","",IF(AND(B25&lt;&gt;"",C25=""),MAX(B22:B24)+1,MAX(B$9:B25)+1))</f>
        <v>17</v>
      </c>
      <c r="C26" s="26" t="s">
        <v>53</v>
      </c>
      <c r="D26" s="27" t="s">
        <v>54</v>
      </c>
      <c r="E26" s="44">
        <f>IFERROR(IF($C26="",0,VLOOKUP("TOTAL:"&amp;$C26,[1]B483030!$B$10:$I$5019,7,0)),0)</f>
        <v>237</v>
      </c>
      <c r="F26" s="28"/>
      <c r="G26" s="28"/>
      <c r="H26" s="28"/>
      <c r="I26" s="29"/>
      <c r="J26" s="30"/>
      <c r="K26" s="31">
        <f t="shared" si="1"/>
        <v>237</v>
      </c>
      <c r="L26" s="32">
        <f>COUNTIFS('Error record'!$E$5:$E$1492,'Lot Record &amp; Point'!L$6,'Error record'!$C$5:$C$1492,'Lot Record &amp; Point'!$D26)</f>
        <v>0</v>
      </c>
      <c r="M26" s="32">
        <f>COUNTIFS('Error record'!$E$5:$E$1492,'Lot Record &amp; Point'!M$6,'Error record'!$C$5:$C$1492,'Lot Record &amp; Point'!$D26)</f>
        <v>0</v>
      </c>
      <c r="N26" s="32">
        <f>COUNTIFS('Error record'!$E$5:$E$1492,'Lot Record &amp; Point'!N$6,'Error record'!$C$5:$C$1492,'Lot Record &amp; Point'!$D26)</f>
        <v>0</v>
      </c>
      <c r="O26" s="32">
        <f>COUNTIFS('Error record'!$E$5:$E$1492,'Lot Record &amp; Point'!O$6,'Error record'!$C$5:$C$1492,'Lot Record &amp; Point'!$D26)</f>
        <v>0</v>
      </c>
      <c r="P26" s="32">
        <f>COUNTIFS('Error record'!$E$5:$E$1492,'Lot Record &amp; Point'!P$6,'Error record'!$C$5:$C$1492,'Lot Record &amp; Point'!$D26)</f>
        <v>0</v>
      </c>
      <c r="Q26" s="33">
        <f t="shared" si="3"/>
        <v>100</v>
      </c>
      <c r="R26" s="45"/>
      <c r="S26" s="3">
        <v>6659</v>
      </c>
    </row>
    <row r="27" spans="1:19" ht="15" customHeight="1" x14ac:dyDescent="0.15">
      <c r="B27" s="26">
        <f>IF(C27="","",IF(AND(B26&lt;&gt;"",C26=""),MAX(B23:B25)+1,MAX(B$9:B26)+1))</f>
        <v>18</v>
      </c>
      <c r="C27" s="26" t="s">
        <v>55</v>
      </c>
      <c r="D27" s="27" t="s">
        <v>56</v>
      </c>
      <c r="E27" s="44">
        <f>IFERROR(IF($C27="",0,VLOOKUP("TOTAL:"&amp;$C27,[1]B483030!$B$10:$I$5019,7,0)),0)</f>
        <v>37</v>
      </c>
      <c r="F27" s="28"/>
      <c r="G27" s="28"/>
      <c r="H27" s="28"/>
      <c r="I27" s="29"/>
      <c r="J27" s="30"/>
      <c r="K27" s="31">
        <f t="shared" si="1"/>
        <v>37</v>
      </c>
      <c r="L27" s="32">
        <f>COUNTIFS('Error record'!$E$5:$E$1492,'Lot Record &amp; Point'!L$6,'Error record'!$C$5:$C$1492,'Lot Record &amp; Point'!$D27)</f>
        <v>0</v>
      </c>
      <c r="M27" s="32">
        <f>COUNTIFS('Error record'!$E$5:$E$1492,'Lot Record &amp; Point'!M$6,'Error record'!$C$5:$C$1492,'Lot Record &amp; Point'!$D27)</f>
        <v>0</v>
      </c>
      <c r="N27" s="32">
        <f>COUNTIFS('Error record'!$E$5:$E$1492,'Lot Record &amp; Point'!N$6,'Error record'!$C$5:$C$1492,'Lot Record &amp; Point'!$D27)</f>
        <v>0</v>
      </c>
      <c r="O27" s="32">
        <f>COUNTIFS('Error record'!$E$5:$E$1492,'Lot Record &amp; Point'!O$6,'Error record'!$C$5:$C$1492,'Lot Record &amp; Point'!$D27)</f>
        <v>0</v>
      </c>
      <c r="P27" s="32">
        <f>COUNTIFS('Error record'!$E$5:$E$1492,'Lot Record &amp; Point'!P$6,'Error record'!$C$5:$C$1492,'Lot Record &amp; Point'!$D27)</f>
        <v>0</v>
      </c>
      <c r="Q27" s="33">
        <f t="shared" si="3"/>
        <v>100</v>
      </c>
      <c r="R27" s="34"/>
      <c r="S27" s="35">
        <v>1528</v>
      </c>
    </row>
    <row r="28" spans="1:19" ht="15" customHeight="1" x14ac:dyDescent="0.15">
      <c r="B28" s="26">
        <f>IF(C28="","",IF(AND(B27&lt;&gt;"",C27=""),MAX(B24:B26)+1,MAX(B$9:B27)+1))</f>
        <v>19</v>
      </c>
      <c r="C28" s="26" t="s">
        <v>57</v>
      </c>
      <c r="D28" s="27" t="s">
        <v>58</v>
      </c>
      <c r="E28" s="44">
        <f>IFERROR(IF($C28="",0,VLOOKUP("TOTAL:"&amp;$C28,[1]B483030!$B$10:$I$5019,7,0)),0)</f>
        <v>13</v>
      </c>
      <c r="F28" s="28"/>
      <c r="G28" s="28"/>
      <c r="H28" s="28"/>
      <c r="I28" s="29"/>
      <c r="J28" s="30"/>
      <c r="K28" s="31">
        <f t="shared" si="1"/>
        <v>13</v>
      </c>
      <c r="L28" s="32">
        <f>COUNTIFS('Error record'!$E$5:$E$1492,'Lot Record &amp; Point'!L$6,'Error record'!$C$5:$C$1492,'Lot Record &amp; Point'!$D28)</f>
        <v>0</v>
      </c>
      <c r="M28" s="32">
        <f>COUNTIFS('Error record'!$E$5:$E$1492,'Lot Record &amp; Point'!M$6,'Error record'!$C$5:$C$1492,'Lot Record &amp; Point'!$D28)</f>
        <v>0</v>
      </c>
      <c r="N28" s="32">
        <f>COUNTIFS('Error record'!$E$5:$E$1492,'Lot Record &amp; Point'!N$6,'Error record'!$C$5:$C$1492,'Lot Record &amp; Point'!$D28)</f>
        <v>0</v>
      </c>
      <c r="O28" s="32">
        <f>COUNTIFS('Error record'!$E$5:$E$1492,'Lot Record &amp; Point'!O$6,'Error record'!$C$5:$C$1492,'Lot Record &amp; Point'!$D28)</f>
        <v>0</v>
      </c>
      <c r="P28" s="32">
        <f>COUNTIFS('Error record'!$E$5:$E$1492,'Lot Record &amp; Point'!P$6,'Error record'!$C$5:$C$1492,'Lot Record &amp; Point'!$D28)</f>
        <v>0</v>
      </c>
      <c r="Q28" s="33">
        <f>IF(C28="","",IF(K28=0,100,+SUM(IF(L28=0,40,0),IF(N28=0,10,0),IF(O28=0,20,0),IF(M28=0,20,0)+IF(M28=1,15,0)+IF(M28=2,10,0)+IF(M28=3,5,0)+IF(P28=0,10,0))))</f>
        <v>100</v>
      </c>
      <c r="R28" s="34"/>
      <c r="S28" s="35">
        <v>1528</v>
      </c>
    </row>
    <row r="29" spans="1:19" ht="18" customHeight="1" x14ac:dyDescent="0.15">
      <c r="B29" s="26">
        <f>IF(C29="","",IF(AND(B28&lt;&gt;"",C28=""),MAX(B25:B27)+1,MAX(B$9:B28)+1))</f>
        <v>20</v>
      </c>
      <c r="C29" s="26" t="s">
        <v>59</v>
      </c>
      <c r="D29" s="27" t="s">
        <v>60</v>
      </c>
      <c r="E29" s="44">
        <f>IFERROR(IF($C29="",0,VLOOKUP("TOTAL:"&amp;$C29,[1]B483030!$B$10:$I$5019,7,0)),0)</f>
        <v>7</v>
      </c>
      <c r="F29" s="28"/>
      <c r="G29" s="28"/>
      <c r="H29" s="28"/>
      <c r="I29" s="29"/>
      <c r="J29" s="30"/>
      <c r="K29" s="31">
        <f t="shared" si="1"/>
        <v>7</v>
      </c>
      <c r="L29" s="32">
        <f>COUNTIFS('Error record'!$E$5:$E$1492,'Lot Record &amp; Point'!L$6,'Error record'!$C$5:$C$1492,'Lot Record &amp; Point'!$D29)</f>
        <v>0</v>
      </c>
      <c r="M29" s="32">
        <f>COUNTIFS('Error record'!$E$5:$E$1492,'Lot Record &amp; Point'!M$6,'Error record'!$C$5:$C$1492,'Lot Record &amp; Point'!$D29)</f>
        <v>0</v>
      </c>
      <c r="N29" s="32">
        <f>COUNTIFS('Error record'!$E$5:$E$1492,'Lot Record &amp; Point'!N$6,'Error record'!$C$5:$C$1492,'Lot Record &amp; Point'!$D29)</f>
        <v>0</v>
      </c>
      <c r="O29" s="32">
        <f>COUNTIFS('Error record'!$E$5:$E$1492,'Lot Record &amp; Point'!O$6,'Error record'!$C$5:$C$1492,'Lot Record &amp; Point'!$D29)</f>
        <v>0</v>
      </c>
      <c r="P29" s="32">
        <f>COUNTIFS('Error record'!$E$5:$E$1492,'Lot Record &amp; Point'!P$6,'Error record'!$C$5:$C$1492,'Lot Record &amp; Point'!$D29)</f>
        <v>0</v>
      </c>
      <c r="Q29" s="33">
        <f t="shared" si="3"/>
        <v>100</v>
      </c>
      <c r="R29" s="45"/>
      <c r="S29" s="3">
        <v>234</v>
      </c>
    </row>
    <row r="30" spans="1:19" ht="15" customHeight="1" x14ac:dyDescent="0.15">
      <c r="B30" s="26">
        <f>IF(C30="","",IF(AND(B29&lt;&gt;"",C29=""),MAX(B26:B28)+1,MAX(B$9:B29)+1))</f>
        <v>21</v>
      </c>
      <c r="C30" s="26" t="s">
        <v>61</v>
      </c>
      <c r="D30" s="27" t="s">
        <v>62</v>
      </c>
      <c r="E30" s="44">
        <f>IFERROR(IF($C30="",0,VLOOKUP("TOTAL:"&amp;$C30,[1]B483030!$B$10:$I$5019,7,0)),0)</f>
        <v>12</v>
      </c>
      <c r="F30" s="28"/>
      <c r="G30" s="28"/>
      <c r="H30" s="28"/>
      <c r="I30" s="29"/>
      <c r="J30" s="30"/>
      <c r="K30" s="31">
        <f t="shared" si="1"/>
        <v>12</v>
      </c>
      <c r="L30" s="32">
        <f>COUNTIFS('Error record'!$E$5:$E$1492,'Lot Record &amp; Point'!L$6,'Error record'!$C$5:$C$1492,'Lot Record &amp; Point'!$D30)</f>
        <v>0</v>
      </c>
      <c r="M30" s="32">
        <f>COUNTIFS('Error record'!$E$5:$E$1492,'Lot Record &amp; Point'!M$6,'Error record'!$C$5:$C$1492,'Lot Record &amp; Point'!$D30)</f>
        <v>0</v>
      </c>
      <c r="N30" s="32">
        <f>COUNTIFS('Error record'!$E$5:$E$1492,'Lot Record &amp; Point'!N$6,'Error record'!$C$5:$C$1492,'Lot Record &amp; Point'!$D30)</f>
        <v>0</v>
      </c>
      <c r="O30" s="32">
        <f>COUNTIFS('Error record'!$E$5:$E$1492,'Lot Record &amp; Point'!O$6,'Error record'!$C$5:$C$1492,'Lot Record &amp; Point'!$D30)</f>
        <v>0</v>
      </c>
      <c r="P30" s="32">
        <f>COUNTIFS('Error record'!$E$5:$E$1492,'Lot Record &amp; Point'!P$6,'Error record'!$C$5:$C$1492,'Lot Record &amp; Point'!$D30)</f>
        <v>0</v>
      </c>
      <c r="Q30" s="33">
        <f t="shared" si="3"/>
        <v>100</v>
      </c>
      <c r="R30" s="34"/>
      <c r="S30" s="3">
        <v>6659</v>
      </c>
    </row>
    <row r="31" spans="1:19" ht="15" customHeight="1" x14ac:dyDescent="0.15">
      <c r="B31" s="26">
        <f>IF(C31="","",IF(AND(B30&lt;&gt;"",C30=""),MAX(B27:B29)+1,MAX(B$9:B30)+1))</f>
        <v>22</v>
      </c>
      <c r="C31" s="26" t="s">
        <v>63</v>
      </c>
      <c r="D31" s="27" t="s">
        <v>64</v>
      </c>
      <c r="E31" s="44">
        <f>IFERROR(IF($C31="",0,VLOOKUP("TOTAL:"&amp;$C31,[1]B483030!$B$10:$I$5019,7,0)),0)</f>
        <v>76</v>
      </c>
      <c r="F31" s="28"/>
      <c r="G31" s="28"/>
      <c r="H31" s="28"/>
      <c r="I31" s="29"/>
      <c r="J31" s="30"/>
      <c r="K31" s="31">
        <f t="shared" si="1"/>
        <v>76</v>
      </c>
      <c r="L31" s="32">
        <f>COUNTIFS('Error record'!$E$5:$E$1492,'Lot Record &amp; Point'!L$6,'Error record'!$C$5:$C$1492,'Lot Record &amp; Point'!$D31)</f>
        <v>0</v>
      </c>
      <c r="M31" s="32">
        <f>COUNTIFS('Error record'!$E$5:$E$1492,'Lot Record &amp; Point'!M$6,'Error record'!$C$5:$C$1492,'Lot Record &amp; Point'!$D31)</f>
        <v>0</v>
      </c>
      <c r="N31" s="32">
        <f>COUNTIFS('Error record'!$E$5:$E$1492,'Lot Record &amp; Point'!N$6,'Error record'!$C$5:$C$1492,'Lot Record &amp; Point'!$D31)</f>
        <v>0</v>
      </c>
      <c r="O31" s="32">
        <f>COUNTIFS('Error record'!$E$5:$E$1492,'Lot Record &amp; Point'!O$6,'Error record'!$C$5:$C$1492,'Lot Record &amp; Point'!$D31)</f>
        <v>0</v>
      </c>
      <c r="P31" s="32">
        <f>COUNTIFS('Error record'!$E$5:$E$1492,'Lot Record &amp; Point'!P$6,'Error record'!$C$5:$C$1492,'Lot Record &amp; Point'!$D31)</f>
        <v>0</v>
      </c>
      <c r="Q31" s="33">
        <f t="shared" si="3"/>
        <v>100</v>
      </c>
      <c r="R31" s="34"/>
      <c r="S31" s="3">
        <v>6659</v>
      </c>
    </row>
    <row r="32" spans="1:19" ht="15" customHeight="1" x14ac:dyDescent="0.15">
      <c r="B32" s="26">
        <f>IF(C32="","",IF(AND(B31&lt;&gt;"",C31=""),MAX(B28:B30)+1,MAX(B$9:B31)+1))</f>
        <v>23</v>
      </c>
      <c r="C32" s="26" t="s">
        <v>65</v>
      </c>
      <c r="D32" s="27" t="s">
        <v>66</v>
      </c>
      <c r="E32" s="44">
        <f>IFERROR(IF($C32="",0,VLOOKUP("TOTAL:"&amp;$C32,[1]B483030!$B$10:$I$5019,7,0)),0)</f>
        <v>0</v>
      </c>
      <c r="F32" s="28"/>
      <c r="G32" s="28"/>
      <c r="H32" s="28"/>
      <c r="I32" s="29"/>
      <c r="J32" s="30"/>
      <c r="K32" s="31">
        <f t="shared" si="1"/>
        <v>0</v>
      </c>
      <c r="L32" s="32">
        <f>COUNTIFS('Error record'!$E$5:$E$1492,'Lot Record &amp; Point'!L$6,'Error record'!$C$5:$C$1492,'Lot Record &amp; Point'!$D32)</f>
        <v>0</v>
      </c>
      <c r="M32" s="32">
        <f>COUNTIFS('Error record'!$E$5:$E$1492,'Lot Record &amp; Point'!M$6,'Error record'!$C$5:$C$1492,'Lot Record &amp; Point'!$D32)</f>
        <v>0</v>
      </c>
      <c r="N32" s="32">
        <f>COUNTIFS('Error record'!$E$5:$E$1492,'Lot Record &amp; Point'!N$6,'Error record'!$C$5:$C$1492,'Lot Record &amp; Point'!$D32)</f>
        <v>0</v>
      </c>
      <c r="O32" s="32">
        <f>COUNTIFS('Error record'!$E$5:$E$1492,'Lot Record &amp; Point'!O$6,'Error record'!$C$5:$C$1492,'Lot Record &amp; Point'!$D32)</f>
        <v>0</v>
      </c>
      <c r="P32" s="32">
        <f>COUNTIFS('Error record'!$E$5:$E$1492,'Lot Record &amp; Point'!P$6,'Error record'!$C$5:$C$1492,'Lot Record &amp; Point'!$D32)</f>
        <v>0</v>
      </c>
      <c r="Q32" s="33">
        <f t="shared" si="3"/>
        <v>100</v>
      </c>
      <c r="R32" s="34"/>
      <c r="S32" s="3">
        <v>234</v>
      </c>
    </row>
    <row r="33" spans="2:25" ht="15" customHeight="1" x14ac:dyDescent="0.15">
      <c r="B33" s="26">
        <f>IF(C33="","",IF(AND(B32&lt;&gt;"",C32=""),MAX(B29:B31)+1,MAX(B$9:B32)+1))</f>
        <v>24</v>
      </c>
      <c r="C33" s="26" t="s">
        <v>67</v>
      </c>
      <c r="D33" s="27" t="s">
        <v>68</v>
      </c>
      <c r="E33" s="44">
        <v>22</v>
      </c>
      <c r="F33" s="28"/>
      <c r="G33" s="28"/>
      <c r="H33" s="28"/>
      <c r="I33" s="29"/>
      <c r="J33" s="30"/>
      <c r="K33" s="31">
        <f t="shared" si="1"/>
        <v>22</v>
      </c>
      <c r="L33" s="32">
        <f>COUNTIFS('Error record'!$E$5:$E$1492,'Lot Record &amp; Point'!L$6,'Error record'!$C$5:$C$1492,'Lot Record &amp; Point'!$D33)</f>
        <v>0</v>
      </c>
      <c r="M33" s="32">
        <f>COUNTIFS('Error record'!$E$5:$E$1492,'Lot Record &amp; Point'!M$6,'Error record'!$C$5:$C$1492,'Lot Record &amp; Point'!$D33)</f>
        <v>0</v>
      </c>
      <c r="N33" s="32">
        <f>COUNTIFS('Error record'!$E$5:$E$1492,'Lot Record &amp; Point'!N$6,'Error record'!$C$5:$C$1492,'Lot Record &amp; Point'!$D33)</f>
        <v>0</v>
      </c>
      <c r="O33" s="32">
        <f>COUNTIFS('Error record'!$E$5:$E$1492,'Lot Record &amp; Point'!O$6,'Error record'!$C$5:$C$1492,'Lot Record &amp; Point'!$D33)</f>
        <v>0</v>
      </c>
      <c r="P33" s="32">
        <f>COUNTIFS('Error record'!$E$5:$E$1492,'Lot Record &amp; Point'!P$6,'Error record'!$C$5:$C$1492,'Lot Record &amp; Point'!$D33)</f>
        <v>0</v>
      </c>
      <c r="Q33" s="33">
        <f t="shared" si="3"/>
        <v>100</v>
      </c>
      <c r="R33" s="34"/>
      <c r="S33" s="3">
        <v>6659</v>
      </c>
    </row>
    <row r="34" spans="2:25" ht="15" customHeight="1" x14ac:dyDescent="0.15">
      <c r="B34" s="26">
        <f>IF(C34="","",IF(AND(B33&lt;&gt;"",C33=""),MAX(B30:B32)+1,MAX(B$9:B33)+1))</f>
        <v>25</v>
      </c>
      <c r="C34" s="26" t="s">
        <v>69</v>
      </c>
      <c r="D34" s="27" t="s">
        <v>70</v>
      </c>
      <c r="E34" s="44">
        <f>IFERROR(IF($C34="",0,VLOOKUP("TOTAL:"&amp;$C34,[1]B483030!$B$10:$I$5019,7,0)),0)</f>
        <v>271</v>
      </c>
      <c r="F34" s="28"/>
      <c r="G34" s="28"/>
      <c r="H34" s="28"/>
      <c r="I34" s="29"/>
      <c r="J34" s="30"/>
      <c r="K34" s="31">
        <f t="shared" si="1"/>
        <v>271</v>
      </c>
      <c r="L34" s="32">
        <f>COUNTIFS('Error record'!$E$5:$E$1492,'Lot Record &amp; Point'!L$6,'Error record'!$C$5:$C$1492,'Lot Record &amp; Point'!$D34)</f>
        <v>0</v>
      </c>
      <c r="M34" s="32">
        <f>COUNTIFS('Error record'!$E$5:$E$1492,'Lot Record &amp; Point'!M$6,'Error record'!$C$5:$C$1492,'Lot Record &amp; Point'!$D34)</f>
        <v>0</v>
      </c>
      <c r="N34" s="32">
        <f>COUNTIFS('Error record'!$E$5:$E$1492,'Lot Record &amp; Point'!N$6,'Error record'!$C$5:$C$1492,'Lot Record &amp; Point'!$D34)</f>
        <v>0</v>
      </c>
      <c r="O34" s="32">
        <f>COUNTIFS('Error record'!$E$5:$E$1492,'Lot Record &amp; Point'!O$6,'Error record'!$C$5:$C$1492,'Lot Record &amp; Point'!$D34)</f>
        <v>0</v>
      </c>
      <c r="P34" s="32">
        <f>COUNTIFS('Error record'!$E$5:$E$1492,'Lot Record &amp; Point'!P$6,'Error record'!$C$5:$C$1492,'Lot Record &amp; Point'!$D34)</f>
        <v>0</v>
      </c>
      <c r="Q34" s="33">
        <f t="shared" si="3"/>
        <v>100</v>
      </c>
      <c r="R34" s="34"/>
      <c r="S34" s="3">
        <v>234</v>
      </c>
    </row>
    <row r="35" spans="2:25" ht="15.75" customHeight="1" x14ac:dyDescent="0.15">
      <c r="B35" s="26">
        <f>IF(C35="","",IF(AND(B34&lt;&gt;"",C34=""),MAX(B31:B33)+1,MAX(B$9:B34)+1))</f>
        <v>26</v>
      </c>
      <c r="C35" s="26" t="s">
        <v>71</v>
      </c>
      <c r="D35" s="27" t="s">
        <v>72</v>
      </c>
      <c r="E35" s="44">
        <f>IFERROR(IF($C35="",0,VLOOKUP("TOTAL:"&amp;$C35,[1]B483030!$B$10:$I$5019,7,0)),0)</f>
        <v>12</v>
      </c>
      <c r="F35" s="28"/>
      <c r="G35" s="28"/>
      <c r="H35" s="28"/>
      <c r="I35" s="29"/>
      <c r="J35" s="30"/>
      <c r="K35" s="31">
        <f t="shared" si="1"/>
        <v>12</v>
      </c>
      <c r="L35" s="32">
        <f>COUNTIFS('Error record'!$E$5:$E$1492,'Lot Record &amp; Point'!L$6,'Error record'!$C$5:$C$1492,'Lot Record &amp; Point'!$D35)</f>
        <v>0</v>
      </c>
      <c r="M35" s="32">
        <f>COUNTIFS('Error record'!$E$5:$E$1492,'Lot Record &amp; Point'!M$6,'Error record'!$C$5:$C$1492,'Lot Record &amp; Point'!$D35)</f>
        <v>0</v>
      </c>
      <c r="N35" s="32">
        <f>COUNTIFS('Error record'!$E$5:$E$1492,'Lot Record &amp; Point'!N$6,'Error record'!$C$5:$C$1492,'Lot Record &amp; Point'!$D35)</f>
        <v>0</v>
      </c>
      <c r="O35" s="32">
        <f>COUNTIFS('Error record'!$E$5:$E$1492,'Lot Record &amp; Point'!O$6,'Error record'!$C$5:$C$1492,'Lot Record &amp; Point'!$D35)</f>
        <v>0</v>
      </c>
      <c r="P35" s="32">
        <f>COUNTIFS('Error record'!$E$5:$E$1492,'Lot Record &amp; Point'!P$6,'Error record'!$C$5:$C$1492,'Lot Record &amp; Point'!$D35)</f>
        <v>0</v>
      </c>
      <c r="Q35" s="33">
        <f t="shared" si="3"/>
        <v>100</v>
      </c>
      <c r="R35" s="46"/>
      <c r="S35" s="35">
        <v>1528</v>
      </c>
    </row>
    <row r="36" spans="2:25" ht="16.899999999999999" customHeight="1" x14ac:dyDescent="0.15">
      <c r="B36" s="26">
        <f>IF(C36="","",IF(AND(B35&lt;&gt;"",C35=""),MAX(B32:B34)+1,MAX(B$9:B35)+1))</f>
        <v>27</v>
      </c>
      <c r="C36" s="26" t="s">
        <v>73</v>
      </c>
      <c r="D36" s="47" t="s">
        <v>74</v>
      </c>
      <c r="E36" s="44">
        <f>IFERROR(IF($C36="",0,VLOOKUP("TOTAL:"&amp;$C36,[1]B483030!$B$10:$I$5019,7,0)),0)</f>
        <v>41</v>
      </c>
      <c r="F36" s="28"/>
      <c r="G36" s="28"/>
      <c r="H36" s="28"/>
      <c r="I36" s="29"/>
      <c r="J36" s="30"/>
      <c r="K36" s="31">
        <f t="shared" si="1"/>
        <v>41</v>
      </c>
      <c r="L36" s="32">
        <f>COUNTIFS('Error record'!$E$5:$E$1492,'Lot Record &amp; Point'!L$6,'Error record'!$C$5:$C$1492,'Lot Record &amp; Point'!$D36)</f>
        <v>0</v>
      </c>
      <c r="M36" s="32">
        <f>COUNTIFS('Error record'!$E$5:$E$1492,'Lot Record &amp; Point'!M$6,'Error record'!$C$5:$C$1492,'Lot Record &amp; Point'!$D36)</f>
        <v>0</v>
      </c>
      <c r="N36" s="32">
        <f>COUNTIFS('Error record'!$E$5:$E$1492,'Lot Record &amp; Point'!N$6,'Error record'!$C$5:$C$1492,'Lot Record &amp; Point'!$D36)</f>
        <v>0</v>
      </c>
      <c r="O36" s="32">
        <f>COUNTIFS('Error record'!$E$5:$E$1492,'Lot Record &amp; Point'!O$6,'Error record'!$C$5:$C$1492,'Lot Record &amp; Point'!$D36)</f>
        <v>0</v>
      </c>
      <c r="P36" s="32">
        <f>COUNTIFS('Error record'!$E$5:$E$1492,'Lot Record &amp; Point'!P$6,'Error record'!$C$5:$C$1492,'Lot Record &amp; Point'!$D36)</f>
        <v>0</v>
      </c>
      <c r="Q36" s="33">
        <f t="shared" si="3"/>
        <v>100</v>
      </c>
      <c r="R36" s="45"/>
      <c r="S36" s="35">
        <v>1528</v>
      </c>
    </row>
    <row r="37" spans="2:25" ht="15" customHeight="1" x14ac:dyDescent="0.15">
      <c r="B37" s="26">
        <f>IF(C37="","",IF(AND(B36&lt;&gt;"",C36=""),MAX(B33:B35)+1,MAX(B$9:B36)+1))</f>
        <v>28</v>
      </c>
      <c r="C37" s="26" t="s">
        <v>75</v>
      </c>
      <c r="D37" s="47" t="s">
        <v>76</v>
      </c>
      <c r="E37" s="44">
        <f>IFERROR(IF($C37="",0,VLOOKUP("TOTAL:"&amp;$C37,[1]B483030!$B$10:$I$5019,7,0)),0)</f>
        <v>152</v>
      </c>
      <c r="F37" s="28"/>
      <c r="G37" s="28"/>
      <c r="H37" s="28"/>
      <c r="I37" s="29"/>
      <c r="J37" s="30"/>
      <c r="K37" s="31">
        <f t="shared" si="1"/>
        <v>152</v>
      </c>
      <c r="L37" s="32">
        <f>COUNTIFS('Error record'!$E$5:$E$1492,'Lot Record &amp; Point'!L$6,'Error record'!$C$5:$C$1492,'Lot Record &amp; Point'!$D37)</f>
        <v>0</v>
      </c>
      <c r="M37" s="32">
        <f>COUNTIFS('Error record'!$E$5:$E$1492,'Lot Record &amp; Point'!M$6,'Error record'!$C$5:$C$1492,'Lot Record &amp; Point'!$D37)</f>
        <v>0</v>
      </c>
      <c r="N37" s="32">
        <f>COUNTIFS('Error record'!$E$5:$E$1492,'Lot Record &amp; Point'!N$6,'Error record'!$C$5:$C$1492,'Lot Record &amp; Point'!$D37)</f>
        <v>0</v>
      </c>
      <c r="O37" s="32">
        <f>COUNTIFS('Error record'!$E$5:$E$1492,'Lot Record &amp; Point'!O$6,'Error record'!$C$5:$C$1492,'Lot Record &amp; Point'!$D37)</f>
        <v>0</v>
      </c>
      <c r="P37" s="32">
        <f>COUNTIFS('Error record'!$E$5:$E$1492,'Lot Record &amp; Point'!P$6,'Error record'!$C$5:$C$1492,'Lot Record &amp; Point'!$D37)</f>
        <v>0</v>
      </c>
      <c r="Q37" s="33">
        <f t="shared" si="3"/>
        <v>100</v>
      </c>
      <c r="R37" s="48"/>
      <c r="S37">
        <v>6538</v>
      </c>
    </row>
    <row r="38" spans="2:25" s="52" customFormat="1" ht="15" customHeight="1" x14ac:dyDescent="0.15">
      <c r="B38" s="26">
        <f>IF(C38="","",IF(AND(B37&lt;&gt;"",C37=""),MAX(B34:B36)+1,MAX(B$9:B37)+1))</f>
        <v>29</v>
      </c>
      <c r="C38" s="49" t="s">
        <v>77</v>
      </c>
      <c r="D38" s="27" t="s">
        <v>78</v>
      </c>
      <c r="E38" s="44">
        <f>IFERROR(IF($C38="",0,VLOOKUP("TOTAL:"&amp;$C38,[1]B483030!$B$10:$I$5019,7,0)),0)</f>
        <v>1</v>
      </c>
      <c r="F38" s="28"/>
      <c r="G38" s="28"/>
      <c r="H38" s="28"/>
      <c r="I38" s="29"/>
      <c r="J38" s="50"/>
      <c r="K38" s="31">
        <f t="shared" si="1"/>
        <v>1</v>
      </c>
      <c r="L38" s="32">
        <f>COUNTIFS('Error record'!$E$5:$E$1492,'Lot Record &amp; Point'!L$6,'Error record'!$C$5:$C$1492,'Lot Record &amp; Point'!$D38)</f>
        <v>0</v>
      </c>
      <c r="M38" s="32">
        <f>COUNTIFS('Error record'!$E$5:$E$1492,'Lot Record &amp; Point'!M$6,'Error record'!$C$5:$C$1492,'Lot Record &amp; Point'!$D38)</f>
        <v>0</v>
      </c>
      <c r="N38" s="32">
        <f>COUNTIFS('Error record'!$E$5:$E$1492,'Lot Record &amp; Point'!N$6,'Error record'!$C$5:$C$1492,'Lot Record &amp; Point'!$D38)</f>
        <v>0</v>
      </c>
      <c r="O38" s="32">
        <f>COUNTIFS('Error record'!$E$5:$E$1492,'Lot Record &amp; Point'!O$6,'Error record'!$C$5:$C$1492,'Lot Record &amp; Point'!$D38)</f>
        <v>0</v>
      </c>
      <c r="P38" s="32">
        <f>COUNTIFS('Error record'!$E$5:$E$1492,'Lot Record &amp; Point'!P$6,'Error record'!$C$5:$C$1492,'Lot Record &amp; Point'!$D38)</f>
        <v>0</v>
      </c>
      <c r="Q38" s="33">
        <f t="shared" si="3"/>
        <v>100</v>
      </c>
      <c r="R38" s="51"/>
      <c r="S38" s="3">
        <v>234</v>
      </c>
      <c r="T38" s="1"/>
      <c r="U38" s="1"/>
      <c r="V38" s="1"/>
      <c r="W38" s="1"/>
      <c r="X38" s="1"/>
      <c r="Y38" s="1"/>
    </row>
    <row r="39" spans="2:25" s="52" customFormat="1" ht="15" customHeight="1" x14ac:dyDescent="0.15">
      <c r="B39" s="26">
        <f>IF(C39="","",IF(AND(B38&lt;&gt;"",C38=""),MAX(B35:B37)+1,MAX(B$9:B38)+1))</f>
        <v>30</v>
      </c>
      <c r="C39" s="49" t="s">
        <v>79</v>
      </c>
      <c r="D39" s="27" t="s">
        <v>80</v>
      </c>
      <c r="E39" s="44">
        <f>IFERROR(IF($C39="",0,VLOOKUP("TOTAL:"&amp;$C39,[1]B483030!$B$10:$I$5019,7,0)),0)</f>
        <v>200</v>
      </c>
      <c r="F39" s="28"/>
      <c r="G39" s="28"/>
      <c r="H39" s="28"/>
      <c r="I39" s="29"/>
      <c r="J39" s="50"/>
      <c r="K39" s="31">
        <f t="shared" si="1"/>
        <v>200</v>
      </c>
      <c r="L39" s="32">
        <f>COUNTIFS('Error record'!$E$5:$E$1492,'Lot Record &amp; Point'!L$6,'Error record'!$C$5:$C$1492,'Lot Record &amp; Point'!$D39)</f>
        <v>0</v>
      </c>
      <c r="M39" s="32">
        <f>COUNTIFS('Error record'!$E$5:$E$1492,'Lot Record &amp; Point'!M$6,'Error record'!$C$5:$C$1492,'Lot Record &amp; Point'!$D39)</f>
        <v>0</v>
      </c>
      <c r="N39" s="32">
        <f>COUNTIFS('Error record'!$E$5:$E$1492,'Lot Record &amp; Point'!N$6,'Error record'!$C$5:$C$1492,'Lot Record &amp; Point'!$D39)</f>
        <v>0</v>
      </c>
      <c r="O39" s="32">
        <f>COUNTIFS('Error record'!$E$5:$E$1492,'Lot Record &amp; Point'!O$6,'Error record'!$C$5:$C$1492,'Lot Record &amp; Point'!$D39)</f>
        <v>0</v>
      </c>
      <c r="P39" s="32">
        <f>COUNTIFS('Error record'!$E$5:$E$1492,'Lot Record &amp; Point'!P$6,'Error record'!$C$5:$C$1492,'Lot Record &amp; Point'!$D39)</f>
        <v>0</v>
      </c>
      <c r="Q39" s="33">
        <f t="shared" si="3"/>
        <v>100</v>
      </c>
      <c r="R39" s="51"/>
      <c r="S39" s="35">
        <v>1528</v>
      </c>
      <c r="T39" s="1"/>
      <c r="U39" s="1"/>
      <c r="V39" s="1"/>
      <c r="W39" s="1"/>
      <c r="X39" s="1"/>
      <c r="Y39" s="1"/>
    </row>
    <row r="40" spans="2:25" ht="15" customHeight="1" x14ac:dyDescent="0.15">
      <c r="B40" s="26">
        <f>IF(C40="","",IF(AND(B39&lt;&gt;"",C39=""),MAX(B36:B38)+1,MAX(B$9:B39)+1))</f>
        <v>31</v>
      </c>
      <c r="C40" s="26" t="s">
        <v>81</v>
      </c>
      <c r="D40" s="27" t="s">
        <v>82</v>
      </c>
      <c r="E40" s="44">
        <f>IFERROR(IF($C40="",0,VLOOKUP("TOTAL:"&amp;$C40,[1]B483030!$B$10:$I$5019,7,0)),0)</f>
        <v>81</v>
      </c>
      <c r="F40" s="28"/>
      <c r="G40" s="28"/>
      <c r="H40" s="28"/>
      <c r="I40" s="28"/>
      <c r="J40" s="53"/>
      <c r="K40" s="31">
        <f t="shared" si="1"/>
        <v>81</v>
      </c>
      <c r="L40" s="32">
        <f>COUNTIFS('Error record'!$E$5:$E$1492,'Lot Record &amp; Point'!L$6,'Error record'!$C$5:$C$1492,'Lot Record &amp; Point'!$D40)</f>
        <v>0</v>
      </c>
      <c r="M40" s="32">
        <f>COUNTIFS('Error record'!$E$5:$E$1492,'Lot Record &amp; Point'!M$6,'Error record'!$C$5:$C$1492,'Lot Record &amp; Point'!$D40)</f>
        <v>0</v>
      </c>
      <c r="N40" s="32">
        <f>COUNTIFS('Error record'!$E$5:$E$1492,'Lot Record &amp; Point'!N$6,'Error record'!$C$5:$C$1492,'Lot Record &amp; Point'!$D40)</f>
        <v>0</v>
      </c>
      <c r="O40" s="32">
        <f>COUNTIFS('Error record'!$E$5:$E$1492,'Lot Record &amp; Point'!O$6,'Error record'!$C$5:$C$1492,'Lot Record &amp; Point'!$D40)</f>
        <v>0</v>
      </c>
      <c r="P40" s="32">
        <f>COUNTIFS('Error record'!$E$5:$E$1492,'Lot Record &amp; Point'!P$6,'Error record'!$C$5:$C$1492,'Lot Record &amp; Point'!$D40)</f>
        <v>0</v>
      </c>
      <c r="Q40" s="33">
        <f t="shared" si="3"/>
        <v>100</v>
      </c>
      <c r="R40" s="51"/>
      <c r="S40" s="3">
        <v>234</v>
      </c>
    </row>
    <row r="41" spans="2:25" ht="15" customHeight="1" x14ac:dyDescent="0.15">
      <c r="B41" s="26">
        <f>IF(C41="","",IF(AND(B40&lt;&gt;"",C40=""),MAX(B37:B39)+1,MAX(B$9:B40)+1))</f>
        <v>32</v>
      </c>
      <c r="C41" s="26" t="s">
        <v>83</v>
      </c>
      <c r="D41" s="27" t="s">
        <v>84</v>
      </c>
      <c r="E41" s="44">
        <f>IFERROR(IF($C41="",0,VLOOKUP("TOTAL:"&amp;$C41,[1]B483030!$B$10:$I$5019,7,0)),0)</f>
        <v>1</v>
      </c>
      <c r="F41" s="54"/>
      <c r="G41" s="54"/>
      <c r="H41" s="54"/>
      <c r="I41" s="54"/>
      <c r="J41" s="30"/>
      <c r="K41" s="31">
        <f t="shared" si="1"/>
        <v>1</v>
      </c>
      <c r="L41" s="32">
        <f>COUNTIFS('Error record'!$E$5:$E$1492,'Lot Record &amp; Point'!L$6,'Error record'!$C$5:$C$1492,'Lot Record &amp; Point'!$D41)</f>
        <v>0</v>
      </c>
      <c r="M41" s="32">
        <f>COUNTIFS('Error record'!$E$5:$E$1492,'Lot Record &amp; Point'!M$6,'Error record'!$C$5:$C$1492,'Lot Record &amp; Point'!$D41)</f>
        <v>0</v>
      </c>
      <c r="N41" s="32">
        <f>COUNTIFS('Error record'!$E$5:$E$1492,'Lot Record &amp; Point'!N$6,'Error record'!$C$5:$C$1492,'Lot Record &amp; Point'!$D41)</f>
        <v>0</v>
      </c>
      <c r="O41" s="32">
        <f>COUNTIFS('Error record'!$E$5:$E$1492,'Lot Record &amp; Point'!O$6,'Error record'!$C$5:$C$1492,'Lot Record &amp; Point'!$D41)</f>
        <v>0</v>
      </c>
      <c r="P41" s="32">
        <f>COUNTIFS('Error record'!$E$5:$E$1492,'Lot Record &amp; Point'!P$6,'Error record'!$C$5:$C$1492,'Lot Record &amp; Point'!$D41)</f>
        <v>0</v>
      </c>
      <c r="Q41" s="33">
        <f t="shared" si="3"/>
        <v>100</v>
      </c>
      <c r="R41" s="51"/>
      <c r="S41" s="3">
        <v>6659</v>
      </c>
    </row>
    <row r="42" spans="2:25" ht="15" customHeight="1" x14ac:dyDescent="0.15">
      <c r="B42" s="26">
        <f>IF(C42="","",IF(AND(B41&lt;&gt;"",C41=""),MAX(B38:B40)+1,MAX(B$9:B41)+1))</f>
        <v>33</v>
      </c>
      <c r="C42" s="26" t="s">
        <v>85</v>
      </c>
      <c r="D42" s="27" t="s">
        <v>86</v>
      </c>
      <c r="E42" s="44">
        <f>IFERROR(IF($C42="",0,VLOOKUP("TOTAL:"&amp;$C42,[1]B483030!$B$10:$I$5019,7,0)),0)</f>
        <v>18</v>
      </c>
      <c r="F42" s="54"/>
      <c r="G42" s="54"/>
      <c r="H42" s="54"/>
      <c r="I42" s="54"/>
      <c r="J42" s="30"/>
      <c r="K42" s="31">
        <f>+E42+J42</f>
        <v>18</v>
      </c>
      <c r="L42" s="32">
        <f>COUNTIFS('Error record'!$E$5:$E$1492,'Lot Record &amp; Point'!L$6,'Error record'!$C$5:$C$1492,'Lot Record &amp; Point'!$D42)</f>
        <v>0</v>
      </c>
      <c r="M42" s="32">
        <f>COUNTIFS('Error record'!$E$5:$E$1492,'Lot Record &amp; Point'!M$6,'Error record'!$C$5:$C$1492,'Lot Record &amp; Point'!$D42)</f>
        <v>0</v>
      </c>
      <c r="N42" s="32">
        <f>COUNTIFS('Error record'!$E$5:$E$1492,'Lot Record &amp; Point'!N$6,'Error record'!$C$5:$C$1492,'Lot Record &amp; Point'!$D42)</f>
        <v>0</v>
      </c>
      <c r="O42" s="32">
        <f>COUNTIFS('Error record'!$E$5:$E$1492,'Lot Record &amp; Point'!O$6,'Error record'!$C$5:$C$1492,'Lot Record &amp; Point'!$D42)</f>
        <v>0</v>
      </c>
      <c r="P42" s="32">
        <f>COUNTIFS('Error record'!$E$5:$E$1492,'Lot Record &amp; Point'!P$6,'Error record'!$C$5:$C$1492,'Lot Record &amp; Point'!$D42)</f>
        <v>0</v>
      </c>
      <c r="Q42" s="33">
        <f t="shared" si="3"/>
        <v>100</v>
      </c>
      <c r="R42" s="51"/>
      <c r="S42" s="3">
        <v>234</v>
      </c>
    </row>
    <row r="43" spans="2:25" ht="15" customHeight="1" x14ac:dyDescent="0.15">
      <c r="B43" s="26">
        <v>34</v>
      </c>
      <c r="C43" s="26" t="s">
        <v>87</v>
      </c>
      <c r="D43" s="27" t="s">
        <v>88</v>
      </c>
      <c r="E43" s="44">
        <f>IFERROR(IF($C43="",0,VLOOKUP("TOTAL:"&amp;$C43,[1]B483030!$B$10:$I$5019,7,0)),0)</f>
        <v>13</v>
      </c>
      <c r="F43" s="54"/>
      <c r="G43" s="54"/>
      <c r="H43" s="54"/>
      <c r="I43" s="54"/>
      <c r="J43" s="30"/>
      <c r="K43" s="31">
        <f>+E43+J43</f>
        <v>13</v>
      </c>
      <c r="L43" s="32">
        <f>COUNTIFS('Error record'!$E$5:$E$1492,'Lot Record &amp; Point'!L$6,'Error record'!$C$5:$C$1492,'Lot Record &amp; Point'!$D43)</f>
        <v>0</v>
      </c>
      <c r="M43" s="32">
        <f>COUNTIFS('Error record'!$E$5:$E$1492,'Lot Record &amp; Point'!M$6,'Error record'!$C$5:$C$1492,'Lot Record &amp; Point'!$D43)</f>
        <v>0</v>
      </c>
      <c r="N43" s="32">
        <f>COUNTIFS('Error record'!$E$5:$E$1492,'Lot Record &amp; Point'!N$6,'Error record'!$C$5:$C$1492,'Lot Record &amp; Point'!$D43)</f>
        <v>0</v>
      </c>
      <c r="O43" s="32">
        <f>COUNTIFS('Error record'!$E$5:$E$1492,'Lot Record &amp; Point'!O$6,'Error record'!$C$5:$C$1492,'Lot Record &amp; Point'!$D43)</f>
        <v>0</v>
      </c>
      <c r="P43" s="32">
        <f>COUNTIFS('Error record'!$E$5:$E$1492,'Lot Record &amp; Point'!P$6,'Error record'!$C$5:$C$1492,'Lot Record &amp; Point'!$D43)</f>
        <v>0</v>
      </c>
      <c r="Q43" s="33">
        <f t="shared" si="3"/>
        <v>100</v>
      </c>
      <c r="R43" s="51"/>
      <c r="S43" s="3">
        <v>234</v>
      </c>
    </row>
    <row r="44" spans="2:25" ht="15" customHeight="1" x14ac:dyDescent="0.15">
      <c r="B44" s="26">
        <v>35</v>
      </c>
      <c r="C44" s="26" t="s">
        <v>89</v>
      </c>
      <c r="D44" s="27" t="s">
        <v>90</v>
      </c>
      <c r="E44" s="44">
        <f>IFERROR(IF($C44="",0,VLOOKUP("TOTAL:"&amp;$C44,[1]B483030!$B$10:$I$5019,7,0)),0)</f>
        <v>2</v>
      </c>
      <c r="F44" s="54"/>
      <c r="G44" s="54"/>
      <c r="H44" s="54"/>
      <c r="I44" s="54"/>
      <c r="J44" s="30"/>
      <c r="K44" s="31">
        <f>+E44+J44</f>
        <v>2</v>
      </c>
      <c r="L44" s="32">
        <f>COUNTIFS('Error record'!$E$5:$E$1492,'Lot Record &amp; Point'!L$6,'Error record'!$C$5:$C$1492,'Lot Record &amp; Point'!$D44)</f>
        <v>0</v>
      </c>
      <c r="M44" s="32">
        <f>COUNTIFS('Error record'!$E$5:$E$1492,'Lot Record &amp; Point'!M$6,'Error record'!$C$5:$C$1492,'Lot Record &amp; Point'!$D44)</f>
        <v>0</v>
      </c>
      <c r="N44" s="32">
        <f>COUNTIFS('Error record'!$E$5:$E$1492,'Lot Record &amp; Point'!N$6,'Error record'!$C$5:$C$1492,'Lot Record &amp; Point'!$D44)</f>
        <v>0</v>
      </c>
      <c r="O44" s="32">
        <f>COUNTIFS('Error record'!$E$5:$E$1492,'Lot Record &amp; Point'!O$6,'Error record'!$C$5:$C$1492,'Lot Record &amp; Point'!$D44)</f>
        <v>0</v>
      </c>
      <c r="P44" s="32">
        <f>COUNTIFS('Error record'!$E$5:$E$1492,'Lot Record &amp; Point'!P$6,'Error record'!$C$5:$C$1492,'Lot Record &amp; Point'!$D44)</f>
        <v>0</v>
      </c>
      <c r="Q44" s="33">
        <f t="shared" si="3"/>
        <v>100</v>
      </c>
      <c r="R44" s="51"/>
      <c r="S44" s="35">
        <v>1528</v>
      </c>
    </row>
    <row r="45" spans="2:25" ht="15" customHeight="1" x14ac:dyDescent="0.15">
      <c r="B45" s="20" t="s">
        <v>91</v>
      </c>
      <c r="C45" s="20"/>
      <c r="D45" s="21" t="s">
        <v>92</v>
      </c>
      <c r="E45" s="55"/>
      <c r="F45" s="55"/>
      <c r="G45" s="55"/>
      <c r="H45" s="55"/>
      <c r="I45" s="55"/>
      <c r="J45" s="41"/>
      <c r="K45" s="40"/>
      <c r="L45" s="41"/>
      <c r="M45" s="41"/>
      <c r="N45" s="41"/>
      <c r="O45" s="41"/>
      <c r="P45" s="41"/>
      <c r="Q45" s="42"/>
      <c r="R45" s="43"/>
    </row>
    <row r="46" spans="2:25" ht="15" customHeight="1" x14ac:dyDescent="0.15">
      <c r="B46" s="26">
        <v>36</v>
      </c>
      <c r="C46" s="26" t="s">
        <v>93</v>
      </c>
      <c r="D46" s="27" t="s">
        <v>94</v>
      </c>
      <c r="E46" s="56">
        <v>8</v>
      </c>
      <c r="F46" s="56"/>
      <c r="G46" s="56"/>
      <c r="H46" s="56"/>
      <c r="I46" s="56"/>
      <c r="J46" s="30"/>
      <c r="K46" s="31">
        <f t="shared" ref="K46:K68" si="4">+E46+F46+G46+H46+I46+J46</f>
        <v>8</v>
      </c>
      <c r="L46" s="32">
        <f>COUNTIFS('Error record'!$E$5:$E$1492,'Lot Record &amp; Point'!L$6,'Error record'!$C$5:$C$1492,'Lot Record &amp; Point'!$D46)</f>
        <v>0</v>
      </c>
      <c r="M46" s="32">
        <f>COUNTIFS('Error record'!$E$5:$E$1492,'Lot Record &amp; Point'!M$6,'Error record'!$C$5:$C$1492,'Lot Record &amp; Point'!$D46)</f>
        <v>0</v>
      </c>
      <c r="N46" s="32">
        <f>COUNTIFS('Error record'!$E$5:$E$1492,'Lot Record &amp; Point'!N$6,'Error record'!$C$5:$C$1492,'Lot Record &amp; Point'!$D46)</f>
        <v>0</v>
      </c>
      <c r="O46" s="32">
        <f>COUNTIFS('Error record'!$E$5:$E$1492,'Lot Record &amp; Point'!O$6,'Error record'!$C$5:$C$1492,'Lot Record &amp; Point'!$D46)</f>
        <v>0</v>
      </c>
      <c r="P46" s="32">
        <f>COUNTIFS('Error record'!$E$5:$E$1492,'Lot Record &amp; Point'!P$6,'Error record'!$C$5:$C$1492,'Lot Record &amp; Point'!$D46)</f>
        <v>0</v>
      </c>
      <c r="Q46" s="33">
        <f t="shared" ref="Q46:Q68" si="5">IF(C46="","",IF(K46=0,100,+SUM(IF(L46=0,40,0),IF(N46=0,10,0),IF(O46=0,20,0),IF(M46=0,20,0)+IF(M46=1,15,0)+IF(M46=2,10,0)+IF(M46=3,5,0)+IF(P46=0,10,0))))</f>
        <v>100</v>
      </c>
      <c r="R46" s="34"/>
      <c r="S46" s="3">
        <v>10020</v>
      </c>
    </row>
    <row r="47" spans="2:25" ht="15" customHeight="1" x14ac:dyDescent="0.15">
      <c r="B47" s="26">
        <f>IF(C47="","",IF(AND(B46&lt;&gt;"",C46=""),MAX(B41:B45)+1,MAX(B$9:B46)+1))</f>
        <v>37</v>
      </c>
      <c r="C47" s="26" t="s">
        <v>93</v>
      </c>
      <c r="D47" s="27" t="s">
        <v>95</v>
      </c>
      <c r="E47" s="56">
        <v>97</v>
      </c>
      <c r="F47" s="56"/>
      <c r="G47" s="56"/>
      <c r="H47" s="56"/>
      <c r="I47" s="56"/>
      <c r="J47" s="30"/>
      <c r="K47" s="31">
        <f t="shared" si="4"/>
        <v>97</v>
      </c>
      <c r="L47" s="32">
        <f>COUNTIFS('Error record'!$E$5:$E$1492,'Lot Record &amp; Point'!L$6,'Error record'!$C$5:$C$1492,'Lot Record &amp; Point'!$D47)</f>
        <v>0</v>
      </c>
      <c r="M47" s="32">
        <f>COUNTIFS('Error record'!$E$5:$E$1492,'Lot Record &amp; Point'!M$6,'Error record'!$C$5:$C$1492,'Lot Record &amp; Point'!$D47)</f>
        <v>0</v>
      </c>
      <c r="N47" s="32">
        <f>COUNTIFS('Error record'!$E$5:$E$1492,'Lot Record &amp; Point'!N$6,'Error record'!$C$5:$C$1492,'Lot Record &amp; Point'!$D47)</f>
        <v>0</v>
      </c>
      <c r="O47" s="32">
        <f>COUNTIFS('Error record'!$E$5:$E$1492,'Lot Record &amp; Point'!O$6,'Error record'!$C$5:$C$1492,'Lot Record &amp; Point'!$D47)</f>
        <v>0</v>
      </c>
      <c r="P47" s="32">
        <f>COUNTIFS('Error record'!$E$5:$E$1492,'Lot Record &amp; Point'!P$6,'Error record'!$C$5:$C$1492,'Lot Record &amp; Point'!$D47)</f>
        <v>0</v>
      </c>
      <c r="Q47" s="33">
        <f t="shared" si="5"/>
        <v>100</v>
      </c>
      <c r="R47" s="34"/>
      <c r="S47" s="3">
        <v>10021</v>
      </c>
    </row>
    <row r="48" spans="2:25" ht="15" customHeight="1" x14ac:dyDescent="0.15">
      <c r="B48" s="26">
        <f>IF(C48="","",IF(AND(B47&lt;&gt;"",C47=""),MAX(B42:B46)+1,MAX(B$9:B47)+1))</f>
        <v>38</v>
      </c>
      <c r="C48" s="26" t="s">
        <v>93</v>
      </c>
      <c r="D48" s="27" t="s">
        <v>96</v>
      </c>
      <c r="E48" s="56">
        <v>27</v>
      </c>
      <c r="F48" s="56"/>
      <c r="G48" s="56"/>
      <c r="H48" s="56"/>
      <c r="I48" s="56"/>
      <c r="J48" s="30"/>
      <c r="K48" s="31">
        <f t="shared" si="4"/>
        <v>27</v>
      </c>
      <c r="L48" s="32">
        <f>COUNTIFS('Error record'!$E$5:$E$1492,'Lot Record &amp; Point'!L$6,'Error record'!$C$5:$C$1492,'Lot Record &amp; Point'!$D48)</f>
        <v>0</v>
      </c>
      <c r="M48" s="32">
        <f>COUNTIFS('Error record'!$E$5:$E$1492,'Lot Record &amp; Point'!M$6,'Error record'!$C$5:$C$1492,'Lot Record &amp; Point'!$D48)</f>
        <v>0</v>
      </c>
      <c r="N48" s="32">
        <f>COUNTIFS('Error record'!$E$5:$E$1492,'Lot Record &amp; Point'!N$6,'Error record'!$C$5:$C$1492,'Lot Record &amp; Point'!$D48)</f>
        <v>0</v>
      </c>
      <c r="O48" s="32">
        <f>COUNTIFS('Error record'!$E$5:$E$1492,'Lot Record &amp; Point'!O$6,'Error record'!$C$5:$C$1492,'Lot Record &amp; Point'!$D48)</f>
        <v>0</v>
      </c>
      <c r="P48" s="32">
        <f>COUNTIFS('Error record'!$E$5:$E$1492,'Lot Record &amp; Point'!P$6,'Error record'!$C$5:$C$1492,'Lot Record &amp; Point'!$D48)</f>
        <v>0</v>
      </c>
      <c r="Q48" s="33">
        <f t="shared" si="5"/>
        <v>100</v>
      </c>
      <c r="R48" s="34"/>
      <c r="S48" s="3">
        <v>10009</v>
      </c>
    </row>
    <row r="49" spans="2:19" ht="15" customHeight="1" x14ac:dyDescent="0.15">
      <c r="B49" s="26">
        <f>IF(C49="","",IF(AND(B48&lt;&gt;"",C48=""),MAX(B45:B47)+1,MAX(B$9:B48)+1))</f>
        <v>39</v>
      </c>
      <c r="C49" s="26" t="s">
        <v>93</v>
      </c>
      <c r="D49" s="27" t="s">
        <v>97</v>
      </c>
      <c r="E49" s="56">
        <v>11</v>
      </c>
      <c r="F49" s="56"/>
      <c r="G49" s="56"/>
      <c r="H49" s="56"/>
      <c r="I49" s="56"/>
      <c r="J49" s="30"/>
      <c r="K49" s="31">
        <f t="shared" si="4"/>
        <v>11</v>
      </c>
      <c r="L49" s="32">
        <f>COUNTIFS('Error record'!$E$5:$E$1492,'Lot Record &amp; Point'!L$6,'Error record'!$C$5:$C$1492,'Lot Record &amp; Point'!$D49)</f>
        <v>0</v>
      </c>
      <c r="M49" s="32">
        <f>COUNTIFS('Error record'!$E$5:$E$1492,'Lot Record &amp; Point'!M$6,'Error record'!$C$5:$C$1492,'Lot Record &amp; Point'!$D49)</f>
        <v>0</v>
      </c>
      <c r="N49" s="32">
        <f>COUNTIFS('Error record'!$E$5:$E$1492,'Lot Record &amp; Point'!N$6,'Error record'!$C$5:$C$1492,'Lot Record &amp; Point'!$D49)</f>
        <v>0</v>
      </c>
      <c r="O49" s="32">
        <f>COUNTIFS('Error record'!$E$5:$E$1492,'Lot Record &amp; Point'!O$6,'Error record'!$C$5:$C$1492,'Lot Record &amp; Point'!$D49)</f>
        <v>0</v>
      </c>
      <c r="P49" s="32">
        <f>COUNTIFS('Error record'!$E$5:$E$1492,'Lot Record &amp; Point'!P$6,'Error record'!$C$5:$C$1492,'Lot Record &amp; Point'!$D49)</f>
        <v>0</v>
      </c>
      <c r="Q49" s="33">
        <f t="shared" si="5"/>
        <v>100</v>
      </c>
      <c r="R49" s="34"/>
      <c r="S49" s="3">
        <v>10009</v>
      </c>
    </row>
    <row r="50" spans="2:19" ht="15" customHeight="1" x14ac:dyDescent="0.15">
      <c r="B50" s="26">
        <f>IF(C50="","",IF(AND(B49&lt;&gt;"",C49=""),MAX(B46:B48)+1,MAX(B$9:B49)+1))</f>
        <v>40</v>
      </c>
      <c r="C50" s="26" t="s">
        <v>93</v>
      </c>
      <c r="D50" s="27" t="s">
        <v>98</v>
      </c>
      <c r="E50" s="56">
        <v>78</v>
      </c>
      <c r="F50" s="56"/>
      <c r="G50" s="56"/>
      <c r="H50" s="56"/>
      <c r="I50" s="56"/>
      <c r="J50" s="30"/>
      <c r="K50" s="31">
        <f t="shared" si="4"/>
        <v>78</v>
      </c>
      <c r="L50" s="32">
        <f>COUNTIFS('Error record'!$E$5:$E$1492,'Lot Record &amp; Point'!L$6,'Error record'!$C$5:$C$1492,'Lot Record &amp; Point'!$D50)</f>
        <v>0</v>
      </c>
      <c r="M50" s="32">
        <f>COUNTIFS('Error record'!$E$5:$E$1492,'Lot Record &amp; Point'!M$6,'Error record'!$C$5:$C$1492,'Lot Record &amp; Point'!$D50)</f>
        <v>0</v>
      </c>
      <c r="N50" s="32">
        <f>COUNTIFS('Error record'!$E$5:$E$1492,'Lot Record &amp; Point'!N$6,'Error record'!$C$5:$C$1492,'Lot Record &amp; Point'!$D50)</f>
        <v>0</v>
      </c>
      <c r="O50" s="32">
        <f>COUNTIFS('Error record'!$E$5:$E$1492,'Lot Record &amp; Point'!O$6,'Error record'!$C$5:$C$1492,'Lot Record &amp; Point'!$D50)</f>
        <v>0</v>
      </c>
      <c r="P50" s="32">
        <f>COUNTIFS('Error record'!$E$5:$E$1492,'Lot Record &amp; Point'!P$6,'Error record'!$C$5:$C$1492,'Lot Record &amp; Point'!$D50)</f>
        <v>0</v>
      </c>
      <c r="Q50" s="33">
        <f t="shared" si="5"/>
        <v>100</v>
      </c>
      <c r="R50" s="34"/>
      <c r="S50" s="3">
        <v>10009</v>
      </c>
    </row>
    <row r="51" spans="2:19" ht="15" customHeight="1" x14ac:dyDescent="0.15">
      <c r="B51" s="26">
        <f>IF(C51="","",IF(AND(B50&lt;&gt;"",C50=""),MAX(B47:B49)+1,MAX(B$9:B50)+1))</f>
        <v>41</v>
      </c>
      <c r="C51" s="26" t="s">
        <v>93</v>
      </c>
      <c r="D51" s="27" t="s">
        <v>99</v>
      </c>
      <c r="E51" s="56">
        <v>62</v>
      </c>
      <c r="F51" s="56"/>
      <c r="G51" s="56"/>
      <c r="H51" s="56"/>
      <c r="I51" s="56"/>
      <c r="J51" s="30"/>
      <c r="K51" s="31">
        <f t="shared" si="4"/>
        <v>62</v>
      </c>
      <c r="L51" s="32">
        <f>COUNTIFS('Error record'!$E$5:$E$1492,'Lot Record &amp; Point'!L$6,'Error record'!$C$5:$C$1492,'Lot Record &amp; Point'!$D51)</f>
        <v>0</v>
      </c>
      <c r="M51" s="32">
        <f>COUNTIFS('Error record'!$E$5:$E$1492,'Lot Record &amp; Point'!M$6,'Error record'!$C$5:$C$1492,'Lot Record &amp; Point'!$D51)</f>
        <v>0</v>
      </c>
      <c r="N51" s="32">
        <f>COUNTIFS('Error record'!$E$5:$E$1492,'Lot Record &amp; Point'!N$6,'Error record'!$C$5:$C$1492,'Lot Record &amp; Point'!$D51)</f>
        <v>0</v>
      </c>
      <c r="O51" s="32">
        <f>COUNTIFS('Error record'!$E$5:$E$1492,'Lot Record &amp; Point'!O$6,'Error record'!$C$5:$C$1492,'Lot Record &amp; Point'!$D51)</f>
        <v>0</v>
      </c>
      <c r="P51" s="32">
        <f>COUNTIFS('Error record'!$E$5:$E$1492,'Lot Record &amp; Point'!P$6,'Error record'!$C$5:$C$1492,'Lot Record &amp; Point'!$D51)</f>
        <v>0</v>
      </c>
      <c r="Q51" s="33">
        <f t="shared" si="5"/>
        <v>100</v>
      </c>
      <c r="R51" s="34"/>
      <c r="S51" s="3">
        <v>10009</v>
      </c>
    </row>
    <row r="52" spans="2:19" ht="15" customHeight="1" x14ac:dyDescent="0.15">
      <c r="B52" s="26">
        <f>IF(C52="","",IF(AND(B51&lt;&gt;"",C51=""),MAX(B48:B50)+1,MAX(B$9:B51)+1))</f>
        <v>42</v>
      </c>
      <c r="C52" s="26" t="s">
        <v>93</v>
      </c>
      <c r="D52" s="27" t="s">
        <v>100</v>
      </c>
      <c r="E52" s="56">
        <v>86</v>
      </c>
      <c r="F52" s="56"/>
      <c r="G52" s="56"/>
      <c r="H52" s="56"/>
      <c r="I52" s="56"/>
      <c r="J52" s="30"/>
      <c r="K52" s="31">
        <f t="shared" si="4"/>
        <v>86</v>
      </c>
      <c r="L52" s="32">
        <f>COUNTIFS('Error record'!$E$5:$E$1492,'Lot Record &amp; Point'!L$6,'Error record'!$C$5:$C$1492,'Lot Record &amp; Point'!$D52)</f>
        <v>0</v>
      </c>
      <c r="M52" s="32">
        <f>COUNTIFS('Error record'!$E$5:$E$1492,'Lot Record &amp; Point'!M$6,'Error record'!$C$5:$C$1492,'Lot Record &amp; Point'!$D52)</f>
        <v>0</v>
      </c>
      <c r="N52" s="32">
        <f>COUNTIFS('Error record'!$E$5:$E$1492,'Lot Record &amp; Point'!N$6,'Error record'!$C$5:$C$1492,'Lot Record &amp; Point'!$D52)</f>
        <v>0</v>
      </c>
      <c r="O52" s="32">
        <f>COUNTIFS('Error record'!$E$5:$E$1492,'Lot Record &amp; Point'!O$6,'Error record'!$C$5:$C$1492,'Lot Record &amp; Point'!$D52)</f>
        <v>0</v>
      </c>
      <c r="P52" s="32">
        <f>COUNTIFS('Error record'!$E$5:$E$1492,'Lot Record &amp; Point'!P$6,'Error record'!$C$5:$C$1492,'Lot Record &amp; Point'!$D52)</f>
        <v>0</v>
      </c>
      <c r="Q52" s="33">
        <f>IF(C52="","",IF(K52=0,100,+SUM(IF(L52=0,40,0),IF(N52=0,10,0),IF(O52=0,20,0),IF(M52=0,20,0)+IF(M52=1,15,0)+IF(M52=2,10,0)+IF(M52=3,5,0)+IF(P52=0,10,0))))</f>
        <v>100</v>
      </c>
      <c r="R52" s="34"/>
      <c r="S52" s="3">
        <v>10021</v>
      </c>
    </row>
    <row r="53" spans="2:19" ht="15" customHeight="1" x14ac:dyDescent="0.15">
      <c r="B53" s="26">
        <f>IF(C53="","",IF(AND(B52&lt;&gt;"",C52=""),MAX(B49:B51)+1,MAX(B$9:B52)+1))</f>
        <v>43</v>
      </c>
      <c r="C53" s="26" t="s">
        <v>93</v>
      </c>
      <c r="D53" s="27" t="s">
        <v>101</v>
      </c>
      <c r="E53" s="56">
        <v>9</v>
      </c>
      <c r="F53" s="56"/>
      <c r="G53" s="56"/>
      <c r="H53" s="56"/>
      <c r="I53" s="56"/>
      <c r="J53" s="30"/>
      <c r="K53" s="31">
        <f t="shared" si="4"/>
        <v>9</v>
      </c>
      <c r="L53" s="32">
        <f>COUNTIFS('Error record'!$E$5:$E$1492,'Lot Record &amp; Point'!L$6,'Error record'!$C$5:$C$1492,'Lot Record &amp; Point'!$D53)</f>
        <v>0</v>
      </c>
      <c r="M53" s="32">
        <f>COUNTIFS('Error record'!$E$5:$E$1492,'Lot Record &amp; Point'!M$6,'Error record'!$C$5:$C$1492,'Lot Record &amp; Point'!$D53)</f>
        <v>0</v>
      </c>
      <c r="N53" s="32">
        <f>COUNTIFS('Error record'!$E$5:$E$1492,'Lot Record &amp; Point'!N$6,'Error record'!$C$5:$C$1492,'Lot Record &amp; Point'!$D53)</f>
        <v>0</v>
      </c>
      <c r="O53" s="32">
        <f>COUNTIFS('Error record'!$E$5:$E$1492,'Lot Record &amp; Point'!O$6,'Error record'!$C$5:$C$1492,'Lot Record &amp; Point'!$D53)</f>
        <v>0</v>
      </c>
      <c r="P53" s="32">
        <f>COUNTIFS('Error record'!$E$5:$E$1492,'Lot Record &amp; Point'!P$6,'Error record'!$C$5:$C$1492,'Lot Record &amp; Point'!$D53)</f>
        <v>0</v>
      </c>
      <c r="Q53" s="33">
        <f t="shared" si="5"/>
        <v>100</v>
      </c>
      <c r="R53" s="34"/>
      <c r="S53" s="3">
        <v>10009</v>
      </c>
    </row>
    <row r="54" spans="2:19" ht="15" customHeight="1" x14ac:dyDescent="0.15">
      <c r="B54" s="26">
        <f>IF(C54="","",IF(AND(B53&lt;&gt;"",C53=""),MAX(B50:B52)+1,MAX(B$9:B53)+1))</f>
        <v>44</v>
      </c>
      <c r="C54" s="26" t="s">
        <v>93</v>
      </c>
      <c r="D54" s="27" t="s">
        <v>102</v>
      </c>
      <c r="E54" s="56">
        <v>470</v>
      </c>
      <c r="F54" s="56"/>
      <c r="G54" s="56"/>
      <c r="H54" s="56"/>
      <c r="I54" s="56"/>
      <c r="J54" s="30"/>
      <c r="K54" s="31">
        <f t="shared" si="4"/>
        <v>470</v>
      </c>
      <c r="L54" s="32">
        <f>COUNTIFS('Error record'!$E$5:$E$1492,'Lot Record &amp; Point'!L$6,'Error record'!$C$5:$C$1492,'Lot Record &amp; Point'!$D54)</f>
        <v>0</v>
      </c>
      <c r="M54" s="32">
        <f>COUNTIFS('Error record'!$E$5:$E$1492,'Lot Record &amp; Point'!M$6,'Error record'!$C$5:$C$1492,'Lot Record &amp; Point'!$D54)</f>
        <v>0</v>
      </c>
      <c r="N54" s="32">
        <f>COUNTIFS('Error record'!$E$5:$E$1492,'Lot Record &amp; Point'!N$6,'Error record'!$C$5:$C$1492,'Lot Record &amp; Point'!$D54)</f>
        <v>0</v>
      </c>
      <c r="O54" s="32">
        <f>COUNTIFS('Error record'!$E$5:$E$1492,'Lot Record &amp; Point'!O$6,'Error record'!$C$5:$C$1492,'Lot Record &amp; Point'!$D54)</f>
        <v>0</v>
      </c>
      <c r="P54" s="32">
        <f>COUNTIFS('Error record'!$E$5:$E$1492,'Lot Record &amp; Point'!P$6,'Error record'!$C$5:$C$1492,'Lot Record &amp; Point'!$D54)</f>
        <v>0</v>
      </c>
      <c r="Q54" s="33">
        <f t="shared" si="5"/>
        <v>100</v>
      </c>
      <c r="R54" s="45"/>
      <c r="S54" s="3">
        <v>10021</v>
      </c>
    </row>
    <row r="55" spans="2:19" ht="15" customHeight="1" x14ac:dyDescent="0.15">
      <c r="B55" s="26">
        <f>IF(C55="","",IF(AND(B54&lt;&gt;"",C54=""),MAX(B51:B53)+1,MAX(B$9:B54)+1))</f>
        <v>45</v>
      </c>
      <c r="C55" s="26" t="s">
        <v>93</v>
      </c>
      <c r="D55" s="27" t="s">
        <v>103</v>
      </c>
      <c r="E55" s="56">
        <v>16</v>
      </c>
      <c r="F55" s="56"/>
      <c r="G55" s="56"/>
      <c r="H55" s="56"/>
      <c r="I55" s="56"/>
      <c r="J55" s="30"/>
      <c r="K55" s="31">
        <f t="shared" si="4"/>
        <v>16</v>
      </c>
      <c r="L55" s="32">
        <f>COUNTIFS('Error record'!$E$5:$E$1492,'Lot Record &amp; Point'!L$6,'Error record'!$C$5:$C$1492,'Lot Record &amp; Point'!$D55)</f>
        <v>0</v>
      </c>
      <c r="M55" s="32">
        <f>COUNTIFS('Error record'!$E$5:$E$1492,'Lot Record &amp; Point'!M$6,'Error record'!$C$5:$C$1492,'Lot Record &amp; Point'!$D55)</f>
        <v>0</v>
      </c>
      <c r="N55" s="32">
        <f>COUNTIFS('Error record'!$E$5:$E$1492,'Lot Record &amp; Point'!N$6,'Error record'!$C$5:$C$1492,'Lot Record &amp; Point'!$D55)</f>
        <v>0</v>
      </c>
      <c r="O55" s="32">
        <f>COUNTIFS('Error record'!$E$5:$E$1492,'Lot Record &amp; Point'!O$6,'Error record'!$C$5:$C$1492,'Lot Record &amp; Point'!$D55)</f>
        <v>0</v>
      </c>
      <c r="P55" s="32">
        <f>COUNTIFS('Error record'!$E$5:$E$1492,'Lot Record &amp; Point'!P$6,'Error record'!$C$5:$C$1492,'Lot Record &amp; Point'!$D55)</f>
        <v>0</v>
      </c>
      <c r="Q55" s="33">
        <f t="shared" si="5"/>
        <v>100</v>
      </c>
      <c r="R55" s="34"/>
      <c r="S55" s="3">
        <v>10009</v>
      </c>
    </row>
    <row r="56" spans="2:19" ht="15" customHeight="1" x14ac:dyDescent="0.15">
      <c r="B56" s="26">
        <f>IF(C56="","",IF(AND(B55&lt;&gt;"",C55=""),MAX(B52:B54)+1,MAX(B$9:B55)+1))</f>
        <v>46</v>
      </c>
      <c r="C56" s="26" t="s">
        <v>93</v>
      </c>
      <c r="D56" s="27" t="s">
        <v>104</v>
      </c>
      <c r="E56" s="56">
        <v>9</v>
      </c>
      <c r="F56" s="56"/>
      <c r="G56" s="56"/>
      <c r="H56" s="56"/>
      <c r="I56" s="56"/>
      <c r="J56" s="30"/>
      <c r="K56" s="31">
        <f t="shared" si="4"/>
        <v>9</v>
      </c>
      <c r="L56" s="32">
        <f>COUNTIFS('Error record'!$E$5:$E$1492,'Lot Record &amp; Point'!L$6,'Error record'!$C$5:$C$1492,'Lot Record &amp; Point'!$D56)</f>
        <v>0</v>
      </c>
      <c r="M56" s="32">
        <f>COUNTIFS('Error record'!$E$5:$E$1492,'Lot Record &amp; Point'!M$6,'Error record'!$C$5:$C$1492,'Lot Record &amp; Point'!$D56)</f>
        <v>0</v>
      </c>
      <c r="N56" s="32">
        <f>COUNTIFS('Error record'!$E$5:$E$1492,'Lot Record &amp; Point'!N$6,'Error record'!$C$5:$C$1492,'Lot Record &amp; Point'!$D56)</f>
        <v>0</v>
      </c>
      <c r="O56" s="32">
        <f>COUNTIFS('Error record'!$E$5:$E$1492,'Lot Record &amp; Point'!O$6,'Error record'!$C$5:$C$1492,'Lot Record &amp; Point'!$D56)</f>
        <v>0</v>
      </c>
      <c r="P56" s="32">
        <f>COUNTIFS('Error record'!$E$5:$E$1492,'Lot Record &amp; Point'!P$6,'Error record'!$C$5:$C$1492,'Lot Record &amp; Point'!$D56)</f>
        <v>0</v>
      </c>
      <c r="Q56" s="33">
        <f>IF(C56="","",IF(K56=0,100,+SUM(IF(L56=0,40,0),IF(N56=0,10,0),IF(O56=0,20,0),IF(M56=0,20,0)+IF(M56=1,15,0)+IF(M56=2,10,0)+IF(M56=3,5,0)+IF(P56=0,10,0))))</f>
        <v>100</v>
      </c>
      <c r="R56" s="34"/>
      <c r="S56" s="3">
        <v>10009</v>
      </c>
    </row>
    <row r="57" spans="2:19" ht="15" customHeight="1" x14ac:dyDescent="0.15">
      <c r="B57" s="26">
        <f>IF(C57="","",IF(AND(B56&lt;&gt;"",C56=""),MAX(B53:B55)+1,MAX(B$9:B56)+1))</f>
        <v>47</v>
      </c>
      <c r="C57" s="57" t="s">
        <v>93</v>
      </c>
      <c r="D57" s="58" t="s">
        <v>105</v>
      </c>
      <c r="E57" s="56">
        <v>221</v>
      </c>
      <c r="F57" s="56"/>
      <c r="G57" s="56"/>
      <c r="H57" s="56"/>
      <c r="I57" s="56"/>
      <c r="J57" s="30"/>
      <c r="K57" s="31">
        <f t="shared" si="4"/>
        <v>221</v>
      </c>
      <c r="L57" s="32">
        <f>COUNTIFS('Error record'!$E$5:$E$1492,'Lot Record &amp; Point'!L$6,'Error record'!$C$5:$C$1492,'Lot Record &amp; Point'!$D57)</f>
        <v>0</v>
      </c>
      <c r="M57" s="32">
        <f>COUNTIFS('Error record'!$E$5:$E$1492,'Lot Record &amp; Point'!M$6,'Error record'!$C$5:$C$1492,'Lot Record &amp; Point'!$D57)</f>
        <v>0</v>
      </c>
      <c r="N57" s="32">
        <f>COUNTIFS('Error record'!$E$5:$E$1492,'Lot Record &amp; Point'!N$6,'Error record'!$C$5:$C$1492,'Lot Record &amp; Point'!$D57)</f>
        <v>0</v>
      </c>
      <c r="O57" s="32">
        <f>COUNTIFS('Error record'!$E$5:$E$1492,'Lot Record &amp; Point'!O$6,'Error record'!$C$5:$C$1492,'Lot Record &amp; Point'!$D57)</f>
        <v>0</v>
      </c>
      <c r="P57" s="32">
        <f>COUNTIFS('Error record'!$E$5:$E$1492,'Lot Record &amp; Point'!P$6,'Error record'!$C$5:$C$1492,'Lot Record &amp; Point'!$D57)</f>
        <v>0</v>
      </c>
      <c r="Q57" s="33">
        <f t="shared" si="5"/>
        <v>100</v>
      </c>
      <c r="R57" s="34"/>
      <c r="S57" s="3">
        <v>10021</v>
      </c>
    </row>
    <row r="58" spans="2:19" ht="15" customHeight="1" x14ac:dyDescent="0.15">
      <c r="B58" s="26">
        <f>IF(C58="","",IF(AND(B57&lt;&gt;"",C57=""),MAX(B54:B56)+1,MAX(B$9:B57)+1))</f>
        <v>48</v>
      </c>
      <c r="C58" s="26" t="s">
        <v>93</v>
      </c>
      <c r="D58" s="27" t="s">
        <v>106</v>
      </c>
      <c r="E58" s="56">
        <v>40</v>
      </c>
      <c r="F58" s="56"/>
      <c r="G58" s="56"/>
      <c r="H58" s="56"/>
      <c r="I58" s="59"/>
      <c r="J58" s="53"/>
      <c r="K58" s="31">
        <f t="shared" si="4"/>
        <v>40</v>
      </c>
      <c r="L58" s="32">
        <f>COUNTIFS('Error record'!$E$5:$E$1492,'Lot Record &amp; Point'!L$6,'Error record'!$C$5:$C$1492,'Lot Record &amp; Point'!$D58)</f>
        <v>0</v>
      </c>
      <c r="M58" s="32">
        <f>COUNTIFS('Error record'!$E$5:$E$1492,'Lot Record &amp; Point'!M$6,'Error record'!$C$5:$C$1492,'Lot Record &amp; Point'!$D58)</f>
        <v>0</v>
      </c>
      <c r="N58" s="32">
        <f>COUNTIFS('Error record'!$E$5:$E$1492,'Lot Record &amp; Point'!N$6,'Error record'!$C$5:$C$1492,'Lot Record &amp; Point'!$D58)</f>
        <v>0</v>
      </c>
      <c r="O58" s="32">
        <f>COUNTIFS('Error record'!$E$5:$E$1492,'Lot Record &amp; Point'!O$6,'Error record'!$C$5:$C$1492,'Lot Record &amp; Point'!$D58)</f>
        <v>0</v>
      </c>
      <c r="P58" s="32">
        <f>COUNTIFS('Error record'!$E$5:$E$1492,'Lot Record &amp; Point'!P$6,'Error record'!$C$5:$C$1492,'Lot Record &amp; Point'!$D58)</f>
        <v>0</v>
      </c>
      <c r="Q58" s="33">
        <f t="shared" si="5"/>
        <v>100</v>
      </c>
      <c r="R58" s="60"/>
      <c r="S58" s="3">
        <v>10009</v>
      </c>
    </row>
    <row r="59" spans="2:19" ht="15" customHeight="1" x14ac:dyDescent="0.15">
      <c r="B59" s="26">
        <f>IF(C59="","",IF(AND(B58&lt;&gt;"",C58=""),MAX(B55:B57)+1,MAX(B$9:B58)+1))</f>
        <v>49</v>
      </c>
      <c r="C59" s="26" t="s">
        <v>93</v>
      </c>
      <c r="D59" s="27" t="s">
        <v>107</v>
      </c>
      <c r="E59" s="56">
        <v>8</v>
      </c>
      <c r="F59" s="56"/>
      <c r="G59" s="56"/>
      <c r="H59" s="56"/>
      <c r="I59" s="59"/>
      <c r="J59" s="53"/>
      <c r="K59" s="31">
        <f t="shared" si="4"/>
        <v>8</v>
      </c>
      <c r="L59" s="32">
        <f>COUNTIFS('Error record'!$E$5:$E$1492,'Lot Record &amp; Point'!L$6,'Error record'!$C$5:$C$1492,'Lot Record &amp; Point'!$D59)</f>
        <v>0</v>
      </c>
      <c r="M59" s="32">
        <f>COUNTIFS('Error record'!$E$5:$E$1492,'Lot Record &amp; Point'!M$6,'Error record'!$C$5:$C$1492,'Lot Record &amp; Point'!$D59)</f>
        <v>0</v>
      </c>
      <c r="N59" s="32">
        <f>COUNTIFS('Error record'!$E$5:$E$1492,'Lot Record &amp; Point'!N$6,'Error record'!$C$5:$C$1492,'Lot Record &amp; Point'!$D59)</f>
        <v>0</v>
      </c>
      <c r="O59" s="32">
        <f>COUNTIFS('Error record'!$E$5:$E$1492,'Lot Record &amp; Point'!O$6,'Error record'!$C$5:$C$1492,'Lot Record &amp; Point'!$D59)</f>
        <v>0</v>
      </c>
      <c r="P59" s="32">
        <f>COUNTIFS('Error record'!$E$5:$E$1492,'Lot Record &amp; Point'!P$6,'Error record'!$C$5:$C$1492,'Lot Record &amp; Point'!$D59)</f>
        <v>0</v>
      </c>
      <c r="Q59" s="33">
        <f t="shared" si="5"/>
        <v>100</v>
      </c>
      <c r="R59" s="60"/>
      <c r="S59" s="3">
        <v>10009</v>
      </c>
    </row>
    <row r="60" spans="2:19" ht="15" customHeight="1" x14ac:dyDescent="0.15">
      <c r="B60" s="26">
        <f>IF(C60="","",IF(AND(B59&lt;&gt;"",C59=""),MAX(B56:B58)+1,MAX(B$9:B59)+1))</f>
        <v>50</v>
      </c>
      <c r="C60" s="26" t="s">
        <v>93</v>
      </c>
      <c r="D60" s="27" t="s">
        <v>108</v>
      </c>
      <c r="E60" s="56">
        <v>160</v>
      </c>
      <c r="F60" s="59"/>
      <c r="G60" s="56"/>
      <c r="H60" s="56"/>
      <c r="I60" s="59"/>
      <c r="J60" s="53"/>
      <c r="K60" s="31">
        <f t="shared" si="4"/>
        <v>160</v>
      </c>
      <c r="L60" s="32">
        <f>COUNTIFS('Error record'!$E$5:$E$1492,'Lot Record &amp; Point'!L$6,'Error record'!$C$5:$C$1492,'Lot Record &amp; Point'!$D60)</f>
        <v>0</v>
      </c>
      <c r="M60" s="32">
        <f>COUNTIFS('Error record'!$E$5:$E$1492,'Lot Record &amp; Point'!M$6,'Error record'!$C$5:$C$1492,'Lot Record &amp; Point'!$D60)</f>
        <v>0</v>
      </c>
      <c r="N60" s="32">
        <f>COUNTIFS('Error record'!$E$5:$E$1492,'Lot Record &amp; Point'!N$6,'Error record'!$C$5:$C$1492,'Lot Record &amp; Point'!$D60)</f>
        <v>0</v>
      </c>
      <c r="O60" s="32">
        <f>COUNTIFS('Error record'!$E$5:$E$1492,'Lot Record &amp; Point'!O$6,'Error record'!$C$5:$C$1492,'Lot Record &amp; Point'!$D60)</f>
        <v>0</v>
      </c>
      <c r="P60" s="32">
        <f>COUNTIFS('Error record'!$E$5:$E$1492,'Lot Record &amp; Point'!P$6,'Error record'!$C$5:$C$1492,'Lot Record &amp; Point'!$D60)</f>
        <v>0</v>
      </c>
      <c r="Q60" s="33">
        <f t="shared" si="5"/>
        <v>100</v>
      </c>
      <c r="R60" s="60"/>
      <c r="S60" s="3">
        <v>10021</v>
      </c>
    </row>
    <row r="61" spans="2:19" ht="15" customHeight="1" x14ac:dyDescent="0.15">
      <c r="B61" s="26">
        <f>IF(C61="","",IF(AND(B60&lt;&gt;"",C60=""),MAX(B57:B59)+1,MAX(B$9:B60)+1))</f>
        <v>51</v>
      </c>
      <c r="C61" s="26" t="s">
        <v>93</v>
      </c>
      <c r="D61" s="27" t="s">
        <v>109</v>
      </c>
      <c r="E61" s="56">
        <v>186</v>
      </c>
      <c r="F61" s="56"/>
      <c r="G61" s="56"/>
      <c r="H61" s="56"/>
      <c r="I61" s="59"/>
      <c r="J61" s="53"/>
      <c r="K61" s="31">
        <f t="shared" si="4"/>
        <v>186</v>
      </c>
      <c r="L61" s="32">
        <f>COUNTIFS('Error record'!$E$5:$E$1492,'Lot Record &amp; Point'!L$6,'Error record'!$C$5:$C$1492,'Lot Record &amp; Point'!$D61)</f>
        <v>0</v>
      </c>
      <c r="M61" s="32">
        <f>COUNTIFS('Error record'!$E$5:$E$1492,'Lot Record &amp; Point'!M$6,'Error record'!$C$5:$C$1492,'Lot Record &amp; Point'!$D61)</f>
        <v>0</v>
      </c>
      <c r="N61" s="32">
        <f>COUNTIFS('Error record'!$E$5:$E$1492,'Lot Record &amp; Point'!N$6,'Error record'!$C$5:$C$1492,'Lot Record &amp; Point'!$D61)</f>
        <v>0</v>
      </c>
      <c r="O61" s="32">
        <f>COUNTIFS('Error record'!$E$5:$E$1492,'Lot Record &amp; Point'!O$6,'Error record'!$C$5:$C$1492,'Lot Record &amp; Point'!$D61)</f>
        <v>0</v>
      </c>
      <c r="P61" s="32">
        <f>COUNTIFS('Error record'!$E$5:$E$1492,'Lot Record &amp; Point'!P$6,'Error record'!$C$5:$C$1492,'Lot Record &amp; Point'!$D61)</f>
        <v>0</v>
      </c>
      <c r="Q61" s="33">
        <f t="shared" si="5"/>
        <v>100</v>
      </c>
      <c r="R61" s="61"/>
      <c r="S61" s="3">
        <v>10021</v>
      </c>
    </row>
    <row r="62" spans="2:19" ht="15" customHeight="1" x14ac:dyDescent="0.15">
      <c r="B62" s="26">
        <f>IF(C62="","",IF(AND(B61&lt;&gt;"",C61=""),MAX(B58:B60)+1,MAX(B$9:B61)+1))</f>
        <v>52</v>
      </c>
      <c r="C62" s="26" t="s">
        <v>93</v>
      </c>
      <c r="D62" s="27" t="s">
        <v>110</v>
      </c>
      <c r="E62" s="56">
        <v>13</v>
      </c>
      <c r="F62" s="56"/>
      <c r="G62" s="56"/>
      <c r="H62" s="56"/>
      <c r="I62" s="59"/>
      <c r="J62" s="53"/>
      <c r="K62" s="31">
        <f t="shared" si="4"/>
        <v>13</v>
      </c>
      <c r="L62" s="32">
        <f>COUNTIFS('Error record'!$E$5:$E$1492,'Lot Record &amp; Point'!L$6,'Error record'!$C$5:$C$1492,'Lot Record &amp; Point'!$D62)</f>
        <v>0</v>
      </c>
      <c r="M62" s="32">
        <f>COUNTIFS('Error record'!$E$5:$E$1492,'Lot Record &amp; Point'!M$6,'Error record'!$C$5:$C$1492,'Lot Record &amp; Point'!$D62)</f>
        <v>0</v>
      </c>
      <c r="N62" s="32">
        <f>COUNTIFS('Error record'!$E$5:$E$1492,'Lot Record &amp; Point'!N$6,'Error record'!$C$5:$C$1492,'Lot Record &amp; Point'!$D62)</f>
        <v>0</v>
      </c>
      <c r="O62" s="32">
        <f>COUNTIFS('Error record'!$E$5:$E$1492,'Lot Record &amp; Point'!O$6,'Error record'!$C$5:$C$1492,'Lot Record &amp; Point'!$D62)</f>
        <v>0</v>
      </c>
      <c r="P62" s="32">
        <f>COUNTIFS('Error record'!$E$5:$E$1492,'Lot Record &amp; Point'!P$6,'Error record'!$C$5:$C$1492,'Lot Record &amp; Point'!$D62)</f>
        <v>0</v>
      </c>
      <c r="Q62" s="33">
        <f t="shared" si="5"/>
        <v>100</v>
      </c>
      <c r="R62" s="60"/>
      <c r="S62" s="3">
        <v>10021</v>
      </c>
    </row>
    <row r="63" spans="2:19" ht="15" customHeight="1" x14ac:dyDescent="0.15">
      <c r="B63" s="26">
        <f>IF(C63="","",IF(AND(B62&lt;&gt;"",C62=""),MAX(B59:B61)+1,MAX(B$9:B62)+1))</f>
        <v>53</v>
      </c>
      <c r="C63" s="26" t="s">
        <v>93</v>
      </c>
      <c r="D63" s="27" t="s">
        <v>111</v>
      </c>
      <c r="E63" s="56">
        <v>6</v>
      </c>
      <c r="F63" s="56"/>
      <c r="G63" s="56"/>
      <c r="H63" s="56"/>
      <c r="I63" s="59"/>
      <c r="J63" s="53"/>
      <c r="K63" s="31">
        <f t="shared" si="4"/>
        <v>6</v>
      </c>
      <c r="L63" s="32">
        <f>COUNTIFS('Error record'!$E$5:$E$1492,'Lot Record &amp; Point'!L$6,'Error record'!$C$5:$C$1492,'Lot Record &amp; Point'!$D63)</f>
        <v>0</v>
      </c>
      <c r="M63" s="32">
        <f>COUNTIFS('Error record'!$E$5:$E$1492,'Lot Record &amp; Point'!M$6,'Error record'!$C$5:$C$1492,'Lot Record &amp; Point'!$D63)</f>
        <v>0</v>
      </c>
      <c r="N63" s="32">
        <f>COUNTIFS('Error record'!$E$5:$E$1492,'Lot Record &amp; Point'!N$6,'Error record'!$C$5:$C$1492,'Lot Record &amp; Point'!$D63)</f>
        <v>0</v>
      </c>
      <c r="O63" s="32">
        <f>COUNTIFS('Error record'!$E$5:$E$1492,'Lot Record &amp; Point'!O$6,'Error record'!$C$5:$C$1492,'Lot Record &amp; Point'!$D63)</f>
        <v>0</v>
      </c>
      <c r="P63" s="32">
        <f>COUNTIFS('Error record'!$E$5:$E$1492,'Lot Record &amp; Point'!P$6,'Error record'!$C$5:$C$1492,'Lot Record &amp; Point'!$D63)</f>
        <v>0</v>
      </c>
      <c r="Q63" s="33">
        <f t="shared" si="5"/>
        <v>100</v>
      </c>
      <c r="R63" s="60"/>
      <c r="S63" s="3">
        <v>10021</v>
      </c>
    </row>
    <row r="64" spans="2:19" ht="15" customHeight="1" x14ac:dyDescent="0.15">
      <c r="B64" s="26">
        <f>IF(C64="","",IF(AND(B63&lt;&gt;"",C63=""),MAX(B60:B62)+1,MAX(B$9:B63)+1))</f>
        <v>54</v>
      </c>
      <c r="C64" s="26" t="s">
        <v>93</v>
      </c>
      <c r="D64" s="27" t="s">
        <v>112</v>
      </c>
      <c r="E64" s="56">
        <v>6</v>
      </c>
      <c r="F64" s="56"/>
      <c r="G64" s="56"/>
      <c r="H64" s="56"/>
      <c r="I64" s="59"/>
      <c r="J64" s="53"/>
      <c r="K64" s="31">
        <f t="shared" si="4"/>
        <v>6</v>
      </c>
      <c r="L64" s="32">
        <f>COUNTIFS('Error record'!$E$5:$E$1492,'Lot Record &amp; Point'!L$6,'Error record'!$C$5:$C$1492,'Lot Record &amp; Point'!$D64)</f>
        <v>0</v>
      </c>
      <c r="M64" s="32">
        <f>COUNTIFS('Error record'!$E$5:$E$1492,'Lot Record &amp; Point'!M$6,'Error record'!$C$5:$C$1492,'Lot Record &amp; Point'!$D64)</f>
        <v>0</v>
      </c>
      <c r="N64" s="32">
        <f>COUNTIFS('Error record'!$E$5:$E$1492,'Lot Record &amp; Point'!N$6,'Error record'!$C$5:$C$1492,'Lot Record &amp; Point'!$D64)</f>
        <v>0</v>
      </c>
      <c r="O64" s="32">
        <f>COUNTIFS('Error record'!$E$5:$E$1492,'Lot Record &amp; Point'!O$6,'Error record'!$C$5:$C$1492,'Lot Record &amp; Point'!$D64)</f>
        <v>0</v>
      </c>
      <c r="P64" s="32">
        <f>COUNTIFS('Error record'!$E$5:$E$1492,'Lot Record &amp; Point'!P$6,'Error record'!$C$5:$C$1492,'Lot Record &amp; Point'!$D64)</f>
        <v>0</v>
      </c>
      <c r="Q64" s="33">
        <f t="shared" si="5"/>
        <v>100</v>
      </c>
      <c r="R64" s="60"/>
      <c r="S64" s="3">
        <v>10009</v>
      </c>
    </row>
    <row r="65" spans="2:28" ht="15" customHeight="1" x14ac:dyDescent="0.15">
      <c r="B65" s="26">
        <f>IF(C65="","",IF(AND(B64&lt;&gt;"",C64=""),MAX(B61:B63)+1,MAX(B$9:B64)+1))</f>
        <v>55</v>
      </c>
      <c r="C65" s="26" t="s">
        <v>93</v>
      </c>
      <c r="D65" s="27" t="s">
        <v>113</v>
      </c>
      <c r="E65" s="56">
        <v>19</v>
      </c>
      <c r="F65" s="56"/>
      <c r="G65" s="56"/>
      <c r="H65" s="56"/>
      <c r="I65" s="56"/>
      <c r="J65" s="30"/>
      <c r="K65" s="31">
        <f t="shared" si="4"/>
        <v>19</v>
      </c>
      <c r="L65" s="32">
        <f>COUNTIFS('Error record'!$E$5:$E$1492,'Lot Record &amp; Point'!L$6,'Error record'!$C$5:$C$1492,'Lot Record &amp; Point'!$D65)</f>
        <v>0</v>
      </c>
      <c r="M65" s="32">
        <f>COUNTIFS('Error record'!$E$5:$E$1492,'Lot Record &amp; Point'!M$6,'Error record'!$C$5:$C$1492,'Lot Record &amp; Point'!$D65)</f>
        <v>0</v>
      </c>
      <c r="N65" s="32">
        <f>COUNTIFS('Error record'!$E$5:$E$1492,'Lot Record &amp; Point'!N$6,'Error record'!$C$5:$C$1492,'Lot Record &amp; Point'!$D65)</f>
        <v>0</v>
      </c>
      <c r="O65" s="32">
        <f>COUNTIFS('Error record'!$E$5:$E$1492,'Lot Record &amp; Point'!O$6,'Error record'!$C$5:$C$1492,'Lot Record &amp; Point'!$D65)</f>
        <v>0</v>
      </c>
      <c r="P65" s="32">
        <f>COUNTIFS('Error record'!$E$5:$E$1492,'Lot Record &amp; Point'!P$6,'Error record'!$C$5:$C$1492,'Lot Record &amp; Point'!$D65)</f>
        <v>0</v>
      </c>
      <c r="Q65" s="33">
        <f t="shared" si="5"/>
        <v>100</v>
      </c>
      <c r="R65" s="34"/>
      <c r="S65" s="3">
        <v>10021</v>
      </c>
    </row>
    <row r="66" spans="2:28" ht="15" customHeight="1" x14ac:dyDescent="0.15">
      <c r="B66" s="26">
        <f>IF(C66="","",IF(AND(B65&lt;&gt;"",C65=""),MAX(B62:B64)+1,MAX(B$9:B65)+1))</f>
        <v>56</v>
      </c>
      <c r="C66" s="26" t="s">
        <v>93</v>
      </c>
      <c r="D66" s="27" t="s">
        <v>114</v>
      </c>
      <c r="E66" s="56">
        <v>66</v>
      </c>
      <c r="F66" s="56"/>
      <c r="G66" s="56"/>
      <c r="H66" s="56"/>
      <c r="I66" s="56"/>
      <c r="J66" s="30"/>
      <c r="K66" s="31">
        <f t="shared" si="4"/>
        <v>66</v>
      </c>
      <c r="L66" s="32">
        <f>COUNTIFS('Error record'!$E$5:$E$1492,'Lot Record &amp; Point'!L$6,'Error record'!$C$5:$C$1492,'Lot Record &amp; Point'!$D66)</f>
        <v>0</v>
      </c>
      <c r="M66" s="32">
        <f>COUNTIFS('Error record'!$E$5:$E$1492,'Lot Record &amp; Point'!M$6,'Error record'!$C$5:$C$1492,'Lot Record &amp; Point'!$D66)</f>
        <v>0</v>
      </c>
      <c r="N66" s="32">
        <f>COUNTIFS('Error record'!$E$5:$E$1492,'Lot Record &amp; Point'!N$6,'Error record'!$C$5:$C$1492,'Lot Record &amp; Point'!$D66)</f>
        <v>0</v>
      </c>
      <c r="O66" s="32">
        <f>COUNTIFS('Error record'!$E$5:$E$1492,'Lot Record &amp; Point'!O$6,'Error record'!$C$5:$C$1492,'Lot Record &amp; Point'!$D66)</f>
        <v>0</v>
      </c>
      <c r="P66" s="32">
        <f>COUNTIFS('Error record'!$E$5:$E$1492,'Lot Record &amp; Point'!P$6,'Error record'!$C$5:$C$1492,'Lot Record &amp; Point'!$D66)</f>
        <v>0</v>
      </c>
      <c r="Q66" s="33">
        <f t="shared" si="5"/>
        <v>100</v>
      </c>
      <c r="R66" s="34"/>
      <c r="S66" s="3">
        <v>10021</v>
      </c>
    </row>
    <row r="67" spans="2:28" ht="15" customHeight="1" x14ac:dyDescent="0.15">
      <c r="B67" s="26">
        <f>IF(C67="","",IF(AND(B66&lt;&gt;"",C66=""),MAX(B63:B65)+1,MAX(B$9:B66)+1))</f>
        <v>57</v>
      </c>
      <c r="C67" s="62" t="s">
        <v>115</v>
      </c>
      <c r="D67" s="63" t="s">
        <v>116</v>
      </c>
      <c r="E67" s="44">
        <v>3</v>
      </c>
      <c r="F67" s="56"/>
      <c r="G67" s="56"/>
      <c r="H67" s="56"/>
      <c r="I67" s="59"/>
      <c r="J67" s="53"/>
      <c r="K67" s="31">
        <f t="shared" si="4"/>
        <v>3</v>
      </c>
      <c r="L67" s="32">
        <f>COUNTIFS('Error record'!$E$5:$E$1492,'Lot Record &amp; Point'!L$6,'Error record'!$C$5:$C$1492,'Lot Record &amp; Point'!$D67)</f>
        <v>0</v>
      </c>
      <c r="M67" s="32">
        <f>COUNTIFS('Error record'!$E$5:$E$1492,'Lot Record &amp; Point'!M$6,'Error record'!$C$5:$C$1492,'Lot Record &amp; Point'!$D67)</f>
        <v>0</v>
      </c>
      <c r="N67" s="32">
        <f>COUNTIFS('Error record'!$E$5:$E$1492,'Lot Record &amp; Point'!N$6,'Error record'!$C$5:$C$1492,'Lot Record &amp; Point'!$D67)</f>
        <v>0</v>
      </c>
      <c r="O67" s="32">
        <f>COUNTIFS('Error record'!$E$5:$E$1492,'Lot Record &amp; Point'!O$6,'Error record'!$C$5:$C$1492,'Lot Record &amp; Point'!$D67)</f>
        <v>0</v>
      </c>
      <c r="P67" s="32">
        <f>COUNTIFS('Error record'!$E$5:$E$1492,'Lot Record &amp; Point'!P$6,'Error record'!$C$5:$C$1492,'Lot Record &amp; Point'!$D67)</f>
        <v>0</v>
      </c>
      <c r="Q67" s="33">
        <f t="shared" si="5"/>
        <v>100</v>
      </c>
      <c r="R67" s="60"/>
      <c r="S67" s="3">
        <v>6659</v>
      </c>
    </row>
    <row r="68" spans="2:28" ht="15" customHeight="1" x14ac:dyDescent="0.15">
      <c r="B68" s="26">
        <f>IF(C68="","",IF(AND(B67&lt;&gt;"",C67=""),MAX(B64:B66)+1,MAX(B$9:B67)+1))</f>
        <v>58</v>
      </c>
      <c r="C68" s="62" t="s">
        <v>117</v>
      </c>
      <c r="D68" s="63" t="s">
        <v>118</v>
      </c>
      <c r="E68" s="44">
        <v>4</v>
      </c>
      <c r="F68" s="59"/>
      <c r="G68" s="59"/>
      <c r="H68" s="59"/>
      <c r="I68" s="59"/>
      <c r="J68" s="53"/>
      <c r="K68" s="31">
        <f t="shared" si="4"/>
        <v>4</v>
      </c>
      <c r="L68" s="32">
        <f>COUNTIFS('Error record'!$E$5:$E$1492,'Lot Record &amp; Point'!L$6,'Error record'!$C$5:$C$1492,'Lot Record &amp; Point'!$D68)</f>
        <v>0</v>
      </c>
      <c r="M68" s="32">
        <f>COUNTIFS('Error record'!$E$5:$E$1492,'Lot Record &amp; Point'!M$6,'Error record'!$C$5:$C$1492,'Lot Record &amp; Point'!$D68)</f>
        <v>0</v>
      </c>
      <c r="N68" s="32">
        <f>COUNTIFS('Error record'!$E$5:$E$1492,'Lot Record &amp; Point'!N$6,'Error record'!$C$5:$C$1492,'Lot Record &amp; Point'!$D68)</f>
        <v>0</v>
      </c>
      <c r="O68" s="32">
        <f>COUNTIFS('Error record'!$E$5:$E$1492,'Lot Record &amp; Point'!O$6,'Error record'!$C$5:$C$1492,'Lot Record &amp; Point'!$D68)</f>
        <v>0</v>
      </c>
      <c r="P68" s="32">
        <f>COUNTIFS('Error record'!$E$5:$E$1492,'Lot Record &amp; Point'!P$6,'Error record'!$C$5:$C$1492,'Lot Record &amp; Point'!$D68)</f>
        <v>0</v>
      </c>
      <c r="Q68" s="33">
        <f t="shared" si="5"/>
        <v>100</v>
      </c>
      <c r="R68" s="64"/>
      <c r="S68" s="3">
        <v>6659</v>
      </c>
    </row>
    <row r="69" spans="2:28" ht="15" customHeight="1" x14ac:dyDescent="0.15">
      <c r="B69" s="20" t="s">
        <v>119</v>
      </c>
      <c r="C69" s="20"/>
      <c r="D69" s="21" t="s">
        <v>120</v>
      </c>
      <c r="E69" s="37"/>
      <c r="F69" s="38"/>
      <c r="G69" s="38"/>
      <c r="H69" s="38"/>
      <c r="I69" s="38"/>
      <c r="J69" s="39"/>
      <c r="K69" s="40"/>
      <c r="L69" s="39"/>
      <c r="M69" s="39"/>
      <c r="N69" s="39"/>
      <c r="O69" s="39"/>
      <c r="P69" s="41"/>
      <c r="Q69" s="42"/>
      <c r="R69" s="43"/>
    </row>
    <row r="70" spans="2:28" ht="15" customHeight="1" x14ac:dyDescent="0.15">
      <c r="B70" s="26">
        <f>IF(C70="","",IF(AND(B69&lt;&gt;"",C69=""),MAX(B66:B68)+1,MAX(B$9:B69)+1))</f>
        <v>59</v>
      </c>
      <c r="C70" s="57" t="s">
        <v>121</v>
      </c>
      <c r="D70" s="58" t="s">
        <v>122</v>
      </c>
      <c r="E70" s="44">
        <f>IFERROR(IF($C70="",0,VLOOKUP("TOTAL:"&amp;$C70,[1]B483030!$B$10:$I$5019,7,0)),0)</f>
        <v>81</v>
      </c>
      <c r="F70" s="28"/>
      <c r="G70" s="28"/>
      <c r="H70" s="28"/>
      <c r="I70" s="29"/>
      <c r="J70" s="30"/>
      <c r="K70" s="31">
        <f>+E70+J70</f>
        <v>81</v>
      </c>
      <c r="L70" s="32">
        <f>COUNTIFS('Error record'!$E$5:$E$1492,'Lot Record &amp; Point'!L$6,'Error record'!$C$5:$C$1492,'Lot Record &amp; Point'!$D70)</f>
        <v>0</v>
      </c>
      <c r="M70" s="32">
        <f>COUNTIFS('Error record'!$E$5:$E$1492,'Lot Record &amp; Point'!M$6,'Error record'!$C$5:$C$1492,'Lot Record &amp; Point'!$D70)</f>
        <v>0</v>
      </c>
      <c r="N70" s="32">
        <f>COUNTIFS('Error record'!$E$5:$E$1492,'Lot Record &amp; Point'!N$6,'Error record'!$C$5:$C$1492,'Lot Record &amp; Point'!$D70)</f>
        <v>0</v>
      </c>
      <c r="O70" s="32">
        <f>COUNTIFS('Error record'!$E$5:$E$1492,'Lot Record &amp; Point'!O$6,'Error record'!$C$5:$C$1492,'Lot Record &amp; Point'!$D70)</f>
        <v>0</v>
      </c>
      <c r="P70" s="32">
        <f>COUNTIFS('Error record'!$E$5:$E$1492,'Lot Record &amp; Point'!P$6,'Error record'!$C$5:$C$1492,'Lot Record &amp; Point'!$D70)</f>
        <v>0</v>
      </c>
      <c r="Q70" s="33">
        <f t="shared" ref="Q70:Q94" si="6">IF(C70="","",IF(K70=0,100,+SUM(IF(L70=0,40,0),IF(N70=0,10,0),IF(O70=0,20,0),IF(M70=0,20,0)+IF(M70=1,15,0)+IF(M70=2,10,0)+IF(M70=3,5,0)+IF(P70=0,10,0))))</f>
        <v>100</v>
      </c>
      <c r="R70" s="34"/>
      <c r="S70" s="3">
        <v>10020</v>
      </c>
    </row>
    <row r="71" spans="2:28" ht="15" customHeight="1" x14ac:dyDescent="0.15">
      <c r="B71" s="26">
        <f>IF(C71="","",IF(AND(B70&lt;&gt;"",C70=""),MAX(B67:B69)+1,MAX(B$9:B70)+1))</f>
        <v>60</v>
      </c>
      <c r="C71" s="26" t="s">
        <v>123</v>
      </c>
      <c r="D71" s="27" t="s">
        <v>124</v>
      </c>
      <c r="E71" s="44">
        <f>IFERROR(IF($C71="",0,VLOOKUP("TOTAL:"&amp;$C71,[1]B483030!$B$10:$I$5019,7,0)),0)</f>
        <v>9</v>
      </c>
      <c r="F71" s="28"/>
      <c r="G71" s="28"/>
      <c r="H71" s="28"/>
      <c r="I71" s="29"/>
      <c r="J71" s="30"/>
      <c r="K71" s="31">
        <f t="shared" ref="K71:K93" si="7">+E71+J71</f>
        <v>9</v>
      </c>
      <c r="L71" s="32">
        <f>COUNTIFS('Error record'!$E$5:$E$1492,'Lot Record &amp; Point'!L$6,'Error record'!$C$5:$C$1492,'Lot Record &amp; Point'!$D71)</f>
        <v>0</v>
      </c>
      <c r="M71" s="32">
        <f>COUNTIFS('Error record'!$E$5:$E$1492,'Lot Record &amp; Point'!M$6,'Error record'!$C$5:$C$1492,'Lot Record &amp; Point'!$D71)</f>
        <v>0</v>
      </c>
      <c r="N71" s="32">
        <f>COUNTIFS('Error record'!$E$5:$E$1492,'Lot Record &amp; Point'!N$6,'Error record'!$C$5:$C$1492,'Lot Record &amp; Point'!$D71)</f>
        <v>0</v>
      </c>
      <c r="O71" s="32">
        <f>COUNTIFS('Error record'!$E$5:$E$1492,'Lot Record &amp; Point'!O$6,'Error record'!$C$5:$C$1492,'Lot Record &amp; Point'!$D71)</f>
        <v>0</v>
      </c>
      <c r="P71" s="32">
        <f>COUNTIFS('Error record'!$E$5:$E$1492,'Lot Record &amp; Point'!P$6,'Error record'!$C$5:$C$1492,'Lot Record &amp; Point'!$D71)</f>
        <v>0</v>
      </c>
      <c r="Q71" s="33">
        <f t="shared" si="6"/>
        <v>100</v>
      </c>
      <c r="R71" s="34"/>
      <c r="S71" s="3">
        <v>10009</v>
      </c>
    </row>
    <row r="72" spans="2:28" ht="15" customHeight="1" x14ac:dyDescent="0.15">
      <c r="B72" s="26">
        <f>IF(C72="","",IF(AND(B71&lt;&gt;"",C71=""),MAX(B68:B70)+1,MAX(B$9:B71)+1))</f>
        <v>61</v>
      </c>
      <c r="C72" s="26" t="s">
        <v>125</v>
      </c>
      <c r="D72" s="27" t="s">
        <v>126</v>
      </c>
      <c r="E72" s="44">
        <f>IFERROR(IF($C72="",0,VLOOKUP("TOTAL:"&amp;$C72,[1]B483030!$B$10:$I$5019,7,0)),0)</f>
        <v>1</v>
      </c>
      <c r="F72" s="28"/>
      <c r="G72" s="28"/>
      <c r="H72" s="28"/>
      <c r="I72" s="29"/>
      <c r="J72" s="30"/>
      <c r="K72" s="31">
        <v>84</v>
      </c>
      <c r="L72" s="32">
        <f>COUNTIFS('Error record'!$E$5:$E$1492,'Lot Record &amp; Point'!L$6,'Error record'!$C$5:$C$1492,'Lot Record &amp; Point'!$D72)</f>
        <v>0</v>
      </c>
      <c r="M72" s="32">
        <f>COUNTIFS('Error record'!$E$5:$E$1492,'Lot Record &amp; Point'!M$6,'Error record'!$C$5:$C$1492,'Lot Record &amp; Point'!$D72)</f>
        <v>0</v>
      </c>
      <c r="N72" s="32">
        <f>COUNTIFS('Error record'!$E$5:$E$1492,'Lot Record &amp; Point'!N$6,'Error record'!$C$5:$C$1492,'Lot Record &amp; Point'!$D72)</f>
        <v>0</v>
      </c>
      <c r="O72" s="32">
        <f>COUNTIFS('Error record'!$E$5:$E$1492,'Lot Record &amp; Point'!O$6,'Error record'!$C$5:$C$1492,'Lot Record &amp; Point'!$D72)</f>
        <v>0</v>
      </c>
      <c r="P72" s="32">
        <f>COUNTIFS('Error record'!$E$5:$E$1492,'Lot Record &amp; Point'!P$6,'Error record'!$C$5:$C$1492,'Lot Record &amp; Point'!$D72)</f>
        <v>0</v>
      </c>
      <c r="Q72" s="33">
        <f t="shared" si="6"/>
        <v>100</v>
      </c>
      <c r="R72" s="34"/>
      <c r="S72" s="3">
        <v>10009</v>
      </c>
    </row>
    <row r="73" spans="2:28" ht="15" customHeight="1" x14ac:dyDescent="0.15">
      <c r="B73" s="26">
        <f>IF(C73="","",IF(AND(B72&lt;&gt;"",C72=""),MAX(B69:B71)+1,MAX(B$9:B72)+1))</f>
        <v>62</v>
      </c>
      <c r="C73" s="26" t="s">
        <v>127</v>
      </c>
      <c r="D73" s="27" t="s">
        <v>128</v>
      </c>
      <c r="E73" s="44">
        <v>1</v>
      </c>
      <c r="F73" s="28"/>
      <c r="G73" s="28"/>
      <c r="H73" s="28"/>
      <c r="I73" s="29"/>
      <c r="J73" s="30"/>
      <c r="K73" s="31">
        <f t="shared" si="7"/>
        <v>1</v>
      </c>
      <c r="L73" s="32">
        <f>COUNTIFS('Error record'!$E$5:$E$1492,'Lot Record &amp; Point'!L$6,'Error record'!$C$5:$C$1492,'Lot Record &amp; Point'!$D73)</f>
        <v>0</v>
      </c>
      <c r="M73" s="32">
        <f>COUNTIFS('Error record'!$E$5:$E$1492,'Lot Record &amp; Point'!M$6,'Error record'!$C$5:$C$1492,'Lot Record &amp; Point'!$D73)</f>
        <v>0</v>
      </c>
      <c r="N73" s="32">
        <f>COUNTIFS('Error record'!$E$5:$E$1492,'Lot Record &amp; Point'!N$6,'Error record'!$C$5:$C$1492,'Lot Record &amp; Point'!$D73)</f>
        <v>0</v>
      </c>
      <c r="O73" s="32">
        <f>COUNTIFS('Error record'!$E$5:$E$1492,'Lot Record &amp; Point'!O$6,'Error record'!$C$5:$C$1492,'Lot Record &amp; Point'!$D73)</f>
        <v>0</v>
      </c>
      <c r="P73" s="32">
        <f>COUNTIFS('Error record'!$E$5:$E$1492,'Lot Record &amp; Point'!P$6,'Error record'!$C$5:$C$1492,'Lot Record &amp; Point'!$D73)</f>
        <v>0</v>
      </c>
      <c r="Q73" s="33">
        <f t="shared" si="6"/>
        <v>100</v>
      </c>
      <c r="R73" s="34"/>
      <c r="S73" s="3">
        <v>6659</v>
      </c>
    </row>
    <row r="74" spans="2:28" ht="15" customHeight="1" x14ac:dyDescent="0.15">
      <c r="B74" s="26">
        <f>IF(C74="","",IF(AND(B73&lt;&gt;"",C73=""),MAX(B70:B72)+1,MAX(B$9:B73)+1))</f>
        <v>63</v>
      </c>
      <c r="C74" s="57" t="s">
        <v>129</v>
      </c>
      <c r="D74" s="58" t="s">
        <v>130</v>
      </c>
      <c r="E74" s="44">
        <f>IFERROR(IF($C74="",0,VLOOKUP("TOTAL:"&amp;$C74,[1]B483030!$B$10:$I$5019,7,0)),0)</f>
        <v>11</v>
      </c>
      <c r="F74" s="28"/>
      <c r="G74" s="28"/>
      <c r="H74" s="28"/>
      <c r="I74" s="29"/>
      <c r="J74" s="30"/>
      <c r="K74" s="31">
        <f t="shared" si="7"/>
        <v>11</v>
      </c>
      <c r="L74" s="32">
        <f>COUNTIFS('Error record'!$E$5:$E$1492,'Lot Record &amp; Point'!L$6,'Error record'!$C$5:$C$1492,'Lot Record &amp; Point'!$D74)</f>
        <v>0</v>
      </c>
      <c r="M74" s="32">
        <f>COUNTIFS('Error record'!$E$5:$E$1492,'Lot Record &amp; Point'!M$6,'Error record'!$C$5:$C$1492,'Lot Record &amp; Point'!$D74)</f>
        <v>0</v>
      </c>
      <c r="N74" s="32">
        <f>COUNTIFS('Error record'!$E$5:$E$1492,'Lot Record &amp; Point'!N$6,'Error record'!$C$5:$C$1492,'Lot Record &amp; Point'!$D74)</f>
        <v>0</v>
      </c>
      <c r="O74" s="32">
        <f>COUNTIFS('Error record'!$E$5:$E$1492,'Lot Record &amp; Point'!O$6,'Error record'!$C$5:$C$1492,'Lot Record &amp; Point'!$D74)</f>
        <v>0</v>
      </c>
      <c r="P74" s="32">
        <f>COUNTIFS('Error record'!$E$5:$E$1492,'Lot Record &amp; Point'!P$6,'Error record'!$C$5:$C$1492,'Lot Record &amp; Point'!$D74)</f>
        <v>0</v>
      </c>
      <c r="Q74" s="33">
        <f t="shared" si="6"/>
        <v>100</v>
      </c>
      <c r="R74" s="34"/>
      <c r="S74" s="3">
        <v>10020</v>
      </c>
    </row>
    <row r="75" spans="2:28" ht="15" customHeight="1" x14ac:dyDescent="0.15">
      <c r="B75" s="26">
        <f>IF(C75="","",IF(AND(B74&lt;&gt;"",C74=""),MAX(B71:B73)+1,MAX(B$9:B74)+1))</f>
        <v>64</v>
      </c>
      <c r="C75" s="26" t="s">
        <v>131</v>
      </c>
      <c r="D75" s="27" t="s">
        <v>132</v>
      </c>
      <c r="E75" s="44">
        <f>IFERROR(IF($C75="",0,VLOOKUP("TOTAL:"&amp;$C75,[1]B483030!$B$10:$I$5019,7,0)),0)</f>
        <v>1</v>
      </c>
      <c r="F75" s="28"/>
      <c r="G75" s="28"/>
      <c r="H75" s="28"/>
      <c r="I75" s="29"/>
      <c r="J75" s="30"/>
      <c r="K75" s="31">
        <f t="shared" si="7"/>
        <v>1</v>
      </c>
      <c r="L75" s="32">
        <f>COUNTIFS('Error record'!$E$5:$E$1492,'Lot Record &amp; Point'!L$6,'Error record'!$C$5:$C$1492,'Lot Record &amp; Point'!$D75)</f>
        <v>0</v>
      </c>
      <c r="M75" s="32">
        <f>COUNTIFS('Error record'!$E$5:$E$1492,'Lot Record &amp; Point'!M$6,'Error record'!$C$5:$C$1492,'Lot Record &amp; Point'!$D75)</f>
        <v>0</v>
      </c>
      <c r="N75" s="32">
        <f>COUNTIFS('Error record'!$E$5:$E$1492,'Lot Record &amp; Point'!N$6,'Error record'!$C$5:$C$1492,'Lot Record &amp; Point'!$D75)</f>
        <v>0</v>
      </c>
      <c r="O75" s="32">
        <f>COUNTIFS('Error record'!$E$5:$E$1492,'Lot Record &amp; Point'!O$6,'Error record'!$C$5:$C$1492,'Lot Record &amp; Point'!$D75)</f>
        <v>0</v>
      </c>
      <c r="P75" s="32">
        <f>COUNTIFS('Error record'!$E$5:$E$1492,'Lot Record &amp; Point'!P$6,'Error record'!$C$5:$C$1492,'Lot Record &amp; Point'!$D75)</f>
        <v>0</v>
      </c>
      <c r="Q75" s="33">
        <f t="shared" si="6"/>
        <v>100</v>
      </c>
      <c r="R75" s="34"/>
      <c r="S75" s="3">
        <v>10009</v>
      </c>
    </row>
    <row r="76" spans="2:28" ht="15" customHeight="1" x14ac:dyDescent="0.15">
      <c r="B76" s="26">
        <f>IF(C76="","",IF(AND(B75&lt;&gt;"",C75=""),MAX(B72:B74)+1,MAX(B$9:B75)+1))</f>
        <v>65</v>
      </c>
      <c r="C76" s="26" t="s">
        <v>133</v>
      </c>
      <c r="D76" s="27" t="s">
        <v>134</v>
      </c>
      <c r="E76" s="44">
        <f>IFERROR(IF($C76="",0,VLOOKUP("TOTAL:"&amp;$C76,[1]B483030!$B$10:$I$5019,7,0)),0)</f>
        <v>160</v>
      </c>
      <c r="F76" s="28"/>
      <c r="G76" s="28"/>
      <c r="H76" s="28"/>
      <c r="I76" s="29"/>
      <c r="J76" s="30"/>
      <c r="K76" s="31">
        <f t="shared" si="7"/>
        <v>160</v>
      </c>
      <c r="L76" s="32">
        <f>COUNTIFS('Error record'!$E$5:$E$1492,'Lot Record &amp; Point'!L$6,'Error record'!$C$5:$C$1492,'Lot Record &amp; Point'!$D76)</f>
        <v>0</v>
      </c>
      <c r="M76" s="32">
        <f>COUNTIFS('Error record'!$E$5:$E$1492,'Lot Record &amp; Point'!M$6,'Error record'!$C$5:$C$1492,'Lot Record &amp; Point'!$D76)</f>
        <v>0</v>
      </c>
      <c r="N76" s="32">
        <f>COUNTIFS('Error record'!$E$5:$E$1492,'Lot Record &amp; Point'!N$6,'Error record'!$C$5:$C$1492,'Lot Record &amp; Point'!$D76)</f>
        <v>0</v>
      </c>
      <c r="O76" s="32">
        <f>COUNTIFS('Error record'!$E$5:$E$1492,'Lot Record &amp; Point'!O$6,'Error record'!$C$5:$C$1492,'Lot Record &amp; Point'!$D76)</f>
        <v>0</v>
      </c>
      <c r="P76" s="32">
        <f>COUNTIFS('Error record'!$E$5:$E$1492,'Lot Record &amp; Point'!P$6,'Error record'!$C$5:$C$1492,'Lot Record &amp; Point'!$D76)</f>
        <v>0</v>
      </c>
      <c r="Q76" s="33">
        <f t="shared" si="6"/>
        <v>100</v>
      </c>
      <c r="R76" s="34"/>
      <c r="S76" s="3">
        <v>10009</v>
      </c>
    </row>
    <row r="77" spans="2:28" ht="15" customHeight="1" x14ac:dyDescent="0.15">
      <c r="B77" s="26">
        <f>IF(C77="","",IF(AND(B76&lt;&gt;"",C76=""),MAX(B73:B75)+1,MAX(B$9:B76)+1))</f>
        <v>66</v>
      </c>
      <c r="C77" s="26" t="s">
        <v>135</v>
      </c>
      <c r="D77" s="27" t="s">
        <v>136</v>
      </c>
      <c r="E77" s="44">
        <f>IFERROR(IF($C77="",0,VLOOKUP("TOTAL:"&amp;$C77,[1]B483030!$B$10:$I$5019,7,0)),0)</f>
        <v>8</v>
      </c>
      <c r="F77" s="28"/>
      <c r="G77" s="28"/>
      <c r="H77" s="28"/>
      <c r="I77" s="29"/>
      <c r="J77" s="30"/>
      <c r="K77" s="31">
        <f t="shared" si="7"/>
        <v>8</v>
      </c>
      <c r="L77" s="32">
        <f>COUNTIFS('Error record'!$E$5:$E$1492,'Lot Record &amp; Point'!L$6,'Error record'!$C$5:$C$1492,'Lot Record &amp; Point'!$D77)</f>
        <v>0</v>
      </c>
      <c r="M77" s="32">
        <f>COUNTIFS('Error record'!$E$5:$E$1492,'Lot Record &amp; Point'!M$6,'Error record'!$C$5:$C$1492,'Lot Record &amp; Point'!$D77)</f>
        <v>0</v>
      </c>
      <c r="N77" s="32">
        <f>COUNTIFS('Error record'!$E$5:$E$1492,'Lot Record &amp; Point'!N$6,'Error record'!$C$5:$C$1492,'Lot Record &amp; Point'!$D77)</f>
        <v>0</v>
      </c>
      <c r="O77" s="32">
        <f>COUNTIFS('Error record'!$E$5:$E$1492,'Lot Record &amp; Point'!O$6,'Error record'!$C$5:$C$1492,'Lot Record &amp; Point'!$D77)</f>
        <v>0</v>
      </c>
      <c r="P77" s="32">
        <f>COUNTIFS('Error record'!$E$5:$E$1492,'Lot Record &amp; Point'!P$6,'Error record'!$C$5:$C$1492,'Lot Record &amp; Point'!$D77)</f>
        <v>0</v>
      </c>
      <c r="Q77" s="33">
        <f t="shared" si="6"/>
        <v>100</v>
      </c>
      <c r="R77" s="34"/>
      <c r="S77" s="3">
        <v>10009</v>
      </c>
    </row>
    <row r="78" spans="2:28" ht="15" customHeight="1" x14ac:dyDescent="0.15">
      <c r="B78" s="26">
        <f>IF(C78="","",IF(AND(B77&lt;&gt;"",C77=""),MAX(B74:B76)+1,MAX(B$9:B77)+1))</f>
        <v>67</v>
      </c>
      <c r="C78" s="26" t="s">
        <v>137</v>
      </c>
      <c r="D78" s="27" t="s">
        <v>138</v>
      </c>
      <c r="E78" s="44">
        <f>IFERROR(IF($C78="",0,VLOOKUP("TOTAL:"&amp;$C78,[1]B483030!$B$10:$I$5019,7,0)),0)</f>
        <v>2</v>
      </c>
      <c r="F78" s="28"/>
      <c r="G78" s="28"/>
      <c r="H78" s="28"/>
      <c r="I78" s="29"/>
      <c r="J78" s="30"/>
      <c r="K78" s="31">
        <f t="shared" si="7"/>
        <v>2</v>
      </c>
      <c r="L78" s="32">
        <f>COUNTIFS('Error record'!$E$5:$E$1492,'Lot Record &amp; Point'!L$6,'Error record'!$C$5:$C$1492,'Lot Record &amp; Point'!$D78)</f>
        <v>0</v>
      </c>
      <c r="M78" s="32">
        <f>COUNTIFS('Error record'!$E$5:$E$1492,'Lot Record &amp; Point'!M$6,'Error record'!$C$5:$C$1492,'Lot Record &amp; Point'!$D78)</f>
        <v>0</v>
      </c>
      <c r="N78" s="32">
        <f>COUNTIFS('Error record'!$E$5:$E$1492,'Lot Record &amp; Point'!N$6,'Error record'!$C$5:$C$1492,'Lot Record &amp; Point'!$D78)</f>
        <v>0</v>
      </c>
      <c r="O78" s="32">
        <f>COUNTIFS('Error record'!$E$5:$E$1492,'Lot Record &amp; Point'!O$6,'Error record'!$C$5:$C$1492,'Lot Record &amp; Point'!$D78)</f>
        <v>0</v>
      </c>
      <c r="P78" s="32">
        <f>COUNTIFS('Error record'!$E$5:$E$1492,'Lot Record &amp; Point'!P$6,'Error record'!$C$5:$C$1492,'Lot Record &amp; Point'!$D78)</f>
        <v>0</v>
      </c>
      <c r="Q78" s="33">
        <f t="shared" si="6"/>
        <v>100</v>
      </c>
      <c r="R78" s="34"/>
      <c r="S78" s="3">
        <v>10009</v>
      </c>
    </row>
    <row r="79" spans="2:28" ht="15" customHeight="1" x14ac:dyDescent="0.15">
      <c r="B79" s="26">
        <f>IF(C79="","",IF(AND(B78&lt;&gt;"",C78=""),MAX(B75:B77)+1,MAX(B$9:B78)+1))</f>
        <v>68</v>
      </c>
      <c r="C79" s="26" t="s">
        <v>139</v>
      </c>
      <c r="D79" s="27" t="s">
        <v>140</v>
      </c>
      <c r="E79" s="44">
        <f>IFERROR(IF($C79="",0,VLOOKUP("TOTAL:"&amp;$C79,[1]B483030!$B$10:$I$5019,7,0)),0)</f>
        <v>1</v>
      </c>
      <c r="F79" s="28"/>
      <c r="G79" s="28"/>
      <c r="H79" s="28"/>
      <c r="I79" s="29"/>
      <c r="J79" s="30"/>
      <c r="K79" s="31">
        <f t="shared" si="7"/>
        <v>1</v>
      </c>
      <c r="L79" s="32">
        <f>COUNTIFS('Error record'!$E$5:$E$1492,'Lot Record &amp; Point'!L$6,'Error record'!$C$5:$C$1492,'Lot Record &amp; Point'!$D79)</f>
        <v>0</v>
      </c>
      <c r="M79" s="32">
        <f>COUNTIFS('Error record'!$E$5:$E$1492,'Lot Record &amp; Point'!M$6,'Error record'!$C$5:$C$1492,'Lot Record &amp; Point'!$D79)</f>
        <v>0</v>
      </c>
      <c r="N79" s="32">
        <f>COUNTIFS('Error record'!$E$5:$E$1492,'Lot Record &amp; Point'!N$6,'Error record'!$C$5:$C$1492,'Lot Record &amp; Point'!$D79)</f>
        <v>0</v>
      </c>
      <c r="O79" s="32">
        <f>COUNTIFS('Error record'!$E$5:$E$1492,'Lot Record &amp; Point'!O$6,'Error record'!$C$5:$C$1492,'Lot Record &amp; Point'!$D79)</f>
        <v>0</v>
      </c>
      <c r="P79" s="32">
        <f>COUNTIFS('Error record'!$E$5:$E$1492,'Lot Record &amp; Point'!P$6,'Error record'!$C$5:$C$1492,'Lot Record &amp; Point'!$D79)</f>
        <v>0</v>
      </c>
      <c r="Q79" s="33">
        <f t="shared" si="6"/>
        <v>100</v>
      </c>
      <c r="R79" s="34"/>
      <c r="S79" s="3">
        <v>10009</v>
      </c>
      <c r="AB79" s="1">
        <v>100</v>
      </c>
    </row>
    <row r="80" spans="2:28" ht="15" customHeight="1" x14ac:dyDescent="0.15">
      <c r="B80" s="26">
        <f>IF(C80="","",IF(AND(B79&lt;&gt;"",C79=""),MAX(B76:B78)+1,MAX(B$9:B79)+1))</f>
        <v>69</v>
      </c>
      <c r="C80" s="26" t="s">
        <v>141</v>
      </c>
      <c r="D80" s="27" t="s">
        <v>142</v>
      </c>
      <c r="E80" s="44">
        <f>IFERROR(IF($C80="",0,VLOOKUP("TOTAL:"&amp;$C80,[1]B483030!$B$10:$I$5019,7,0)),0)</f>
        <v>15</v>
      </c>
      <c r="F80" s="28"/>
      <c r="G80" s="28"/>
      <c r="H80" s="28"/>
      <c r="I80" s="29"/>
      <c r="J80" s="30"/>
      <c r="K80" s="31">
        <f t="shared" si="7"/>
        <v>15</v>
      </c>
      <c r="L80" s="32">
        <f>COUNTIFS('Error record'!$E$5:$E$1492,'Lot Record &amp; Point'!L$6,'Error record'!$C$5:$C$1492,'Lot Record &amp; Point'!$D80)</f>
        <v>0</v>
      </c>
      <c r="M80" s="32">
        <f>COUNTIFS('Error record'!$E$5:$E$1492,'Lot Record &amp; Point'!M$6,'Error record'!$C$5:$C$1492,'Lot Record &amp; Point'!$D80)</f>
        <v>0</v>
      </c>
      <c r="N80" s="32">
        <f>COUNTIFS('Error record'!$E$5:$E$1492,'Lot Record &amp; Point'!N$6,'Error record'!$C$5:$C$1492,'Lot Record &amp; Point'!$D80)</f>
        <v>0</v>
      </c>
      <c r="O80" s="32">
        <f>COUNTIFS('Error record'!$E$5:$E$1492,'Lot Record &amp; Point'!O$6,'Error record'!$C$5:$C$1492,'Lot Record &amp; Point'!$D80)</f>
        <v>0</v>
      </c>
      <c r="P80" s="32">
        <f>COUNTIFS('Error record'!$E$5:$E$1492,'Lot Record &amp; Point'!P$6,'Error record'!$C$5:$C$1492,'Lot Record &amp; Point'!$D80)</f>
        <v>0</v>
      </c>
      <c r="Q80" s="33">
        <f t="shared" si="6"/>
        <v>100</v>
      </c>
      <c r="R80" s="34"/>
      <c r="S80" s="3">
        <v>10020</v>
      </c>
    </row>
    <row r="81" spans="2:19" ht="15" customHeight="1" x14ac:dyDescent="0.15">
      <c r="B81" s="26">
        <f>IF(C81="","",IF(AND(B80&lt;&gt;"",C80=""),MAX(B77:B79)+1,MAX(B$9:B80)+1))</f>
        <v>70</v>
      </c>
      <c r="C81" s="26" t="s">
        <v>143</v>
      </c>
      <c r="D81" s="27" t="s">
        <v>144</v>
      </c>
      <c r="E81" s="44">
        <f>IFERROR(IF($C81="",0,VLOOKUP("TOTAL:"&amp;$C81,[1]B483030!$B$10:$I$5019,7,0)),0)</f>
        <v>2</v>
      </c>
      <c r="F81" s="28"/>
      <c r="G81" s="28"/>
      <c r="H81" s="28"/>
      <c r="I81" s="29"/>
      <c r="J81" s="30"/>
      <c r="K81" s="31">
        <f t="shared" si="7"/>
        <v>2</v>
      </c>
      <c r="L81" s="32">
        <f>COUNTIFS('Error record'!$E$5:$E$1492,'Lot Record &amp; Point'!L$6,'Error record'!$C$5:$C$1492,'Lot Record &amp; Point'!$D81)</f>
        <v>0</v>
      </c>
      <c r="M81" s="32">
        <f>COUNTIFS('Error record'!$E$5:$E$1492,'Lot Record &amp; Point'!M$6,'Error record'!$C$5:$C$1492,'Lot Record &amp; Point'!$D81)</f>
        <v>0</v>
      </c>
      <c r="N81" s="32">
        <f>COUNTIFS('Error record'!$E$5:$E$1492,'Lot Record &amp; Point'!N$6,'Error record'!$C$5:$C$1492,'Lot Record &amp; Point'!$D81)</f>
        <v>0</v>
      </c>
      <c r="O81" s="32">
        <f>COUNTIFS('Error record'!$E$5:$E$1492,'Lot Record &amp; Point'!O$6,'Error record'!$C$5:$C$1492,'Lot Record &amp; Point'!$D81)</f>
        <v>0</v>
      </c>
      <c r="P81" s="32">
        <f>COUNTIFS('Error record'!$E$5:$E$1492,'Lot Record &amp; Point'!P$6,'Error record'!$C$5:$C$1492,'Lot Record &amp; Point'!$D81)</f>
        <v>0</v>
      </c>
      <c r="Q81" s="33">
        <f t="shared" si="6"/>
        <v>100</v>
      </c>
      <c r="R81" s="34"/>
      <c r="S81" s="3">
        <v>10020</v>
      </c>
    </row>
    <row r="82" spans="2:19" ht="15" customHeight="1" x14ac:dyDescent="0.15">
      <c r="B82" s="26">
        <f>IF(C82="","",IF(AND(B81&lt;&gt;"",C81=""),MAX(B78:B80)+1,MAX(B$9:B81)+1))</f>
        <v>71</v>
      </c>
      <c r="C82" s="26" t="s">
        <v>145</v>
      </c>
      <c r="D82" s="27" t="s">
        <v>146</v>
      </c>
      <c r="E82" s="44">
        <f>IFERROR(IF($C82="",0,VLOOKUP("TOTAL:"&amp;$C82,[1]B483030!$B$10:$I$5019,7,0)),0)</f>
        <v>12</v>
      </c>
      <c r="F82" s="28"/>
      <c r="G82" s="28"/>
      <c r="H82" s="28"/>
      <c r="I82" s="29"/>
      <c r="J82" s="30"/>
      <c r="K82" s="31">
        <f t="shared" si="7"/>
        <v>12</v>
      </c>
      <c r="L82" s="32">
        <f>COUNTIFS('Error record'!$E$5:$E$1492,'Lot Record &amp; Point'!L$6,'Error record'!$C$5:$C$1492,'Lot Record &amp; Point'!$D82)</f>
        <v>0</v>
      </c>
      <c r="M82" s="32">
        <f>COUNTIFS('Error record'!$E$5:$E$1492,'Lot Record &amp; Point'!M$6,'Error record'!$C$5:$C$1492,'Lot Record &amp; Point'!$D82)</f>
        <v>0</v>
      </c>
      <c r="N82" s="32">
        <f>COUNTIFS('Error record'!$E$5:$E$1492,'Lot Record &amp; Point'!N$6,'Error record'!$C$5:$C$1492,'Lot Record &amp; Point'!$D82)</f>
        <v>0</v>
      </c>
      <c r="O82" s="32">
        <f>COUNTIFS('Error record'!$E$5:$E$1492,'Lot Record &amp; Point'!O$6,'Error record'!$C$5:$C$1492,'Lot Record &amp; Point'!$D82)</f>
        <v>0</v>
      </c>
      <c r="P82" s="32">
        <f>COUNTIFS('Error record'!$E$5:$E$1492,'Lot Record &amp; Point'!P$6,'Error record'!$C$5:$C$1492,'Lot Record &amp; Point'!$D82)</f>
        <v>0</v>
      </c>
      <c r="Q82" s="33">
        <f t="shared" si="6"/>
        <v>100</v>
      </c>
      <c r="R82" s="34"/>
      <c r="S82" s="3">
        <v>6659</v>
      </c>
    </row>
    <row r="83" spans="2:19" ht="15" customHeight="1" x14ac:dyDescent="0.15">
      <c r="B83" s="26">
        <f>IF(C83="","",IF(AND(B82&lt;&gt;"",C82=""),MAX(B79:B81)+1,MAX(B$9:B82)+1))</f>
        <v>72</v>
      </c>
      <c r="C83" s="26" t="s">
        <v>147</v>
      </c>
      <c r="D83" s="27" t="s">
        <v>148</v>
      </c>
      <c r="E83" s="44">
        <f>IFERROR(IF($C83="",0,VLOOKUP("TOTAL:"&amp;$C83,[1]B483030!$B$10:$I$5019,7,0)),0)</f>
        <v>0</v>
      </c>
      <c r="F83" s="28"/>
      <c r="G83" s="28"/>
      <c r="H83" s="28"/>
      <c r="I83" s="29"/>
      <c r="J83" s="30"/>
      <c r="K83" s="31">
        <f t="shared" si="7"/>
        <v>0</v>
      </c>
      <c r="L83" s="32">
        <f>COUNTIFS('Error record'!$E$5:$E$1492,'Lot Record &amp; Point'!L$6,'Error record'!$C$5:$C$1492,'Lot Record &amp; Point'!$D83)</f>
        <v>0</v>
      </c>
      <c r="M83" s="32">
        <f>COUNTIFS('Error record'!$E$5:$E$1492,'Lot Record &amp; Point'!M$6,'Error record'!$C$5:$C$1492,'Lot Record &amp; Point'!$D83)</f>
        <v>0</v>
      </c>
      <c r="N83" s="32">
        <f>COUNTIFS('Error record'!$E$5:$E$1492,'Lot Record &amp; Point'!N$6,'Error record'!$C$5:$C$1492,'Lot Record &amp; Point'!$D83)</f>
        <v>0</v>
      </c>
      <c r="O83" s="32">
        <f>COUNTIFS('Error record'!$E$5:$E$1492,'Lot Record &amp; Point'!O$6,'Error record'!$C$5:$C$1492,'Lot Record &amp; Point'!$D83)</f>
        <v>0</v>
      </c>
      <c r="P83" s="32">
        <f>COUNTIFS('Error record'!$E$5:$E$1492,'Lot Record &amp; Point'!P$6,'Error record'!$C$5:$C$1492,'Lot Record &amp; Point'!$D83)</f>
        <v>0</v>
      </c>
      <c r="Q83" s="33">
        <f t="shared" si="6"/>
        <v>100</v>
      </c>
      <c r="R83" s="65"/>
      <c r="S83" s="3">
        <v>10009</v>
      </c>
    </row>
    <row r="84" spans="2:19" ht="21" customHeight="1" x14ac:dyDescent="0.15">
      <c r="B84" s="26">
        <f>IF(C84="","",IF(AND(B83&lt;&gt;"",C83=""),MAX(B80:B82)+1,MAX(B$9:B83)+1))</f>
        <v>73</v>
      </c>
      <c r="C84" s="57" t="s">
        <v>149</v>
      </c>
      <c r="D84" s="58" t="s">
        <v>150</v>
      </c>
      <c r="E84" s="44">
        <f>IFERROR(IF($C84="",0,VLOOKUP("TOTAL:"&amp;$C84,[1]B483030!$B$10:$I$5019,7,0)),0)</f>
        <v>0</v>
      </c>
      <c r="F84" s="28"/>
      <c r="G84" s="28"/>
      <c r="H84" s="28"/>
      <c r="I84" s="29"/>
      <c r="J84" s="30"/>
      <c r="K84" s="31">
        <f t="shared" si="7"/>
        <v>0</v>
      </c>
      <c r="L84" s="32">
        <f>COUNTIFS('Error record'!$E$5:$E$1492,'Lot Record &amp; Point'!L$6,'Error record'!$C$5:$C$1492,'Lot Record &amp; Point'!$D84)</f>
        <v>0</v>
      </c>
      <c r="M84" s="32">
        <f>COUNTIFS('Error record'!$E$5:$E$1492,'Lot Record &amp; Point'!M$6,'Error record'!$C$5:$C$1492,'Lot Record &amp; Point'!$D84)</f>
        <v>0</v>
      </c>
      <c r="N84" s="32">
        <f>COUNTIFS('Error record'!$E$5:$E$1492,'Lot Record &amp; Point'!N$6,'Error record'!$C$5:$C$1492,'Lot Record &amp; Point'!$D84)</f>
        <v>0</v>
      </c>
      <c r="O84" s="32">
        <f>COUNTIFS('Error record'!$E$5:$E$1492,'Lot Record &amp; Point'!O$6,'Error record'!$C$5:$C$1492,'Lot Record &amp; Point'!$D84)</f>
        <v>0</v>
      </c>
      <c r="P84" s="32">
        <f>COUNTIFS('Error record'!$E$5:$E$1492,'Lot Record &amp; Point'!P$6,'Error record'!$C$5:$C$1492,'Lot Record &amp; Point'!$D84)</f>
        <v>0</v>
      </c>
      <c r="Q84" s="33">
        <f t="shared" si="6"/>
        <v>100</v>
      </c>
      <c r="R84" s="45"/>
      <c r="S84" s="3">
        <v>10009</v>
      </c>
    </row>
    <row r="85" spans="2:19" ht="15" customHeight="1" x14ac:dyDescent="0.15">
      <c r="B85" s="26">
        <f>IF(C85="","",IF(AND(B84&lt;&gt;"",C84=""),MAX(B81:B83)+1,MAX(B$9:B84)+1))</f>
        <v>74</v>
      </c>
      <c r="C85" s="26" t="s">
        <v>151</v>
      </c>
      <c r="D85" s="27" t="s">
        <v>152</v>
      </c>
      <c r="E85" s="44">
        <f>IFERROR(IF($C85="",0,VLOOKUP("TOTAL:"&amp;$C85,[1]B483030!$B$10:$I$5019,7,0)),0)</f>
        <v>17</v>
      </c>
      <c r="F85" s="28"/>
      <c r="G85" s="28"/>
      <c r="H85" s="28"/>
      <c r="I85" s="29"/>
      <c r="J85" s="30"/>
      <c r="K85" s="31">
        <f t="shared" si="7"/>
        <v>17</v>
      </c>
      <c r="L85" s="32">
        <f>COUNTIFS('Error record'!$E$5:$E$1492,'Lot Record &amp; Point'!L$6,'Error record'!$C$5:$C$1492,'Lot Record &amp; Point'!$D85)</f>
        <v>0</v>
      </c>
      <c r="M85" s="32">
        <f>COUNTIFS('Error record'!$E$5:$E$1492,'Lot Record &amp; Point'!M$6,'Error record'!$C$5:$C$1492,'Lot Record &amp; Point'!$D85)</f>
        <v>0</v>
      </c>
      <c r="N85" s="32">
        <f>COUNTIFS('Error record'!$E$5:$E$1492,'Lot Record &amp; Point'!N$6,'Error record'!$C$5:$C$1492,'Lot Record &amp; Point'!$D85)</f>
        <v>0</v>
      </c>
      <c r="O85" s="32">
        <f>COUNTIFS('Error record'!$E$5:$E$1492,'Lot Record &amp; Point'!O$6,'Error record'!$C$5:$C$1492,'Lot Record &amp; Point'!$D85)</f>
        <v>0</v>
      </c>
      <c r="P85" s="32">
        <f>COUNTIFS('Error record'!$E$5:$E$1492,'Lot Record &amp; Point'!P$6,'Error record'!$C$5:$C$1492,'Lot Record &amp; Point'!$D85)</f>
        <v>0</v>
      </c>
      <c r="Q85" s="33">
        <f t="shared" si="6"/>
        <v>100</v>
      </c>
      <c r="R85" s="66"/>
      <c r="S85" s="3">
        <v>10009</v>
      </c>
    </row>
    <row r="86" spans="2:19" ht="15" customHeight="1" x14ac:dyDescent="0.15">
      <c r="B86" s="26">
        <f>IF(C86="","",IF(AND(B85&lt;&gt;"",C85=""),MAX(B82:B84)+1,MAX(B$9:B85)+1))</f>
        <v>75</v>
      </c>
      <c r="C86" s="26" t="s">
        <v>153</v>
      </c>
      <c r="D86" s="27" t="s">
        <v>154</v>
      </c>
      <c r="E86" s="44">
        <f>IFERROR(IF($C86="",0,VLOOKUP("TOTAL:"&amp;$C86,[1]B483030!$B$10:$I$5019,7,0)),0)</f>
        <v>43</v>
      </c>
      <c r="F86" s="28"/>
      <c r="G86" s="28"/>
      <c r="H86" s="28"/>
      <c r="I86" s="29"/>
      <c r="J86" s="30"/>
      <c r="K86" s="31">
        <f t="shared" si="7"/>
        <v>43</v>
      </c>
      <c r="L86" s="32">
        <f>COUNTIFS('Error record'!$E$5:$E$1492,'Lot Record &amp; Point'!L$6,'Error record'!$C$5:$C$1492,'Lot Record &amp; Point'!$D86)</f>
        <v>0</v>
      </c>
      <c r="M86" s="32">
        <f>COUNTIFS('Error record'!$E$5:$E$1492,'Lot Record &amp; Point'!M$6,'Error record'!$C$5:$C$1492,'Lot Record &amp; Point'!$D86)</f>
        <v>0</v>
      </c>
      <c r="N86" s="32">
        <f>COUNTIFS('Error record'!$E$5:$E$1492,'Lot Record &amp; Point'!N$6,'Error record'!$C$5:$C$1492,'Lot Record &amp; Point'!$D86)</f>
        <v>0</v>
      </c>
      <c r="O86" s="32">
        <f>COUNTIFS('Error record'!$E$5:$E$1492,'Lot Record &amp; Point'!O$6,'Error record'!$C$5:$C$1492,'Lot Record &amp; Point'!$D86)</f>
        <v>0</v>
      </c>
      <c r="P86" s="32">
        <f>COUNTIFS('Error record'!$E$5:$E$1492,'Lot Record &amp; Point'!P$6,'Error record'!$C$5:$C$1492,'Lot Record &amp; Point'!$D86)</f>
        <v>0</v>
      </c>
      <c r="Q86" s="33">
        <f t="shared" si="6"/>
        <v>100</v>
      </c>
      <c r="R86" s="65"/>
      <c r="S86" s="3">
        <v>6659</v>
      </c>
    </row>
    <row r="87" spans="2:19" ht="15" customHeight="1" x14ac:dyDescent="0.15">
      <c r="B87" s="26">
        <f>IF(C87="","",IF(AND(B86&lt;&gt;"",C86=""),MAX(B83:B85)+1,MAX(B$9:B86)+1))</f>
        <v>76</v>
      </c>
      <c r="C87" s="26" t="s">
        <v>155</v>
      </c>
      <c r="D87" s="27" t="s">
        <v>156</v>
      </c>
      <c r="E87" s="44">
        <f>IFERROR(IF($C87="",0,VLOOKUP("TOTAL:"&amp;$C87,[1]B483030!$B$10:$I$5019,7,0)),0)</f>
        <v>58</v>
      </c>
      <c r="F87" s="28"/>
      <c r="G87" s="28"/>
      <c r="H87" s="28"/>
      <c r="I87" s="29"/>
      <c r="J87" s="30"/>
      <c r="K87" s="67">
        <f>+E87+J87</f>
        <v>58</v>
      </c>
      <c r="L87" s="32">
        <f>COUNTIFS('Error record'!$E$5:$E$1492,'Lot Record &amp; Point'!L$6,'Error record'!$C$5:$C$1492,'Lot Record &amp; Point'!$D87)</f>
        <v>0</v>
      </c>
      <c r="M87" s="32">
        <f>COUNTIFS('Error record'!$E$5:$E$1492,'Lot Record &amp; Point'!M$6,'Error record'!$C$5:$C$1492,'Lot Record &amp; Point'!$D87)</f>
        <v>0</v>
      </c>
      <c r="N87" s="32">
        <f>COUNTIFS('Error record'!$E$5:$E$1492,'Lot Record &amp; Point'!N$6,'Error record'!$C$5:$C$1492,'Lot Record &amp; Point'!$D87)</f>
        <v>0</v>
      </c>
      <c r="O87" s="32">
        <f>COUNTIFS('Error record'!$E$5:$E$1492,'Lot Record &amp; Point'!O$6,'Error record'!$C$5:$C$1492,'Lot Record &amp; Point'!$D87)</f>
        <v>0</v>
      </c>
      <c r="P87" s="32">
        <f>COUNTIFS('Error record'!$E$5:$E$1492,'Lot Record &amp; Point'!P$6,'Error record'!$C$5:$C$1492,'Lot Record &amp; Point'!$D87)</f>
        <v>0</v>
      </c>
      <c r="Q87" s="33">
        <f>IF(C87="","",IF(K87=0,100,+SUM(IF(L87=0,40,0),IF(N87=0,10,0),IF(O87=0,20,0),IF(M87=0,20,0)+IF(M87=1,15,0)+IF(M87=2,10,0)+IF(M87=3,5,0)+IF(P87=0,10,0))))</f>
        <v>100</v>
      </c>
      <c r="R87" s="66"/>
      <c r="S87" s="3">
        <v>10009</v>
      </c>
    </row>
    <row r="88" spans="2:19" ht="15" customHeight="1" x14ac:dyDescent="0.15">
      <c r="B88" s="26">
        <f>IF(C88="","",IF(AND(B87&lt;&gt;"",C87=""),MAX(B84:B86)+1,MAX(B$9:B87)+1))</f>
        <v>77</v>
      </c>
      <c r="C88" s="26" t="s">
        <v>157</v>
      </c>
      <c r="D88" s="27" t="s">
        <v>158</v>
      </c>
      <c r="E88" s="44">
        <f>IFERROR(IF($C88="",0,VLOOKUP("TOTAL:"&amp;$C88,[1]B483030!$B$10:$I$5019,7,0)),0)</f>
        <v>8</v>
      </c>
      <c r="F88" s="28"/>
      <c r="G88" s="28"/>
      <c r="H88" s="28"/>
      <c r="I88" s="29"/>
      <c r="J88" s="30"/>
      <c r="K88" s="31">
        <f t="shared" si="7"/>
        <v>8</v>
      </c>
      <c r="L88" s="32">
        <f>COUNTIFS('Error record'!$E$5:$E$1492,'Lot Record &amp; Point'!L$6,'Error record'!$C$5:$C$1492,'Lot Record &amp; Point'!$D88)</f>
        <v>0</v>
      </c>
      <c r="M88" s="32">
        <f>COUNTIFS('Error record'!$E$5:$E$1492,'Lot Record &amp; Point'!M$6,'Error record'!$C$5:$C$1492,'Lot Record &amp; Point'!$D88)</f>
        <v>0</v>
      </c>
      <c r="N88" s="32">
        <f>COUNTIFS('Error record'!$E$5:$E$1492,'Lot Record &amp; Point'!N$6,'Error record'!$C$5:$C$1492,'Lot Record &amp; Point'!$D88)</f>
        <v>0</v>
      </c>
      <c r="O88" s="32">
        <f>COUNTIFS('Error record'!$E$5:$E$1492,'Lot Record &amp; Point'!O$6,'Error record'!$C$5:$C$1492,'Lot Record &amp; Point'!$D88)</f>
        <v>0</v>
      </c>
      <c r="P88" s="32">
        <f>COUNTIFS('Error record'!$E$5:$E$1492,'Lot Record &amp; Point'!P$6,'Error record'!$C$5:$C$1492,'Lot Record &amp; Point'!$D88)</f>
        <v>0</v>
      </c>
      <c r="Q88" s="33">
        <f>IF(C88="","",IF(K88=0,100,+SUM(IF(L88=0,40,0),IF(N88=0,10,0),IF(O88=0,20,0),IF(M88=0,20,0)+IF(M88=1,15,0)+IF(M88=2,10,0)+IF(M88=3,5,0)+IF(P88=0,10,0))))</f>
        <v>100</v>
      </c>
      <c r="R88" s="66"/>
      <c r="S88" s="3">
        <v>10009</v>
      </c>
    </row>
    <row r="89" spans="2:19" ht="15" customHeight="1" x14ac:dyDescent="0.15">
      <c r="B89" s="26">
        <f>IF(C89="","",IF(AND(B88&lt;&gt;"",C88=""),MAX(B85:B87)+1,MAX(B$9:B88)+1))</f>
        <v>78</v>
      </c>
      <c r="C89" s="26" t="s">
        <v>159</v>
      </c>
      <c r="D89" s="27" t="s">
        <v>160</v>
      </c>
      <c r="E89" s="44">
        <f>IFERROR(IF($C89="",0,VLOOKUP("TOTAL:"&amp;$C89,[1]B483030!$B$10:$I$5019,7,0)),0)</f>
        <v>0</v>
      </c>
      <c r="F89" s="28"/>
      <c r="G89" s="28"/>
      <c r="H89" s="28"/>
      <c r="I89" s="29"/>
      <c r="J89" s="30"/>
      <c r="K89" s="31">
        <f t="shared" si="7"/>
        <v>0</v>
      </c>
      <c r="L89" s="32">
        <f>COUNTIFS('Error record'!$E$5:$E$1492,'Lot Record &amp; Point'!L$6,'Error record'!$C$5:$C$1492,'Lot Record &amp; Point'!$D89)</f>
        <v>0</v>
      </c>
      <c r="M89" s="32">
        <f>COUNTIFS('Error record'!$E$5:$E$1492,'Lot Record &amp; Point'!M$6,'Error record'!$C$5:$C$1492,'Lot Record &amp; Point'!$D89)</f>
        <v>0</v>
      </c>
      <c r="N89" s="32">
        <f>COUNTIFS('Error record'!$E$5:$E$1492,'Lot Record &amp; Point'!N$6,'Error record'!$C$5:$C$1492,'Lot Record &amp; Point'!$D89)</f>
        <v>0</v>
      </c>
      <c r="O89" s="32">
        <f>COUNTIFS('Error record'!$E$5:$E$1492,'Lot Record &amp; Point'!O$6,'Error record'!$C$5:$C$1492,'Lot Record &amp; Point'!$D89)</f>
        <v>0</v>
      </c>
      <c r="P89" s="32">
        <f>COUNTIFS('Error record'!$E$5:$E$1492,'Lot Record &amp; Point'!P$6,'Error record'!$C$5:$C$1492,'Lot Record &amp; Point'!$D89)</f>
        <v>0</v>
      </c>
      <c r="Q89" s="33">
        <f t="shared" si="6"/>
        <v>100</v>
      </c>
      <c r="R89" s="66"/>
      <c r="S89" s="3">
        <v>10009</v>
      </c>
    </row>
    <row r="90" spans="2:19" ht="15" customHeight="1" x14ac:dyDescent="0.15">
      <c r="B90" s="26">
        <f>IF(C90="","",IF(AND(B89&lt;&gt;"",C89=""),MAX(B86:B88)+1,MAX(B$9:B89)+1))</f>
        <v>79</v>
      </c>
      <c r="C90" s="26" t="s">
        <v>161</v>
      </c>
      <c r="D90" s="27" t="s">
        <v>162</v>
      </c>
      <c r="E90" s="44">
        <f>IFERROR(IF($C90="",0,VLOOKUP("TOTAL:"&amp;$C90,[1]B483030!$B$10:$I$5019,7,0)),0)</f>
        <v>3</v>
      </c>
      <c r="F90" s="28"/>
      <c r="G90" s="28"/>
      <c r="H90" s="28"/>
      <c r="I90" s="29"/>
      <c r="J90" s="30"/>
      <c r="K90" s="31">
        <f t="shared" si="7"/>
        <v>3</v>
      </c>
      <c r="L90" s="32">
        <f>COUNTIFS('Error record'!$E$5:$E$1492,'Lot Record &amp; Point'!L$6,'Error record'!$C$5:$C$1492,'Lot Record &amp; Point'!$D90)</f>
        <v>0</v>
      </c>
      <c r="M90" s="32">
        <f>COUNTIFS('Error record'!$E$5:$E$1492,'Lot Record &amp; Point'!M$6,'Error record'!$C$5:$C$1492,'Lot Record &amp; Point'!$D90)</f>
        <v>0</v>
      </c>
      <c r="N90" s="32">
        <f>COUNTIFS('Error record'!$E$5:$E$1492,'Lot Record &amp; Point'!N$6,'Error record'!$C$5:$C$1492,'Lot Record &amp; Point'!$D90)</f>
        <v>0</v>
      </c>
      <c r="O90" s="32">
        <f>COUNTIFS('Error record'!$E$5:$E$1492,'Lot Record &amp; Point'!O$6,'Error record'!$C$5:$C$1492,'Lot Record &amp; Point'!$D90)</f>
        <v>0</v>
      </c>
      <c r="P90" s="32">
        <f>COUNTIFS('Error record'!$E$5:$E$1492,'Lot Record &amp; Point'!P$6,'Error record'!$C$5:$C$1492,'Lot Record &amp; Point'!$D90)</f>
        <v>0</v>
      </c>
      <c r="Q90" s="33">
        <f t="shared" si="6"/>
        <v>100</v>
      </c>
      <c r="R90" s="66"/>
      <c r="S90" s="3">
        <v>10020</v>
      </c>
    </row>
    <row r="91" spans="2:19" ht="15" customHeight="1" x14ac:dyDescent="0.15">
      <c r="B91" s="26">
        <f>IF(C91="","",IF(AND(B90&lt;&gt;"",C90=""),MAX(B88:B89)+1,MAX(B$9:B90)+1))</f>
        <v>80</v>
      </c>
      <c r="C91" s="26" t="s">
        <v>163</v>
      </c>
      <c r="D91" s="27" t="s">
        <v>164</v>
      </c>
      <c r="E91" s="44">
        <f>IFERROR(IF($C91="",0,VLOOKUP("TOTAL:"&amp;$C91,[1]B483030!$B$10:$I$5019,7,0)),0)</f>
        <v>18</v>
      </c>
      <c r="F91" s="28"/>
      <c r="G91" s="28"/>
      <c r="H91" s="28"/>
      <c r="I91" s="29"/>
      <c r="J91" s="30"/>
      <c r="K91" s="31">
        <f t="shared" si="7"/>
        <v>18</v>
      </c>
      <c r="L91" s="32">
        <f>COUNTIFS('Error record'!$E$5:$E$1492,'Lot Record &amp; Point'!L$6,'Error record'!$C$5:$C$1492,'Lot Record &amp; Point'!$D91)</f>
        <v>0</v>
      </c>
      <c r="M91" s="32">
        <f>COUNTIFS('Error record'!$E$5:$E$1492,'Lot Record &amp; Point'!M$6,'Error record'!$C$5:$C$1492,'Lot Record &amp; Point'!$D91)</f>
        <v>0</v>
      </c>
      <c r="N91" s="32">
        <f>COUNTIFS('Error record'!$E$5:$E$1492,'Lot Record &amp; Point'!N$6,'Error record'!$C$5:$C$1492,'Lot Record &amp; Point'!$D91)</f>
        <v>0</v>
      </c>
      <c r="O91" s="32">
        <f>COUNTIFS('Error record'!$E$5:$E$1492,'Lot Record &amp; Point'!O$6,'Error record'!$C$5:$C$1492,'Lot Record &amp; Point'!$D91)</f>
        <v>0</v>
      </c>
      <c r="P91" s="32">
        <f>COUNTIFS('Error record'!$E$5:$E$1492,'Lot Record &amp; Point'!P$6,'Error record'!$C$5:$C$1492,'Lot Record &amp; Point'!$D91)</f>
        <v>0</v>
      </c>
      <c r="Q91" s="33">
        <f t="shared" si="6"/>
        <v>100</v>
      </c>
      <c r="R91" s="66"/>
      <c r="S91" s="3">
        <v>10020</v>
      </c>
    </row>
    <row r="92" spans="2:19" ht="15" customHeight="1" x14ac:dyDescent="0.15">
      <c r="B92" s="26">
        <f>IF(C92="","",IF(AND(B91&lt;&gt;"",C91=""),MAX(B89:B90)+1,MAX(B$9:B91)+1))</f>
        <v>81</v>
      </c>
      <c r="C92" s="26" t="s">
        <v>165</v>
      </c>
      <c r="D92" s="27" t="s">
        <v>166</v>
      </c>
      <c r="E92" s="44">
        <f>IFERROR(IF($C92="",0,VLOOKUP("TOTAL:"&amp;$C92,[1]B483030!$B$10:$I$5019,7,0)),0)</f>
        <v>2</v>
      </c>
      <c r="F92" s="28"/>
      <c r="G92" s="28"/>
      <c r="H92" s="28"/>
      <c r="I92" s="29"/>
      <c r="J92" s="30"/>
      <c r="K92" s="31">
        <f t="shared" si="7"/>
        <v>2</v>
      </c>
      <c r="L92" s="32">
        <f>COUNTIFS('Error record'!$E$5:$E$1492,'Lot Record &amp; Point'!L$6,'Error record'!$C$5:$C$1492,'Lot Record &amp; Point'!$D92)</f>
        <v>0</v>
      </c>
      <c r="M92" s="32">
        <f>COUNTIFS('Error record'!$E$5:$E$1492,'Lot Record &amp; Point'!M$6,'Error record'!$C$5:$C$1492,'Lot Record &amp; Point'!$D92)</f>
        <v>0</v>
      </c>
      <c r="N92" s="32">
        <f>COUNTIFS('Error record'!$E$5:$E$1492,'Lot Record &amp; Point'!N$6,'Error record'!$C$5:$C$1492,'Lot Record &amp; Point'!$D92)</f>
        <v>0</v>
      </c>
      <c r="O92" s="32">
        <f>COUNTIFS('Error record'!$E$5:$E$1492,'Lot Record &amp; Point'!O$6,'Error record'!$C$5:$C$1492,'Lot Record &amp; Point'!$D92)</f>
        <v>0</v>
      </c>
      <c r="P92" s="32">
        <f>COUNTIFS('Error record'!$E$5:$E$1492,'Lot Record &amp; Point'!P$6,'Error record'!$C$5:$C$1492,'Lot Record &amp; Point'!$D92)</f>
        <v>0</v>
      </c>
      <c r="Q92" s="33">
        <f t="shared" si="6"/>
        <v>100</v>
      </c>
      <c r="R92" s="66"/>
      <c r="S92" s="3">
        <v>10009</v>
      </c>
    </row>
    <row r="93" spans="2:19" ht="15" customHeight="1" x14ac:dyDescent="0.15">
      <c r="B93" s="26">
        <f>IF(C93="","",IF(AND(B92&lt;&gt;"",C92=""),MAX(B90:B91)+1,MAX(B$9:B92)+1))</f>
        <v>82</v>
      </c>
      <c r="C93" s="26" t="s">
        <v>167</v>
      </c>
      <c r="D93" s="27" t="s">
        <v>168</v>
      </c>
      <c r="E93" s="44">
        <f>IFERROR(IF($C93="",0,VLOOKUP("TOTAL:"&amp;$C93,[1]B483030!$B$10:$I$5019,7,0)),0)</f>
        <v>2</v>
      </c>
      <c r="F93" s="28"/>
      <c r="G93" s="28"/>
      <c r="H93" s="28"/>
      <c r="I93" s="29"/>
      <c r="J93" s="68"/>
      <c r="K93" s="31">
        <f t="shared" si="7"/>
        <v>2</v>
      </c>
      <c r="L93" s="32">
        <f>COUNTIFS('Error record'!$E$5:$E$1492,'Lot Record &amp; Point'!L$6,'Error record'!$C$5:$C$1492,'Lot Record &amp; Point'!$D93)</f>
        <v>0</v>
      </c>
      <c r="M93" s="32">
        <f>COUNTIFS('Error record'!$E$5:$E$1492,'Lot Record &amp; Point'!M$6,'Error record'!$C$5:$C$1492,'Lot Record &amp; Point'!$D93)</f>
        <v>0</v>
      </c>
      <c r="N93" s="32">
        <f>COUNTIFS('Error record'!$E$5:$E$1492,'Lot Record &amp; Point'!N$6,'Error record'!$C$5:$C$1492,'Lot Record &amp; Point'!$D93)</f>
        <v>0</v>
      </c>
      <c r="O93" s="32">
        <f>COUNTIFS('Error record'!$E$5:$E$1492,'Lot Record &amp; Point'!O$6,'Error record'!$C$5:$C$1492,'Lot Record &amp; Point'!$D93)</f>
        <v>0</v>
      </c>
      <c r="P93" s="32">
        <f>COUNTIFS('Error record'!$E$5:$E$1492,'Lot Record &amp; Point'!P$6,'Error record'!$C$5:$C$1492,'Lot Record &amp; Point'!$D93)</f>
        <v>0</v>
      </c>
      <c r="Q93" s="33">
        <f t="shared" si="6"/>
        <v>100</v>
      </c>
      <c r="R93" s="69"/>
      <c r="S93" s="3">
        <v>10009</v>
      </c>
    </row>
    <row r="94" spans="2:19" ht="15" customHeight="1" x14ac:dyDescent="0.15">
      <c r="B94" s="26">
        <f>IF(C94="","",IF(AND(B93&lt;&gt;"",C93=""),MAX(B90:B92)+1,MAX(B$9:B93)+1))</f>
        <v>83</v>
      </c>
      <c r="C94" s="26" t="s">
        <v>169</v>
      </c>
      <c r="D94" s="27" t="s">
        <v>170</v>
      </c>
      <c r="E94" s="44">
        <f>IFERROR(IF($C94="",0,VLOOKUP("TOTAL:"&amp;$C94,[1]B483030!$B$10:$I$5019,7,0)),0)</f>
        <v>5</v>
      </c>
      <c r="F94" s="28"/>
      <c r="G94" s="28"/>
      <c r="H94" s="28"/>
      <c r="I94" s="29"/>
      <c r="J94" s="68"/>
      <c r="K94" s="31">
        <f>+E94+J94</f>
        <v>5</v>
      </c>
      <c r="L94" s="32">
        <f>COUNTIFS('Error record'!$E$5:$E$1492,'Lot Record &amp; Point'!L$6,'Error record'!$C$5:$C$1492,'Lot Record &amp; Point'!$D94)</f>
        <v>0</v>
      </c>
      <c r="M94" s="32">
        <f>COUNTIFS('Error record'!$E$5:$E$1492,'Lot Record &amp; Point'!M$6,'Error record'!$C$5:$C$1492,'Lot Record &amp; Point'!$D94)</f>
        <v>0</v>
      </c>
      <c r="N94" s="32">
        <f>COUNTIFS('Error record'!$E$5:$E$1492,'Lot Record &amp; Point'!N$6,'Error record'!$C$5:$C$1492,'Lot Record &amp; Point'!$D94)</f>
        <v>0</v>
      </c>
      <c r="O94" s="32">
        <f>COUNTIFS('Error record'!$E$5:$E$1492,'Lot Record &amp; Point'!O$6,'Error record'!$C$5:$C$1492,'Lot Record &amp; Point'!$D94)</f>
        <v>0</v>
      </c>
      <c r="P94" s="32">
        <f>COUNTIFS('Error record'!$E$5:$E$1492,'Lot Record &amp; Point'!P$6,'Error record'!$C$5:$C$1492,'Lot Record &amp; Point'!$D94)</f>
        <v>0</v>
      </c>
      <c r="Q94" s="33">
        <f t="shared" si="6"/>
        <v>100</v>
      </c>
      <c r="R94" s="69"/>
      <c r="S94" s="3">
        <v>10020</v>
      </c>
    </row>
    <row r="95" spans="2:19" ht="15" customHeight="1" x14ac:dyDescent="0.15">
      <c r="B95" s="20" t="s">
        <v>171</v>
      </c>
      <c r="C95" s="20"/>
      <c r="D95" s="70" t="s">
        <v>172</v>
      </c>
      <c r="E95" s="71"/>
      <c r="F95" s="39"/>
      <c r="G95" s="39"/>
      <c r="H95" s="39"/>
      <c r="I95" s="39"/>
      <c r="J95" s="39"/>
      <c r="K95" s="40"/>
      <c r="L95" s="39"/>
      <c r="M95" s="39"/>
      <c r="N95" s="39"/>
      <c r="O95" s="39"/>
      <c r="P95" s="41"/>
      <c r="Q95" s="42"/>
      <c r="R95" s="43"/>
    </row>
    <row r="96" spans="2:19" ht="15.75" customHeight="1" x14ac:dyDescent="0.15">
      <c r="B96" s="26">
        <f>IF(C96="","",IF(AND(B95&lt;&gt;"",C95=""),MAX(B92:B94)+1,MAX(B$9:B95)+1))</f>
        <v>84</v>
      </c>
      <c r="C96" s="26" t="s">
        <v>173</v>
      </c>
      <c r="D96" s="27" t="s">
        <v>174</v>
      </c>
      <c r="E96" s="44">
        <f>IF($C96="",0,IFERROR(VLOOKUP("TOTAL:"&amp;LEFT(C96,3),[1]B483030!$B$10:$I$5019,7,0),0)+IFERROR(VLOOKUP("TOTAL:"&amp;MID(C96,7,3),[1]B483030!$B$10:$I$5019,7,0),0)+IFERROR(VLOOKUP("TOTAL:"&amp;RIGHT(C96,3),[1]B483030!$B$10:$I$5019,7,0),0))</f>
        <v>0</v>
      </c>
      <c r="F96" s="28"/>
      <c r="G96" s="28"/>
      <c r="H96" s="28"/>
      <c r="I96" s="29"/>
      <c r="J96" s="30"/>
      <c r="K96" s="31">
        <f t="shared" ref="K96:K100" si="8">+E96+J96</f>
        <v>0</v>
      </c>
      <c r="L96" s="32">
        <f>COUNTIFS('Error record'!$E$5:$E$1492,'Lot Record &amp; Point'!L$6,'Error record'!$C$5:$C$1492,'Lot Record &amp; Point'!$D96)</f>
        <v>0</v>
      </c>
      <c r="M96" s="32">
        <f>COUNTIFS('Error record'!$E$5:$E$1492,'Lot Record &amp; Point'!M$6,'Error record'!$C$5:$C$1492,'Lot Record &amp; Point'!$D96)</f>
        <v>0</v>
      </c>
      <c r="N96" s="32">
        <f>COUNTIFS('Error record'!$E$5:$E$1492,'Lot Record &amp; Point'!N$6,'Error record'!$C$5:$C$1492,'Lot Record &amp; Point'!$D96)</f>
        <v>0</v>
      </c>
      <c r="O96" s="32">
        <f>COUNTIFS('Error record'!$E$5:$E$1492,'Lot Record &amp; Point'!O$6,'Error record'!$C$5:$C$1492,'Lot Record &amp; Point'!$D96)</f>
        <v>0</v>
      </c>
      <c r="P96" s="32">
        <f>COUNTIFS('Error record'!$E$5:$E$1492,'Lot Record &amp; Point'!P$6,'Error record'!$C$5:$C$1492,'Lot Record &amp; Point'!$D96)</f>
        <v>0</v>
      </c>
      <c r="Q96" s="33">
        <f t="shared" ref="Q96:Q100" si="9">IF(C96="","",IF(K96=0,100,+SUM(IF(L96=0,40,0),IF(N96=0,10,0),IF(O96=0,20,0),IF(M96=0,20,0)+IF(M96=1,15,0)+IF(M96=2,10,0)+IF(M96=3,5,0)+IF(P96=0,10,0))))</f>
        <v>100</v>
      </c>
      <c r="R96" s="34"/>
      <c r="S96" s="3">
        <v>10019</v>
      </c>
    </row>
    <row r="97" spans="2:19" ht="15" customHeight="1" x14ac:dyDescent="0.15">
      <c r="B97" s="26">
        <f>IF(C97="","",IF(AND(B96&lt;&gt;"",C96=""),MAX(B93:B95)+1,MAX(B$9:B96)+1))</f>
        <v>85</v>
      </c>
      <c r="C97" s="26" t="s">
        <v>175</v>
      </c>
      <c r="D97" s="27" t="s">
        <v>176</v>
      </c>
      <c r="E97" s="44">
        <v>20</v>
      </c>
      <c r="F97" s="28"/>
      <c r="G97" s="28"/>
      <c r="H97" s="28"/>
      <c r="I97" s="29"/>
      <c r="J97" s="30"/>
      <c r="K97" s="31">
        <f t="shared" si="8"/>
        <v>20</v>
      </c>
      <c r="L97" s="32">
        <f>COUNTIFS('Error record'!$E$5:$E$1492,'Lot Record &amp; Point'!L$6,'Error record'!$C$5:$C$1492,'Lot Record &amp; Point'!$D97)</f>
        <v>0</v>
      </c>
      <c r="M97" s="32">
        <f>COUNTIFS('Error record'!$E$5:$E$1492,'Lot Record &amp; Point'!M$6,'Error record'!$C$5:$C$1492,'Lot Record &amp; Point'!$D97)</f>
        <v>0</v>
      </c>
      <c r="N97" s="32">
        <f>COUNTIFS('Error record'!$E$5:$E$1492,'Lot Record &amp; Point'!N$6,'Error record'!$C$5:$C$1492,'Lot Record &amp; Point'!$D97)</f>
        <v>0</v>
      </c>
      <c r="O97" s="32">
        <f>COUNTIFS('Error record'!$E$5:$E$1492,'Lot Record &amp; Point'!O$6,'Error record'!$C$5:$C$1492,'Lot Record &amp; Point'!$D97)</f>
        <v>0</v>
      </c>
      <c r="P97" s="32">
        <f>COUNTIFS('Error record'!$E$5:$E$1492,'Lot Record &amp; Point'!P$6,'Error record'!$C$5:$C$1492,'Lot Record &amp; Point'!$D97)</f>
        <v>0</v>
      </c>
      <c r="Q97" s="33">
        <f t="shared" si="9"/>
        <v>100</v>
      </c>
      <c r="R97" s="34"/>
      <c r="S97" s="3">
        <v>10019</v>
      </c>
    </row>
    <row r="98" spans="2:19" ht="15" customHeight="1" x14ac:dyDescent="0.15">
      <c r="B98" s="26">
        <f>IF(C98="","",IF(AND(B97&lt;&gt;"",C97=""),MAX(B94:B96)+1,MAX(B$9:B97)+1))</f>
        <v>86</v>
      </c>
      <c r="C98" s="26" t="s">
        <v>177</v>
      </c>
      <c r="D98" s="27" t="s">
        <v>178</v>
      </c>
      <c r="E98" s="44">
        <f>IFERROR(IF($C98="",0,VLOOKUP("TOTAL:"&amp;$C98,[1]B483030!$B$10:$I$5019,7,0)),0)</f>
        <v>1</v>
      </c>
      <c r="F98" s="28"/>
      <c r="G98" s="28"/>
      <c r="H98" s="28"/>
      <c r="I98" s="29"/>
      <c r="J98" s="30"/>
      <c r="K98" s="31">
        <f t="shared" si="8"/>
        <v>1</v>
      </c>
      <c r="L98" s="32">
        <f>COUNTIFS('Error record'!$E$5:$E$1492,'Lot Record &amp; Point'!L$6,'Error record'!$C$5:$C$1492,'Lot Record &amp; Point'!$D98)</f>
        <v>0</v>
      </c>
      <c r="M98" s="32">
        <f>COUNTIFS('Error record'!$E$5:$E$1492,'Lot Record &amp; Point'!M$6,'Error record'!$C$5:$C$1492,'Lot Record &amp; Point'!$D98)</f>
        <v>0</v>
      </c>
      <c r="N98" s="32">
        <f>COUNTIFS('Error record'!$E$5:$E$1492,'Lot Record &amp; Point'!N$6,'Error record'!$C$5:$C$1492,'Lot Record &amp; Point'!$D98)</f>
        <v>0</v>
      </c>
      <c r="O98" s="32">
        <f>COUNTIFS('Error record'!$E$5:$E$1492,'Lot Record &amp; Point'!O$6,'Error record'!$C$5:$C$1492,'Lot Record &amp; Point'!$D98)</f>
        <v>0</v>
      </c>
      <c r="P98" s="32">
        <f>COUNTIFS('Error record'!$E$5:$E$1492,'Lot Record &amp; Point'!P$6,'Error record'!$C$5:$C$1492,'Lot Record &amp; Point'!$D98)</f>
        <v>0</v>
      </c>
      <c r="Q98" s="33">
        <f t="shared" si="9"/>
        <v>100</v>
      </c>
      <c r="R98" s="34"/>
      <c r="S98" s="3">
        <v>10019</v>
      </c>
    </row>
    <row r="99" spans="2:19" ht="15" customHeight="1" x14ac:dyDescent="0.15">
      <c r="B99" s="26">
        <f>IF(C99="","",IF(AND(B98&lt;&gt;"",C98=""),MAX(B95:B97)+1,MAX(B$9:B98)+1))</f>
        <v>87</v>
      </c>
      <c r="C99" s="26" t="s">
        <v>179</v>
      </c>
      <c r="D99" s="27" t="s">
        <v>180</v>
      </c>
      <c r="E99" s="44">
        <f>IFERROR(IF($C99="",0,VLOOKUP("TOTAL:"&amp;$C99,[1]B483030!$B$10:$I$5019,7,0)),0)</f>
        <v>3</v>
      </c>
      <c r="F99" s="28"/>
      <c r="G99" s="28"/>
      <c r="H99" s="28"/>
      <c r="I99" s="29"/>
      <c r="J99" s="30"/>
      <c r="K99" s="31">
        <f t="shared" si="8"/>
        <v>3</v>
      </c>
      <c r="L99" s="32">
        <f>COUNTIFS('Error record'!$E$5:$E$1492,'Lot Record &amp; Point'!L$6,'Error record'!$C$5:$C$1492,'Lot Record &amp; Point'!$D99)</f>
        <v>0</v>
      </c>
      <c r="M99" s="32">
        <f>COUNTIFS('Error record'!$E$5:$E$1492,'Lot Record &amp; Point'!M$6,'Error record'!$C$5:$C$1492,'Lot Record &amp; Point'!$D99)</f>
        <v>0</v>
      </c>
      <c r="N99" s="32">
        <f>COUNTIFS('Error record'!$E$5:$E$1492,'Lot Record &amp; Point'!N$6,'Error record'!$C$5:$C$1492,'Lot Record &amp; Point'!$D99)</f>
        <v>0</v>
      </c>
      <c r="O99" s="32">
        <f>COUNTIFS('Error record'!$E$5:$E$1492,'Lot Record &amp; Point'!O$6,'Error record'!$C$5:$C$1492,'Lot Record &amp; Point'!$D99)</f>
        <v>0</v>
      </c>
      <c r="P99" s="32">
        <f>COUNTIFS('Error record'!$E$5:$E$1492,'Lot Record &amp; Point'!P$6,'Error record'!$C$5:$C$1492,'Lot Record &amp; Point'!$D99)</f>
        <v>0</v>
      </c>
      <c r="Q99" s="33">
        <f t="shared" si="9"/>
        <v>100</v>
      </c>
      <c r="R99" s="34"/>
      <c r="S99" s="3">
        <v>10019</v>
      </c>
    </row>
    <row r="100" spans="2:19" ht="15" customHeight="1" x14ac:dyDescent="0.15">
      <c r="B100" s="26">
        <f>IF(C100="","",IF(AND(B99&lt;&gt;"",C99=""),MAX(B96:B98)+1,MAX(B$9:B99)+1))</f>
        <v>88</v>
      </c>
      <c r="C100" s="26" t="s">
        <v>181</v>
      </c>
      <c r="D100" s="47" t="s">
        <v>182</v>
      </c>
      <c r="E100" s="44">
        <f>IFERROR(IF($C100="",0,VLOOKUP("TOTAL:"&amp;$C100,[1]B483030!$B$10:$I$5019,7,0)),0)+IFERROR(IF($C100="",0,VLOOKUP("TOTAL:I22",[1]B483030!$B$10:$I$5019,7,0)),0)</f>
        <v>12</v>
      </c>
      <c r="F100" s="28"/>
      <c r="G100" s="28"/>
      <c r="H100" s="28"/>
      <c r="I100" s="29"/>
      <c r="J100" s="30"/>
      <c r="K100" s="31">
        <f t="shared" si="8"/>
        <v>12</v>
      </c>
      <c r="L100" s="32">
        <f>COUNTIFS('Error record'!$E$5:$E$1492,'Lot Record &amp; Point'!L$6,'Error record'!$C$5:$C$1492,'Lot Record &amp; Point'!$D100)</f>
        <v>0</v>
      </c>
      <c r="M100" s="32">
        <f>COUNTIFS('Error record'!$E$5:$E$1492,'Lot Record &amp; Point'!M$6,'Error record'!$C$5:$C$1492,'Lot Record &amp; Point'!$D100)</f>
        <v>0</v>
      </c>
      <c r="N100" s="32">
        <f>COUNTIFS('Error record'!$E$5:$E$1492,'Lot Record &amp; Point'!N$6,'Error record'!$C$5:$C$1492,'Lot Record &amp; Point'!$D100)</f>
        <v>0</v>
      </c>
      <c r="O100" s="32">
        <f>COUNTIFS('Error record'!$E$5:$E$1492,'Lot Record &amp; Point'!O$6,'Error record'!$C$5:$C$1492,'Lot Record &amp; Point'!$D100)</f>
        <v>0</v>
      </c>
      <c r="P100" s="32">
        <f>COUNTIFS('Error record'!$E$5:$E$1492,'Lot Record &amp; Point'!P$6,'Error record'!$C$5:$C$1492,'Lot Record &amp; Point'!$D100)</f>
        <v>0</v>
      </c>
      <c r="Q100" s="33">
        <f t="shared" si="9"/>
        <v>100</v>
      </c>
      <c r="R100" s="34"/>
      <c r="S100" s="3">
        <v>10020</v>
      </c>
    </row>
    <row r="101" spans="2:19" ht="15" customHeight="1" x14ac:dyDescent="0.15">
      <c r="B101" s="26">
        <f>IF(C101="","",IF(AND(B100&lt;&gt;"",C100=""),MAX(B97:B99)+1,MAX(B$9:B100)+1))</f>
        <v>89</v>
      </c>
      <c r="C101" s="26" t="s">
        <v>183</v>
      </c>
      <c r="D101" s="47" t="s">
        <v>184</v>
      </c>
      <c r="E101" s="44">
        <f>IFERROR(IF($C101="",0,VLOOKUP("TOTAL:"&amp;$C101,[1]B483030!$B$10:$I$5019,7,0)),0)</f>
        <v>9</v>
      </c>
      <c r="F101" s="28"/>
      <c r="G101" s="28"/>
      <c r="H101" s="28"/>
      <c r="I101" s="29"/>
      <c r="J101" s="30"/>
      <c r="K101" s="31">
        <f>+E101+J101</f>
        <v>9</v>
      </c>
      <c r="L101" s="32">
        <f>COUNTIFS('Error record'!$E$5:$E$1492,'Lot Record &amp; Point'!L$6,'Error record'!$C$5:$C$1492,'Lot Record &amp; Point'!$D101)</f>
        <v>0</v>
      </c>
      <c r="M101" s="32">
        <f>COUNTIFS('Error record'!$E$5:$E$1492,'Lot Record &amp; Point'!M$6,'Error record'!$C$5:$C$1492,'Lot Record &amp; Point'!$D101)</f>
        <v>0</v>
      </c>
      <c r="N101" s="32">
        <f>COUNTIFS('Error record'!$E$5:$E$1492,'Lot Record &amp; Point'!N$6,'Error record'!$C$5:$C$1492,'Lot Record &amp; Point'!$D101)</f>
        <v>0</v>
      </c>
      <c r="O101" s="32">
        <f>COUNTIFS('Error record'!$E$5:$E$1492,'Lot Record &amp; Point'!O$6,'Error record'!$C$5:$C$1492,'Lot Record &amp; Point'!$D101)</f>
        <v>0</v>
      </c>
      <c r="P101" s="32">
        <f>COUNTIFS('Error record'!$E$5:$E$1492,'Lot Record &amp; Point'!P$6,'Error record'!$C$5:$C$1492,'Lot Record &amp; Point'!$D101)</f>
        <v>0</v>
      </c>
      <c r="Q101" s="33">
        <f>IF(C101="","",IF(K101=0,100,+SUM(IF(L101=0,40,0),IF(N101=0,10,0),IF(O101=0,20,0),IF(M101=0,20,0)+IF(M101=1,15,0)+IF(M101=2,10,0)+IF(M101=3,5,0)+IF(P101=0,10,0))))</f>
        <v>100</v>
      </c>
      <c r="R101" s="34"/>
      <c r="S101" s="3">
        <v>234</v>
      </c>
    </row>
    <row r="102" spans="2:19" ht="15" customHeight="1" x14ac:dyDescent="0.15">
      <c r="B102" s="26">
        <f>IF(C102="","",IF(AND(B101&lt;&gt;"",C101=""),MAX(B98:B100)+1,MAX(B$9:B101)+1))</f>
        <v>90</v>
      </c>
      <c r="C102" s="26" t="s">
        <v>185</v>
      </c>
      <c r="D102" s="47" t="s">
        <v>186</v>
      </c>
      <c r="E102" s="44">
        <v>1</v>
      </c>
      <c r="F102" s="28"/>
      <c r="G102" s="28"/>
      <c r="H102" s="28"/>
      <c r="I102" s="29"/>
      <c r="J102" s="30"/>
      <c r="K102" s="31">
        <f>+E102+J102</f>
        <v>1</v>
      </c>
      <c r="L102" s="32">
        <f>COUNTIFS('Error record'!$E$5:$E$1492,'Lot Record &amp; Point'!L$6,'Error record'!$C$5:$C$1492,'Lot Record &amp; Point'!$D102)</f>
        <v>0</v>
      </c>
      <c r="M102" s="32">
        <f>COUNTIFS('Error record'!$E$5:$E$1492,'Lot Record &amp; Point'!M$6,'Error record'!$C$5:$C$1492,'Lot Record &amp; Point'!$D102)</f>
        <v>0</v>
      </c>
      <c r="N102" s="32">
        <f>COUNTIFS('Error record'!$E$5:$E$1492,'Lot Record &amp; Point'!N$6,'Error record'!$C$5:$C$1492,'Lot Record &amp; Point'!$D102)</f>
        <v>0</v>
      </c>
      <c r="O102" s="32">
        <f>COUNTIFS('Error record'!$E$5:$E$1492,'Lot Record &amp; Point'!O$6,'Error record'!$C$5:$C$1492,'Lot Record &amp; Point'!$D102)</f>
        <v>0</v>
      </c>
      <c r="P102" s="32">
        <f>COUNTIFS('Error record'!$E$5:$E$1492,'Lot Record &amp; Point'!P$6,'Error record'!$C$5:$C$1492,'Lot Record &amp; Point'!$D102)</f>
        <v>0</v>
      </c>
      <c r="Q102" s="33">
        <f>IF(C102="","",IF(K102=0,100,+SUM(IF(L102=0,40,0),IF(N102=0,10,0),IF(O102=0,20,0),IF(M102=0,20,0)+IF(M102=1,15,0)+IF(M102=2,10,0)+IF(M102=3,5,0)+IF(P102=0,10,0))))</f>
        <v>100</v>
      </c>
      <c r="R102" s="34"/>
      <c r="S102" s="3">
        <v>10009</v>
      </c>
    </row>
    <row r="103" spans="2:19" x14ac:dyDescent="0.15">
      <c r="B103" s="26">
        <f>IF(C103="","",IF(AND(B102&lt;&gt;"",C102=""),MAX(B99:B101)+1,MAX(B$9:B102)+1))</f>
        <v>91</v>
      </c>
      <c r="C103" s="26" t="s">
        <v>187</v>
      </c>
      <c r="D103" s="47" t="s">
        <v>188</v>
      </c>
      <c r="E103" s="44">
        <v>1</v>
      </c>
      <c r="F103" s="28"/>
      <c r="G103" s="28"/>
      <c r="H103" s="28"/>
      <c r="I103" s="29"/>
      <c r="J103" s="30"/>
      <c r="K103" s="31">
        <f>+E103+J103</f>
        <v>1</v>
      </c>
      <c r="L103" s="32">
        <f>COUNTIFS('Error record'!$E$5:$E$1492,'Lot Record &amp; Point'!L$6,'Error record'!$C$5:$C$1492,'Lot Record &amp; Point'!$D103)</f>
        <v>0</v>
      </c>
      <c r="M103" s="32">
        <f>COUNTIFS('Error record'!$E$5:$E$1492,'Lot Record &amp; Point'!M$6,'Error record'!$C$5:$C$1492,'Lot Record &amp; Point'!$D103)</f>
        <v>0</v>
      </c>
      <c r="N103" s="32">
        <f>COUNTIFS('Error record'!$E$5:$E$1492,'Lot Record &amp; Point'!N$6,'Error record'!$C$5:$C$1492,'Lot Record &amp; Point'!$D103)</f>
        <v>0</v>
      </c>
      <c r="O103" s="32">
        <f>COUNTIFS('Error record'!$E$5:$E$1492,'Lot Record &amp; Point'!O$6,'Error record'!$C$5:$C$1492,'Lot Record &amp; Point'!$D103)</f>
        <v>0</v>
      </c>
      <c r="P103" s="32">
        <f>COUNTIFS('Error record'!$E$5:$E$1492,'Lot Record &amp; Point'!P$6,'Error record'!$C$5:$C$1492,'Lot Record &amp; Point'!$D103)</f>
        <v>0</v>
      </c>
      <c r="Q103" s="33">
        <f>IF(C103="","",IF(K103=0,100,+SUM(IF(L103=0,40,0),IF(N103=0,10,0),IF(O103=0,20,0),IF(M103=0,20,0)+IF(M103=1,15,0)+IF(M103=2,10,0)+IF(M103=3,5,0)+IF(P103=0,10,0))))</f>
        <v>100</v>
      </c>
      <c r="R103" s="34"/>
      <c r="S103" s="3">
        <v>10020</v>
      </c>
    </row>
    <row r="104" spans="2:19" x14ac:dyDescent="0.15">
      <c r="B104" s="26">
        <f>IF(C104="","",IF(AND(B103&lt;&gt;"",C103=""),MAX(B100:B102)+1,MAX(B$9:B103)+1))</f>
        <v>92</v>
      </c>
      <c r="C104" s="26" t="s">
        <v>93</v>
      </c>
      <c r="D104" s="72" t="s">
        <v>189</v>
      </c>
      <c r="E104" s="44">
        <v>15</v>
      </c>
      <c r="F104" s="28"/>
      <c r="G104" s="28"/>
      <c r="H104" s="28"/>
      <c r="I104" s="29"/>
      <c r="J104" s="30"/>
      <c r="K104" s="67">
        <f>+SUM(E104:I104)</f>
        <v>15</v>
      </c>
      <c r="L104" s="32">
        <f>COUNTIFS('Error record'!$E$5:$E$1492,'Lot Record &amp; Point'!L$6,'Error record'!$C$5:$C$1492,'Lot Record &amp; Point'!$D104)</f>
        <v>0</v>
      </c>
      <c r="M104" s="32">
        <f>COUNTIFS('Error record'!$E$5:$E$1492,'Lot Record &amp; Point'!M$6,'Error record'!$C$5:$C$1492,'Lot Record &amp; Point'!$D104)</f>
        <v>0</v>
      </c>
      <c r="N104" s="32">
        <f>COUNTIFS('Error record'!$E$5:$E$1492,'Lot Record &amp; Point'!N$6,'Error record'!$C$5:$C$1492,'Lot Record &amp; Point'!$D104)</f>
        <v>0</v>
      </c>
      <c r="O104" s="32">
        <f>COUNTIFS('Error record'!$E$5:$E$1492,'Lot Record &amp; Point'!O$6,'Error record'!$C$5:$C$1492,'Lot Record &amp; Point'!$D104)</f>
        <v>0</v>
      </c>
      <c r="P104" s="32">
        <f>COUNTIFS('Error record'!$E$5:$E$1492,'Lot Record &amp; Point'!P$6,'Error record'!$C$5:$C$1492,'Lot Record &amp; Point'!$D104)</f>
        <v>0</v>
      </c>
      <c r="Q104" s="33">
        <f>IF(C104="","",IF(K104=0,100,+SUM(IF(L104=0,40,0),IF(N104=0,10,0),IF(O104=0,20,0),IF(M104=0,20,0)+IF(M104=1,15,0)+IF(M104=2,10,0)+IF(M104=3,5,0)+IF(P104=0,10,0))))</f>
        <v>100</v>
      </c>
      <c r="R104" s="34"/>
      <c r="S104" s="3">
        <v>10009</v>
      </c>
    </row>
    <row r="105" spans="2:19" x14ac:dyDescent="0.15">
      <c r="D105" s="73"/>
      <c r="P105" s="75"/>
      <c r="Q105" s="76"/>
    </row>
    <row r="106" spans="2:19" x14ac:dyDescent="0.15">
      <c r="D106" s="73"/>
      <c r="Q106" s="76"/>
    </row>
    <row r="107" spans="2:19" x14ac:dyDescent="0.15">
      <c r="D107" s="73"/>
      <c r="Q107" s="76"/>
    </row>
    <row r="108" spans="2:19" x14ac:dyDescent="0.15">
      <c r="D108" s="73"/>
      <c r="Q108" s="76"/>
    </row>
    <row r="109" spans="2:19" x14ac:dyDescent="0.15">
      <c r="D109" s="73"/>
      <c r="Q109" s="76"/>
    </row>
    <row r="110" spans="2:19" x14ac:dyDescent="0.15">
      <c r="D110" s="77"/>
      <c r="Q110" s="76"/>
    </row>
    <row r="111" spans="2:19" x14ac:dyDescent="0.15">
      <c r="D111" s="73"/>
      <c r="Q111" s="76"/>
    </row>
    <row r="112" spans="2:19" x14ac:dyDescent="0.15">
      <c r="D112" s="1"/>
      <c r="Q112" s="78"/>
    </row>
    <row r="113" spans="2:17" x14ac:dyDescent="0.15">
      <c r="D113" s="1"/>
      <c r="Q113" s="78"/>
    </row>
    <row r="114" spans="2:17" x14ac:dyDescent="0.15">
      <c r="D114" s="1"/>
      <c r="Q114" s="78"/>
    </row>
    <row r="115" spans="2:17" s="3" customForma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74"/>
      <c r="L115" s="1"/>
      <c r="M115" s="1"/>
      <c r="N115" s="1"/>
      <c r="O115" s="1"/>
      <c r="P115" s="1"/>
      <c r="Q115" s="78"/>
    </row>
    <row r="116" spans="2:17" s="3" customForma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74"/>
      <c r="L116" s="1"/>
      <c r="M116" s="1"/>
      <c r="N116" s="1"/>
      <c r="O116" s="1"/>
      <c r="P116" s="1"/>
      <c r="Q116" s="78"/>
    </row>
    <row r="117" spans="2:17" s="3" customForma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74"/>
      <c r="L117" s="1"/>
      <c r="M117" s="1"/>
      <c r="N117" s="1"/>
      <c r="O117" s="1"/>
      <c r="P117" s="1"/>
      <c r="Q117" s="78"/>
    </row>
    <row r="118" spans="2:17" s="3" customForma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74"/>
      <c r="L118" s="1"/>
      <c r="M118" s="1"/>
      <c r="N118" s="1"/>
      <c r="O118" s="1"/>
      <c r="P118" s="1"/>
      <c r="Q118" s="79"/>
    </row>
  </sheetData>
  <sheetProtection selectLockedCells="1"/>
  <autoFilter ref="B5:T105" xr:uid="{00000000-0009-0000-0000-000001000000}"/>
  <mergeCells count="11">
    <mergeCell ref="R3:R5"/>
    <mergeCell ref="E4:I4"/>
    <mergeCell ref="J4:J5"/>
    <mergeCell ref="B7:D7"/>
    <mergeCell ref="E7:I7"/>
    <mergeCell ref="B3:B5"/>
    <mergeCell ref="D3:D5"/>
    <mergeCell ref="E3:J3"/>
    <mergeCell ref="K3:K5"/>
    <mergeCell ref="L3:P4"/>
    <mergeCell ref="Q3:Q5"/>
  </mergeCells>
  <printOptions horizontalCentered="1"/>
  <pageMargins left="0" right="0" top="0" bottom="0" header="0" footer="0"/>
  <pageSetup paperSize="9" scale="50" fitToHeight="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5967-BD65-4C32-BE0C-AE139735346C}">
  <sheetPr codeName="Sheet2"/>
  <dimension ref="A2:AB79"/>
  <sheetViews>
    <sheetView zoomScale="85" zoomScaleNormal="85" workbookViewId="0">
      <selection activeCell="G90" sqref="G90"/>
    </sheetView>
  </sheetViews>
  <sheetFormatPr defaultRowHeight="13.5" x14ac:dyDescent="0.15"/>
  <cols>
    <col min="1" max="1" width="3" customWidth="1"/>
    <col min="2" max="2" width="13.125" style="84" customWidth="1"/>
    <col min="3" max="3" width="35.75" customWidth="1"/>
    <col min="4" max="4" width="24.5" customWidth="1"/>
    <col min="5" max="5" width="18.875" customWidth="1"/>
    <col min="6" max="6" width="8.125" customWidth="1"/>
    <col min="7" max="7" width="59.125" customWidth="1"/>
  </cols>
  <sheetData>
    <row r="2" spans="1:18" ht="43.5" customHeight="1" x14ac:dyDescent="0.15">
      <c r="A2" s="81"/>
      <c r="B2" s="82"/>
      <c r="C2" t="s">
        <v>190</v>
      </c>
    </row>
    <row r="3" spans="1:18" ht="14.25" customHeight="1" x14ac:dyDescent="0.15">
      <c r="B3" s="83"/>
      <c r="C3" t="s">
        <v>191</v>
      </c>
      <c r="E3" s="84" t="s">
        <v>192</v>
      </c>
      <c r="N3" s="85" t="s">
        <v>193</v>
      </c>
    </row>
    <row r="4" spans="1:18" ht="25.5" x14ac:dyDescent="0.15">
      <c r="B4" s="86" t="s">
        <v>194</v>
      </c>
      <c r="C4" s="86" t="s">
        <v>195</v>
      </c>
      <c r="D4" s="86" t="s">
        <v>196</v>
      </c>
      <c r="E4" s="86" t="s">
        <v>193</v>
      </c>
      <c r="F4" s="86" t="s">
        <v>197</v>
      </c>
      <c r="G4" s="86" t="s">
        <v>198</v>
      </c>
      <c r="N4" s="9" t="s">
        <v>12</v>
      </c>
      <c r="O4" s="9" t="s">
        <v>199</v>
      </c>
      <c r="P4" s="9" t="s">
        <v>200</v>
      </c>
      <c r="Q4" s="9" t="s">
        <v>14</v>
      </c>
      <c r="R4" s="9" t="s">
        <v>16</v>
      </c>
    </row>
    <row r="5" spans="1:18" ht="29.25" customHeight="1" x14ac:dyDescent="0.15">
      <c r="A5" s="87" t="str">
        <f>C5&amp;COUNTIF(C$4:C5,C5)</f>
        <v>1</v>
      </c>
      <c r="B5" s="88"/>
      <c r="C5" s="83" t="str">
        <f>IF(D5&lt;&gt;"",IFERROR(VLOOKUP(D5,'[1]Part list'!$B$2:$D$2503,3,0),"Ko tim thay"),"")</f>
        <v/>
      </c>
      <c r="D5" s="89"/>
      <c r="E5" s="90"/>
      <c r="F5" s="91"/>
      <c r="G5" s="92"/>
      <c r="I5">
        <f>COUNTIFS($E$5:$E$6,3,C5:C6,"Sunchirin")</f>
        <v>0</v>
      </c>
      <c r="N5" s="9">
        <v>1</v>
      </c>
      <c r="O5" s="9">
        <v>2</v>
      </c>
      <c r="P5" s="9">
        <v>3</v>
      </c>
      <c r="Q5" s="9">
        <v>4</v>
      </c>
      <c r="R5" s="9">
        <v>5</v>
      </c>
    </row>
    <row r="6" spans="1:18" ht="33" customHeight="1" x14ac:dyDescent="0.15">
      <c r="A6" s="87" t="str">
        <f>C6&amp;COUNTIF(C$4:C6,C6)</f>
        <v>2</v>
      </c>
      <c r="B6" s="88"/>
      <c r="C6" s="83" t="str">
        <f>IF(D6&lt;&gt;"",IFERROR(VLOOKUP(D6,'[1]Part list'!$B$2:$D$2503,3,0),"Ko tim thay"),"")</f>
        <v/>
      </c>
      <c r="D6" s="89"/>
      <c r="E6" s="90"/>
      <c r="F6" s="91"/>
      <c r="G6" s="92"/>
    </row>
    <row r="7" spans="1:18" ht="36" customHeight="1" x14ac:dyDescent="0.15">
      <c r="A7" s="87" t="str">
        <f>C7&amp;COUNTIF(C$4:C7,C7)</f>
        <v>3</v>
      </c>
      <c r="B7" s="88"/>
      <c r="C7" s="83" t="str">
        <f>IF(D7&lt;&gt;"",IFERROR(VLOOKUP(D7,'[1]Part list'!$B$2:$D$2503,3,0),"Ko tim thay"),"")</f>
        <v/>
      </c>
      <c r="D7" s="89"/>
      <c r="E7" s="90"/>
      <c r="F7" s="91"/>
      <c r="G7" s="92"/>
      <c r="Q7" t="e">
        <f>SUM(Q9:Q199)/(MAX(B9:B199)*100)</f>
        <v>#DIV/0!</v>
      </c>
    </row>
    <row r="8" spans="1:18" ht="33" customHeight="1" x14ac:dyDescent="0.15">
      <c r="A8" s="87" t="str">
        <f>C8&amp;COUNTIF(C$4:C8,C8)</f>
        <v>4</v>
      </c>
      <c r="B8" s="88"/>
      <c r="C8" s="83" t="str">
        <f>IF(D8&lt;&gt;"",IFERROR(VLOOKUP(D8,'[1]Part list'!$B$2:$D$2503,3,0),"Ko tim thay"),"")</f>
        <v/>
      </c>
      <c r="D8" s="93"/>
      <c r="E8" s="90"/>
      <c r="F8" s="91"/>
      <c r="G8" s="92"/>
    </row>
    <row r="9" spans="1:18" s="84" customFormat="1" ht="33" customHeight="1" x14ac:dyDescent="0.15">
      <c r="A9" s="94" t="str">
        <f>C9&amp;COUNTIF(C$4:C9,C9)</f>
        <v>5</v>
      </c>
      <c r="B9" s="88"/>
      <c r="C9" s="83" t="str">
        <f>IF(D9&lt;&gt;"",IFERROR(VLOOKUP(D9,'[1]Part list'!$B$2:$D$2503,3,0),"Ko tim thay"),"")</f>
        <v/>
      </c>
      <c r="D9" s="95"/>
      <c r="E9" s="90"/>
      <c r="F9" s="91"/>
      <c r="G9" s="96"/>
    </row>
    <row r="10" spans="1:18" ht="33" customHeight="1" x14ac:dyDescent="0.15">
      <c r="A10" s="87" t="str">
        <f>C10&amp;COUNTIF(C$4:C10,C10)</f>
        <v>6</v>
      </c>
      <c r="B10" s="97"/>
      <c r="C10" s="83" t="str">
        <f>IF(D10&lt;&gt;"",IFERROR(VLOOKUP(D10,'[1]Part list'!$B$2:$D$2503,3,0),"Ko tim thay"),"")</f>
        <v/>
      </c>
      <c r="D10" s="98"/>
      <c r="E10" s="90"/>
      <c r="F10" s="99"/>
      <c r="G10" s="96"/>
    </row>
    <row r="11" spans="1:18" ht="33" customHeight="1" x14ac:dyDescent="0.15">
      <c r="A11" s="87" t="str">
        <f>C11&amp;COUNTIF(C$4:C11,C11)</f>
        <v>7</v>
      </c>
      <c r="B11" s="97"/>
      <c r="C11" s="83" t="str">
        <f>IF(D11&lt;&gt;"",IFERROR(VLOOKUP(D11,'[1]Part list'!$B$2:$D$2503,3,0),"Ko tim thay"),"")</f>
        <v/>
      </c>
      <c r="D11" s="98"/>
      <c r="E11" s="100"/>
      <c r="F11" s="101"/>
      <c r="G11" s="96"/>
    </row>
    <row r="12" spans="1:18" ht="33" customHeight="1" x14ac:dyDescent="0.15">
      <c r="A12" s="87" t="str">
        <f>C12&amp;COUNTIF(C$4:C12,C12)</f>
        <v>8</v>
      </c>
      <c r="B12" s="97"/>
      <c r="C12" s="83" t="str">
        <f>IF(D12&lt;&gt;"",IFERROR(VLOOKUP(D12,'[1]Part list'!$B$2:$D$2503,3,0),"Ko tim thay"),"")</f>
        <v/>
      </c>
      <c r="D12" s="98"/>
      <c r="E12" s="100"/>
      <c r="F12" s="101"/>
      <c r="G12" s="96"/>
    </row>
    <row r="13" spans="1:18" ht="33" customHeight="1" x14ac:dyDescent="0.15">
      <c r="A13" s="87" t="str">
        <f>C13&amp;COUNTIF(C$4:C13,C13)</f>
        <v>9</v>
      </c>
      <c r="B13" s="97"/>
      <c r="C13" s="83" t="str">
        <f>IF(D13&lt;&gt;"",IFERROR(VLOOKUP(D13,'[1]Part list'!$B$2:$D$2503,3,0),"Ko tim thay"),"")</f>
        <v/>
      </c>
      <c r="D13" s="98"/>
      <c r="E13" s="100"/>
      <c r="F13" s="101"/>
      <c r="G13" s="96"/>
    </row>
    <row r="14" spans="1:18" ht="33" customHeight="1" x14ac:dyDescent="0.15">
      <c r="A14" s="87" t="str">
        <f>C14&amp;COUNTIF(C$4:C14,C14)</f>
        <v>10</v>
      </c>
      <c r="B14" s="97"/>
      <c r="C14" s="83" t="str">
        <f>IF(D14&lt;&gt;"",IFERROR(VLOOKUP(D14,'[1]Part list'!$B$2:$D$2503,3,0),"Ko tim thay"),"")</f>
        <v/>
      </c>
      <c r="D14" s="98"/>
      <c r="E14" s="100"/>
      <c r="F14" s="101"/>
      <c r="G14" s="96"/>
    </row>
    <row r="15" spans="1:18" ht="27.75" customHeight="1" x14ac:dyDescent="0.15">
      <c r="A15" s="87" t="str">
        <f>C15&amp;COUNTIF(C$4:C15,C15)</f>
        <v>11</v>
      </c>
      <c r="B15" s="97"/>
      <c r="C15" s="83" t="str">
        <f>IF(D15&lt;&gt;"",IFERROR(VLOOKUP(D15,'[1]Part list'!$B$2:$D$2503,3,0),"Ko tim thay"),"")</f>
        <v/>
      </c>
      <c r="D15" s="98"/>
      <c r="E15" s="100"/>
      <c r="F15" s="101"/>
      <c r="G15" s="96"/>
    </row>
    <row r="16" spans="1:18" x14ac:dyDescent="0.15">
      <c r="A16" s="87" t="str">
        <f>C16&amp;COUNTIF(C$4:C16,C16)</f>
        <v>12</v>
      </c>
      <c r="B16" s="97"/>
      <c r="C16" s="102" t="str">
        <f>IF(D16&lt;&gt;"",IFERROR(VLOOKUP(D16,'[1]Part list'!$B$2:$D$2503,3,0),"Ko tim thay"),"")</f>
        <v/>
      </c>
      <c r="D16" s="98"/>
      <c r="E16" s="100"/>
      <c r="F16" s="101"/>
      <c r="G16" s="96"/>
    </row>
    <row r="17" spans="1:7" x14ac:dyDescent="0.15">
      <c r="A17" s="87" t="str">
        <f>C17&amp;COUNTIF(C$4:C17,C17)</f>
        <v>13</v>
      </c>
      <c r="B17" s="97"/>
      <c r="C17" s="102" t="str">
        <f>IF(D17&lt;&gt;"",IFERROR(VLOOKUP(D17,'[1]Part list'!$B$2:$D$2503,3,0),"Ko tim thay"),"")</f>
        <v/>
      </c>
      <c r="D17" s="98"/>
      <c r="E17" s="100"/>
      <c r="F17" s="101"/>
      <c r="G17" s="96"/>
    </row>
    <row r="18" spans="1:7" x14ac:dyDescent="0.15">
      <c r="A18" s="87" t="str">
        <f>C18&amp;COUNTIF(C$4:C18,C18)</f>
        <v>14</v>
      </c>
      <c r="B18" s="97"/>
      <c r="C18" s="102" t="str">
        <f>IF(D18&lt;&gt;"",IFERROR(VLOOKUP(D18,'[1]Part list'!$B$2:$D$2503,3,0),"Ko tim thay"),"")</f>
        <v/>
      </c>
      <c r="D18" s="98"/>
      <c r="E18" s="100"/>
      <c r="F18" s="101"/>
      <c r="G18" s="96"/>
    </row>
    <row r="19" spans="1:7" x14ac:dyDescent="0.15">
      <c r="A19" s="87" t="str">
        <f>C19&amp;COUNTIF(C$4:C19,C19)</f>
        <v>15</v>
      </c>
      <c r="B19" s="97"/>
      <c r="C19" s="102" t="str">
        <f>IF(D19&lt;&gt;"",IFERROR(VLOOKUP(D19,'[1]Part list'!$B$2:$D$2503,3,0),"Ko tim thay"),"")</f>
        <v/>
      </c>
      <c r="D19" s="98"/>
      <c r="E19" s="100"/>
      <c r="F19" s="101"/>
      <c r="G19" s="96"/>
    </row>
    <row r="20" spans="1:7" x14ac:dyDescent="0.15">
      <c r="A20" s="87" t="str">
        <f>C20&amp;COUNTIF(C$4:C20,C20)</f>
        <v>16</v>
      </c>
      <c r="B20" s="97"/>
      <c r="C20" s="102" t="str">
        <f>IF(D20&lt;&gt;"",IFERROR(VLOOKUP(D20,'[1]Part list'!$B$2:$D$2503,3,0),"Ko tim thay"),"")</f>
        <v/>
      </c>
      <c r="D20" s="98"/>
      <c r="E20" s="100"/>
      <c r="F20" s="101"/>
      <c r="G20" s="96"/>
    </row>
    <row r="21" spans="1:7" x14ac:dyDescent="0.15">
      <c r="A21" s="87" t="str">
        <f>C21&amp;COUNTIF(C$4:C21,C21)</f>
        <v>17</v>
      </c>
      <c r="B21" s="97"/>
      <c r="C21" s="102" t="str">
        <f>IF(D21&lt;&gt;"",IFERROR(VLOOKUP(D21,'[1]Part list'!$B$2:$D$2503,3,0),"Ko tim thay"),"")</f>
        <v/>
      </c>
      <c r="D21" s="98"/>
      <c r="E21" s="100"/>
      <c r="F21" s="101"/>
      <c r="G21" s="96"/>
    </row>
    <row r="22" spans="1:7" x14ac:dyDescent="0.15">
      <c r="A22" s="87" t="str">
        <f>C22&amp;COUNTIF(C$4:C22,C22)</f>
        <v>18</v>
      </c>
      <c r="B22" s="97"/>
      <c r="C22" s="102" t="str">
        <f>IF(D22&lt;&gt;"",IFERROR(VLOOKUP(D22,'[1]Part list'!$B$2:$D$2503,3,0),"Ko tim thay"),"")</f>
        <v/>
      </c>
      <c r="D22" s="98"/>
      <c r="E22" s="100"/>
      <c r="F22" s="101"/>
      <c r="G22" s="96"/>
    </row>
    <row r="23" spans="1:7" x14ac:dyDescent="0.15">
      <c r="A23" s="87" t="str">
        <f>C23&amp;COUNTIF(C$4:C23,C23)</f>
        <v>19</v>
      </c>
      <c r="B23" s="97"/>
      <c r="C23" s="102" t="str">
        <f>IF(D23&lt;&gt;"",IFERROR(VLOOKUP(D23,'[1]Part list'!$B$2:$D$2503,3,0),"Ko tim thay"),"")</f>
        <v/>
      </c>
      <c r="D23" s="98"/>
      <c r="E23" s="100"/>
      <c r="F23" s="101"/>
      <c r="G23" s="96"/>
    </row>
    <row r="24" spans="1:7" x14ac:dyDescent="0.15">
      <c r="A24" s="87" t="str">
        <f>C24&amp;COUNTIF(C$4:C24,C24)</f>
        <v>20</v>
      </c>
      <c r="B24" s="97"/>
      <c r="C24" s="102" t="str">
        <f>IF(D24&lt;&gt;"",IFERROR(VLOOKUP(D24,'[1]Part list'!$B$2:$D$2503,3,0),"Ko tim thay"),"")</f>
        <v/>
      </c>
      <c r="D24" s="98"/>
      <c r="E24" s="100"/>
      <c r="F24" s="101"/>
      <c r="G24" s="96"/>
    </row>
    <row r="25" spans="1:7" x14ac:dyDescent="0.15">
      <c r="A25" s="87" t="str">
        <f>C25&amp;COUNTIF(C$4:C25,C25)</f>
        <v>21</v>
      </c>
      <c r="B25" s="97"/>
      <c r="C25" s="102" t="str">
        <f>IF(D25&lt;&gt;"",IFERROR(VLOOKUP(D25,'[1]Part list'!$B$2:$D$2503,3,0),"Ko tim thay"),"")</f>
        <v/>
      </c>
      <c r="D25" s="98"/>
      <c r="E25" s="100"/>
      <c r="F25" s="101"/>
      <c r="G25" s="96"/>
    </row>
    <row r="26" spans="1:7" x14ac:dyDescent="0.15">
      <c r="A26" s="87" t="str">
        <f>C26&amp;COUNTIF(C$4:C26,C26)</f>
        <v>22</v>
      </c>
      <c r="B26" s="97"/>
      <c r="C26" s="102" t="str">
        <f>IF(D26&lt;&gt;"",IFERROR(VLOOKUP(D26,'[1]Part list'!$B$2:$D$2503,3,0),"Ko tim thay"),"")</f>
        <v/>
      </c>
      <c r="D26" s="98"/>
      <c r="E26" s="100"/>
      <c r="F26" s="101"/>
      <c r="G26" s="96"/>
    </row>
    <row r="27" spans="1:7" x14ac:dyDescent="0.15">
      <c r="A27" s="87" t="str">
        <f>C27&amp;COUNTIF(C$4:C27,C27)</f>
        <v>23</v>
      </c>
      <c r="B27" s="97"/>
      <c r="C27" s="102" t="str">
        <f>IF(D27&lt;&gt;"",IFERROR(VLOOKUP(D27,'[1]Part list'!$B$2:$D$2503,3,0),"Ko tim thay"),"")</f>
        <v/>
      </c>
      <c r="D27" s="98"/>
      <c r="E27" s="100"/>
      <c r="F27" s="101"/>
      <c r="G27" s="96"/>
    </row>
    <row r="28" spans="1:7" x14ac:dyDescent="0.15">
      <c r="A28" s="87" t="str">
        <f>C28&amp;COUNTIF(C$4:C28,C28)</f>
        <v>24</v>
      </c>
      <c r="B28" s="103"/>
      <c r="C28" s="102" t="str">
        <f>IF(D28&lt;&gt;"",IFERROR(VLOOKUP(D28,'[1]Part list'!$B$2:$D$2503,3,0),"Ko tim thay"),"")</f>
        <v/>
      </c>
      <c r="D28" s="100"/>
      <c r="E28" s="100"/>
      <c r="F28" s="100"/>
      <c r="G28" s="100"/>
    </row>
    <row r="29" spans="1:7" x14ac:dyDescent="0.15">
      <c r="A29" s="87" t="str">
        <f>C29&amp;COUNTIF(C$4:C29,C29)</f>
        <v>25</v>
      </c>
      <c r="B29" s="103"/>
      <c r="C29" s="102" t="str">
        <f>IF(D29&lt;&gt;"",IFERROR(VLOOKUP(D29,'[1]Part list'!$B$2:$D$2503,3,0),"Ko tim thay"),"")</f>
        <v/>
      </c>
      <c r="D29" s="100"/>
      <c r="E29" s="100"/>
      <c r="F29" s="100"/>
      <c r="G29" s="100"/>
    </row>
    <row r="30" spans="1:7" x14ac:dyDescent="0.15">
      <c r="A30" s="87" t="str">
        <f>C30&amp;COUNTIF(C$4:C30,C30)</f>
        <v>26</v>
      </c>
      <c r="B30" s="103"/>
      <c r="C30" s="102" t="str">
        <f>IF(D30&lt;&gt;"",IFERROR(VLOOKUP(D30,'[1]Part list'!$B$2:$D$2503,3,0),"Ko tim thay"),"")</f>
        <v/>
      </c>
      <c r="D30" s="100"/>
      <c r="E30" s="100"/>
      <c r="F30" s="100"/>
      <c r="G30" s="100"/>
    </row>
    <row r="71" spans="10:28" x14ac:dyDescent="0.15">
      <c r="J71" t="s">
        <v>201</v>
      </c>
    </row>
    <row r="72" spans="10:28" x14ac:dyDescent="0.15">
      <c r="K72">
        <v>84</v>
      </c>
    </row>
    <row r="79" spans="10:28" x14ac:dyDescent="0.15">
      <c r="AB79">
        <v>100</v>
      </c>
    </row>
  </sheetData>
  <dataValidations count="1">
    <dataValidation type="list" allowBlank="1" showInputMessage="1" showErrorMessage="1" sqref="E5:E30" xr:uid="{1681A858-79E2-451A-9191-22BD83E70C06}">
      <formula1>$M$5:$R$5</formula1>
    </dataValidation>
  </dataValidations>
  <pageMargins left="0" right="0" top="0.25" bottom="0.25" header="0.3" footer="0.3"/>
  <pageSetup paperSize="9" scale="9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1913-B93E-4B3E-A300-3A256D2027D3}">
  <sheetPr codeName="Sheet3">
    <tabColor indexed="34"/>
  </sheetPr>
  <dimension ref="A1:AJ269"/>
  <sheetViews>
    <sheetView view="pageBreakPreview" topLeftCell="A137" zoomScale="115" zoomScaleNormal="85" zoomScaleSheetLayoutView="115" workbookViewId="0">
      <selection activeCell="I156" sqref="I156"/>
    </sheetView>
  </sheetViews>
  <sheetFormatPr defaultColWidth="9" defaultRowHeight="14.25" x14ac:dyDescent="0.15"/>
  <cols>
    <col min="1" max="1" width="4.75" style="104" customWidth="1"/>
    <col min="2" max="2" width="11.5" style="104" customWidth="1"/>
    <col min="3" max="3" width="5.375" style="104" customWidth="1"/>
    <col min="4" max="4" width="6.125" style="104" customWidth="1"/>
    <col min="5" max="8" width="4" style="104" customWidth="1"/>
    <col min="9" max="9" width="6.75" style="104" customWidth="1"/>
    <col min="10" max="10" width="12.5" style="104" customWidth="1"/>
    <col min="11" max="12" width="9.5" style="104" customWidth="1"/>
    <col min="13" max="17" width="4.375" style="104" customWidth="1"/>
    <col min="18" max="18" width="4.125" style="104" customWidth="1"/>
    <col min="19" max="19" width="9.375" style="104" customWidth="1"/>
    <col min="20" max="26" width="7.125" style="104" customWidth="1"/>
    <col min="27" max="27" width="9" style="104" customWidth="1"/>
    <col min="28" max="144" width="7.125" style="104" customWidth="1"/>
    <col min="145" max="16384" width="9" style="104"/>
  </cols>
  <sheetData>
    <row r="1" spans="1:29" ht="4.9000000000000004" customHeight="1" x14ac:dyDescent="0.15"/>
    <row r="2" spans="1:29" ht="23.25" x14ac:dyDescent="0.15">
      <c r="A2" s="4"/>
      <c r="B2" s="105" t="str">
        <f ca="1">"Supplier Delivery Performance By Point in "&amp;TEXT(I3,"MMM-YY")</f>
        <v>Supplier Delivery Performance By Point in Sep-24</v>
      </c>
      <c r="C2" s="105"/>
      <c r="D2" s="105"/>
      <c r="E2" s="105"/>
      <c r="F2" s="105"/>
      <c r="G2" s="105"/>
      <c r="H2" s="105"/>
      <c r="I2" s="105"/>
      <c r="J2" s="105"/>
      <c r="K2" s="105"/>
    </row>
    <row r="3" spans="1:29" ht="3" customHeight="1" x14ac:dyDescent="0.15">
      <c r="B3" s="106"/>
      <c r="C3" s="106"/>
      <c r="D3" s="106"/>
      <c r="E3" s="106"/>
      <c r="F3" s="106"/>
      <c r="G3" s="106"/>
      <c r="I3" s="107">
        <f ca="1">TODAY()-20</f>
        <v>45562</v>
      </c>
      <c r="J3" s="106"/>
      <c r="K3" s="108"/>
      <c r="AC3" s="2"/>
    </row>
    <row r="4" spans="1:29" ht="19.5" customHeight="1" x14ac:dyDescent="0.15">
      <c r="B4" s="109" t="s">
        <v>202</v>
      </c>
    </row>
    <row r="5" spans="1:29" x14ac:dyDescent="0.15">
      <c r="B5" s="110"/>
    </row>
    <row r="6" spans="1:29" ht="12" customHeight="1" x14ac:dyDescent="0.15"/>
    <row r="7" spans="1:29" ht="17.100000000000001" customHeight="1" x14ac:dyDescent="0.15"/>
    <row r="8" spans="1:29" ht="17.100000000000001" customHeight="1" x14ac:dyDescent="0.15"/>
    <row r="9" spans="1:29" ht="17.100000000000001" customHeight="1" x14ac:dyDescent="0.15"/>
    <row r="10" spans="1:29" ht="17.100000000000001" customHeight="1" x14ac:dyDescent="0.15"/>
    <row r="11" spans="1:29" ht="17.100000000000001" customHeight="1" x14ac:dyDescent="0.15"/>
    <row r="12" spans="1:29" ht="17.100000000000001" customHeight="1" x14ac:dyDescent="0.15"/>
    <row r="13" spans="1:29" ht="17.100000000000001" customHeight="1" x14ac:dyDescent="0.15"/>
    <row r="14" spans="1:29" ht="17.100000000000001" customHeight="1" x14ac:dyDescent="0.15"/>
    <row r="15" spans="1:29" ht="17.100000000000001" customHeight="1" x14ac:dyDescent="0.15"/>
    <row r="16" spans="1:29" ht="17.100000000000001" customHeight="1" x14ac:dyDescent="0.15"/>
    <row r="17" spans="2:2" ht="17.100000000000001" customHeight="1" x14ac:dyDescent="0.15"/>
    <row r="18" spans="2:2" ht="17.100000000000001" customHeight="1" x14ac:dyDescent="0.15"/>
    <row r="19" spans="2:2" ht="17.100000000000001" customHeight="1" x14ac:dyDescent="0.15"/>
    <row r="20" spans="2:2" ht="17.100000000000001" customHeight="1" x14ac:dyDescent="0.15"/>
    <row r="21" spans="2:2" ht="17.100000000000001" customHeight="1" x14ac:dyDescent="0.15"/>
    <row r="22" spans="2:2" ht="17.100000000000001" customHeight="1" x14ac:dyDescent="0.15"/>
    <row r="23" spans="2:2" ht="17.100000000000001" customHeight="1" x14ac:dyDescent="0.15"/>
    <row r="24" spans="2:2" ht="17.100000000000001" customHeight="1" x14ac:dyDescent="0.15"/>
    <row r="25" spans="2:2" ht="17.100000000000001" customHeight="1" x14ac:dyDescent="0.15"/>
    <row r="26" spans="2:2" ht="17.100000000000001" customHeight="1" x14ac:dyDescent="0.15"/>
    <row r="27" spans="2:2" ht="15.75" customHeight="1" x14ac:dyDescent="0.15"/>
    <row r="28" spans="2:2" ht="22.5" customHeight="1" x14ac:dyDescent="0.15"/>
    <row r="29" spans="2:2" ht="16.5" customHeight="1" x14ac:dyDescent="0.15">
      <c r="B29" s="109"/>
    </row>
    <row r="30" spans="2:2" ht="16.5" customHeight="1" x14ac:dyDescent="0.15">
      <c r="B30" s="111"/>
    </row>
    <row r="31" spans="2:2" ht="17.100000000000001" customHeight="1" x14ac:dyDescent="0.15"/>
    <row r="32" spans="2:2" ht="16.5" customHeight="1" x14ac:dyDescent="0.15">
      <c r="B32" s="109" t="s">
        <v>203</v>
      </c>
    </row>
    <row r="33" ht="17.100000000000001" customHeight="1" x14ac:dyDescent="0.15"/>
    <row r="34" ht="17.100000000000001" customHeight="1" x14ac:dyDescent="0.15"/>
    <row r="35" ht="17.100000000000001" customHeight="1" x14ac:dyDescent="0.15"/>
    <row r="36" ht="17.100000000000001" customHeight="1" x14ac:dyDescent="0.15"/>
    <row r="37" ht="17.100000000000001" customHeight="1" x14ac:dyDescent="0.15"/>
    <row r="38" ht="17.100000000000001" customHeight="1" x14ac:dyDescent="0.15"/>
    <row r="39" ht="17.100000000000001" customHeight="1" x14ac:dyDescent="0.15"/>
    <row r="40" ht="17.100000000000001" customHeight="1" x14ac:dyDescent="0.15"/>
    <row r="41" ht="17.100000000000001" customHeight="1" x14ac:dyDescent="0.15"/>
    <row r="42" ht="17.100000000000001" customHeight="1" x14ac:dyDescent="0.15"/>
    <row r="43" ht="17.100000000000001" customHeight="1" x14ac:dyDescent="0.15"/>
    <row r="44" ht="17.100000000000001" customHeight="1" x14ac:dyDescent="0.15"/>
    <row r="45" ht="17.100000000000001" customHeight="1" x14ac:dyDescent="0.15"/>
    <row r="46" ht="17.100000000000001" customHeight="1" x14ac:dyDescent="0.15"/>
    <row r="47" ht="17.100000000000001" customHeight="1" x14ac:dyDescent="0.15"/>
    <row r="48" ht="17.100000000000001" customHeight="1" x14ac:dyDescent="0.15"/>
    <row r="49" spans="2:36" ht="17.100000000000001" customHeight="1" x14ac:dyDescent="0.15"/>
    <row r="50" spans="2:36" ht="17.100000000000001" customHeight="1" x14ac:dyDescent="0.15"/>
    <row r="51" spans="2:36" ht="17.100000000000001" customHeight="1" x14ac:dyDescent="0.15"/>
    <row r="52" spans="2:36" ht="17.100000000000001" customHeight="1" x14ac:dyDescent="0.15"/>
    <row r="53" spans="2:36" ht="7.5" customHeight="1" x14ac:dyDescent="0.15"/>
    <row r="54" spans="2:36" ht="24" customHeight="1" x14ac:dyDescent="0.15">
      <c r="B54" s="112"/>
      <c r="C54" s="113"/>
    </row>
    <row r="55" spans="2:36" ht="23.25" customHeight="1" x14ac:dyDescent="0.15"/>
    <row r="56" spans="2:36" ht="20.25" customHeight="1" x14ac:dyDescent="0.15"/>
    <row r="57" spans="2:36" ht="20.25" customHeight="1" x14ac:dyDescent="0.15"/>
    <row r="58" spans="2:36" ht="20.25" customHeight="1" x14ac:dyDescent="0.15"/>
    <row r="59" spans="2:36" ht="20.25" customHeight="1" x14ac:dyDescent="0.15">
      <c r="B59" s="112" t="s">
        <v>204</v>
      </c>
    </row>
    <row r="60" spans="2:36" ht="20.25" customHeight="1" x14ac:dyDescent="0.15"/>
    <row r="61" spans="2:36" ht="15" customHeight="1" x14ac:dyDescent="0.15">
      <c r="B61" s="114" t="s">
        <v>205</v>
      </c>
      <c r="C61" s="115"/>
      <c r="D61" s="116" t="s">
        <v>206</v>
      </c>
      <c r="E61" s="116"/>
      <c r="F61" s="116"/>
      <c r="G61" s="116"/>
      <c r="H61" s="116"/>
      <c r="I61" s="117"/>
      <c r="J61" s="115"/>
      <c r="K61" s="116" t="s">
        <v>207</v>
      </c>
      <c r="L61" s="117"/>
    </row>
    <row r="62" spans="2:36" ht="15" customHeight="1" x14ac:dyDescent="0.15">
      <c r="B62" s="118" t="s">
        <v>208</v>
      </c>
      <c r="C62" s="119">
        <v>99</v>
      </c>
      <c r="D62" s="120"/>
      <c r="E62" s="121"/>
      <c r="F62" s="121" t="s">
        <v>208</v>
      </c>
      <c r="G62" s="121" t="s">
        <v>209</v>
      </c>
      <c r="H62" s="121">
        <v>100</v>
      </c>
      <c r="I62" s="122" t="s">
        <v>210</v>
      </c>
      <c r="J62" s="123" t="s">
        <v>211</v>
      </c>
      <c r="K62" s="120"/>
      <c r="L62" s="122"/>
    </row>
    <row r="63" spans="2:36" ht="17.25" customHeight="1" x14ac:dyDescent="0.15">
      <c r="B63" s="118" t="s">
        <v>212</v>
      </c>
      <c r="C63" s="124">
        <v>90</v>
      </c>
      <c r="D63" s="120" t="s">
        <v>210</v>
      </c>
      <c r="E63" s="121" t="s">
        <v>213</v>
      </c>
      <c r="F63" s="121" t="s">
        <v>212</v>
      </c>
      <c r="G63" s="121" t="s">
        <v>214</v>
      </c>
      <c r="H63" s="121">
        <v>100</v>
      </c>
      <c r="I63" s="122" t="s">
        <v>210</v>
      </c>
      <c r="J63" s="123" t="s">
        <v>215</v>
      </c>
      <c r="K63" s="120"/>
      <c r="L63" s="122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</row>
    <row r="64" spans="2:36" ht="17.25" customHeight="1" x14ac:dyDescent="0.15">
      <c r="B64" s="118" t="s">
        <v>216</v>
      </c>
      <c r="C64" s="124">
        <v>80</v>
      </c>
      <c r="D64" s="120" t="s">
        <v>210</v>
      </c>
      <c r="E64" s="121" t="s">
        <v>213</v>
      </c>
      <c r="F64" s="121" t="s">
        <v>216</v>
      </c>
      <c r="G64" s="121" t="s">
        <v>214</v>
      </c>
      <c r="H64" s="121">
        <v>90</v>
      </c>
      <c r="I64" s="122" t="s">
        <v>210</v>
      </c>
      <c r="J64" s="123" t="s">
        <v>217</v>
      </c>
      <c r="K64" s="120"/>
      <c r="L64" s="122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</row>
    <row r="65" spans="1:36" ht="17.25" customHeight="1" x14ac:dyDescent="0.15">
      <c r="B65" s="118" t="s">
        <v>218</v>
      </c>
      <c r="C65" s="119"/>
      <c r="D65" s="120"/>
      <c r="E65" s="121"/>
      <c r="F65" s="121" t="s">
        <v>218</v>
      </c>
      <c r="G65" s="121" t="s">
        <v>214</v>
      </c>
      <c r="H65" s="121">
        <v>80</v>
      </c>
      <c r="I65" s="122" t="s">
        <v>210</v>
      </c>
      <c r="J65" s="123" t="s">
        <v>219</v>
      </c>
      <c r="K65" s="120"/>
      <c r="L65" s="122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</row>
    <row r="66" spans="1:36" ht="17.25" customHeight="1" x14ac:dyDescent="0.15"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</row>
    <row r="67" spans="1:36" ht="17.25" customHeight="1" x14ac:dyDescent="0.15"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</row>
    <row r="68" spans="1:36" ht="17.25" customHeight="1" x14ac:dyDescent="0.15"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>
        <f ca="1">MONTH(TODAY()-20)</f>
        <v>9</v>
      </c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</row>
    <row r="69" spans="1:36" ht="17.25" customHeight="1" x14ac:dyDescent="0.15">
      <c r="B69" s="126" t="s">
        <v>220</v>
      </c>
      <c r="C69" s="127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7"/>
      <c r="O69" s="127"/>
      <c r="P69" s="129"/>
      <c r="S69" s="130" t="s">
        <v>221</v>
      </c>
      <c r="T69" s="131">
        <f ca="1">IF(MONTH(I3)=4,"1",IF(MONTH(I3)=3,"12",IF(MONTH(I3)=2,"11",IF(MONTH(I3)=1,"10",MONTH(I3)-3))))</f>
        <v>6</v>
      </c>
    </row>
    <row r="70" spans="1:36" ht="17.25" customHeight="1" x14ac:dyDescent="0.15">
      <c r="B70" s="132" t="s">
        <v>222</v>
      </c>
      <c r="D70" s="125"/>
      <c r="E70" s="125"/>
      <c r="F70" s="125"/>
      <c r="G70" s="125"/>
      <c r="H70" s="125"/>
      <c r="I70" s="125"/>
      <c r="J70" s="132" t="s">
        <v>223</v>
      </c>
      <c r="K70" s="125"/>
      <c r="L70" s="125"/>
      <c r="M70" s="125"/>
      <c r="R70" s="133" t="s">
        <v>224</v>
      </c>
      <c r="W70" s="104" t="str">
        <f ca="1">IF(MONTH(I3)&lt;4,"FY  "&amp;TEXT(I3,"YYYY")-1,"Year "&amp;TEXT(I3,"YYYY"))</f>
        <v>Year 2024</v>
      </c>
      <c r="AA70" s="134" t="s">
        <v>225</v>
      </c>
    </row>
    <row r="71" spans="1:36" ht="28.5" customHeight="1" x14ac:dyDescent="0.15">
      <c r="A71" s="135" t="s">
        <v>226</v>
      </c>
      <c r="B71" s="136" t="s">
        <v>227</v>
      </c>
      <c r="C71" s="136" t="s">
        <v>228</v>
      </c>
      <c r="D71" s="137" t="s">
        <v>229</v>
      </c>
      <c r="E71" s="137" t="s">
        <v>208</v>
      </c>
      <c r="F71" s="137" t="s">
        <v>212</v>
      </c>
      <c r="G71" s="137" t="s">
        <v>216</v>
      </c>
      <c r="H71" s="138" t="s">
        <v>218</v>
      </c>
      <c r="I71" s="135"/>
      <c r="J71" s="139" t="s">
        <v>230</v>
      </c>
      <c r="K71" s="136" t="s">
        <v>231</v>
      </c>
      <c r="L71" s="140" t="s">
        <v>232</v>
      </c>
      <c r="M71" s="137" t="s">
        <v>208</v>
      </c>
      <c r="N71" s="137" t="s">
        <v>212</v>
      </c>
      <c r="O71" s="137" t="s">
        <v>216</v>
      </c>
      <c r="P71" s="138" t="s">
        <v>218</v>
      </c>
      <c r="R71" s="141" t="s">
        <v>226</v>
      </c>
      <c r="S71" s="136" t="s">
        <v>230</v>
      </c>
      <c r="T71" s="136" t="s">
        <v>228</v>
      </c>
      <c r="U71" s="142" t="s">
        <v>229</v>
      </c>
      <c r="V71" s="135"/>
      <c r="W71" s="136" t="s">
        <v>230</v>
      </c>
      <c r="X71" s="136" t="s">
        <v>233</v>
      </c>
      <c r="Y71" s="142" t="s">
        <v>229</v>
      </c>
      <c r="Z71" s="135"/>
      <c r="AA71" s="136" t="s">
        <v>230</v>
      </c>
      <c r="AB71" s="136" t="s">
        <v>228</v>
      </c>
      <c r="AC71" s="142" t="s">
        <v>232</v>
      </c>
    </row>
    <row r="72" spans="1:36" ht="24" customHeight="1" x14ac:dyDescent="0.15">
      <c r="A72" s="125">
        <v>1</v>
      </c>
      <c r="B72" s="143" t="s">
        <v>29</v>
      </c>
      <c r="C72" s="144">
        <v>100</v>
      </c>
      <c r="D72" s="144">
        <v>0</v>
      </c>
      <c r="E72" s="144">
        <f t="shared" ref="E72:E135" si="0">IF(AND($C$62&lt;C72,C72&lt;=$H$62),C72,"")</f>
        <v>100</v>
      </c>
      <c r="F72" s="144" t="str">
        <f t="shared" ref="F72:F135" si="1">IF(AND($C$63&lt;=C72,C72&lt;$H$63),C72,"")</f>
        <v/>
      </c>
      <c r="G72" s="144" t="str">
        <f t="shared" ref="G72:G135" si="2">IF(AND($C$64&lt;=C72,C72&lt;$H$64),C72,"")</f>
        <v/>
      </c>
      <c r="H72" s="144" t="str">
        <f t="shared" ref="H72:H135" si="3">IF(C72&lt;$H$65,C72,"")</f>
        <v/>
      </c>
      <c r="J72" s="145" t="s">
        <v>152</v>
      </c>
      <c r="K72" s="144">
        <v>93.333333333333329</v>
      </c>
      <c r="L72" s="146">
        <v>83</v>
      </c>
      <c r="M72" s="144" t="str">
        <f>IF(AND($C$62&lt;K72,K72&lt;=$H$62),K72,"")</f>
        <v/>
      </c>
      <c r="N72" s="144">
        <f>IF(AND($C$63&lt;=K72,K72&lt;$H$63),K72,"")</f>
        <v>93.333333333333329</v>
      </c>
      <c r="O72" s="144" t="str">
        <f>IF(AND($C$64&lt;=K72,K72&lt;$H$64),K72,"")</f>
        <v/>
      </c>
      <c r="P72" s="144" t="str">
        <f>IF(K72&lt;$H$65,K72,"")</f>
        <v/>
      </c>
      <c r="R72" s="141">
        <v>1</v>
      </c>
      <c r="S72" s="143" t="str">
        <f>IFERROR(VLOOKUP(R72,'Lot Record &amp; Point'!$B$9:$D$199,3,0),"")</f>
        <v>OHARA</v>
      </c>
      <c r="T72" s="146">
        <f>IFERROR(VLOOKUP(S72,'Lot Record &amp; Point'!$D$6:$Q$199,14,0),"")</f>
        <v>100</v>
      </c>
      <c r="U72" s="146">
        <f>IFERROR(VLOOKUP(S72,'Lot Record &amp; Point'!$D$6:$P$199,8,0),"")</f>
        <v>667</v>
      </c>
      <c r="W72" s="143" t="str">
        <f t="shared" ref="W72:W135" si="4">S72</f>
        <v>OHARA</v>
      </c>
      <c r="X72" s="146">
        <f t="shared" ref="X72:X113" ca="1" si="5">IFERROR(IF(W72="","",IF($T$69="1",SUMIF($S$72:$S$201,W72,$T$72:$T$201),(SUMIF($S$72:$S$201,W72,$T$72:$T$201)+SUMIF($AA$72:$AA$201,W72,$AB$72:$AB$201)*($T$69-1))/$T$69)),"")</f>
        <v>100</v>
      </c>
      <c r="Y72" s="146">
        <f ca="1">IFERROR(IF(W72="","",IF($T$69="1",SUMIF($S$72:$S$201,W72,$U$72:$U$201),SUMIF($S$72:$S$201,W72,$U$72:$U$201)+SUMIF($AA$72:$AA$201,W72,$AC$72:$AC$201)*($T$69-1))),"")</f>
        <v>4451</v>
      </c>
      <c r="AA72" s="143" t="s">
        <v>234</v>
      </c>
      <c r="AB72" s="146">
        <v>100</v>
      </c>
      <c r="AC72" s="146">
        <v>756.8</v>
      </c>
    </row>
    <row r="73" spans="1:36" ht="16.5" customHeight="1" x14ac:dyDescent="0.15">
      <c r="A73" s="125">
        <f t="shared" ref="A73:A136" si="6">+A72+1</f>
        <v>2</v>
      </c>
      <c r="B73" s="143" t="s">
        <v>66</v>
      </c>
      <c r="C73" s="144">
        <v>100</v>
      </c>
      <c r="D73" s="144">
        <v>0</v>
      </c>
      <c r="E73" s="144">
        <f t="shared" si="0"/>
        <v>100</v>
      </c>
      <c r="F73" s="144" t="str">
        <f t="shared" si="1"/>
        <v/>
      </c>
      <c r="G73" s="144" t="str">
        <f t="shared" si="2"/>
        <v/>
      </c>
      <c r="H73" s="144" t="str">
        <f t="shared" si="3"/>
        <v/>
      </c>
      <c r="J73" s="143" t="s">
        <v>99</v>
      </c>
      <c r="K73" s="144">
        <v>93.333333333333329</v>
      </c>
      <c r="L73" s="146">
        <v>166</v>
      </c>
      <c r="M73" s="144" t="str">
        <f t="shared" ref="M73:M136" si="7">IF(AND($C$62&lt;K73,K73&lt;=$H$62),K73,"")</f>
        <v/>
      </c>
      <c r="N73" s="144">
        <f t="shared" ref="N73:N136" si="8">IF(AND($C$63&lt;=K73,K73&lt;$H$63),K73,"")</f>
        <v>93.333333333333329</v>
      </c>
      <c r="O73" s="144" t="str">
        <f>IF(AND($C$64&lt;=K73,K73&lt;$H$64),K73,"")</f>
        <v/>
      </c>
      <c r="P73" s="144" t="str">
        <f t="shared" ref="P73:P136" si="9">IF(K73&lt;$H$65,K73,"")</f>
        <v/>
      </c>
      <c r="R73" s="141">
        <f t="shared" ref="R73:R136" si="10">+R72+1</f>
        <v>2</v>
      </c>
      <c r="S73" s="147" t="str">
        <f>IFERROR(VLOOKUP(R73,'Lot Record &amp; Point'!$B$9:$D$199,3,0),"")</f>
        <v>MATSUO</v>
      </c>
      <c r="T73" s="146">
        <f>IFERROR(VLOOKUP(S73,'Lot Record &amp; Point'!$D$6:$Q$199,14,0),"")</f>
        <v>100</v>
      </c>
      <c r="U73" s="146">
        <f>IFERROR(VLOOKUP(S73,'Lot Record &amp; Point'!$D$6:$P$199,8,0),"")</f>
        <v>1308</v>
      </c>
      <c r="W73" s="147" t="str">
        <f t="shared" si="4"/>
        <v>MATSUO</v>
      </c>
      <c r="X73" s="146">
        <f t="shared" ca="1" si="5"/>
        <v>100</v>
      </c>
      <c r="Y73" s="146">
        <f t="shared" ref="Y73:Y136" ca="1" si="11">IFERROR(IF(W73="","",IF($T$69="1",SUMIF($S$72:$S$201,W73,$U$72:$U$201),SUMIF($S$72:$S$201,W73,$U$72:$U$201)+SUMIF($AA$72:$AA$201,W73,$AC$72:$AC$201)*($T$69-1))),"")</f>
        <v>8834</v>
      </c>
      <c r="AA73" s="147" t="s">
        <v>235</v>
      </c>
      <c r="AB73" s="146">
        <v>100</v>
      </c>
      <c r="AC73" s="146">
        <v>1505.2</v>
      </c>
    </row>
    <row r="74" spans="1:36" ht="16.5" customHeight="1" x14ac:dyDescent="0.15">
      <c r="A74" s="125">
        <f t="shared" si="6"/>
        <v>3</v>
      </c>
      <c r="B74" s="143" t="s">
        <v>148</v>
      </c>
      <c r="C74" s="144">
        <v>100</v>
      </c>
      <c r="D74" s="144">
        <v>0</v>
      </c>
      <c r="E74" s="144">
        <f t="shared" si="0"/>
        <v>100</v>
      </c>
      <c r="F74" s="144" t="str">
        <f>IF(AND($C$63&lt;=C74,C74&lt;$H$63),C74,"")</f>
        <v/>
      </c>
      <c r="G74" s="144" t="str">
        <f t="shared" si="2"/>
        <v/>
      </c>
      <c r="H74" s="144" t="str">
        <f t="shared" si="3"/>
        <v/>
      </c>
      <c r="J74" s="145" t="s">
        <v>102</v>
      </c>
      <c r="K74" s="144">
        <v>93.333333333333329</v>
      </c>
      <c r="L74" s="146">
        <v>1139</v>
      </c>
      <c r="M74" s="144" t="str">
        <f t="shared" si="7"/>
        <v/>
      </c>
      <c r="N74" s="144">
        <f t="shared" si="8"/>
        <v>93.333333333333329</v>
      </c>
      <c r="O74" s="144" t="str">
        <f>IF(AND($C$64&lt;=K74,K74&lt;$H$64),K74,"")</f>
        <v/>
      </c>
      <c r="P74" s="144" t="str">
        <f t="shared" si="9"/>
        <v/>
      </c>
      <c r="R74" s="141">
        <f t="shared" si="10"/>
        <v>3</v>
      </c>
      <c r="S74" s="143" t="str">
        <f>IFERROR(VLOOKUP(R74,'Lot Record &amp; Point'!$B$9:$D$199,3,0),"")</f>
        <v>HAL</v>
      </c>
      <c r="T74" s="146">
        <f>IFERROR(VLOOKUP(S74,'Lot Record &amp; Point'!$D$6:$Q$199,14,0),"")</f>
        <v>100</v>
      </c>
      <c r="U74" s="146">
        <f>IFERROR(VLOOKUP(S74,'Lot Record &amp; Point'!$D$6:$P$199,8,0),"")</f>
        <v>397</v>
      </c>
      <c r="W74" s="143" t="str">
        <f t="shared" si="4"/>
        <v>HAL</v>
      </c>
      <c r="X74" s="146">
        <f t="shared" ca="1" si="5"/>
        <v>100</v>
      </c>
      <c r="Y74" s="146">
        <f t="shared" ca="1" si="11"/>
        <v>2383</v>
      </c>
      <c r="AA74" s="143" t="s">
        <v>236</v>
      </c>
      <c r="AB74" s="146">
        <v>100</v>
      </c>
      <c r="AC74" s="146">
        <v>397.2</v>
      </c>
    </row>
    <row r="75" spans="1:36" ht="16.5" customHeight="1" x14ac:dyDescent="0.15">
      <c r="A75" s="125">
        <f t="shared" si="6"/>
        <v>4</v>
      </c>
      <c r="B75" s="145" t="s">
        <v>237</v>
      </c>
      <c r="C75" s="144">
        <v>100</v>
      </c>
      <c r="D75" s="144">
        <v>0</v>
      </c>
      <c r="E75" s="144">
        <f t="shared" si="0"/>
        <v>100</v>
      </c>
      <c r="F75" s="144" t="str">
        <f t="shared" si="1"/>
        <v/>
      </c>
      <c r="G75" s="144" t="str">
        <f t="shared" si="2"/>
        <v/>
      </c>
      <c r="H75" s="144" t="str">
        <f t="shared" si="3"/>
        <v/>
      </c>
      <c r="J75" s="145" t="s">
        <v>114</v>
      </c>
      <c r="K75" s="146">
        <v>96.666666666666671</v>
      </c>
      <c r="L75" s="146">
        <v>153</v>
      </c>
      <c r="M75" s="144" t="str">
        <f t="shared" si="7"/>
        <v/>
      </c>
      <c r="N75" s="144">
        <f t="shared" si="8"/>
        <v>96.666666666666671</v>
      </c>
      <c r="O75" s="144" t="str">
        <f t="shared" ref="O75:O138" si="12">IF(AND($C$64&lt;=K75,K75&lt;$H$64),K75,"")</f>
        <v/>
      </c>
      <c r="P75" s="144" t="str">
        <f t="shared" si="9"/>
        <v/>
      </c>
      <c r="R75" s="141">
        <f t="shared" si="10"/>
        <v>4</v>
      </c>
      <c r="S75" s="143" t="str">
        <f>IFERROR(VLOOKUP(R75,'Lot Record &amp; Point'!$B$9:$D$199,3,0),"")</f>
        <v>CHUBURIKA</v>
      </c>
      <c r="T75" s="146">
        <f>IFERROR(VLOOKUP(S75,'Lot Record &amp; Point'!$D$6:$Q$199,14,0),"")</f>
        <v>100</v>
      </c>
      <c r="U75" s="146">
        <f>IFERROR(VLOOKUP(S75,'Lot Record &amp; Point'!$D$6:$P$199,8,0),"")</f>
        <v>5</v>
      </c>
      <c r="W75" s="143" t="str">
        <f t="shared" si="4"/>
        <v>CHUBURIKA</v>
      </c>
      <c r="X75" s="146">
        <f t="shared" ca="1" si="5"/>
        <v>100</v>
      </c>
      <c r="Y75" s="146">
        <f t="shared" ca="1" si="11"/>
        <v>47</v>
      </c>
      <c r="AA75" s="143" t="s">
        <v>27</v>
      </c>
      <c r="AB75" s="146">
        <v>100</v>
      </c>
      <c r="AC75" s="146">
        <v>8.4</v>
      </c>
    </row>
    <row r="76" spans="1:36" ht="16.5" customHeight="1" x14ac:dyDescent="0.15">
      <c r="A76" s="125">
        <f t="shared" si="6"/>
        <v>5</v>
      </c>
      <c r="B76" s="143" t="s">
        <v>160</v>
      </c>
      <c r="C76" s="144">
        <v>100</v>
      </c>
      <c r="D76" s="144">
        <v>0</v>
      </c>
      <c r="E76" s="144">
        <f t="shared" si="0"/>
        <v>100</v>
      </c>
      <c r="F76" s="144" t="str">
        <f t="shared" si="1"/>
        <v/>
      </c>
      <c r="G76" s="144" t="str">
        <f t="shared" si="2"/>
        <v/>
      </c>
      <c r="H76" s="144" t="str">
        <f t="shared" si="3"/>
        <v/>
      </c>
      <c r="J76" s="143" t="s">
        <v>105</v>
      </c>
      <c r="K76" s="144">
        <v>96.666666666666671</v>
      </c>
      <c r="L76" s="146">
        <v>531</v>
      </c>
      <c r="M76" s="144" t="str">
        <f t="shared" si="7"/>
        <v/>
      </c>
      <c r="N76" s="144">
        <f t="shared" si="8"/>
        <v>96.666666666666671</v>
      </c>
      <c r="O76" s="144" t="str">
        <f t="shared" si="12"/>
        <v/>
      </c>
      <c r="P76" s="144" t="str">
        <f t="shared" si="9"/>
        <v/>
      </c>
      <c r="R76" s="141">
        <f t="shared" si="10"/>
        <v>5</v>
      </c>
      <c r="S76" s="143" t="str">
        <f>IFERROR(VLOOKUP(R76,'Lot Record &amp; Point'!$B$9:$D$199,3,0),"")</f>
        <v>Keinhing</v>
      </c>
      <c r="T76" s="146">
        <f>IFERROR(VLOOKUP(S76,'Lot Record &amp; Point'!$D$6:$Q$199,14,0),"")</f>
        <v>100</v>
      </c>
      <c r="U76" s="146">
        <f>IFERROR(VLOOKUP(S76,'Lot Record &amp; Point'!$D$6:$P$199,8,0),"")</f>
        <v>0</v>
      </c>
      <c r="W76" s="143" t="str">
        <f t="shared" si="4"/>
        <v>Keinhing</v>
      </c>
      <c r="X76" s="146">
        <f t="shared" ca="1" si="5"/>
        <v>100</v>
      </c>
      <c r="Y76" s="146">
        <f t="shared" ca="1" si="11"/>
        <v>0</v>
      </c>
      <c r="AA76" s="143" t="s">
        <v>29</v>
      </c>
      <c r="AB76" s="146">
        <v>100</v>
      </c>
      <c r="AC76" s="146">
        <v>0</v>
      </c>
    </row>
    <row r="77" spans="1:36" ht="16.5" customHeight="1" x14ac:dyDescent="0.15">
      <c r="A77" s="125">
        <f t="shared" si="6"/>
        <v>6</v>
      </c>
      <c r="B77" s="143" t="s">
        <v>174</v>
      </c>
      <c r="C77" s="144">
        <v>100</v>
      </c>
      <c r="D77" s="144">
        <v>0</v>
      </c>
      <c r="E77" s="144">
        <f t="shared" si="0"/>
        <v>100</v>
      </c>
      <c r="F77" s="144" t="str">
        <f t="shared" si="1"/>
        <v/>
      </c>
      <c r="G77" s="144" t="str">
        <f t="shared" si="2"/>
        <v/>
      </c>
      <c r="H77" s="144" t="str">
        <f t="shared" si="3"/>
        <v/>
      </c>
      <c r="J77" s="145" t="s">
        <v>134</v>
      </c>
      <c r="K77" s="146">
        <v>96.666666666666671</v>
      </c>
      <c r="L77" s="146">
        <v>973</v>
      </c>
      <c r="M77" s="144" t="str">
        <f t="shared" si="7"/>
        <v/>
      </c>
      <c r="N77" s="144">
        <f t="shared" si="8"/>
        <v>96.666666666666671</v>
      </c>
      <c r="O77" s="144" t="str">
        <f t="shared" si="12"/>
        <v/>
      </c>
      <c r="P77" s="144" t="str">
        <f t="shared" si="9"/>
        <v/>
      </c>
      <c r="R77" s="141">
        <f t="shared" si="10"/>
        <v>6</v>
      </c>
      <c r="S77" s="143" t="str">
        <f>IFERROR(VLOOKUP(R77,'Lot Record &amp; Point'!$B$9:$D$199,3,0),"")</f>
        <v>Nippo</v>
      </c>
      <c r="T77" s="146">
        <f>IFERROR(VLOOKUP(S77,'Lot Record &amp; Point'!$D$6:$Q$199,14,0),"")</f>
        <v>100</v>
      </c>
      <c r="U77" s="146">
        <f>IFERROR(VLOOKUP(S77,'Lot Record &amp; Point'!$D$6:$P$199,8,0),"")</f>
        <v>191</v>
      </c>
      <c r="W77" s="143" t="str">
        <f t="shared" si="4"/>
        <v>Nippo</v>
      </c>
      <c r="X77" s="146">
        <f t="shared" ca="1" si="5"/>
        <v>100</v>
      </c>
      <c r="Y77" s="146">
        <f t="shared" ca="1" si="11"/>
        <v>1146</v>
      </c>
      <c r="AA77" s="143" t="s">
        <v>31</v>
      </c>
      <c r="AB77" s="146">
        <v>100</v>
      </c>
      <c r="AC77" s="146">
        <v>191</v>
      </c>
    </row>
    <row r="78" spans="1:36" ht="16.5" customHeight="1" x14ac:dyDescent="0.15">
      <c r="A78" s="125">
        <f t="shared" si="6"/>
        <v>7</v>
      </c>
      <c r="B78" s="143" t="s">
        <v>78</v>
      </c>
      <c r="C78" s="144">
        <v>100</v>
      </c>
      <c r="D78" s="144">
        <v>1</v>
      </c>
      <c r="E78" s="144">
        <f t="shared" si="0"/>
        <v>100</v>
      </c>
      <c r="F78" s="144" t="str">
        <f t="shared" si="1"/>
        <v/>
      </c>
      <c r="G78" s="144" t="str">
        <f t="shared" si="2"/>
        <v/>
      </c>
      <c r="H78" s="144" t="str">
        <f t="shared" si="3"/>
        <v/>
      </c>
      <c r="J78" s="143" t="s">
        <v>80</v>
      </c>
      <c r="K78" s="144">
        <v>96.666666666666671</v>
      </c>
      <c r="L78" s="146">
        <v>1414</v>
      </c>
      <c r="M78" s="144" t="str">
        <f t="shared" si="7"/>
        <v/>
      </c>
      <c r="N78" s="144">
        <f t="shared" si="8"/>
        <v>96.666666666666671</v>
      </c>
      <c r="O78" s="144" t="str">
        <f t="shared" si="12"/>
        <v/>
      </c>
      <c r="P78" s="144" t="str">
        <f t="shared" si="9"/>
        <v/>
      </c>
      <c r="R78" s="141">
        <f t="shared" si="10"/>
        <v>7</v>
      </c>
      <c r="S78" s="143" t="str">
        <f>IFERROR(VLOOKUP(R78,'Lot Record &amp; Point'!$B$9:$D$199,3,0),"")</f>
        <v>ADVANEX - VN</v>
      </c>
      <c r="T78" s="146">
        <f>IFERROR(VLOOKUP(S78,'Lot Record &amp; Point'!$D$6:$Q$199,14,0),"")</f>
        <v>100</v>
      </c>
      <c r="U78" s="146">
        <f>IFERROR(VLOOKUP(S78,'Lot Record &amp; Point'!$D$6:$P$199,8,0),"")</f>
        <v>20</v>
      </c>
      <c r="W78" s="143" t="str">
        <f t="shared" si="4"/>
        <v>ADVANEX - VN</v>
      </c>
      <c r="X78" s="146">
        <f t="shared" ca="1" si="5"/>
        <v>100</v>
      </c>
      <c r="Y78" s="146">
        <f t="shared" ca="1" si="11"/>
        <v>103</v>
      </c>
      <c r="AA78" s="143" t="s">
        <v>238</v>
      </c>
      <c r="AB78" s="146">
        <v>100</v>
      </c>
      <c r="AC78" s="146">
        <v>16.600000000000001</v>
      </c>
    </row>
    <row r="79" spans="1:36" ht="16.5" customHeight="1" x14ac:dyDescent="0.15">
      <c r="A79" s="125">
        <f t="shared" si="6"/>
        <v>8</v>
      </c>
      <c r="B79" s="143" t="s">
        <v>84</v>
      </c>
      <c r="C79" s="144">
        <v>100</v>
      </c>
      <c r="D79" s="144">
        <v>1</v>
      </c>
      <c r="E79" s="144">
        <f t="shared" si="0"/>
        <v>100</v>
      </c>
      <c r="F79" s="144" t="str">
        <f t="shared" si="1"/>
        <v/>
      </c>
      <c r="G79" s="144" t="str">
        <f t="shared" si="2"/>
        <v/>
      </c>
      <c r="H79" s="144" t="str">
        <f t="shared" si="3"/>
        <v/>
      </c>
      <c r="J79" s="143" t="s">
        <v>29</v>
      </c>
      <c r="K79" s="144">
        <v>100</v>
      </c>
      <c r="L79" s="146">
        <v>0</v>
      </c>
      <c r="M79" s="144">
        <f t="shared" si="7"/>
        <v>100</v>
      </c>
      <c r="N79" s="144" t="str">
        <f t="shared" si="8"/>
        <v/>
      </c>
      <c r="O79" s="144" t="str">
        <f t="shared" si="12"/>
        <v/>
      </c>
      <c r="P79" s="144" t="str">
        <f t="shared" si="9"/>
        <v/>
      </c>
      <c r="R79" s="141">
        <f t="shared" si="10"/>
        <v>8</v>
      </c>
      <c r="S79" s="143" t="str">
        <f>IFERROR(VLOOKUP(R79,'Lot Record &amp; Point'!$B$9:$D$199,3,0),"")</f>
        <v>ATARIH</v>
      </c>
      <c r="T79" s="146">
        <f>IFERROR(VLOOKUP(S79,'Lot Record &amp; Point'!$D$6:$Q$199,14,0),"")</f>
        <v>100</v>
      </c>
      <c r="U79" s="146">
        <f>IFERROR(VLOOKUP(S79,'Lot Record &amp; Point'!$D$6:$P$199,8,0),"")</f>
        <v>8</v>
      </c>
      <c r="W79" s="143" t="str">
        <f t="shared" si="4"/>
        <v>ATARIH</v>
      </c>
      <c r="X79" s="146">
        <f t="shared" ca="1" si="5"/>
        <v>100</v>
      </c>
      <c r="Y79" s="146">
        <f t="shared" ca="1" si="11"/>
        <v>55</v>
      </c>
      <c r="AA79" s="143" t="s">
        <v>239</v>
      </c>
      <c r="AB79" s="146">
        <v>100</v>
      </c>
      <c r="AC79" s="146">
        <v>9.4</v>
      </c>
    </row>
    <row r="80" spans="1:36" ht="16.5" customHeight="1" x14ac:dyDescent="0.15">
      <c r="A80" s="125">
        <f t="shared" si="6"/>
        <v>9</v>
      </c>
      <c r="B80" s="143" t="s">
        <v>128</v>
      </c>
      <c r="C80" s="144">
        <v>100</v>
      </c>
      <c r="D80" s="144">
        <v>1</v>
      </c>
      <c r="E80" s="144">
        <f t="shared" si="0"/>
        <v>100</v>
      </c>
      <c r="F80" s="144" t="str">
        <f t="shared" si="1"/>
        <v/>
      </c>
      <c r="G80" s="144" t="str">
        <f t="shared" si="2"/>
        <v/>
      </c>
      <c r="H80" s="144" t="str">
        <f t="shared" si="3"/>
        <v/>
      </c>
      <c r="J80" s="143" t="s">
        <v>148</v>
      </c>
      <c r="K80" s="144">
        <v>100</v>
      </c>
      <c r="L80" s="146">
        <v>0</v>
      </c>
      <c r="M80" s="144">
        <f t="shared" si="7"/>
        <v>100</v>
      </c>
      <c r="N80" s="144" t="str">
        <f>IF(AND($C$63&lt;=K80,K80&lt;$H$63),K80,"")</f>
        <v/>
      </c>
      <c r="O80" s="144" t="str">
        <f t="shared" si="12"/>
        <v/>
      </c>
      <c r="P80" s="144" t="str">
        <f t="shared" si="9"/>
        <v/>
      </c>
      <c r="R80" s="141">
        <f t="shared" si="10"/>
        <v>9</v>
      </c>
      <c r="S80" s="143" t="str">
        <f>IFERROR(VLOOKUP(R80,'Lot Record &amp; Point'!$B$9:$D$199,3,0),"")</f>
        <v>KYOSHIN HCM</v>
      </c>
      <c r="T80" s="146">
        <f>IFERROR(VLOOKUP(S80,'Lot Record &amp; Point'!$D$6:$Q$199,14,0),"")</f>
        <v>100</v>
      </c>
      <c r="U80" s="146">
        <f>IFERROR(VLOOKUP(S80,'Lot Record &amp; Point'!$D$6:$P$199,8,0),"")</f>
        <v>21</v>
      </c>
      <c r="W80" s="143" t="str">
        <f t="shared" si="4"/>
        <v>KYOSHIN HCM</v>
      </c>
      <c r="X80" s="146">
        <f t="shared" ca="1" si="5"/>
        <v>100</v>
      </c>
      <c r="Y80" s="146">
        <f t="shared" ca="1" si="11"/>
        <v>138</v>
      </c>
      <c r="AA80" s="143" t="s">
        <v>38</v>
      </c>
      <c r="AB80" s="146">
        <v>100</v>
      </c>
      <c r="AC80" s="146">
        <v>23.4</v>
      </c>
    </row>
    <row r="81" spans="1:29" ht="24" customHeight="1" x14ac:dyDescent="0.15">
      <c r="A81" s="125">
        <f t="shared" si="6"/>
        <v>10</v>
      </c>
      <c r="B81" s="143" t="s">
        <v>132</v>
      </c>
      <c r="C81" s="144">
        <v>100</v>
      </c>
      <c r="D81" s="144">
        <v>1</v>
      </c>
      <c r="E81" s="144">
        <f t="shared" si="0"/>
        <v>100</v>
      </c>
      <c r="F81" s="144" t="str">
        <f t="shared" si="1"/>
        <v/>
      </c>
      <c r="G81" s="144" t="str">
        <f t="shared" si="2"/>
        <v/>
      </c>
      <c r="H81" s="144" t="str">
        <f t="shared" si="3"/>
        <v/>
      </c>
      <c r="J81" s="143" t="s">
        <v>237</v>
      </c>
      <c r="K81" s="144">
        <v>100</v>
      </c>
      <c r="L81" s="146">
        <v>0</v>
      </c>
      <c r="M81" s="144">
        <f t="shared" si="7"/>
        <v>100</v>
      </c>
      <c r="N81" s="144" t="str">
        <f t="shared" ref="N81:N89" si="13">IF(AND($C$63&lt;=K81,K81&lt;$H$63),K81,"")</f>
        <v/>
      </c>
      <c r="O81" s="144" t="str">
        <f t="shared" si="12"/>
        <v/>
      </c>
      <c r="P81" s="144" t="str">
        <f t="shared" si="9"/>
        <v/>
      </c>
      <c r="R81" s="141">
        <f t="shared" si="10"/>
        <v>10</v>
      </c>
      <c r="S81" s="143" t="str">
        <f>IFERROR(VLOOKUP(R81,'Lot Record &amp; Point'!$B$9:$D$199,3,0),"")</f>
        <v>MARUEI</v>
      </c>
      <c r="T81" s="146">
        <f>IFERROR(VLOOKUP(S81,'Lot Record &amp; Point'!$D$6:$Q$199,14,0),"")</f>
        <v>100</v>
      </c>
      <c r="U81" s="146">
        <f>IFERROR(VLOOKUP(S81,'Lot Record &amp; Point'!$D$6:$P$199,8,0),"")</f>
        <v>97</v>
      </c>
      <c r="W81" s="143" t="str">
        <f t="shared" si="4"/>
        <v>MARUEI</v>
      </c>
      <c r="X81" s="146">
        <f t="shared" ca="1" si="5"/>
        <v>100</v>
      </c>
      <c r="Y81" s="146">
        <f t="shared" ca="1" si="11"/>
        <v>744</v>
      </c>
      <c r="AA81" s="143" t="s">
        <v>40</v>
      </c>
      <c r="AB81" s="146">
        <v>100</v>
      </c>
      <c r="AC81" s="146">
        <v>129.4</v>
      </c>
    </row>
    <row r="82" spans="1:29" ht="16.5" customHeight="1" x14ac:dyDescent="0.15">
      <c r="A82" s="125">
        <f t="shared" si="6"/>
        <v>11</v>
      </c>
      <c r="B82" s="143" t="s">
        <v>240</v>
      </c>
      <c r="C82" s="144">
        <v>100</v>
      </c>
      <c r="D82" s="144">
        <v>1</v>
      </c>
      <c r="E82" s="144">
        <f t="shared" si="0"/>
        <v>100</v>
      </c>
      <c r="F82" s="144" t="str">
        <f t="shared" si="1"/>
        <v/>
      </c>
      <c r="G82" s="144" t="str">
        <f t="shared" si="2"/>
        <v/>
      </c>
      <c r="H82" s="144" t="str">
        <f t="shared" si="3"/>
        <v/>
      </c>
      <c r="J82" s="143" t="s">
        <v>160</v>
      </c>
      <c r="K82" s="144">
        <v>100</v>
      </c>
      <c r="L82" s="146">
        <v>0</v>
      </c>
      <c r="M82" s="144">
        <f t="shared" si="7"/>
        <v>100</v>
      </c>
      <c r="N82" s="144" t="str">
        <f t="shared" si="13"/>
        <v/>
      </c>
      <c r="O82" s="144" t="str">
        <f t="shared" si="12"/>
        <v/>
      </c>
      <c r="P82" s="144" t="str">
        <f t="shared" si="9"/>
        <v/>
      </c>
      <c r="R82" s="141">
        <f t="shared" si="10"/>
        <v>11</v>
      </c>
      <c r="S82" s="143" t="str">
        <f>IFERROR(VLOOKUP(R82,'Lot Record &amp; Point'!$B$9:$D$199,3,0),"")</f>
        <v>MEINAN</v>
      </c>
      <c r="T82" s="146">
        <f>IFERROR(VLOOKUP(S82,'Lot Record &amp; Point'!$D$6:$Q$199,14,0),"")</f>
        <v>100</v>
      </c>
      <c r="U82" s="146">
        <f>IFERROR(VLOOKUP(S82,'Lot Record &amp; Point'!$D$6:$P$199,8,0),"")</f>
        <v>22</v>
      </c>
      <c r="W82" s="143" t="str">
        <f t="shared" si="4"/>
        <v>MEINAN</v>
      </c>
      <c r="X82" s="146">
        <f t="shared" ca="1" si="5"/>
        <v>100</v>
      </c>
      <c r="Y82" s="146">
        <f t="shared" ca="1" si="11"/>
        <v>179</v>
      </c>
      <c r="AA82" s="143" t="s">
        <v>241</v>
      </c>
      <c r="AB82" s="146">
        <v>100</v>
      </c>
      <c r="AC82" s="146">
        <v>31.4</v>
      </c>
    </row>
    <row r="83" spans="1:29" s="148" customFormat="1" ht="16.5" customHeight="1" x14ac:dyDescent="0.15">
      <c r="A83" s="125">
        <f t="shared" si="6"/>
        <v>12</v>
      </c>
      <c r="B83" s="145" t="s">
        <v>242</v>
      </c>
      <c r="C83" s="144">
        <v>100</v>
      </c>
      <c r="D83" s="144">
        <v>1</v>
      </c>
      <c r="E83" s="144">
        <f t="shared" si="0"/>
        <v>100</v>
      </c>
      <c r="F83" s="144" t="str">
        <f t="shared" si="1"/>
        <v/>
      </c>
      <c r="G83" s="144" t="str">
        <f t="shared" si="2"/>
        <v/>
      </c>
      <c r="H83" s="144" t="str">
        <f t="shared" si="3"/>
        <v/>
      </c>
      <c r="J83" s="143" t="s">
        <v>174</v>
      </c>
      <c r="K83" s="144">
        <v>100</v>
      </c>
      <c r="L83" s="146">
        <v>0</v>
      </c>
      <c r="M83" s="144">
        <f t="shared" si="7"/>
        <v>100</v>
      </c>
      <c r="N83" s="144" t="str">
        <f t="shared" si="13"/>
        <v/>
      </c>
      <c r="O83" s="144" t="str">
        <f t="shared" si="12"/>
        <v/>
      </c>
      <c r="P83" s="144" t="str">
        <f t="shared" si="9"/>
        <v/>
      </c>
      <c r="R83" s="141">
        <f t="shared" si="10"/>
        <v>12</v>
      </c>
      <c r="S83" s="143" t="str">
        <f>IFERROR(VLOOKUP(R83,'Lot Record &amp; Point'!$B$9:$D$199,3,0),"")</f>
        <v>HARIKI</v>
      </c>
      <c r="T83" s="146">
        <f>IFERROR(VLOOKUP(S83,'Lot Record &amp; Point'!$D$6:$Q$199,14,0),"")</f>
        <v>100</v>
      </c>
      <c r="U83" s="146">
        <f>IFERROR(VLOOKUP(S83,'Lot Record &amp; Point'!$D$6:$P$199,8,0),"")</f>
        <v>107</v>
      </c>
      <c r="W83" s="143" t="str">
        <f t="shared" si="4"/>
        <v>HARIKI</v>
      </c>
      <c r="X83" s="146">
        <f t="shared" ca="1" si="5"/>
        <v>100</v>
      </c>
      <c r="Y83" s="146">
        <f t="shared" ca="1" si="11"/>
        <v>787</v>
      </c>
      <c r="AA83" s="143" t="s">
        <v>243</v>
      </c>
      <c r="AB83" s="146">
        <v>100</v>
      </c>
      <c r="AC83" s="146">
        <v>136</v>
      </c>
    </row>
    <row r="84" spans="1:29" ht="16.5" customHeight="1" x14ac:dyDescent="0.15">
      <c r="A84" s="125">
        <f t="shared" si="6"/>
        <v>13</v>
      </c>
      <c r="B84" s="143" t="s">
        <v>186</v>
      </c>
      <c r="C84" s="144">
        <v>100</v>
      </c>
      <c r="D84" s="144">
        <v>1</v>
      </c>
      <c r="E84" s="144">
        <f t="shared" si="0"/>
        <v>100</v>
      </c>
      <c r="F84" s="144" t="str">
        <f t="shared" si="1"/>
        <v/>
      </c>
      <c r="G84" s="144" t="str">
        <f t="shared" si="2"/>
        <v/>
      </c>
      <c r="H84" s="144" t="str">
        <f t="shared" si="3"/>
        <v/>
      </c>
      <c r="J84" s="143" t="s">
        <v>66</v>
      </c>
      <c r="K84" s="144">
        <v>100</v>
      </c>
      <c r="L84" s="146">
        <v>2</v>
      </c>
      <c r="M84" s="144">
        <f t="shared" si="7"/>
        <v>100</v>
      </c>
      <c r="N84" s="144" t="str">
        <f t="shared" si="13"/>
        <v/>
      </c>
      <c r="O84" s="144" t="str">
        <f>IF(AND($C$64&lt;=K84,K84&lt;$H$64),K84,"")</f>
        <v/>
      </c>
      <c r="P84" s="144" t="str">
        <f t="shared" si="9"/>
        <v/>
      </c>
      <c r="R84" s="141">
        <f t="shared" si="10"/>
        <v>13</v>
      </c>
      <c r="S84" s="143" t="str">
        <f>IFERROR(VLOOKUP(R84,'Lot Record &amp; Point'!$B$9:$D$199,3,0),"")</f>
        <v>NSK</v>
      </c>
      <c r="T84" s="146">
        <f>IFERROR(VLOOKUP(S84,'Lot Record &amp; Point'!$D$6:$Q$199,14,0),"")</f>
        <v>100</v>
      </c>
      <c r="U84" s="146">
        <f>IFERROR(VLOOKUP(S84,'Lot Record &amp; Point'!$D$6:$P$199,8,0),"")</f>
        <v>2</v>
      </c>
      <c r="W84" s="143" t="str">
        <f t="shared" si="4"/>
        <v>NSK</v>
      </c>
      <c r="X84" s="146">
        <f t="shared" ca="1" si="5"/>
        <v>100</v>
      </c>
      <c r="Y84" s="146">
        <f t="shared" ca="1" si="11"/>
        <v>10</v>
      </c>
      <c r="AA84" s="143" t="s">
        <v>244</v>
      </c>
      <c r="AB84" s="146">
        <v>100</v>
      </c>
      <c r="AC84" s="146">
        <v>1.6</v>
      </c>
    </row>
    <row r="85" spans="1:29" ht="16.5" customHeight="1" x14ac:dyDescent="0.15">
      <c r="A85" s="125">
        <f t="shared" si="6"/>
        <v>14</v>
      </c>
      <c r="B85" s="143" t="s">
        <v>188</v>
      </c>
      <c r="C85" s="144">
        <v>100</v>
      </c>
      <c r="D85" s="144">
        <v>1</v>
      </c>
      <c r="E85" s="144">
        <f t="shared" si="0"/>
        <v>100</v>
      </c>
      <c r="F85" s="144" t="str">
        <f t="shared" si="1"/>
        <v/>
      </c>
      <c r="G85" s="144" t="str">
        <f t="shared" si="2"/>
        <v/>
      </c>
      <c r="H85" s="144" t="str">
        <f t="shared" si="3"/>
        <v/>
      </c>
      <c r="J85" s="147" t="s">
        <v>132</v>
      </c>
      <c r="K85" s="144">
        <v>100</v>
      </c>
      <c r="L85" s="146">
        <v>5</v>
      </c>
      <c r="M85" s="144">
        <f t="shared" si="7"/>
        <v>100</v>
      </c>
      <c r="N85" s="144" t="str">
        <f t="shared" si="13"/>
        <v/>
      </c>
      <c r="O85" s="144" t="str">
        <f t="shared" ref="O85" si="14">IF(AND($C$64&lt;=K85,K85&lt;$H$64),K85,"")</f>
        <v/>
      </c>
      <c r="P85" s="144" t="str">
        <f t="shared" si="9"/>
        <v/>
      </c>
      <c r="R85" s="141">
        <f t="shared" si="10"/>
        <v>14</v>
      </c>
      <c r="S85" s="143" t="str">
        <f>IFERROR(VLOOKUP(R85,'Lot Record &amp; Point'!$B$9:$D$199,3,0),"")</f>
        <v>VINATAIYO</v>
      </c>
      <c r="T85" s="146">
        <f>IFERROR(VLOOKUP(S85,'Lot Record &amp; Point'!$D$6:$Q$199,14,0),"")</f>
        <v>100</v>
      </c>
      <c r="U85" s="146">
        <f>IFERROR(VLOOKUP(S85,'Lot Record &amp; Point'!$D$6:$P$199,8,0),"")</f>
        <v>14</v>
      </c>
      <c r="W85" s="143" t="str">
        <f t="shared" si="4"/>
        <v>VINATAIYO</v>
      </c>
      <c r="X85" s="146">
        <f t="shared" ca="1" si="5"/>
        <v>100</v>
      </c>
      <c r="Y85" s="146">
        <f t="shared" ca="1" si="11"/>
        <v>107</v>
      </c>
      <c r="AA85" s="143" t="s">
        <v>245</v>
      </c>
      <c r="AB85" s="146">
        <v>100</v>
      </c>
      <c r="AC85" s="146">
        <v>18.600000000000001</v>
      </c>
    </row>
    <row r="86" spans="1:29" ht="16.5" customHeight="1" x14ac:dyDescent="0.15">
      <c r="A86" s="125">
        <f t="shared" si="6"/>
        <v>15</v>
      </c>
      <c r="B86" s="143" t="s">
        <v>244</v>
      </c>
      <c r="C86" s="144">
        <v>100</v>
      </c>
      <c r="D86" s="144">
        <v>2</v>
      </c>
      <c r="E86" s="144">
        <f t="shared" si="0"/>
        <v>100</v>
      </c>
      <c r="F86" s="144" t="str">
        <f t="shared" si="1"/>
        <v/>
      </c>
      <c r="G86" s="144" t="str">
        <f t="shared" si="2"/>
        <v/>
      </c>
      <c r="H86" s="144" t="str">
        <f t="shared" si="3"/>
        <v/>
      </c>
      <c r="J86" s="143" t="s">
        <v>240</v>
      </c>
      <c r="K86" s="144">
        <v>100</v>
      </c>
      <c r="L86" s="146">
        <v>5</v>
      </c>
      <c r="M86" s="144">
        <f t="shared" si="7"/>
        <v>100</v>
      </c>
      <c r="N86" s="144" t="str">
        <f t="shared" si="13"/>
        <v/>
      </c>
      <c r="O86" s="144" t="str">
        <f t="shared" si="12"/>
        <v/>
      </c>
      <c r="P86" s="144" t="str">
        <f t="shared" si="9"/>
        <v/>
      </c>
      <c r="R86" s="141">
        <f t="shared" si="10"/>
        <v>15</v>
      </c>
      <c r="S86" s="143" t="str">
        <f>IFERROR(VLOOKUP(R86,'Lot Record &amp; Point'!$B$9:$D$199,3,0),"")</f>
        <v>FUJIKURA - VN</v>
      </c>
      <c r="T86" s="146">
        <f>IFERROR(VLOOKUP(S86,'Lot Record &amp; Point'!$D$6:$Q$199,14,0),"")</f>
        <v>100</v>
      </c>
      <c r="U86" s="146">
        <f>IFERROR(VLOOKUP(S86,'Lot Record &amp; Point'!$D$6:$P$199,8,0),"")</f>
        <v>4</v>
      </c>
      <c r="W86" s="143" t="str">
        <f t="shared" si="4"/>
        <v>FUJIKURA - VN</v>
      </c>
      <c r="X86" s="146">
        <f t="shared" ca="1" si="5"/>
        <v>100</v>
      </c>
      <c r="Y86" s="146">
        <f t="shared" ca="1" si="11"/>
        <v>22</v>
      </c>
      <c r="AA86" s="143" t="s">
        <v>50</v>
      </c>
      <c r="AB86" s="146">
        <v>100</v>
      </c>
      <c r="AC86" s="146">
        <v>3.6</v>
      </c>
    </row>
    <row r="87" spans="1:29" ht="16.5" customHeight="1" x14ac:dyDescent="0.15">
      <c r="A87" s="125">
        <f t="shared" si="6"/>
        <v>16</v>
      </c>
      <c r="B87" s="143" t="s">
        <v>90</v>
      </c>
      <c r="C87" s="144">
        <v>100</v>
      </c>
      <c r="D87" s="144">
        <v>2</v>
      </c>
      <c r="E87" s="144">
        <f t="shared" si="0"/>
        <v>100</v>
      </c>
      <c r="F87" s="144" t="str">
        <f t="shared" si="1"/>
        <v/>
      </c>
      <c r="G87" s="144" t="str">
        <f t="shared" si="2"/>
        <v/>
      </c>
      <c r="H87" s="144" t="str">
        <f t="shared" si="3"/>
        <v/>
      </c>
      <c r="J87" s="145" t="s">
        <v>78</v>
      </c>
      <c r="K87" s="144">
        <v>100</v>
      </c>
      <c r="L87" s="146">
        <v>6</v>
      </c>
      <c r="M87" s="144">
        <f t="shared" si="7"/>
        <v>100</v>
      </c>
      <c r="N87" s="144" t="str">
        <f t="shared" si="13"/>
        <v/>
      </c>
      <c r="O87" s="144" t="str">
        <f t="shared" si="12"/>
        <v/>
      </c>
      <c r="P87" s="144" t="str">
        <f t="shared" si="9"/>
        <v/>
      </c>
      <c r="R87" s="141">
        <f t="shared" si="10"/>
        <v>16</v>
      </c>
      <c r="S87" s="143" t="str">
        <f>IFERROR(VLOOKUP(R87,'Lot Record &amp; Point'!$B$9:$D$199,3,0),"")</f>
        <v>FUKOKU - VN</v>
      </c>
      <c r="T87" s="146">
        <f>IFERROR(VLOOKUP(S87,'Lot Record &amp; Point'!$D$6:$Q$199,14,0),"")</f>
        <v>100</v>
      </c>
      <c r="U87" s="146">
        <f>IFERROR(VLOOKUP(S87,'Lot Record &amp; Point'!$D$6:$P$199,8,0),"")</f>
        <v>11</v>
      </c>
      <c r="W87" s="143" t="str">
        <f t="shared" si="4"/>
        <v>FUKOKU - VN</v>
      </c>
      <c r="X87" s="146">
        <f t="shared" ca="1" si="5"/>
        <v>100</v>
      </c>
      <c r="Y87" s="146">
        <f t="shared" ca="1" si="11"/>
        <v>70</v>
      </c>
      <c r="AA87" s="143" t="s">
        <v>246</v>
      </c>
      <c r="AB87" s="146">
        <v>100</v>
      </c>
      <c r="AC87" s="146">
        <v>11.8</v>
      </c>
    </row>
    <row r="88" spans="1:29" ht="16.5" customHeight="1" x14ac:dyDescent="0.15">
      <c r="A88" s="125">
        <f t="shared" si="6"/>
        <v>17</v>
      </c>
      <c r="B88" s="143" t="s">
        <v>138</v>
      </c>
      <c r="C88" s="144">
        <v>100</v>
      </c>
      <c r="D88" s="144">
        <v>2</v>
      </c>
      <c r="E88" s="144">
        <f t="shared" si="0"/>
        <v>100</v>
      </c>
      <c r="F88" s="144" t="str">
        <f t="shared" si="1"/>
        <v/>
      </c>
      <c r="G88" s="144" t="str">
        <f t="shared" si="2"/>
        <v/>
      </c>
      <c r="H88" s="144" t="str">
        <f t="shared" si="3"/>
        <v/>
      </c>
      <c r="J88" s="147" t="s">
        <v>84</v>
      </c>
      <c r="K88" s="144">
        <v>100</v>
      </c>
      <c r="L88" s="146">
        <v>6</v>
      </c>
      <c r="M88" s="144">
        <f t="shared" si="7"/>
        <v>100</v>
      </c>
      <c r="N88" s="144" t="str">
        <f t="shared" si="13"/>
        <v/>
      </c>
      <c r="O88" s="144" t="str">
        <f t="shared" si="12"/>
        <v/>
      </c>
      <c r="P88" s="144" t="str">
        <f t="shared" si="9"/>
        <v/>
      </c>
      <c r="R88" s="141">
        <f t="shared" si="10"/>
        <v>17</v>
      </c>
      <c r="S88" s="143" t="str">
        <f>IFERROR(VLOOKUP(R88,'Lot Record &amp; Point'!$B$9:$D$199,3,0),"")</f>
        <v>HDVN</v>
      </c>
      <c r="T88" s="146">
        <f>IFERROR(VLOOKUP(S88,'Lot Record &amp; Point'!$D$6:$Q$199,14,0),"")</f>
        <v>100</v>
      </c>
      <c r="U88" s="146">
        <f>IFERROR(VLOOKUP(S88,'Lot Record &amp; Point'!$D$6:$P$199,8,0),"")</f>
        <v>237</v>
      </c>
      <c r="W88" s="143" t="str">
        <f t="shared" si="4"/>
        <v>HDVN</v>
      </c>
      <c r="X88" s="146">
        <f t="shared" ca="1" si="5"/>
        <v>100</v>
      </c>
      <c r="Y88" s="146">
        <f t="shared" ca="1" si="11"/>
        <v>1679</v>
      </c>
      <c r="AA88" s="143" t="s">
        <v>247</v>
      </c>
      <c r="AB88" s="146">
        <v>100</v>
      </c>
      <c r="AC88" s="146">
        <v>288.39999999999998</v>
      </c>
    </row>
    <row r="89" spans="1:29" ht="16.5" customHeight="1" x14ac:dyDescent="0.15">
      <c r="A89" s="125">
        <f t="shared" si="6"/>
        <v>18</v>
      </c>
      <c r="B89" s="145" t="s">
        <v>248</v>
      </c>
      <c r="C89" s="144">
        <v>100</v>
      </c>
      <c r="D89" s="144">
        <v>2</v>
      </c>
      <c r="E89" s="144">
        <f t="shared" si="0"/>
        <v>100</v>
      </c>
      <c r="F89" s="144" t="str">
        <f t="shared" si="1"/>
        <v/>
      </c>
      <c r="G89" s="144" t="str">
        <f t="shared" si="2"/>
        <v/>
      </c>
      <c r="H89" s="144" t="str">
        <f t="shared" si="3"/>
        <v/>
      </c>
      <c r="J89" s="145" t="s">
        <v>128</v>
      </c>
      <c r="K89" s="146">
        <v>100</v>
      </c>
      <c r="L89" s="146">
        <v>6</v>
      </c>
      <c r="M89" s="144">
        <f t="shared" si="7"/>
        <v>100</v>
      </c>
      <c r="N89" s="144" t="str">
        <f t="shared" si="13"/>
        <v/>
      </c>
      <c r="O89" s="144" t="str">
        <f t="shared" si="12"/>
        <v/>
      </c>
      <c r="P89" s="144" t="str">
        <f t="shared" si="9"/>
        <v/>
      </c>
      <c r="R89" s="141">
        <f t="shared" si="10"/>
        <v>18</v>
      </c>
      <c r="S89" s="143" t="str">
        <f>IFERROR(VLOOKUP(R89,'Lot Record &amp; Point'!$B$9:$D$199,3,0),"")</f>
        <v>Rhythm Kyoshin HN</v>
      </c>
      <c r="T89" s="146">
        <f>IFERROR(VLOOKUP(S89,'Lot Record &amp; Point'!$D$6:$Q$199,14,0),"")</f>
        <v>100</v>
      </c>
      <c r="U89" s="146">
        <f>IFERROR(VLOOKUP(S89,'Lot Record &amp; Point'!$D$6:$P$199,8,0),"")</f>
        <v>37</v>
      </c>
      <c r="W89" s="143" t="str">
        <f t="shared" si="4"/>
        <v>Rhythm Kyoshin HN</v>
      </c>
      <c r="X89" s="146">
        <f t="shared" ca="1" si="5"/>
        <v>100</v>
      </c>
      <c r="Y89" s="146">
        <f t="shared" ca="1" si="11"/>
        <v>236</v>
      </c>
      <c r="AA89" s="143" t="s">
        <v>56</v>
      </c>
      <c r="AB89" s="146">
        <v>100</v>
      </c>
      <c r="AC89" s="146">
        <v>39.799999999999997</v>
      </c>
    </row>
    <row r="90" spans="1:29" ht="16.5" customHeight="1" x14ac:dyDescent="0.15">
      <c r="A90" s="125">
        <f t="shared" si="6"/>
        <v>19</v>
      </c>
      <c r="B90" s="143" t="s">
        <v>166</v>
      </c>
      <c r="C90" s="144">
        <v>100</v>
      </c>
      <c r="D90" s="144">
        <v>2</v>
      </c>
      <c r="E90" s="144">
        <f t="shared" si="0"/>
        <v>100</v>
      </c>
      <c r="F90" s="144" t="str">
        <f t="shared" si="1"/>
        <v/>
      </c>
      <c r="G90" s="144" t="str">
        <f t="shared" si="2"/>
        <v/>
      </c>
      <c r="H90" s="144" t="str">
        <f t="shared" si="3"/>
        <v/>
      </c>
      <c r="J90" s="143" t="s">
        <v>248</v>
      </c>
      <c r="K90" s="144">
        <v>100</v>
      </c>
      <c r="L90" s="146">
        <v>6</v>
      </c>
      <c r="M90" s="144">
        <f t="shared" si="7"/>
        <v>100</v>
      </c>
      <c r="N90" s="144" t="str">
        <f t="shared" si="8"/>
        <v/>
      </c>
      <c r="O90" s="144" t="str">
        <f t="shared" si="12"/>
        <v/>
      </c>
      <c r="P90" s="144" t="str">
        <f t="shared" si="9"/>
        <v/>
      </c>
      <c r="R90" s="141">
        <f t="shared" si="10"/>
        <v>19</v>
      </c>
      <c r="S90" s="143" t="str">
        <f>IFERROR(VLOOKUP(R90,'Lot Record &amp; Point'!$B$9:$D$199,3,0),"")</f>
        <v>SHOEI</v>
      </c>
      <c r="T90" s="146">
        <f>IFERROR(VLOOKUP(S90,'Lot Record &amp; Point'!$D$6:$Q$199,14,0),"")</f>
        <v>100</v>
      </c>
      <c r="U90" s="146">
        <f>IFERROR(VLOOKUP(S90,'Lot Record &amp; Point'!$D$6:$P$199,8,0),"")</f>
        <v>13</v>
      </c>
      <c r="W90" s="143" t="str">
        <f t="shared" si="4"/>
        <v>SHOEI</v>
      </c>
      <c r="X90" s="146">
        <f t="shared" ca="1" si="5"/>
        <v>100</v>
      </c>
      <c r="Y90" s="146">
        <f t="shared" ca="1" si="11"/>
        <v>76</v>
      </c>
      <c r="AA90" s="143" t="s">
        <v>249</v>
      </c>
      <c r="AB90" s="146">
        <v>100</v>
      </c>
      <c r="AC90" s="146">
        <v>12.6</v>
      </c>
    </row>
    <row r="91" spans="1:29" ht="24" customHeight="1" x14ac:dyDescent="0.15">
      <c r="A91" s="125">
        <f t="shared" si="6"/>
        <v>20</v>
      </c>
      <c r="B91" s="143" t="s">
        <v>168</v>
      </c>
      <c r="C91" s="144">
        <v>100</v>
      </c>
      <c r="D91" s="144">
        <v>2</v>
      </c>
      <c r="E91" s="144">
        <f t="shared" si="0"/>
        <v>100</v>
      </c>
      <c r="F91" s="144" t="str">
        <f t="shared" si="1"/>
        <v/>
      </c>
      <c r="G91" s="144" t="str">
        <f t="shared" si="2"/>
        <v/>
      </c>
      <c r="H91" s="144" t="str">
        <f t="shared" si="3"/>
        <v/>
      </c>
      <c r="J91" s="143" t="s">
        <v>186</v>
      </c>
      <c r="K91" s="144">
        <v>100</v>
      </c>
      <c r="L91" s="146">
        <v>6</v>
      </c>
      <c r="M91" s="144">
        <f t="shared" si="7"/>
        <v>100</v>
      </c>
      <c r="N91" s="144" t="str">
        <f t="shared" si="8"/>
        <v/>
      </c>
      <c r="O91" s="144" t="str">
        <f t="shared" si="12"/>
        <v/>
      </c>
      <c r="P91" s="144" t="str">
        <f t="shared" si="9"/>
        <v/>
      </c>
      <c r="R91" s="141">
        <f t="shared" si="10"/>
        <v>20</v>
      </c>
      <c r="S91" s="143" t="str">
        <f>IFERROR(VLOOKUP(R91,'Lot Record &amp; Point'!$B$9:$D$199,3,0),"")</f>
        <v>Kawasaki</v>
      </c>
      <c r="T91" s="146">
        <f>IFERROR(VLOOKUP(S91,'Lot Record &amp; Point'!$D$6:$Q$199,14,0),"")</f>
        <v>100</v>
      </c>
      <c r="U91" s="146">
        <f>IFERROR(VLOOKUP(S91,'Lot Record &amp; Point'!$D$6:$P$199,8,0),"")</f>
        <v>7</v>
      </c>
      <c r="W91" s="143" t="str">
        <f t="shared" si="4"/>
        <v>Kawasaki</v>
      </c>
      <c r="X91" s="146">
        <f t="shared" ca="1" si="5"/>
        <v>100</v>
      </c>
      <c r="Y91" s="146">
        <f t="shared" ca="1" si="11"/>
        <v>43</v>
      </c>
      <c r="AA91" s="143" t="s">
        <v>60</v>
      </c>
      <c r="AB91" s="146">
        <v>100</v>
      </c>
      <c r="AC91" s="146">
        <v>7.2</v>
      </c>
    </row>
    <row r="92" spans="1:29" ht="16.5" customHeight="1" x14ac:dyDescent="0.15">
      <c r="A92" s="125">
        <f t="shared" si="6"/>
        <v>21</v>
      </c>
      <c r="B92" s="143" t="s">
        <v>116</v>
      </c>
      <c r="C92" s="144">
        <v>100</v>
      </c>
      <c r="D92" s="144">
        <v>3</v>
      </c>
      <c r="E92" s="144">
        <f t="shared" si="0"/>
        <v>100</v>
      </c>
      <c r="F92" s="144" t="str">
        <f t="shared" si="1"/>
        <v/>
      </c>
      <c r="G92" s="144" t="str">
        <f t="shared" si="2"/>
        <v/>
      </c>
      <c r="H92" s="144" t="str">
        <f t="shared" si="3"/>
        <v/>
      </c>
      <c r="J92" s="143" t="s">
        <v>188</v>
      </c>
      <c r="K92" s="144">
        <v>100</v>
      </c>
      <c r="L92" s="146">
        <v>6</v>
      </c>
      <c r="M92" s="144">
        <f t="shared" si="7"/>
        <v>100</v>
      </c>
      <c r="N92" s="144" t="str">
        <f t="shared" si="8"/>
        <v/>
      </c>
      <c r="O92" s="144" t="str">
        <f t="shared" si="12"/>
        <v/>
      </c>
      <c r="P92" s="144" t="str">
        <f t="shared" si="9"/>
        <v/>
      </c>
      <c r="R92" s="141">
        <f t="shared" si="10"/>
        <v>21</v>
      </c>
      <c r="S92" s="143" t="str">
        <f>IFERROR(VLOOKUP(R92,'Lot Record &amp; Point'!$B$9:$D$199,3,0),"")</f>
        <v>Sanyo</v>
      </c>
      <c r="T92" s="146">
        <f>IFERROR(VLOOKUP(S92,'Lot Record &amp; Point'!$D$6:$Q$199,14,0),"")</f>
        <v>100</v>
      </c>
      <c r="U92" s="146">
        <f>IFERROR(VLOOKUP(S92,'Lot Record &amp; Point'!$D$6:$P$199,8,0),"")</f>
        <v>12</v>
      </c>
      <c r="W92" s="143" t="str">
        <f t="shared" si="4"/>
        <v>Sanyo</v>
      </c>
      <c r="X92" s="146">
        <f t="shared" ca="1" si="5"/>
        <v>100</v>
      </c>
      <c r="Y92" s="146">
        <f t="shared" ca="1" si="11"/>
        <v>124</v>
      </c>
      <c r="AA92" s="143" t="s">
        <v>62</v>
      </c>
      <c r="AB92" s="146">
        <v>100</v>
      </c>
      <c r="AC92" s="146">
        <v>22.4</v>
      </c>
    </row>
    <row r="93" spans="1:29" ht="16.5" customHeight="1" x14ac:dyDescent="0.15">
      <c r="A93" s="125">
        <f t="shared" si="6"/>
        <v>22</v>
      </c>
      <c r="B93" s="143" t="s">
        <v>162</v>
      </c>
      <c r="C93" s="144">
        <v>100</v>
      </c>
      <c r="D93" s="144">
        <v>3</v>
      </c>
      <c r="E93" s="144">
        <f t="shared" si="0"/>
        <v>100</v>
      </c>
      <c r="F93" s="144" t="str">
        <f t="shared" si="1"/>
        <v/>
      </c>
      <c r="G93" s="144" t="str">
        <f t="shared" si="2"/>
        <v/>
      </c>
      <c r="H93" s="144" t="str">
        <f t="shared" si="3"/>
        <v/>
      </c>
      <c r="J93" s="143" t="s">
        <v>244</v>
      </c>
      <c r="K93" s="144">
        <v>100</v>
      </c>
      <c r="L93" s="146">
        <v>10</v>
      </c>
      <c r="M93" s="144">
        <f t="shared" si="7"/>
        <v>100</v>
      </c>
      <c r="N93" s="144" t="str">
        <f t="shared" si="8"/>
        <v/>
      </c>
      <c r="O93" s="144" t="str">
        <f t="shared" si="12"/>
        <v/>
      </c>
      <c r="P93" s="144" t="str">
        <f t="shared" si="9"/>
        <v/>
      </c>
      <c r="R93" s="141">
        <f t="shared" si="10"/>
        <v>22</v>
      </c>
      <c r="S93" s="143" t="str">
        <f>IFERROR(VLOOKUP(R93,'Lot Record &amp; Point'!$B$9:$D$199,3,0),"")</f>
        <v>Sanwa</v>
      </c>
      <c r="T93" s="146">
        <f>IFERROR(VLOOKUP(S93,'Lot Record &amp; Point'!$D$6:$Q$199,14,0),"")</f>
        <v>100</v>
      </c>
      <c r="U93" s="146">
        <f>IFERROR(VLOOKUP(S93,'Lot Record &amp; Point'!$D$6:$P$199,8,0),"")</f>
        <v>76</v>
      </c>
      <c r="W93" s="143" t="str">
        <f t="shared" si="4"/>
        <v>Sanwa</v>
      </c>
      <c r="X93" s="146">
        <f t="shared" ca="1" si="5"/>
        <v>100</v>
      </c>
      <c r="Y93" s="146">
        <f t="shared" ca="1" si="11"/>
        <v>570</v>
      </c>
      <c r="AA93" s="143" t="s">
        <v>64</v>
      </c>
      <c r="AB93" s="146">
        <v>100</v>
      </c>
      <c r="AC93" s="146">
        <v>98.8</v>
      </c>
    </row>
    <row r="94" spans="1:29" s="149" customFormat="1" x14ac:dyDescent="0.15">
      <c r="A94" s="125">
        <f t="shared" si="6"/>
        <v>23</v>
      </c>
      <c r="B94" s="145" t="s">
        <v>180</v>
      </c>
      <c r="C94" s="144">
        <v>100</v>
      </c>
      <c r="D94" s="144">
        <v>3</v>
      </c>
      <c r="E94" s="144">
        <f t="shared" si="0"/>
        <v>100</v>
      </c>
      <c r="F94" s="144" t="str">
        <f t="shared" si="1"/>
        <v/>
      </c>
      <c r="G94" s="144" t="str">
        <f t="shared" si="2"/>
        <v/>
      </c>
      <c r="H94" s="144" t="str">
        <f t="shared" si="3"/>
        <v/>
      </c>
      <c r="J94" s="143" t="s">
        <v>166</v>
      </c>
      <c r="K94" s="144">
        <v>100</v>
      </c>
      <c r="L94" s="146">
        <v>11</v>
      </c>
      <c r="M94" s="144">
        <f t="shared" si="7"/>
        <v>100</v>
      </c>
      <c r="N94" s="144" t="str">
        <f t="shared" si="8"/>
        <v/>
      </c>
      <c r="O94" s="144" t="str">
        <f t="shared" si="12"/>
        <v/>
      </c>
      <c r="P94" s="144" t="str">
        <f t="shared" si="9"/>
        <v/>
      </c>
      <c r="R94" s="141">
        <f t="shared" si="10"/>
        <v>23</v>
      </c>
      <c r="S94" s="143" t="str">
        <f>IFERROR(VLOOKUP(R94,'Lot Record &amp; Point'!$B$9:$D$199,3,0),"")</f>
        <v>Topy</v>
      </c>
      <c r="T94" s="146">
        <f>IFERROR(VLOOKUP(S94,'Lot Record &amp; Point'!$D$6:$Q$199,14,0),"")</f>
        <v>100</v>
      </c>
      <c r="U94" s="146">
        <f>IFERROR(VLOOKUP(S94,'Lot Record &amp; Point'!$D$6:$P$199,8,0),"")</f>
        <v>0</v>
      </c>
      <c r="W94" s="143" t="str">
        <f t="shared" si="4"/>
        <v>Topy</v>
      </c>
      <c r="X94" s="146">
        <f t="shared" ca="1" si="5"/>
        <v>100</v>
      </c>
      <c r="Y94" s="146">
        <f t="shared" ca="1" si="11"/>
        <v>2</v>
      </c>
      <c r="AA94" s="143" t="s">
        <v>66</v>
      </c>
      <c r="AB94" s="146">
        <v>100</v>
      </c>
      <c r="AC94" s="146">
        <v>0.4</v>
      </c>
    </row>
    <row r="95" spans="1:29" ht="24" customHeight="1" x14ac:dyDescent="0.15">
      <c r="A95" s="125">
        <f t="shared" si="6"/>
        <v>24</v>
      </c>
      <c r="B95" s="147" t="s">
        <v>50</v>
      </c>
      <c r="C95" s="144">
        <v>100</v>
      </c>
      <c r="D95" s="144">
        <v>4</v>
      </c>
      <c r="E95" s="144">
        <f t="shared" si="0"/>
        <v>100</v>
      </c>
      <c r="F95" s="144" t="str">
        <f t="shared" si="1"/>
        <v/>
      </c>
      <c r="G95" s="144" t="str">
        <f t="shared" si="2"/>
        <v/>
      </c>
      <c r="H95" s="144" t="str">
        <f t="shared" si="3"/>
        <v/>
      </c>
      <c r="J95" s="143" t="s">
        <v>90</v>
      </c>
      <c r="K95" s="144">
        <v>100</v>
      </c>
      <c r="L95" s="146">
        <v>12</v>
      </c>
      <c r="M95" s="144">
        <f t="shared" si="7"/>
        <v>100</v>
      </c>
      <c r="N95" s="144" t="str">
        <f t="shared" si="8"/>
        <v/>
      </c>
      <c r="O95" s="144" t="str">
        <f t="shared" si="12"/>
        <v/>
      </c>
      <c r="P95" s="144" t="str">
        <f t="shared" si="9"/>
        <v/>
      </c>
      <c r="R95" s="141">
        <f t="shared" si="10"/>
        <v>24</v>
      </c>
      <c r="S95" s="143" t="str">
        <f>IFERROR(VLOOKUP(R95,'Lot Record &amp; Point'!$B$9:$D$199,3,0),"")</f>
        <v>Fertile</v>
      </c>
      <c r="T95" s="146">
        <f>IFERROR(VLOOKUP(S95,'Lot Record &amp; Point'!$D$6:$Q$199,14,0),"")</f>
        <v>100</v>
      </c>
      <c r="U95" s="146">
        <f>IFERROR(VLOOKUP(S95,'Lot Record &amp; Point'!$D$6:$P$199,8,0),"")</f>
        <v>22</v>
      </c>
      <c r="W95" s="143" t="str">
        <f t="shared" si="4"/>
        <v>Fertile</v>
      </c>
      <c r="X95" s="146">
        <f t="shared" ca="1" si="5"/>
        <v>100</v>
      </c>
      <c r="Y95" s="146">
        <f t="shared" ca="1" si="11"/>
        <v>132</v>
      </c>
      <c r="AA95" s="143" t="s">
        <v>250</v>
      </c>
      <c r="AB95" s="146">
        <v>100</v>
      </c>
      <c r="AC95" s="146">
        <v>22</v>
      </c>
    </row>
    <row r="96" spans="1:29" ht="16.5" customHeight="1" x14ac:dyDescent="0.15">
      <c r="A96" s="125">
        <f t="shared" si="6"/>
        <v>25</v>
      </c>
      <c r="B96" s="143" t="s">
        <v>118</v>
      </c>
      <c r="C96" s="144">
        <v>100</v>
      </c>
      <c r="D96" s="144">
        <v>4</v>
      </c>
      <c r="E96" s="144">
        <f t="shared" si="0"/>
        <v>100</v>
      </c>
      <c r="F96" s="144" t="str">
        <f t="shared" si="1"/>
        <v/>
      </c>
      <c r="G96" s="144" t="str">
        <f t="shared" si="2"/>
        <v/>
      </c>
      <c r="H96" s="144" t="str">
        <f t="shared" si="3"/>
        <v/>
      </c>
      <c r="J96" s="143" t="s">
        <v>168</v>
      </c>
      <c r="K96" s="144">
        <v>100</v>
      </c>
      <c r="L96" s="146">
        <v>12</v>
      </c>
      <c r="M96" s="144">
        <f t="shared" si="7"/>
        <v>100</v>
      </c>
      <c r="N96" s="144" t="str">
        <f t="shared" si="8"/>
        <v/>
      </c>
      <c r="O96" s="144" t="str">
        <f t="shared" si="12"/>
        <v/>
      </c>
      <c r="P96" s="144" t="str">
        <f t="shared" si="9"/>
        <v/>
      </c>
      <c r="R96" s="141">
        <f t="shared" si="10"/>
        <v>25</v>
      </c>
      <c r="S96" s="143" t="str">
        <f>IFERROR(VLOOKUP(R96,'Lot Record &amp; Point'!$B$9:$D$199,3,0),"")</f>
        <v>Surteckariya</v>
      </c>
      <c r="T96" s="146">
        <f>IFERROR(VLOOKUP(S96,'Lot Record &amp; Point'!$D$6:$Q$199,14,0),"")</f>
        <v>100</v>
      </c>
      <c r="U96" s="146">
        <f>IFERROR(VLOOKUP(S96,'Lot Record &amp; Point'!$D$6:$P$199,8,0),"")</f>
        <v>271</v>
      </c>
      <c r="W96" s="143" t="str">
        <f t="shared" si="4"/>
        <v>Surteckariya</v>
      </c>
      <c r="X96" s="146">
        <f t="shared" ca="1" si="5"/>
        <v>100</v>
      </c>
      <c r="Y96" s="146">
        <f t="shared" ca="1" si="11"/>
        <v>1809</v>
      </c>
      <c r="AA96" s="143" t="s">
        <v>251</v>
      </c>
      <c r="AB96" s="146">
        <v>100</v>
      </c>
      <c r="AC96" s="146">
        <v>307.60000000000002</v>
      </c>
    </row>
    <row r="97" spans="1:29" ht="16.5" customHeight="1" x14ac:dyDescent="0.15">
      <c r="A97" s="125">
        <f t="shared" si="6"/>
        <v>26</v>
      </c>
      <c r="B97" s="143" t="s">
        <v>27</v>
      </c>
      <c r="C97" s="144">
        <v>100</v>
      </c>
      <c r="D97" s="144">
        <v>5</v>
      </c>
      <c r="E97" s="144">
        <f t="shared" si="0"/>
        <v>100</v>
      </c>
      <c r="F97" s="144" t="str">
        <f t="shared" si="1"/>
        <v/>
      </c>
      <c r="G97" s="144" t="str">
        <f t="shared" si="2"/>
        <v/>
      </c>
      <c r="H97" s="144" t="str">
        <f t="shared" si="3"/>
        <v/>
      </c>
      <c r="J97" s="143" t="s">
        <v>112</v>
      </c>
      <c r="K97" s="144">
        <v>100</v>
      </c>
      <c r="L97" s="146">
        <v>14</v>
      </c>
      <c r="M97" s="144">
        <f t="shared" si="7"/>
        <v>100</v>
      </c>
      <c r="N97" s="144" t="str">
        <f t="shared" si="8"/>
        <v/>
      </c>
      <c r="O97" s="144" t="str">
        <f t="shared" si="12"/>
        <v/>
      </c>
      <c r="P97" s="144" t="str">
        <f t="shared" si="9"/>
        <v/>
      </c>
      <c r="R97" s="141">
        <f t="shared" si="10"/>
        <v>26</v>
      </c>
      <c r="S97" s="143" t="str">
        <f>IFERROR(VLOOKUP(R97,'Lot Record &amp; Point'!$B$9:$D$199,3,0),"")</f>
        <v>Toyo Drilube</v>
      </c>
      <c r="T97" s="146">
        <f>IFERROR(VLOOKUP(S97,'Lot Record &amp; Point'!$D$6:$Q$199,14,0),"")</f>
        <v>100</v>
      </c>
      <c r="U97" s="146">
        <f>IFERROR(VLOOKUP(S97,'Lot Record &amp; Point'!$D$6:$P$199,8,0),"")</f>
        <v>12</v>
      </c>
      <c r="W97" s="143" t="str">
        <f t="shared" si="4"/>
        <v>Toyo Drilube</v>
      </c>
      <c r="X97" s="146">
        <f t="shared" ca="1" si="5"/>
        <v>100</v>
      </c>
      <c r="Y97" s="146">
        <f t="shared" ca="1" si="11"/>
        <v>106</v>
      </c>
      <c r="AA97" s="143" t="s">
        <v>252</v>
      </c>
      <c r="AB97" s="146">
        <v>100</v>
      </c>
      <c r="AC97" s="146">
        <v>18.8</v>
      </c>
    </row>
    <row r="98" spans="1:29" ht="16.5" customHeight="1" x14ac:dyDescent="0.15">
      <c r="A98" s="125">
        <f t="shared" si="6"/>
        <v>27</v>
      </c>
      <c r="B98" s="143" t="s">
        <v>170</v>
      </c>
      <c r="C98" s="144">
        <v>100</v>
      </c>
      <c r="D98" s="144">
        <v>5</v>
      </c>
      <c r="E98" s="144">
        <f t="shared" si="0"/>
        <v>100</v>
      </c>
      <c r="F98" s="144" t="str">
        <f t="shared" si="1"/>
        <v/>
      </c>
      <c r="G98" s="144" t="str">
        <f t="shared" si="2"/>
        <v/>
      </c>
      <c r="H98" s="144" t="str">
        <f t="shared" si="3"/>
        <v/>
      </c>
      <c r="J98" s="145" t="s">
        <v>138</v>
      </c>
      <c r="K98" s="144">
        <v>100</v>
      </c>
      <c r="L98" s="146">
        <v>14</v>
      </c>
      <c r="M98" s="144">
        <f t="shared" si="7"/>
        <v>100</v>
      </c>
      <c r="N98" s="144" t="str">
        <f t="shared" si="8"/>
        <v/>
      </c>
      <c r="O98" s="144" t="str">
        <f t="shared" si="12"/>
        <v/>
      </c>
      <c r="P98" s="144" t="str">
        <f t="shared" si="9"/>
        <v/>
      </c>
      <c r="R98" s="141">
        <f t="shared" si="10"/>
        <v>27</v>
      </c>
      <c r="S98" s="143" t="str">
        <f>IFERROR(VLOOKUP(R98,'Lot Record &amp; Point'!$B$9:$D$199,3,0),"")</f>
        <v>Curious</v>
      </c>
      <c r="T98" s="146">
        <f>IFERROR(VLOOKUP(S98,'Lot Record &amp; Point'!$D$6:$Q$199,14,0),"")</f>
        <v>100</v>
      </c>
      <c r="U98" s="146">
        <f>IFERROR(VLOOKUP(S98,'Lot Record &amp; Point'!$D$6:$P$199,8,0),"")</f>
        <v>41</v>
      </c>
      <c r="W98" s="143" t="str">
        <f t="shared" si="4"/>
        <v>Curious</v>
      </c>
      <c r="X98" s="146">
        <f t="shared" ca="1" si="5"/>
        <v>100</v>
      </c>
      <c r="Y98" s="146">
        <f t="shared" ca="1" si="11"/>
        <v>242</v>
      </c>
      <c r="AA98" s="143" t="s">
        <v>74</v>
      </c>
      <c r="AB98" s="146">
        <v>100</v>
      </c>
      <c r="AC98" s="146">
        <v>40.200000000000003</v>
      </c>
    </row>
    <row r="99" spans="1:29" x14ac:dyDescent="0.15">
      <c r="A99" s="125">
        <f t="shared" si="6"/>
        <v>28</v>
      </c>
      <c r="B99" s="145" t="s">
        <v>111</v>
      </c>
      <c r="C99" s="144">
        <v>100</v>
      </c>
      <c r="D99" s="144">
        <v>6</v>
      </c>
      <c r="E99" s="144">
        <f t="shared" si="0"/>
        <v>100</v>
      </c>
      <c r="F99" s="144" t="str">
        <f t="shared" si="1"/>
        <v/>
      </c>
      <c r="G99" s="144" t="str">
        <f t="shared" si="2"/>
        <v/>
      </c>
      <c r="H99" s="144" t="str">
        <f t="shared" si="3"/>
        <v/>
      </c>
      <c r="J99" s="143" t="s">
        <v>104</v>
      </c>
      <c r="K99" s="144">
        <v>100</v>
      </c>
      <c r="L99" s="146">
        <v>17</v>
      </c>
      <c r="M99" s="144">
        <f t="shared" si="7"/>
        <v>100</v>
      </c>
      <c r="N99" s="144" t="str">
        <f t="shared" si="8"/>
        <v/>
      </c>
      <c r="O99" s="144" t="str">
        <f t="shared" si="12"/>
        <v/>
      </c>
      <c r="P99" s="144" t="str">
        <f t="shared" si="9"/>
        <v/>
      </c>
      <c r="R99" s="141">
        <f t="shared" si="10"/>
        <v>28</v>
      </c>
      <c r="S99" s="143" t="str">
        <f>IFERROR(VLOOKUP(R99,'Lot Record &amp; Point'!$B$9:$D$199,3,0),"")</f>
        <v>Ohashi Tekko</v>
      </c>
      <c r="T99" s="146">
        <f>IFERROR(VLOOKUP(S99,'Lot Record &amp; Point'!$D$6:$Q$199,14,0),"")</f>
        <v>100</v>
      </c>
      <c r="U99" s="146">
        <f>IFERROR(VLOOKUP(S99,'Lot Record &amp; Point'!$D$6:$P$199,8,0),"")</f>
        <v>152</v>
      </c>
      <c r="W99" s="143" t="str">
        <f t="shared" si="4"/>
        <v>Ohashi Tekko</v>
      </c>
      <c r="X99" s="146">
        <f t="shared" ca="1" si="5"/>
        <v>100</v>
      </c>
      <c r="Y99" s="146">
        <f t="shared" ca="1" si="11"/>
        <v>1080</v>
      </c>
      <c r="AA99" s="143" t="s">
        <v>76</v>
      </c>
      <c r="AB99" s="146">
        <v>100</v>
      </c>
      <c r="AC99" s="146">
        <v>185.6</v>
      </c>
    </row>
    <row r="100" spans="1:29" ht="24" customHeight="1" x14ac:dyDescent="0.15">
      <c r="A100" s="125">
        <f t="shared" si="6"/>
        <v>29</v>
      </c>
      <c r="B100" s="145" t="s">
        <v>112</v>
      </c>
      <c r="C100" s="144">
        <v>100</v>
      </c>
      <c r="D100" s="144">
        <v>6</v>
      </c>
      <c r="E100" s="144">
        <f t="shared" si="0"/>
        <v>100</v>
      </c>
      <c r="F100" s="144" t="str">
        <f t="shared" si="1"/>
        <v/>
      </c>
      <c r="G100" s="144" t="str">
        <f t="shared" si="2"/>
        <v/>
      </c>
      <c r="H100" s="144" t="str">
        <f t="shared" si="3"/>
        <v/>
      </c>
      <c r="J100" s="143" t="s">
        <v>111</v>
      </c>
      <c r="K100" s="144">
        <v>100</v>
      </c>
      <c r="L100" s="146">
        <v>17</v>
      </c>
      <c r="M100" s="144">
        <f t="shared" si="7"/>
        <v>100</v>
      </c>
      <c r="N100" s="144" t="str">
        <f t="shared" si="8"/>
        <v/>
      </c>
      <c r="O100" s="144" t="str">
        <f t="shared" si="12"/>
        <v/>
      </c>
      <c r="P100" s="144" t="str">
        <f t="shared" si="9"/>
        <v/>
      </c>
      <c r="R100" s="141">
        <f t="shared" si="10"/>
        <v>29</v>
      </c>
      <c r="S100" s="143" t="str">
        <f>IFERROR(VLOOKUP(R100,'Lot Record &amp; Point'!$B$9:$D$199,3,0),"")</f>
        <v>Daito Rubber</v>
      </c>
      <c r="T100" s="146">
        <f>IFERROR(VLOOKUP(S100,'Lot Record &amp; Point'!$D$6:$Q$199,14,0),"")</f>
        <v>100</v>
      </c>
      <c r="U100" s="146">
        <f>IFERROR(VLOOKUP(S100,'Lot Record &amp; Point'!$D$6:$P$199,8,0),"")</f>
        <v>1</v>
      </c>
      <c r="W100" s="143" t="str">
        <f t="shared" si="4"/>
        <v>Daito Rubber</v>
      </c>
      <c r="X100" s="146">
        <f t="shared" ca="1" si="5"/>
        <v>100</v>
      </c>
      <c r="Y100" s="146">
        <f t="shared" ca="1" si="11"/>
        <v>6</v>
      </c>
      <c r="AA100" s="143" t="s">
        <v>78</v>
      </c>
      <c r="AB100" s="146">
        <v>100</v>
      </c>
      <c r="AC100" s="146">
        <v>1</v>
      </c>
    </row>
    <row r="101" spans="1:29" ht="16.5" customHeight="1" x14ac:dyDescent="0.15">
      <c r="A101" s="125">
        <f t="shared" si="6"/>
        <v>30</v>
      </c>
      <c r="B101" s="143" t="s">
        <v>60</v>
      </c>
      <c r="C101" s="144">
        <v>100</v>
      </c>
      <c r="D101" s="144">
        <v>7</v>
      </c>
      <c r="E101" s="144">
        <f t="shared" si="0"/>
        <v>100</v>
      </c>
      <c r="F101" s="144" t="str">
        <f t="shared" si="1"/>
        <v/>
      </c>
      <c r="G101" s="144" t="str">
        <f t="shared" si="2"/>
        <v/>
      </c>
      <c r="H101" s="144" t="str">
        <f t="shared" si="3"/>
        <v/>
      </c>
      <c r="J101" s="143" t="s">
        <v>242</v>
      </c>
      <c r="K101" s="144">
        <v>100</v>
      </c>
      <c r="L101" s="146">
        <v>17</v>
      </c>
      <c r="M101" s="144">
        <f t="shared" si="7"/>
        <v>100</v>
      </c>
      <c r="N101" s="144" t="str">
        <f t="shared" si="8"/>
        <v/>
      </c>
      <c r="O101" s="144" t="str">
        <f t="shared" si="12"/>
        <v/>
      </c>
      <c r="P101" s="144" t="str">
        <f t="shared" si="9"/>
        <v/>
      </c>
      <c r="R101" s="141">
        <f t="shared" si="10"/>
        <v>30</v>
      </c>
      <c r="S101" s="143" t="str">
        <f>IFERROR(VLOOKUP(R101,'Lot Record &amp; Point'!$B$9:$D$199,3,0),"")</f>
        <v>Kuroda</v>
      </c>
      <c r="T101" s="146">
        <f>IFERROR(VLOOKUP(S101,'Lot Record &amp; Point'!$D$6:$Q$199,14,0),"")</f>
        <v>100</v>
      </c>
      <c r="U101" s="146">
        <f>IFERROR(VLOOKUP(S101,'Lot Record &amp; Point'!$D$6:$P$199,8,0),"")</f>
        <v>200</v>
      </c>
      <c r="W101" s="143" t="str">
        <f t="shared" si="4"/>
        <v>Kuroda</v>
      </c>
      <c r="X101" s="146">
        <f t="shared" ca="1" si="5"/>
        <v>96.666666666666671</v>
      </c>
      <c r="Y101" s="146">
        <f t="shared" ca="1" si="11"/>
        <v>1414</v>
      </c>
      <c r="AA101" s="143" t="s">
        <v>80</v>
      </c>
      <c r="AB101" s="146">
        <v>96</v>
      </c>
      <c r="AC101" s="146">
        <v>242.8</v>
      </c>
    </row>
    <row r="102" spans="1:29" ht="16.5" customHeight="1" x14ac:dyDescent="0.15">
      <c r="A102" s="125">
        <f t="shared" si="6"/>
        <v>31</v>
      </c>
      <c r="B102" s="143" t="s">
        <v>239</v>
      </c>
      <c r="C102" s="144">
        <v>100</v>
      </c>
      <c r="D102" s="144">
        <v>8</v>
      </c>
      <c r="E102" s="144">
        <f t="shared" si="0"/>
        <v>100</v>
      </c>
      <c r="F102" s="144" t="str">
        <f t="shared" si="1"/>
        <v/>
      </c>
      <c r="G102" s="144" t="str">
        <f t="shared" si="2"/>
        <v/>
      </c>
      <c r="H102" s="144" t="str">
        <f t="shared" si="3"/>
        <v/>
      </c>
      <c r="J102" s="145" t="s">
        <v>94</v>
      </c>
      <c r="K102" s="146">
        <v>100</v>
      </c>
      <c r="L102" s="146">
        <v>18</v>
      </c>
      <c r="M102" s="144">
        <f t="shared" si="7"/>
        <v>100</v>
      </c>
      <c r="N102" s="144" t="str">
        <f t="shared" si="8"/>
        <v/>
      </c>
      <c r="O102" s="144" t="str">
        <f t="shared" si="12"/>
        <v/>
      </c>
      <c r="P102" s="144" t="str">
        <f t="shared" si="9"/>
        <v/>
      </c>
      <c r="R102" s="141">
        <f t="shared" si="10"/>
        <v>31</v>
      </c>
      <c r="S102" s="145" t="str">
        <f>IFERROR(VLOOKUP(R102,'Lot Record &amp; Point'!$B$9:$D$199,3,0),"")</f>
        <v>MICROTECHNO</v>
      </c>
      <c r="T102" s="146">
        <f>IFERROR(VLOOKUP(S102,'Lot Record &amp; Point'!$D$6:$Q$199,14,0),"")</f>
        <v>100</v>
      </c>
      <c r="U102" s="146">
        <f>IFERROR(VLOOKUP(S102,'Lot Record &amp; Point'!$D$6:$P$199,8,0),"")</f>
        <v>81</v>
      </c>
      <c r="W102" s="143" t="str">
        <f t="shared" si="4"/>
        <v>MICROTECHNO</v>
      </c>
      <c r="X102" s="146">
        <f ca="1">IFERROR(IF(W102="","",IF($T$69="1",SUMIF($S$72:$S$201,W102,$T$72:$T$201),(SUMIF($S$72:$S$201,W102,$T$72:$T$201)+SUMIF($AA$72:$AA$201,W102,$AB$72:$AB$201)*($T$69-1))/$T$69)),"")</f>
        <v>100</v>
      </c>
      <c r="Y102" s="146">
        <f t="shared" ca="1" si="11"/>
        <v>575</v>
      </c>
      <c r="AA102" s="143" t="s">
        <v>82</v>
      </c>
      <c r="AB102" s="146">
        <v>100</v>
      </c>
      <c r="AC102" s="146">
        <v>98.8</v>
      </c>
    </row>
    <row r="103" spans="1:29" s="149" customFormat="1" ht="16.5" customHeight="1" x14ac:dyDescent="0.15">
      <c r="A103" s="125">
        <f t="shared" si="6"/>
        <v>32</v>
      </c>
      <c r="B103" s="147" t="s">
        <v>94</v>
      </c>
      <c r="C103" s="144">
        <v>100</v>
      </c>
      <c r="D103" s="144">
        <v>8</v>
      </c>
      <c r="E103" s="144">
        <f t="shared" si="0"/>
        <v>100</v>
      </c>
      <c r="F103" s="144" t="str">
        <f t="shared" si="1"/>
        <v/>
      </c>
      <c r="G103" s="144" t="str">
        <f t="shared" si="2"/>
        <v/>
      </c>
      <c r="H103" s="144" t="str">
        <f t="shared" si="3"/>
        <v/>
      </c>
      <c r="J103" s="143" t="s">
        <v>116</v>
      </c>
      <c r="K103" s="144">
        <v>100</v>
      </c>
      <c r="L103" s="146">
        <v>18</v>
      </c>
      <c r="M103" s="144">
        <f t="shared" si="7"/>
        <v>100</v>
      </c>
      <c r="N103" s="144" t="str">
        <f t="shared" si="8"/>
        <v/>
      </c>
      <c r="O103" s="144" t="str">
        <f t="shared" si="12"/>
        <v/>
      </c>
      <c r="P103" s="144" t="str">
        <f t="shared" si="9"/>
        <v/>
      </c>
      <c r="R103" s="141">
        <f t="shared" si="10"/>
        <v>32</v>
      </c>
      <c r="S103" s="143" t="str">
        <f>IFERROR(VLOOKUP(R103,'Lot Record &amp; Point'!$B$9:$D$199,3,0),"")</f>
        <v>VIETINAK</v>
      </c>
      <c r="T103" s="146">
        <f>IFERROR(VLOOKUP(S103,'Lot Record &amp; Point'!$D$6:$Q$199,14,0),"")</f>
        <v>100</v>
      </c>
      <c r="U103" s="146">
        <f>IFERROR(VLOOKUP(S103,'Lot Record &amp; Point'!$D$6:$P$199,8,0),"")</f>
        <v>1</v>
      </c>
      <c r="W103" s="143" t="str">
        <f t="shared" si="4"/>
        <v>VIETINAK</v>
      </c>
      <c r="X103" s="146">
        <f t="shared" ca="1" si="5"/>
        <v>100</v>
      </c>
      <c r="Y103" s="146">
        <f t="shared" ca="1" si="11"/>
        <v>6</v>
      </c>
      <c r="AA103" s="143" t="s">
        <v>84</v>
      </c>
      <c r="AB103" s="146">
        <v>100</v>
      </c>
      <c r="AC103" s="146">
        <v>1</v>
      </c>
    </row>
    <row r="104" spans="1:29" x14ac:dyDescent="0.15">
      <c r="A104" s="125">
        <f t="shared" si="6"/>
        <v>33</v>
      </c>
      <c r="B104" s="143" t="s">
        <v>107</v>
      </c>
      <c r="C104" s="144">
        <v>100</v>
      </c>
      <c r="D104" s="144">
        <v>8</v>
      </c>
      <c r="E104" s="144">
        <f t="shared" si="0"/>
        <v>100</v>
      </c>
      <c r="F104" s="144" t="str">
        <f t="shared" si="1"/>
        <v/>
      </c>
      <c r="G104" s="144" t="str">
        <f t="shared" si="2"/>
        <v/>
      </c>
      <c r="H104" s="144" t="str">
        <f t="shared" si="3"/>
        <v/>
      </c>
      <c r="J104" s="145" t="s">
        <v>162</v>
      </c>
      <c r="K104" s="144">
        <v>100</v>
      </c>
      <c r="L104" s="146">
        <v>18</v>
      </c>
      <c r="M104" s="144">
        <f t="shared" si="7"/>
        <v>100</v>
      </c>
      <c r="N104" s="144" t="str">
        <f t="shared" si="8"/>
        <v/>
      </c>
      <c r="O104" s="144" t="str">
        <f t="shared" si="12"/>
        <v/>
      </c>
      <c r="P104" s="144" t="str">
        <f t="shared" si="9"/>
        <v/>
      </c>
      <c r="R104" s="141">
        <f t="shared" si="10"/>
        <v>33</v>
      </c>
      <c r="S104" s="143" t="str">
        <f>IFERROR(VLOOKUP(R104,'Lot Record &amp; Point'!$B$9:$D$199,3,0),"")</f>
        <v>MABUCHI</v>
      </c>
      <c r="T104" s="146">
        <f>IFERROR(VLOOKUP(S104,'Lot Record &amp; Point'!$D$6:$Q$199,14,0),"")</f>
        <v>100</v>
      </c>
      <c r="U104" s="146">
        <f>IFERROR(VLOOKUP(S104,'Lot Record &amp; Point'!$D$6:$P$199,8,0),"")</f>
        <v>18</v>
      </c>
      <c r="W104" s="143" t="str">
        <f t="shared" si="4"/>
        <v>MABUCHI</v>
      </c>
      <c r="X104" s="146">
        <f t="shared" ca="1" si="5"/>
        <v>100</v>
      </c>
      <c r="Y104" s="146">
        <f t="shared" ca="1" si="11"/>
        <v>141</v>
      </c>
      <c r="AA104" s="143" t="s">
        <v>86</v>
      </c>
      <c r="AB104" s="146">
        <v>100</v>
      </c>
      <c r="AC104" s="146">
        <v>24.6</v>
      </c>
    </row>
    <row r="105" spans="1:29" x14ac:dyDescent="0.15">
      <c r="A105" s="125">
        <f t="shared" si="6"/>
        <v>34</v>
      </c>
      <c r="B105" s="143" t="s">
        <v>253</v>
      </c>
      <c r="C105" s="144">
        <v>100</v>
      </c>
      <c r="D105" s="144">
        <v>8</v>
      </c>
      <c r="E105" s="144">
        <f t="shared" si="0"/>
        <v>100</v>
      </c>
      <c r="F105" s="144" t="str">
        <f t="shared" si="1"/>
        <v/>
      </c>
      <c r="G105" s="144" t="str">
        <f t="shared" si="2"/>
        <v/>
      </c>
      <c r="H105" s="144" t="str">
        <f t="shared" si="3"/>
        <v/>
      </c>
      <c r="J105" s="143" t="s">
        <v>180</v>
      </c>
      <c r="K105" s="144">
        <v>100</v>
      </c>
      <c r="L105" s="146">
        <v>18</v>
      </c>
      <c r="M105" s="144">
        <f t="shared" si="7"/>
        <v>100</v>
      </c>
      <c r="N105" s="144" t="str">
        <f t="shared" si="8"/>
        <v/>
      </c>
      <c r="O105" s="144" t="str">
        <f t="shared" si="12"/>
        <v/>
      </c>
      <c r="P105" s="144" t="str">
        <f t="shared" si="9"/>
        <v/>
      </c>
      <c r="R105" s="141">
        <f t="shared" si="10"/>
        <v>34</v>
      </c>
      <c r="S105" s="143" t="str">
        <f>IFERROR(VLOOKUP(R105,'Lot Record &amp; Point'!$B$9:$D$199,3,0),"")</f>
        <v>NOK VN</v>
      </c>
      <c r="T105" s="146">
        <f>IFERROR(VLOOKUP(S105,'Lot Record &amp; Point'!$D$6:$Q$199,14,0),"")</f>
        <v>100</v>
      </c>
      <c r="U105" s="146">
        <f>IFERROR(VLOOKUP(S105,'Lot Record &amp; Point'!$D$6:$P$199,8,0),"")</f>
        <v>13</v>
      </c>
      <c r="W105" s="143" t="str">
        <f t="shared" si="4"/>
        <v>NOK VN</v>
      </c>
      <c r="X105" s="146">
        <f t="shared" ca="1" si="5"/>
        <v>100</v>
      </c>
      <c r="Y105" s="146">
        <f t="shared" ca="1" si="11"/>
        <v>87</v>
      </c>
      <c r="AA105" s="143" t="s">
        <v>88</v>
      </c>
      <c r="AB105" s="146">
        <v>100</v>
      </c>
      <c r="AC105" s="146">
        <v>14.8</v>
      </c>
    </row>
    <row r="106" spans="1:29" x14ac:dyDescent="0.15">
      <c r="A106" s="125">
        <f t="shared" si="6"/>
        <v>35</v>
      </c>
      <c r="B106" s="143" t="s">
        <v>254</v>
      </c>
      <c r="C106" s="144">
        <v>100</v>
      </c>
      <c r="D106" s="144">
        <v>8</v>
      </c>
      <c r="E106" s="144">
        <f t="shared" si="0"/>
        <v>100</v>
      </c>
      <c r="F106" s="144" t="str">
        <f t="shared" si="1"/>
        <v/>
      </c>
      <c r="G106" s="144" t="str">
        <f t="shared" si="2"/>
        <v/>
      </c>
      <c r="H106" s="144" t="str">
        <f t="shared" si="3"/>
        <v/>
      </c>
      <c r="J106" s="143" t="s">
        <v>97</v>
      </c>
      <c r="K106" s="144">
        <v>100</v>
      </c>
      <c r="L106" s="146">
        <v>21</v>
      </c>
      <c r="M106" s="144">
        <f t="shared" si="7"/>
        <v>100</v>
      </c>
      <c r="N106" s="144" t="str">
        <f t="shared" si="8"/>
        <v/>
      </c>
      <c r="O106" s="144" t="str">
        <f t="shared" si="12"/>
        <v/>
      </c>
      <c r="P106" s="144" t="str">
        <f t="shared" si="9"/>
        <v/>
      </c>
      <c r="R106" s="141">
        <f t="shared" si="10"/>
        <v>35</v>
      </c>
      <c r="S106" s="143" t="str">
        <f>IFERROR(VLOOKUP(R106,'Lot Record &amp; Point'!$B$9:$D$199,3,0),"")</f>
        <v>TPR VN</v>
      </c>
      <c r="T106" s="146">
        <f>IFERROR(VLOOKUP(S106,'Lot Record &amp; Point'!$D$6:$Q$199,14,0),"")</f>
        <v>100</v>
      </c>
      <c r="U106" s="146">
        <f>IFERROR(VLOOKUP(S106,'Lot Record &amp; Point'!$D$6:$P$199,8,0),"")</f>
        <v>2</v>
      </c>
      <c r="W106" s="143" t="str">
        <f t="shared" si="4"/>
        <v>TPR VN</v>
      </c>
      <c r="X106" s="146">
        <f t="shared" ca="1" si="5"/>
        <v>100</v>
      </c>
      <c r="Y106" s="146">
        <f t="shared" ca="1" si="11"/>
        <v>12</v>
      </c>
      <c r="AA106" s="143" t="s">
        <v>90</v>
      </c>
      <c r="AB106" s="146">
        <v>100</v>
      </c>
      <c r="AC106" s="146">
        <v>2</v>
      </c>
    </row>
    <row r="107" spans="1:29" x14ac:dyDescent="0.15">
      <c r="A107" s="125">
        <f t="shared" si="6"/>
        <v>36</v>
      </c>
      <c r="B107" s="143" t="s">
        <v>101</v>
      </c>
      <c r="C107" s="144">
        <v>100</v>
      </c>
      <c r="D107" s="144">
        <v>9</v>
      </c>
      <c r="E107" s="144">
        <f t="shared" si="0"/>
        <v>100</v>
      </c>
      <c r="F107" s="144" t="str">
        <f t="shared" si="1"/>
        <v/>
      </c>
      <c r="G107" s="144" t="str">
        <f t="shared" si="2"/>
        <v/>
      </c>
      <c r="H107" s="144" t="str">
        <f t="shared" si="3"/>
        <v/>
      </c>
      <c r="J107" s="145" t="s">
        <v>50</v>
      </c>
      <c r="K107" s="144">
        <v>100</v>
      </c>
      <c r="L107" s="146">
        <v>22</v>
      </c>
      <c r="M107" s="144">
        <f t="shared" si="7"/>
        <v>100</v>
      </c>
      <c r="N107" s="144" t="str">
        <f t="shared" si="8"/>
        <v/>
      </c>
      <c r="O107" s="144" t="str">
        <f t="shared" si="12"/>
        <v/>
      </c>
      <c r="P107" s="144" t="str">
        <f t="shared" si="9"/>
        <v/>
      </c>
      <c r="R107" s="141">
        <f t="shared" si="10"/>
        <v>36</v>
      </c>
      <c r="S107" s="147" t="str">
        <f>IFERROR(VLOOKUP(R107,'Lot Record &amp; Point'!$B$9:$D$199,3,0),"")</f>
        <v>KOHWA</v>
      </c>
      <c r="T107" s="146">
        <f>IFERROR(VLOOKUP(S107,'Lot Record &amp; Point'!$D$6:$Q$199,14,0),"")</f>
        <v>100</v>
      </c>
      <c r="U107" s="146">
        <f>IFERROR(VLOOKUP(S107,'Lot Record &amp; Point'!$D$6:$P$199,8,0),"")</f>
        <v>8</v>
      </c>
      <c r="W107" s="147" t="str">
        <f t="shared" si="4"/>
        <v>KOHWA</v>
      </c>
      <c r="X107" s="146">
        <f t="shared" ca="1" si="5"/>
        <v>100</v>
      </c>
      <c r="Y107" s="146">
        <f t="shared" ca="1" si="11"/>
        <v>18</v>
      </c>
      <c r="AA107" s="147" t="s">
        <v>94</v>
      </c>
      <c r="AB107" s="146">
        <v>100</v>
      </c>
      <c r="AC107" s="146">
        <v>2</v>
      </c>
    </row>
    <row r="108" spans="1:29" x14ac:dyDescent="0.15">
      <c r="A108" s="125">
        <f t="shared" si="6"/>
        <v>37</v>
      </c>
      <c r="B108" s="143" t="s">
        <v>104</v>
      </c>
      <c r="C108" s="144">
        <v>100</v>
      </c>
      <c r="D108" s="144">
        <v>9</v>
      </c>
      <c r="E108" s="144">
        <f t="shared" si="0"/>
        <v>100</v>
      </c>
      <c r="F108" s="144" t="str">
        <f t="shared" si="1"/>
        <v/>
      </c>
      <c r="G108" s="144" t="str">
        <f t="shared" si="2"/>
        <v/>
      </c>
      <c r="H108" s="144" t="str">
        <f t="shared" si="3"/>
        <v/>
      </c>
      <c r="J108" s="143" t="s">
        <v>118</v>
      </c>
      <c r="K108" s="144">
        <v>100</v>
      </c>
      <c r="L108" s="146">
        <v>24</v>
      </c>
      <c r="M108" s="144">
        <f t="shared" si="7"/>
        <v>100</v>
      </c>
      <c r="N108" s="144" t="str">
        <f t="shared" si="8"/>
        <v/>
      </c>
      <c r="O108" s="144" t="str">
        <f t="shared" si="12"/>
        <v/>
      </c>
      <c r="P108" s="144" t="str">
        <f t="shared" si="9"/>
        <v/>
      </c>
      <c r="R108" s="141">
        <f t="shared" si="10"/>
        <v>37</v>
      </c>
      <c r="S108" s="143" t="str">
        <f>IFERROR(VLOOKUP(R108,'Lot Record &amp; Point'!$B$9:$D$199,3,0),"")</f>
        <v>E&amp;H</v>
      </c>
      <c r="T108" s="146">
        <f>IFERROR(VLOOKUP(S108,'Lot Record &amp; Point'!$D$6:$Q$199,14,0),"")</f>
        <v>100</v>
      </c>
      <c r="U108" s="146">
        <f>IFERROR(VLOOKUP(S108,'Lot Record &amp; Point'!$D$6:$P$199,8,0),"")</f>
        <v>97</v>
      </c>
      <c r="W108" s="143" t="str">
        <f t="shared" si="4"/>
        <v>E&amp;H</v>
      </c>
      <c r="X108" s="146">
        <f t="shared" ca="1" si="5"/>
        <v>100</v>
      </c>
      <c r="Y108" s="146">
        <f t="shared" ca="1" si="11"/>
        <v>213</v>
      </c>
      <c r="AA108" s="143" t="s">
        <v>95</v>
      </c>
      <c r="AB108" s="146">
        <v>100</v>
      </c>
      <c r="AC108" s="146">
        <v>23.2</v>
      </c>
    </row>
    <row r="109" spans="1:29" ht="16.5" x14ac:dyDescent="0.15">
      <c r="A109" s="125">
        <f t="shared" si="6"/>
        <v>38</v>
      </c>
      <c r="B109" s="145" t="s">
        <v>124</v>
      </c>
      <c r="C109" s="144">
        <v>100</v>
      </c>
      <c r="D109" s="144">
        <v>9</v>
      </c>
      <c r="E109" s="144">
        <f t="shared" si="0"/>
        <v>100</v>
      </c>
      <c r="F109" s="144" t="str">
        <f t="shared" si="1"/>
        <v/>
      </c>
      <c r="G109" s="144" t="str">
        <f t="shared" si="2"/>
        <v/>
      </c>
      <c r="H109" s="144" t="str">
        <f t="shared" si="3"/>
        <v/>
      </c>
      <c r="J109" s="147" t="s">
        <v>101</v>
      </c>
      <c r="K109" s="144">
        <v>100</v>
      </c>
      <c r="L109" s="146">
        <v>35</v>
      </c>
      <c r="M109" s="144">
        <f t="shared" si="7"/>
        <v>100</v>
      </c>
      <c r="N109" s="144" t="str">
        <f t="shared" si="8"/>
        <v/>
      </c>
      <c r="O109" s="144" t="str">
        <f t="shared" si="12"/>
        <v/>
      </c>
      <c r="P109" s="144" t="str">
        <f t="shared" si="9"/>
        <v/>
      </c>
      <c r="R109" s="141">
        <f t="shared" si="10"/>
        <v>38</v>
      </c>
      <c r="S109" s="143" t="str">
        <f>IFERROR(VLOOKUP(R109,'Lot Record &amp; Point'!$B$9:$D$199,3,0),"")</f>
        <v>Kokoku Rubber</v>
      </c>
      <c r="T109" s="146">
        <f>IFERROR(VLOOKUP(S109,'Lot Record &amp; Point'!$D$6:$Q$199,14,0),"")</f>
        <v>100</v>
      </c>
      <c r="U109" s="146">
        <f>IFERROR(VLOOKUP(S109,'Lot Record &amp; Point'!$D$6:$P$199,8,0),"")</f>
        <v>27</v>
      </c>
      <c r="W109" s="143" t="str">
        <f t="shared" si="4"/>
        <v>Kokoku Rubber</v>
      </c>
      <c r="X109" s="146">
        <f t="shared" ca="1" si="5"/>
        <v>100</v>
      </c>
      <c r="Y109" s="146">
        <f t="shared" ca="1" si="11"/>
        <v>73</v>
      </c>
      <c r="AA109" s="143" t="s">
        <v>96</v>
      </c>
      <c r="AB109" s="146">
        <v>100</v>
      </c>
      <c r="AC109" s="146">
        <v>9.1999999999999993</v>
      </c>
    </row>
    <row r="110" spans="1:29" x14ac:dyDescent="0.15">
      <c r="A110" s="125">
        <f t="shared" si="6"/>
        <v>39</v>
      </c>
      <c r="B110" s="143" t="s">
        <v>184</v>
      </c>
      <c r="C110" s="144">
        <v>100</v>
      </c>
      <c r="D110" s="144">
        <v>9</v>
      </c>
      <c r="E110" s="144">
        <f t="shared" si="0"/>
        <v>100</v>
      </c>
      <c r="F110" s="144" t="str">
        <f t="shared" si="1"/>
        <v/>
      </c>
      <c r="G110" s="144" t="str">
        <f t="shared" si="2"/>
        <v/>
      </c>
      <c r="H110" s="144" t="str">
        <f t="shared" si="3"/>
        <v/>
      </c>
      <c r="J110" s="143" t="s">
        <v>170</v>
      </c>
      <c r="K110" s="144">
        <v>100</v>
      </c>
      <c r="L110" s="146">
        <v>36</v>
      </c>
      <c r="M110" s="144">
        <f t="shared" si="7"/>
        <v>100</v>
      </c>
      <c r="N110" s="144" t="str">
        <f t="shared" si="8"/>
        <v/>
      </c>
      <c r="O110" s="144" t="str">
        <f t="shared" si="12"/>
        <v/>
      </c>
      <c r="P110" s="144" t="str">
        <f t="shared" si="9"/>
        <v/>
      </c>
      <c r="R110" s="141">
        <f t="shared" si="10"/>
        <v>39</v>
      </c>
      <c r="S110" s="147" t="str">
        <f>IFERROR(VLOOKUP(R110,'Lot Record &amp; Point'!$B$9:$D$199,3,0),"")</f>
        <v>Advanex</v>
      </c>
      <c r="T110" s="146">
        <f>IFERROR(VLOOKUP(S110,'Lot Record &amp; Point'!$D$6:$Q$199,14,0),"")</f>
        <v>100</v>
      </c>
      <c r="U110" s="146">
        <f>IFERROR(VLOOKUP(S110,'Lot Record &amp; Point'!$D$6:$P$199,8,0),"")</f>
        <v>11</v>
      </c>
      <c r="W110" s="147" t="str">
        <f t="shared" si="4"/>
        <v>Advanex</v>
      </c>
      <c r="X110" s="146">
        <f t="shared" ca="1" si="5"/>
        <v>100</v>
      </c>
      <c r="Y110" s="146">
        <f t="shared" ca="1" si="11"/>
        <v>21</v>
      </c>
      <c r="AA110" s="147" t="s">
        <v>97</v>
      </c>
      <c r="AB110" s="146">
        <v>100</v>
      </c>
      <c r="AC110" s="146">
        <v>2</v>
      </c>
    </row>
    <row r="111" spans="1:29" x14ac:dyDescent="0.15">
      <c r="A111" s="125">
        <f t="shared" si="6"/>
        <v>40</v>
      </c>
      <c r="B111" s="143" t="s">
        <v>246</v>
      </c>
      <c r="C111" s="144">
        <v>100</v>
      </c>
      <c r="D111" s="144">
        <v>11</v>
      </c>
      <c r="E111" s="144">
        <f t="shared" si="0"/>
        <v>100</v>
      </c>
      <c r="F111" s="144" t="str">
        <f t="shared" si="1"/>
        <v/>
      </c>
      <c r="G111" s="144" t="str">
        <f t="shared" si="2"/>
        <v/>
      </c>
      <c r="H111" s="144" t="str">
        <f t="shared" si="3"/>
        <v/>
      </c>
      <c r="J111" s="145" t="s">
        <v>189</v>
      </c>
      <c r="K111" s="146">
        <v>100</v>
      </c>
      <c r="L111" s="146">
        <v>36</v>
      </c>
      <c r="M111" s="144">
        <f t="shared" si="7"/>
        <v>100</v>
      </c>
      <c r="N111" s="144" t="str">
        <f t="shared" si="8"/>
        <v/>
      </c>
      <c r="O111" s="144" t="str">
        <f t="shared" si="12"/>
        <v/>
      </c>
      <c r="P111" s="144" t="str">
        <f t="shared" si="9"/>
        <v/>
      </c>
      <c r="R111" s="141">
        <f t="shared" si="10"/>
        <v>40</v>
      </c>
      <c r="S111" s="147" t="str">
        <f>IFERROR(VLOOKUP(R111,'Lot Record &amp; Point'!$B$9:$D$199,3,0),"")</f>
        <v>Ohashi</v>
      </c>
      <c r="T111" s="146">
        <f>IFERROR(VLOOKUP(S111,'Lot Record &amp; Point'!$D$6:$Q$199,14,0),"")</f>
        <v>100</v>
      </c>
      <c r="U111" s="146">
        <f>IFERROR(VLOOKUP(S111,'Lot Record &amp; Point'!$D$6:$P$199,8,0),"")</f>
        <v>78</v>
      </c>
      <c r="W111" s="147" t="str">
        <f t="shared" si="4"/>
        <v>Ohashi</v>
      </c>
      <c r="X111" s="146">
        <f t="shared" ca="1" si="5"/>
        <v>100</v>
      </c>
      <c r="Y111" s="146">
        <f t="shared" ca="1" si="11"/>
        <v>168</v>
      </c>
      <c r="AA111" s="147" t="s">
        <v>98</v>
      </c>
      <c r="AB111" s="146">
        <v>100</v>
      </c>
      <c r="AC111" s="146">
        <v>18</v>
      </c>
    </row>
    <row r="112" spans="1:29" x14ac:dyDescent="0.15">
      <c r="A112" s="125">
        <f t="shared" si="6"/>
        <v>41</v>
      </c>
      <c r="B112" s="143" t="s">
        <v>97</v>
      </c>
      <c r="C112" s="144">
        <v>100</v>
      </c>
      <c r="D112" s="144">
        <v>11</v>
      </c>
      <c r="E112" s="144">
        <f t="shared" si="0"/>
        <v>100</v>
      </c>
      <c r="F112" s="144" t="str">
        <f t="shared" si="1"/>
        <v/>
      </c>
      <c r="G112" s="144" t="str">
        <f t="shared" si="2"/>
        <v/>
      </c>
      <c r="H112" s="144" t="str">
        <f t="shared" si="3"/>
        <v/>
      </c>
      <c r="J112" s="145" t="s">
        <v>113</v>
      </c>
      <c r="K112" s="144">
        <v>100</v>
      </c>
      <c r="L112" s="146">
        <v>42</v>
      </c>
      <c r="M112" s="144">
        <f t="shared" si="7"/>
        <v>100</v>
      </c>
      <c r="N112" s="144" t="str">
        <f t="shared" si="8"/>
        <v/>
      </c>
      <c r="O112" s="144" t="str">
        <f t="shared" si="12"/>
        <v/>
      </c>
      <c r="P112" s="144" t="str">
        <f t="shared" si="9"/>
        <v/>
      </c>
      <c r="R112" s="141">
        <f t="shared" si="10"/>
        <v>41</v>
      </c>
      <c r="S112" s="143" t="str">
        <f>IFERROR(VLOOKUP(R112,'Lot Record &amp; Point'!$B$9:$D$199,3,0),"")</f>
        <v>Minebea</v>
      </c>
      <c r="T112" s="146">
        <f>IFERROR(VLOOKUP(S112,'Lot Record &amp; Point'!$D$6:$Q$199,14,0),"")</f>
        <v>100</v>
      </c>
      <c r="U112" s="146">
        <f>IFERROR(VLOOKUP(S112,'Lot Record &amp; Point'!$D$6:$P$199,8,0),"")</f>
        <v>62</v>
      </c>
      <c r="W112" s="143" t="str">
        <f t="shared" si="4"/>
        <v>Minebea</v>
      </c>
      <c r="X112" s="146">
        <f t="shared" ca="1" si="5"/>
        <v>93.333333333333329</v>
      </c>
      <c r="Y112" s="146">
        <f t="shared" ca="1" si="11"/>
        <v>166</v>
      </c>
      <c r="AA112" s="143" t="s">
        <v>99</v>
      </c>
      <c r="AB112" s="146">
        <v>92</v>
      </c>
      <c r="AC112" s="146">
        <v>20.8</v>
      </c>
    </row>
    <row r="113" spans="1:29" x14ac:dyDescent="0.15">
      <c r="A113" s="125">
        <f t="shared" si="6"/>
        <v>42</v>
      </c>
      <c r="B113" s="143" t="s">
        <v>255</v>
      </c>
      <c r="C113" s="144">
        <v>100</v>
      </c>
      <c r="D113" s="144">
        <v>11</v>
      </c>
      <c r="E113" s="144">
        <f t="shared" si="0"/>
        <v>100</v>
      </c>
      <c r="F113" s="144" t="str">
        <f t="shared" si="1"/>
        <v/>
      </c>
      <c r="G113" s="144" t="str">
        <f t="shared" si="2"/>
        <v/>
      </c>
      <c r="H113" s="144" t="str">
        <f t="shared" si="3"/>
        <v/>
      </c>
      <c r="J113" s="145" t="s">
        <v>60</v>
      </c>
      <c r="K113" s="144">
        <v>100</v>
      </c>
      <c r="L113" s="146">
        <v>43</v>
      </c>
      <c r="M113" s="144">
        <f t="shared" si="7"/>
        <v>100</v>
      </c>
      <c r="N113" s="144" t="str">
        <f t="shared" si="8"/>
        <v/>
      </c>
      <c r="O113" s="144" t="str">
        <f t="shared" si="12"/>
        <v/>
      </c>
      <c r="P113" s="144" t="str">
        <f t="shared" si="9"/>
        <v/>
      </c>
      <c r="R113" s="141">
        <f t="shared" si="10"/>
        <v>42</v>
      </c>
      <c r="S113" s="143" t="str">
        <f>IFERROR(VLOOKUP(R113,'Lot Record &amp; Point'!$B$9:$D$199,3,0),"")</f>
        <v>Sunchirin</v>
      </c>
      <c r="T113" s="146">
        <f>IFERROR(VLOOKUP(S113,'Lot Record &amp; Point'!$D$6:$Q$199,14,0),"")</f>
        <v>100</v>
      </c>
      <c r="U113" s="146">
        <f>IFERROR(VLOOKUP(S113,'Lot Record &amp; Point'!$D$6:$P$199,8,0),"")</f>
        <v>86</v>
      </c>
      <c r="W113" s="143" t="str">
        <f t="shared" si="4"/>
        <v>Sunchirin</v>
      </c>
      <c r="X113" s="146">
        <f t="shared" ca="1" si="5"/>
        <v>100</v>
      </c>
      <c r="Y113" s="146">
        <f t="shared" ca="1" si="11"/>
        <v>189</v>
      </c>
      <c r="AA113" s="143" t="s">
        <v>100</v>
      </c>
      <c r="AB113" s="146">
        <v>100</v>
      </c>
      <c r="AC113" s="146">
        <v>20.6</v>
      </c>
    </row>
    <row r="114" spans="1:29" x14ac:dyDescent="0.15">
      <c r="A114" s="125">
        <f t="shared" si="6"/>
        <v>43</v>
      </c>
      <c r="B114" s="143" t="s">
        <v>62</v>
      </c>
      <c r="C114" s="144">
        <v>100</v>
      </c>
      <c r="D114" s="144">
        <v>12</v>
      </c>
      <c r="E114" s="144">
        <f t="shared" si="0"/>
        <v>100</v>
      </c>
      <c r="F114" s="144" t="str">
        <f t="shared" si="1"/>
        <v/>
      </c>
      <c r="G114" s="144" t="str">
        <f t="shared" si="2"/>
        <v/>
      </c>
      <c r="H114" s="144" t="str">
        <f t="shared" si="3"/>
        <v/>
      </c>
      <c r="J114" s="143" t="s">
        <v>103</v>
      </c>
      <c r="K114" s="144">
        <v>100</v>
      </c>
      <c r="L114" s="146">
        <v>44</v>
      </c>
      <c r="M114" s="144">
        <f t="shared" si="7"/>
        <v>100</v>
      </c>
      <c r="N114" s="144" t="str">
        <f t="shared" si="8"/>
        <v/>
      </c>
      <c r="O114" s="144" t="str">
        <f t="shared" si="12"/>
        <v/>
      </c>
      <c r="P114" s="144" t="str">
        <f t="shared" si="9"/>
        <v/>
      </c>
      <c r="R114" s="141">
        <f t="shared" si="10"/>
        <v>43</v>
      </c>
      <c r="S114" s="147" t="str">
        <f>IFERROR(VLOOKUP(R114,'Lot Record &amp; Point'!$B$9:$D$199,3,0),"")</f>
        <v>Thai IKEDA</v>
      </c>
      <c r="T114" s="146">
        <f>IFERROR(VLOOKUP(S114,'Lot Record &amp; Point'!$D$6:$Q$199,14,0),"")</f>
        <v>100</v>
      </c>
      <c r="U114" s="146">
        <f>IFERROR(VLOOKUP(S114,'Lot Record &amp; Point'!$D$6:$P$199,8,0),"")</f>
        <v>9</v>
      </c>
      <c r="W114" s="147" t="str">
        <f t="shared" si="4"/>
        <v>Thai IKEDA</v>
      </c>
      <c r="X114" s="146">
        <f ca="1">IFERROR(IF(W114="","",IF($T$69="1",SUMIF($S$72:$S$201,W114,$T$72:$T$201),(SUMIF($S$72:$S$201,W114,$T$72:$T$201)+SUMIF($AA$72:$AA$201,W114,$AB$72:$AB$201)*($T$69-1))/$T$69)),"")</f>
        <v>100</v>
      </c>
      <c r="Y114" s="146">
        <f t="shared" ca="1" si="11"/>
        <v>35</v>
      </c>
      <c r="AA114" s="147" t="s">
        <v>101</v>
      </c>
      <c r="AB114" s="146">
        <v>100</v>
      </c>
      <c r="AC114" s="146">
        <v>5.2</v>
      </c>
    </row>
    <row r="115" spans="1:29" x14ac:dyDescent="0.15">
      <c r="A115" s="125">
        <f t="shared" si="6"/>
        <v>44</v>
      </c>
      <c r="B115" s="143" t="s">
        <v>252</v>
      </c>
      <c r="C115" s="144">
        <v>100</v>
      </c>
      <c r="D115" s="144">
        <v>12</v>
      </c>
      <c r="E115" s="144">
        <f t="shared" si="0"/>
        <v>100</v>
      </c>
      <c r="F115" s="144" t="str">
        <f t="shared" si="1"/>
        <v/>
      </c>
      <c r="G115" s="144" t="str">
        <f t="shared" si="2"/>
        <v/>
      </c>
      <c r="H115" s="144" t="str">
        <f t="shared" si="3"/>
        <v/>
      </c>
      <c r="J115" s="143" t="s">
        <v>27</v>
      </c>
      <c r="K115" s="144">
        <v>100</v>
      </c>
      <c r="L115" s="146">
        <v>47</v>
      </c>
      <c r="M115" s="144">
        <f t="shared" si="7"/>
        <v>100</v>
      </c>
      <c r="N115" s="144" t="str">
        <f t="shared" si="8"/>
        <v/>
      </c>
      <c r="O115" s="144" t="str">
        <f t="shared" si="12"/>
        <v/>
      </c>
      <c r="P115" s="144" t="str">
        <f t="shared" si="9"/>
        <v/>
      </c>
      <c r="R115" s="141">
        <f t="shared" si="10"/>
        <v>44</v>
      </c>
      <c r="S115" s="143" t="str">
        <f>IFERROR(VLOOKUP(R115,'Lot Record &amp; Point'!$B$9:$D$199,3,0),"")</f>
        <v>Yahagi</v>
      </c>
      <c r="T115" s="146">
        <f>IFERROR(VLOOKUP(S115,'Lot Record &amp; Point'!$D$6:$Q$199,14,0),"")</f>
        <v>100</v>
      </c>
      <c r="U115" s="146">
        <f>IFERROR(VLOOKUP(S115,'Lot Record &amp; Point'!$D$6:$P$199,8,0),"")</f>
        <v>470</v>
      </c>
      <c r="W115" s="143" t="str">
        <f t="shared" si="4"/>
        <v>Yahagi</v>
      </c>
      <c r="X115" s="146">
        <f t="shared" ref="X115:X178" ca="1" si="15">IFERROR(IF(W115="","",IF($T$69="1",SUMIF($S$72:$S$201,W115,$T$72:$T$201),(SUMIF($S$72:$S$201,W115,$T$72:$T$201)+SUMIF($AA$72:$AA$201,W115,$AB$72:$AB$201)*($T$69-1))/$T$69)),"")</f>
        <v>93.333333333333329</v>
      </c>
      <c r="Y115" s="146">
        <f t="shared" ca="1" si="11"/>
        <v>1139</v>
      </c>
      <c r="AA115" s="143" t="s">
        <v>102</v>
      </c>
      <c r="AB115" s="146">
        <v>92</v>
      </c>
      <c r="AC115" s="146">
        <v>133.80000000000001</v>
      </c>
    </row>
    <row r="116" spans="1:29" x14ac:dyDescent="0.15">
      <c r="A116" s="125">
        <f t="shared" si="6"/>
        <v>45</v>
      </c>
      <c r="B116" s="143" t="s">
        <v>146</v>
      </c>
      <c r="C116" s="144">
        <v>100</v>
      </c>
      <c r="D116" s="144">
        <v>12</v>
      </c>
      <c r="E116" s="144">
        <f t="shared" si="0"/>
        <v>100</v>
      </c>
      <c r="F116" s="144" t="str">
        <f t="shared" si="1"/>
        <v/>
      </c>
      <c r="G116" s="144" t="str">
        <f t="shared" si="2"/>
        <v/>
      </c>
      <c r="H116" s="144" t="str">
        <f t="shared" si="3"/>
        <v/>
      </c>
      <c r="J116" s="143" t="s">
        <v>106</v>
      </c>
      <c r="K116" s="144">
        <v>100</v>
      </c>
      <c r="L116" s="146">
        <v>47</v>
      </c>
      <c r="M116" s="144">
        <f t="shared" si="7"/>
        <v>100</v>
      </c>
      <c r="N116" s="144" t="str">
        <f t="shared" si="8"/>
        <v/>
      </c>
      <c r="O116" s="144" t="str">
        <f t="shared" si="12"/>
        <v/>
      </c>
      <c r="P116" s="144" t="str">
        <f t="shared" si="9"/>
        <v/>
      </c>
      <c r="R116" s="141">
        <f t="shared" si="10"/>
        <v>45</v>
      </c>
      <c r="S116" s="143" t="str">
        <f>IFERROR(VLOOKUP(R116,'Lot Record &amp; Point'!$B$9:$D$199,3,0),"")</f>
        <v>Yamasei</v>
      </c>
      <c r="T116" s="146">
        <f>IFERROR(VLOOKUP(S116,'Lot Record &amp; Point'!$D$6:$Q$199,14,0),"")</f>
        <v>100</v>
      </c>
      <c r="U116" s="146">
        <f>IFERROR(VLOOKUP(S116,'Lot Record &amp; Point'!$D$6:$P$199,8,0),"")</f>
        <v>16</v>
      </c>
      <c r="W116" s="143" t="str">
        <f t="shared" si="4"/>
        <v>Yamasei</v>
      </c>
      <c r="X116" s="146">
        <f t="shared" ca="1" si="15"/>
        <v>100</v>
      </c>
      <c r="Y116" s="146">
        <f t="shared" ca="1" si="11"/>
        <v>44</v>
      </c>
      <c r="AA116" s="143" t="s">
        <v>103</v>
      </c>
      <c r="AB116" s="146">
        <v>100</v>
      </c>
      <c r="AC116" s="146">
        <v>5.6</v>
      </c>
    </row>
    <row r="117" spans="1:29" x14ac:dyDescent="0.15">
      <c r="A117" s="125">
        <f t="shared" si="6"/>
        <v>46</v>
      </c>
      <c r="B117" s="143" t="s">
        <v>182</v>
      </c>
      <c r="C117" s="144">
        <v>100</v>
      </c>
      <c r="D117" s="144">
        <v>12</v>
      </c>
      <c r="E117" s="144">
        <f t="shared" si="0"/>
        <v>100</v>
      </c>
      <c r="F117" s="144" t="str">
        <f t="shared" si="1"/>
        <v/>
      </c>
      <c r="G117" s="144" t="str">
        <f t="shared" si="2"/>
        <v/>
      </c>
      <c r="H117" s="144" t="str">
        <f t="shared" si="3"/>
        <v/>
      </c>
      <c r="J117" s="143" t="s">
        <v>107</v>
      </c>
      <c r="K117" s="144">
        <v>100</v>
      </c>
      <c r="L117" s="146">
        <v>54</v>
      </c>
      <c r="M117" s="144">
        <f t="shared" si="7"/>
        <v>100</v>
      </c>
      <c r="N117" s="144" t="str">
        <f t="shared" si="8"/>
        <v/>
      </c>
      <c r="O117" s="144" t="str">
        <f t="shared" si="12"/>
        <v/>
      </c>
      <c r="P117" s="144" t="str">
        <f t="shared" si="9"/>
        <v/>
      </c>
      <c r="R117" s="141">
        <f t="shared" si="10"/>
        <v>46</v>
      </c>
      <c r="S117" s="143" t="str">
        <f>IFERROR(VLOOKUP(R117,'Lot Record &amp; Point'!$B$9:$D$199,3,0),"")</f>
        <v>Yarnapund</v>
      </c>
      <c r="T117" s="146">
        <f>IFERROR(VLOOKUP(S117,'Lot Record &amp; Point'!$D$6:$Q$199,14,0),"")</f>
        <v>100</v>
      </c>
      <c r="U117" s="146">
        <f>IFERROR(VLOOKUP(S117,'Lot Record &amp; Point'!$D$6:$P$199,8,0),"")</f>
        <v>9</v>
      </c>
      <c r="W117" s="143" t="str">
        <f t="shared" si="4"/>
        <v>Yarnapund</v>
      </c>
      <c r="X117" s="146">
        <f t="shared" ca="1" si="15"/>
        <v>100</v>
      </c>
      <c r="Y117" s="146">
        <f t="shared" ca="1" si="11"/>
        <v>17</v>
      </c>
      <c r="AA117" s="143" t="s">
        <v>104</v>
      </c>
      <c r="AB117" s="146">
        <v>100</v>
      </c>
      <c r="AC117" s="146">
        <v>1.6</v>
      </c>
    </row>
    <row r="118" spans="1:29" x14ac:dyDescent="0.15">
      <c r="A118" s="125">
        <f t="shared" si="6"/>
        <v>47</v>
      </c>
      <c r="B118" s="143" t="s">
        <v>249</v>
      </c>
      <c r="C118" s="144">
        <v>100</v>
      </c>
      <c r="D118" s="144">
        <v>13</v>
      </c>
      <c r="E118" s="144">
        <f t="shared" si="0"/>
        <v>100</v>
      </c>
      <c r="F118" s="144" t="str">
        <f t="shared" si="1"/>
        <v/>
      </c>
      <c r="G118" s="144" t="str">
        <f t="shared" si="2"/>
        <v/>
      </c>
      <c r="H118" s="144" t="str">
        <f t="shared" si="3"/>
        <v/>
      </c>
      <c r="J118" s="143" t="s">
        <v>254</v>
      </c>
      <c r="K118" s="144">
        <v>100</v>
      </c>
      <c r="L118" s="146">
        <v>54</v>
      </c>
      <c r="M118" s="144">
        <f t="shared" si="7"/>
        <v>100</v>
      </c>
      <c r="N118" s="144" t="str">
        <f t="shared" si="8"/>
        <v/>
      </c>
      <c r="O118" s="144" t="str">
        <f t="shared" si="12"/>
        <v/>
      </c>
      <c r="P118" s="144" t="str">
        <f t="shared" si="9"/>
        <v/>
      </c>
      <c r="R118" s="141">
        <f t="shared" si="10"/>
        <v>47</v>
      </c>
      <c r="S118" s="143" t="str">
        <f>IFERROR(VLOOKUP(R118,'Lot Record &amp; Point'!$B$9:$D$199,3,0),"")</f>
        <v>Fujita Rashi</v>
      </c>
      <c r="T118" s="146">
        <f>IFERROR(VLOOKUP(S118,'Lot Record &amp; Point'!$D$6:$Q$199,14,0),"")</f>
        <v>100</v>
      </c>
      <c r="U118" s="146">
        <f>IFERROR(VLOOKUP(S118,'Lot Record &amp; Point'!$D$6:$P$199,8,0),"")</f>
        <v>221</v>
      </c>
      <c r="W118" s="143" t="str">
        <f t="shared" si="4"/>
        <v>Fujita Rashi</v>
      </c>
      <c r="X118" s="146">
        <f t="shared" ca="1" si="15"/>
        <v>96.666666666666671</v>
      </c>
      <c r="Y118" s="146">
        <f t="shared" ca="1" si="11"/>
        <v>531</v>
      </c>
      <c r="AA118" s="143" t="s">
        <v>105</v>
      </c>
      <c r="AB118" s="146">
        <v>96</v>
      </c>
      <c r="AC118" s="146">
        <v>62</v>
      </c>
    </row>
    <row r="119" spans="1:29" x14ac:dyDescent="0.15">
      <c r="A119" s="125">
        <f t="shared" si="6"/>
        <v>48</v>
      </c>
      <c r="B119" s="145" t="s">
        <v>88</v>
      </c>
      <c r="C119" s="144">
        <v>100</v>
      </c>
      <c r="D119" s="144">
        <v>13</v>
      </c>
      <c r="E119" s="144">
        <f t="shared" si="0"/>
        <v>100</v>
      </c>
      <c r="F119" s="144" t="str">
        <f t="shared" si="1"/>
        <v/>
      </c>
      <c r="G119" s="144" t="str">
        <f t="shared" si="2"/>
        <v/>
      </c>
      <c r="H119" s="144" t="str">
        <f t="shared" si="3"/>
        <v/>
      </c>
      <c r="J119" s="145" t="s">
        <v>239</v>
      </c>
      <c r="K119" s="144">
        <v>100</v>
      </c>
      <c r="L119" s="146">
        <v>55</v>
      </c>
      <c r="M119" s="144">
        <f t="shared" si="7"/>
        <v>100</v>
      </c>
      <c r="N119" s="144" t="str">
        <f t="shared" si="8"/>
        <v/>
      </c>
      <c r="O119" s="144" t="str">
        <f t="shared" si="12"/>
        <v/>
      </c>
      <c r="P119" s="144" t="str">
        <f t="shared" si="9"/>
        <v/>
      </c>
      <c r="R119" s="141">
        <f t="shared" si="10"/>
        <v>48</v>
      </c>
      <c r="S119" s="143" t="str">
        <f>IFERROR(VLOOKUP(R119,'Lot Record &amp; Point'!$B$9:$D$199,3,0),"")</f>
        <v>Kawabe</v>
      </c>
      <c r="T119" s="146">
        <f>IFERROR(VLOOKUP(S119,'Lot Record &amp; Point'!$D$6:$Q$199,14,0),"")</f>
        <v>100</v>
      </c>
      <c r="U119" s="146">
        <f>IFERROR(VLOOKUP(S119,'Lot Record &amp; Point'!$D$6:$P$199,8,0),"")</f>
        <v>40</v>
      </c>
      <c r="W119" s="143" t="str">
        <f t="shared" si="4"/>
        <v>Kawabe</v>
      </c>
      <c r="X119" s="146">
        <f t="shared" ca="1" si="15"/>
        <v>100</v>
      </c>
      <c r="Y119" s="146">
        <f t="shared" ca="1" si="11"/>
        <v>47</v>
      </c>
      <c r="AA119" s="143" t="s">
        <v>106</v>
      </c>
      <c r="AB119" s="146">
        <v>100</v>
      </c>
      <c r="AC119" s="146">
        <v>1.4</v>
      </c>
    </row>
    <row r="120" spans="1:29" x14ac:dyDescent="0.15">
      <c r="A120" s="125">
        <f t="shared" si="6"/>
        <v>49</v>
      </c>
      <c r="B120" s="143" t="s">
        <v>110</v>
      </c>
      <c r="C120" s="144">
        <v>100</v>
      </c>
      <c r="D120" s="144">
        <v>13</v>
      </c>
      <c r="E120" s="144">
        <f t="shared" si="0"/>
        <v>100</v>
      </c>
      <c r="F120" s="144" t="str">
        <f t="shared" si="1"/>
        <v/>
      </c>
      <c r="G120" s="144" t="str">
        <f t="shared" si="2"/>
        <v/>
      </c>
      <c r="H120" s="144" t="str">
        <f t="shared" si="3"/>
        <v/>
      </c>
      <c r="J120" s="143" t="s">
        <v>253</v>
      </c>
      <c r="K120" s="144">
        <v>100</v>
      </c>
      <c r="L120" s="146">
        <v>58</v>
      </c>
      <c r="M120" s="144">
        <f t="shared" si="7"/>
        <v>100</v>
      </c>
      <c r="N120" s="144" t="str">
        <f t="shared" si="8"/>
        <v/>
      </c>
      <c r="O120" s="144" t="str">
        <f t="shared" si="12"/>
        <v/>
      </c>
      <c r="P120" s="144" t="str">
        <f t="shared" si="9"/>
        <v/>
      </c>
      <c r="R120" s="141">
        <f t="shared" si="10"/>
        <v>49</v>
      </c>
      <c r="S120" s="143" t="str">
        <f>IFERROR(VLOOKUP(R120,'Lot Record &amp; Point'!$B$9:$D$199,3,0),"")</f>
        <v>Siam NDK</v>
      </c>
      <c r="T120" s="146">
        <f>IFERROR(VLOOKUP(S120,'Lot Record &amp; Point'!$D$6:$Q$199,14,0),"")</f>
        <v>100</v>
      </c>
      <c r="U120" s="146">
        <f>IFERROR(VLOOKUP(S120,'Lot Record &amp; Point'!$D$6:$P$199,8,0),"")</f>
        <v>8</v>
      </c>
      <c r="W120" s="143" t="str">
        <f t="shared" si="4"/>
        <v>Siam NDK</v>
      </c>
      <c r="X120" s="146">
        <f t="shared" ca="1" si="15"/>
        <v>100</v>
      </c>
      <c r="Y120" s="146">
        <f t="shared" ca="1" si="11"/>
        <v>54</v>
      </c>
      <c r="AA120" s="143" t="s">
        <v>107</v>
      </c>
      <c r="AB120" s="146">
        <v>100</v>
      </c>
      <c r="AC120" s="146">
        <v>9.1999999999999993</v>
      </c>
    </row>
    <row r="121" spans="1:29" x14ac:dyDescent="0.15">
      <c r="A121" s="125">
        <f t="shared" si="6"/>
        <v>50</v>
      </c>
      <c r="B121" s="143" t="s">
        <v>245</v>
      </c>
      <c r="C121" s="144">
        <v>100</v>
      </c>
      <c r="D121" s="144">
        <v>14</v>
      </c>
      <c r="E121" s="144">
        <f t="shared" si="0"/>
        <v>100</v>
      </c>
      <c r="F121" s="144" t="str">
        <f t="shared" si="1"/>
        <v/>
      </c>
      <c r="G121" s="144" t="str">
        <f t="shared" si="2"/>
        <v/>
      </c>
      <c r="H121" s="144" t="str">
        <f t="shared" si="3"/>
        <v/>
      </c>
      <c r="J121" s="145" t="s">
        <v>255</v>
      </c>
      <c r="K121" s="146">
        <v>100</v>
      </c>
      <c r="L121" s="146">
        <v>60</v>
      </c>
      <c r="M121" s="144">
        <f t="shared" si="7"/>
        <v>100</v>
      </c>
      <c r="N121" s="144" t="str">
        <f t="shared" si="8"/>
        <v/>
      </c>
      <c r="O121" s="144" t="str">
        <f t="shared" si="12"/>
        <v/>
      </c>
      <c r="P121" s="144" t="str">
        <f t="shared" si="9"/>
        <v/>
      </c>
      <c r="R121" s="141">
        <f t="shared" si="10"/>
        <v>50</v>
      </c>
      <c r="S121" s="143" t="str">
        <f>IFERROR(VLOOKUP(R121,'Lot Record &amp; Point'!$B$9:$D$199,3,0),"")</f>
        <v>Sakuma</v>
      </c>
      <c r="T121" s="146">
        <f>IFERROR(VLOOKUP(S121,'Lot Record &amp; Point'!$D$6:$Q$199,14,0),"")</f>
        <v>100</v>
      </c>
      <c r="U121" s="146">
        <f>IFERROR(VLOOKUP(S121,'Lot Record &amp; Point'!$D$6:$P$199,8,0),"")</f>
        <v>160</v>
      </c>
      <c r="W121" s="143" t="str">
        <f t="shared" si="4"/>
        <v>Sakuma</v>
      </c>
      <c r="X121" s="146">
        <f t="shared" ca="1" si="15"/>
        <v>100</v>
      </c>
      <c r="Y121" s="146">
        <f t="shared" ca="1" si="11"/>
        <v>359</v>
      </c>
      <c r="AA121" s="143" t="s">
        <v>108</v>
      </c>
      <c r="AB121" s="146">
        <v>100</v>
      </c>
      <c r="AC121" s="146">
        <v>39.799999999999997</v>
      </c>
    </row>
    <row r="122" spans="1:29" x14ac:dyDescent="0.15">
      <c r="A122" s="125">
        <f t="shared" si="6"/>
        <v>51</v>
      </c>
      <c r="B122" s="143" t="s">
        <v>256</v>
      </c>
      <c r="C122" s="144">
        <v>100</v>
      </c>
      <c r="D122" s="144">
        <v>15</v>
      </c>
      <c r="E122" s="144">
        <f t="shared" si="0"/>
        <v>100</v>
      </c>
      <c r="F122" s="144" t="str">
        <f t="shared" si="1"/>
        <v/>
      </c>
      <c r="G122" s="144" t="str">
        <f t="shared" si="2"/>
        <v/>
      </c>
      <c r="H122" s="144" t="str">
        <f t="shared" si="3"/>
        <v/>
      </c>
      <c r="J122" s="143" t="s">
        <v>124</v>
      </c>
      <c r="K122" s="144">
        <v>100</v>
      </c>
      <c r="L122" s="146">
        <v>66</v>
      </c>
      <c r="M122" s="144">
        <f t="shared" si="7"/>
        <v>100</v>
      </c>
      <c r="N122" s="144" t="str">
        <f t="shared" si="8"/>
        <v/>
      </c>
      <c r="O122" s="144" t="str">
        <f t="shared" si="12"/>
        <v/>
      </c>
      <c r="P122" s="144" t="str">
        <f t="shared" si="9"/>
        <v/>
      </c>
      <c r="R122" s="141">
        <f t="shared" si="10"/>
        <v>51</v>
      </c>
      <c r="S122" s="143" t="str">
        <f>IFERROR(VLOOKUP(R122,'Lot Record &amp; Point'!$B$9:$D$199,3,0),"")</f>
        <v>YS Tech</v>
      </c>
      <c r="T122" s="146">
        <f>IFERROR(VLOOKUP(S122,'Lot Record &amp; Point'!$D$6:$Q$199,14,0),"")</f>
        <v>100</v>
      </c>
      <c r="U122" s="146">
        <f>IFERROR(VLOOKUP(S122,'Lot Record &amp; Point'!$D$6:$P$199,8,0),"")</f>
        <v>186</v>
      </c>
      <c r="W122" s="143" t="str">
        <f t="shared" si="4"/>
        <v>YS Tech</v>
      </c>
      <c r="X122" s="146">
        <f t="shared" ca="1" si="15"/>
        <v>100</v>
      </c>
      <c r="Y122" s="146">
        <f t="shared" ca="1" si="11"/>
        <v>204</v>
      </c>
      <c r="AA122" s="143" t="s">
        <v>109</v>
      </c>
      <c r="AB122" s="146">
        <v>100</v>
      </c>
      <c r="AC122" s="146">
        <v>3.6</v>
      </c>
    </row>
    <row r="123" spans="1:29" x14ac:dyDescent="0.15">
      <c r="A123" s="125">
        <f t="shared" si="6"/>
        <v>52</v>
      </c>
      <c r="B123" s="143" t="s">
        <v>189</v>
      </c>
      <c r="C123" s="144">
        <v>100</v>
      </c>
      <c r="D123" s="144">
        <v>15</v>
      </c>
      <c r="E123" s="144">
        <f t="shared" si="0"/>
        <v>100</v>
      </c>
      <c r="F123" s="144" t="str">
        <f t="shared" si="1"/>
        <v/>
      </c>
      <c r="G123" s="144" t="str">
        <f t="shared" si="2"/>
        <v/>
      </c>
      <c r="H123" s="144" t="str">
        <f t="shared" si="3"/>
        <v/>
      </c>
      <c r="J123" s="143" t="s">
        <v>184</v>
      </c>
      <c r="K123" s="144">
        <v>100</v>
      </c>
      <c r="L123" s="146">
        <v>68</v>
      </c>
      <c r="M123" s="144">
        <f t="shared" si="7"/>
        <v>100</v>
      </c>
      <c r="N123" s="144" t="str">
        <f t="shared" si="8"/>
        <v/>
      </c>
      <c r="O123" s="144" t="str">
        <f t="shared" si="12"/>
        <v/>
      </c>
      <c r="P123" s="144" t="str">
        <f t="shared" si="9"/>
        <v/>
      </c>
      <c r="R123" s="141">
        <f t="shared" si="10"/>
        <v>52</v>
      </c>
      <c r="S123" s="143" t="str">
        <f>IFERROR(VLOOKUP(R123,'Lot Record &amp; Point'!$B$9:$D$199,3,0),"")</f>
        <v>Tsuchiya</v>
      </c>
      <c r="T123" s="146">
        <f>IFERROR(VLOOKUP(S123,'Lot Record &amp; Point'!$D$6:$Q$199,14,0),"")</f>
        <v>100</v>
      </c>
      <c r="U123" s="146">
        <f>IFERROR(VLOOKUP(S123,'Lot Record &amp; Point'!$D$6:$P$199,8,0),"")</f>
        <v>13</v>
      </c>
      <c r="W123" s="143" t="str">
        <f t="shared" si="4"/>
        <v>Tsuchiya</v>
      </c>
      <c r="X123" s="146">
        <f t="shared" ca="1" si="15"/>
        <v>100</v>
      </c>
      <c r="Y123" s="146">
        <f t="shared" ca="1" si="11"/>
        <v>258</v>
      </c>
      <c r="AA123" s="143" t="s">
        <v>110</v>
      </c>
      <c r="AB123" s="146">
        <v>100</v>
      </c>
      <c r="AC123" s="146">
        <v>49</v>
      </c>
    </row>
    <row r="124" spans="1:29" x14ac:dyDescent="0.15">
      <c r="A124" s="125">
        <f t="shared" si="6"/>
        <v>53</v>
      </c>
      <c r="B124" s="143" t="s">
        <v>103</v>
      </c>
      <c r="C124" s="144">
        <v>100</v>
      </c>
      <c r="D124" s="144">
        <v>16</v>
      </c>
      <c r="E124" s="144">
        <f t="shared" si="0"/>
        <v>100</v>
      </c>
      <c r="F124" s="144" t="str">
        <f t="shared" si="1"/>
        <v/>
      </c>
      <c r="G124" s="144" t="str">
        <f t="shared" si="2"/>
        <v/>
      </c>
      <c r="H124" s="144" t="str">
        <f t="shared" si="3"/>
        <v/>
      </c>
      <c r="J124" s="143" t="s">
        <v>146</v>
      </c>
      <c r="K124" s="144">
        <v>100</v>
      </c>
      <c r="L124" s="146">
        <v>69</v>
      </c>
      <c r="M124" s="144">
        <f t="shared" si="7"/>
        <v>100</v>
      </c>
      <c r="N124" s="144" t="str">
        <f t="shared" si="8"/>
        <v/>
      </c>
      <c r="O124" s="144" t="str">
        <f t="shared" si="12"/>
        <v/>
      </c>
      <c r="P124" s="144" t="str">
        <f t="shared" si="9"/>
        <v/>
      </c>
      <c r="R124" s="141">
        <f t="shared" si="10"/>
        <v>53</v>
      </c>
      <c r="S124" s="143" t="str">
        <f>IFERROR(VLOOKUP(R124,'Lot Record &amp; Point'!$B$9:$D$199,3,0),"")</f>
        <v>KOBATECH</v>
      </c>
      <c r="T124" s="146">
        <f>IFERROR(VLOOKUP(S124,'Lot Record &amp; Point'!$D$6:$Q$199,14,0),"")</f>
        <v>100</v>
      </c>
      <c r="U124" s="146">
        <f>IFERROR(VLOOKUP(S124,'Lot Record &amp; Point'!$D$6:$P$199,8,0),"")</f>
        <v>6</v>
      </c>
      <c r="W124" s="143" t="str">
        <f t="shared" si="4"/>
        <v>KOBATECH</v>
      </c>
      <c r="X124" s="146">
        <f t="shared" ca="1" si="15"/>
        <v>100</v>
      </c>
      <c r="Y124" s="146">
        <f t="shared" ca="1" si="11"/>
        <v>17</v>
      </c>
      <c r="AA124" s="143" t="s">
        <v>111</v>
      </c>
      <c r="AB124" s="146">
        <v>100</v>
      </c>
      <c r="AC124" s="146">
        <v>2.2000000000000002</v>
      </c>
    </row>
    <row r="125" spans="1:29" ht="16.5" x14ac:dyDescent="0.15">
      <c r="A125" s="125">
        <f t="shared" si="6"/>
        <v>54</v>
      </c>
      <c r="B125" s="147" t="s">
        <v>152</v>
      </c>
      <c r="C125" s="144">
        <v>100</v>
      </c>
      <c r="D125" s="144">
        <v>17</v>
      </c>
      <c r="E125" s="144">
        <f t="shared" si="0"/>
        <v>100</v>
      </c>
      <c r="F125" s="144" t="str">
        <f t="shared" si="1"/>
        <v/>
      </c>
      <c r="G125" s="144" t="str">
        <f t="shared" si="2"/>
        <v/>
      </c>
      <c r="H125" s="144" t="str">
        <f t="shared" si="3"/>
        <v/>
      </c>
      <c r="J125" s="143" t="s">
        <v>246</v>
      </c>
      <c r="K125" s="144">
        <v>100</v>
      </c>
      <c r="L125" s="146">
        <v>70</v>
      </c>
      <c r="M125" s="144">
        <f t="shared" si="7"/>
        <v>100</v>
      </c>
      <c r="N125" s="144" t="str">
        <f t="shared" si="8"/>
        <v/>
      </c>
      <c r="O125" s="144" t="str">
        <f t="shared" si="12"/>
        <v/>
      </c>
      <c r="P125" s="144" t="str">
        <f t="shared" si="9"/>
        <v/>
      </c>
      <c r="R125" s="141">
        <f t="shared" si="10"/>
        <v>54</v>
      </c>
      <c r="S125" s="143" t="str">
        <f>IFERROR(VLOOKUP(R125,'Lot Record &amp; Point'!$B$9:$D$199,3,0),"")</f>
        <v>KOTOBUKI</v>
      </c>
      <c r="T125" s="146">
        <f>IFERROR(VLOOKUP(S125,'Lot Record &amp; Point'!$D$6:$Q$199,14,0),"")</f>
        <v>100</v>
      </c>
      <c r="U125" s="146">
        <f>IFERROR(VLOOKUP(S125,'Lot Record &amp; Point'!$D$6:$P$199,8,0),"")</f>
        <v>6</v>
      </c>
      <c r="W125" s="143" t="str">
        <f t="shared" si="4"/>
        <v>KOTOBUKI</v>
      </c>
      <c r="X125" s="146">
        <f t="shared" ca="1" si="15"/>
        <v>100</v>
      </c>
      <c r="Y125" s="146">
        <f t="shared" ca="1" si="11"/>
        <v>14</v>
      </c>
      <c r="AA125" s="143" t="s">
        <v>112</v>
      </c>
      <c r="AB125" s="146">
        <v>100</v>
      </c>
      <c r="AC125" s="146">
        <v>1.6</v>
      </c>
    </row>
    <row r="126" spans="1:29" x14ac:dyDescent="0.15">
      <c r="A126" s="125">
        <f t="shared" si="6"/>
        <v>55</v>
      </c>
      <c r="B126" s="145" t="s">
        <v>86</v>
      </c>
      <c r="C126" s="144">
        <v>100</v>
      </c>
      <c r="D126" s="144">
        <v>18</v>
      </c>
      <c r="E126" s="144">
        <f t="shared" si="0"/>
        <v>100</v>
      </c>
      <c r="F126" s="144" t="str">
        <f t="shared" si="1"/>
        <v/>
      </c>
      <c r="G126" s="144" t="str">
        <f t="shared" si="2"/>
        <v/>
      </c>
      <c r="H126" s="144" t="str">
        <f t="shared" si="3"/>
        <v/>
      </c>
      <c r="J126" s="143" t="s">
        <v>96</v>
      </c>
      <c r="K126" s="144">
        <v>100</v>
      </c>
      <c r="L126" s="146">
        <v>73</v>
      </c>
      <c r="M126" s="144">
        <f t="shared" si="7"/>
        <v>100</v>
      </c>
      <c r="N126" s="144" t="str">
        <f t="shared" si="8"/>
        <v/>
      </c>
      <c r="O126" s="144" t="str">
        <f t="shared" si="12"/>
        <v/>
      </c>
      <c r="P126" s="144" t="str">
        <f t="shared" si="9"/>
        <v/>
      </c>
      <c r="R126" s="141">
        <f t="shared" si="10"/>
        <v>55</v>
      </c>
      <c r="S126" s="143" t="str">
        <f>IFERROR(VLOOKUP(R126,'Lot Record &amp; Point'!$B$9:$D$199,3,0),"")</f>
        <v>NHK</v>
      </c>
      <c r="T126" s="146">
        <f>IFERROR(VLOOKUP(S126,'Lot Record &amp; Point'!$D$6:$Q$199,14,0),"")</f>
        <v>100</v>
      </c>
      <c r="U126" s="146">
        <f>IFERROR(VLOOKUP(S126,'Lot Record &amp; Point'!$D$6:$P$199,8,0),"")</f>
        <v>19</v>
      </c>
      <c r="W126" s="143" t="str">
        <f t="shared" si="4"/>
        <v>NHK</v>
      </c>
      <c r="X126" s="146">
        <f t="shared" ca="1" si="15"/>
        <v>100</v>
      </c>
      <c r="Y126" s="146">
        <f t="shared" ca="1" si="11"/>
        <v>42</v>
      </c>
      <c r="AA126" s="143" t="s">
        <v>113</v>
      </c>
      <c r="AB126" s="146">
        <v>100</v>
      </c>
      <c r="AC126" s="146">
        <v>4.5999999999999996</v>
      </c>
    </row>
    <row r="127" spans="1:29" x14ac:dyDescent="0.15">
      <c r="A127" s="125">
        <f t="shared" si="6"/>
        <v>56</v>
      </c>
      <c r="B127" s="143" t="s">
        <v>164</v>
      </c>
      <c r="C127" s="144">
        <v>100</v>
      </c>
      <c r="D127" s="144">
        <v>18</v>
      </c>
      <c r="E127" s="144">
        <f t="shared" si="0"/>
        <v>100</v>
      </c>
      <c r="F127" s="144" t="str">
        <f t="shared" si="1"/>
        <v/>
      </c>
      <c r="G127" s="144" t="str">
        <f t="shared" si="2"/>
        <v/>
      </c>
      <c r="H127" s="144" t="str">
        <f t="shared" si="3"/>
        <v/>
      </c>
      <c r="J127" s="143" t="s">
        <v>249</v>
      </c>
      <c r="K127" s="144">
        <v>100</v>
      </c>
      <c r="L127" s="146">
        <v>76</v>
      </c>
      <c r="M127" s="144">
        <f t="shared" si="7"/>
        <v>100</v>
      </c>
      <c r="N127" s="144" t="str">
        <f t="shared" si="8"/>
        <v/>
      </c>
      <c r="O127" s="144" t="str">
        <f t="shared" si="12"/>
        <v/>
      </c>
      <c r="P127" s="144" t="str">
        <f t="shared" si="9"/>
        <v/>
      </c>
      <c r="R127" s="141">
        <f t="shared" si="10"/>
        <v>56</v>
      </c>
      <c r="S127" s="143" t="str">
        <f>IFERROR(VLOOKUP(R127,'Lot Record &amp; Point'!$B$9:$D$199,3,0),"")</f>
        <v>Nippa</v>
      </c>
      <c r="T127" s="146">
        <f>IFERROR(VLOOKUP(S127,'Lot Record &amp; Point'!$D$6:$Q$199,14,0),"")</f>
        <v>100</v>
      </c>
      <c r="U127" s="146">
        <f>IFERROR(VLOOKUP(S127,'Lot Record &amp; Point'!$D$6:$P$199,8,0),"")</f>
        <v>66</v>
      </c>
      <c r="W127" s="143" t="str">
        <f t="shared" si="4"/>
        <v>Nippa</v>
      </c>
      <c r="X127" s="146">
        <f ca="1">IFERROR(IF(W127="","",IF($T$69="1",SUMIF($S$72:$S$201,W127,$T$72:$T$201),(SUMIF($S$72:$S$201,W127,$T$72:$T$201)+SUMIF($AA$72:$AA$201,W127,$AB$72:$AB$201)*($T$69-1))/$T$69)),"")</f>
        <v>96.666666666666671</v>
      </c>
      <c r="Y127" s="146">
        <f t="shared" ca="1" si="11"/>
        <v>153</v>
      </c>
      <c r="AA127" s="143" t="s">
        <v>114</v>
      </c>
      <c r="AB127" s="146">
        <v>96</v>
      </c>
      <c r="AC127" s="146">
        <v>17.399999999999999</v>
      </c>
    </row>
    <row r="128" spans="1:29" x14ac:dyDescent="0.15">
      <c r="A128" s="125">
        <f t="shared" si="6"/>
        <v>57</v>
      </c>
      <c r="B128" s="143" t="s">
        <v>113</v>
      </c>
      <c r="C128" s="144">
        <v>100</v>
      </c>
      <c r="D128" s="144">
        <v>19</v>
      </c>
      <c r="E128" s="144">
        <f t="shared" si="0"/>
        <v>100</v>
      </c>
      <c r="F128" s="144" t="str">
        <f t="shared" si="1"/>
        <v/>
      </c>
      <c r="G128" s="144" t="str">
        <f t="shared" si="2"/>
        <v/>
      </c>
      <c r="H128" s="144" t="str">
        <f t="shared" si="3"/>
        <v/>
      </c>
      <c r="J128" s="143" t="s">
        <v>256</v>
      </c>
      <c r="K128" s="144">
        <v>100</v>
      </c>
      <c r="L128" s="146">
        <v>82</v>
      </c>
      <c r="M128" s="144">
        <f t="shared" si="7"/>
        <v>100</v>
      </c>
      <c r="N128" s="144" t="str">
        <f t="shared" si="8"/>
        <v/>
      </c>
      <c r="O128" s="144" t="str">
        <f t="shared" si="12"/>
        <v/>
      </c>
      <c r="P128" s="144" t="str">
        <f t="shared" si="9"/>
        <v/>
      </c>
      <c r="R128" s="141">
        <f t="shared" si="10"/>
        <v>57</v>
      </c>
      <c r="S128" s="143" t="str">
        <f>IFERROR(VLOOKUP(R128,'Lot Record &amp; Point'!$B$9:$D$199,3,0),"")</f>
        <v>Yamada</v>
      </c>
      <c r="T128" s="146">
        <f>IFERROR(VLOOKUP(S128,'Lot Record &amp; Point'!$D$6:$Q$199,14,0),"")</f>
        <v>100</v>
      </c>
      <c r="U128" s="146">
        <f>IFERROR(VLOOKUP(S128,'Lot Record &amp; Point'!$D$6:$P$199,8,0),"")</f>
        <v>3</v>
      </c>
      <c r="W128" s="143" t="str">
        <f t="shared" si="4"/>
        <v>Yamada</v>
      </c>
      <c r="X128" s="146">
        <f t="shared" ca="1" si="15"/>
        <v>100</v>
      </c>
      <c r="Y128" s="146">
        <f t="shared" ca="1" si="11"/>
        <v>18</v>
      </c>
      <c r="AA128" s="143" t="s">
        <v>116</v>
      </c>
      <c r="AB128" s="146">
        <v>100</v>
      </c>
      <c r="AC128" s="146">
        <v>3</v>
      </c>
    </row>
    <row r="129" spans="1:29" x14ac:dyDescent="0.15">
      <c r="A129" s="125">
        <f t="shared" si="6"/>
        <v>58</v>
      </c>
      <c r="B129" s="143" t="s">
        <v>238</v>
      </c>
      <c r="C129" s="144">
        <v>100</v>
      </c>
      <c r="D129" s="144">
        <v>20</v>
      </c>
      <c r="E129" s="144">
        <f t="shared" si="0"/>
        <v>100</v>
      </c>
      <c r="F129" s="144" t="str">
        <f t="shared" si="1"/>
        <v/>
      </c>
      <c r="G129" s="144" t="str">
        <f t="shared" si="2"/>
        <v/>
      </c>
      <c r="H129" s="144" t="str">
        <f t="shared" si="3"/>
        <v/>
      </c>
      <c r="J129" s="143" t="s">
        <v>88</v>
      </c>
      <c r="K129" s="144">
        <v>100</v>
      </c>
      <c r="L129" s="146">
        <v>87</v>
      </c>
      <c r="M129" s="144">
        <f t="shared" si="7"/>
        <v>100</v>
      </c>
      <c r="N129" s="144" t="str">
        <f t="shared" si="8"/>
        <v/>
      </c>
      <c r="O129" s="144" t="str">
        <f t="shared" si="12"/>
        <v/>
      </c>
      <c r="P129" s="144" t="str">
        <f t="shared" si="9"/>
        <v/>
      </c>
      <c r="R129" s="141">
        <f t="shared" si="10"/>
        <v>58</v>
      </c>
      <c r="S129" s="143" t="str">
        <f>IFERROR(VLOOKUP(R129,'Lot Record &amp; Point'!$B$9:$D$199,3,0),"")</f>
        <v>Daiki</v>
      </c>
      <c r="T129" s="146">
        <f>IFERROR(VLOOKUP(S129,'Lot Record &amp; Point'!$D$6:$Q$199,14,0),"")</f>
        <v>100</v>
      </c>
      <c r="U129" s="146">
        <f>IFERROR(VLOOKUP(S129,'Lot Record &amp; Point'!$D$6:$P$199,8,0),"")</f>
        <v>4</v>
      </c>
      <c r="W129" s="143" t="str">
        <f t="shared" si="4"/>
        <v>Daiki</v>
      </c>
      <c r="X129" s="146">
        <f t="shared" ca="1" si="15"/>
        <v>100</v>
      </c>
      <c r="Y129" s="146">
        <f t="shared" ca="1" si="11"/>
        <v>24</v>
      </c>
      <c r="AA129" s="143" t="s">
        <v>118</v>
      </c>
      <c r="AB129" s="146">
        <v>100</v>
      </c>
      <c r="AC129" s="146">
        <v>4</v>
      </c>
    </row>
    <row r="130" spans="1:29" x14ac:dyDescent="0.15">
      <c r="A130" s="125">
        <f t="shared" si="6"/>
        <v>59</v>
      </c>
      <c r="B130" s="145" t="s">
        <v>176</v>
      </c>
      <c r="C130" s="144">
        <v>100</v>
      </c>
      <c r="D130" s="144">
        <v>20</v>
      </c>
      <c r="E130" s="144">
        <f t="shared" si="0"/>
        <v>100</v>
      </c>
      <c r="F130" s="144" t="str">
        <f t="shared" si="1"/>
        <v/>
      </c>
      <c r="G130" s="144" t="str">
        <f t="shared" si="2"/>
        <v/>
      </c>
      <c r="H130" s="144" t="str">
        <f t="shared" si="3"/>
        <v/>
      </c>
      <c r="J130" s="143" t="s">
        <v>182</v>
      </c>
      <c r="K130" s="144">
        <v>100</v>
      </c>
      <c r="L130" s="146">
        <v>98</v>
      </c>
      <c r="M130" s="144">
        <f t="shared" si="7"/>
        <v>100</v>
      </c>
      <c r="N130" s="144" t="str">
        <f t="shared" si="8"/>
        <v/>
      </c>
      <c r="O130" s="144" t="str">
        <f t="shared" si="12"/>
        <v/>
      </c>
      <c r="P130" s="144" t="str">
        <f t="shared" si="9"/>
        <v/>
      </c>
      <c r="R130" s="141">
        <f t="shared" si="10"/>
        <v>59</v>
      </c>
      <c r="S130" s="143" t="str">
        <f>IFERROR(VLOOKUP(R130,'Lot Record &amp; Point'!$B$9:$D$199,3,0),"")</f>
        <v>DNKR</v>
      </c>
      <c r="T130" s="146">
        <f>IFERROR(VLOOKUP(S130,'Lot Record &amp; Point'!$D$6:$Q$199,14,0),"")</f>
        <v>100</v>
      </c>
      <c r="U130" s="146">
        <f>IFERROR(VLOOKUP(S130,'Lot Record &amp; Point'!$D$6:$P$199,8,0),"")</f>
        <v>81</v>
      </c>
      <c r="W130" s="143" t="str">
        <f t="shared" si="4"/>
        <v>DNKR</v>
      </c>
      <c r="X130" s="146">
        <f t="shared" ca="1" si="15"/>
        <v>100</v>
      </c>
      <c r="Y130" s="146">
        <f t="shared" ca="1" si="11"/>
        <v>513</v>
      </c>
      <c r="AA130" s="143" t="s">
        <v>122</v>
      </c>
      <c r="AB130" s="146">
        <v>100</v>
      </c>
      <c r="AC130" s="146">
        <v>86.4</v>
      </c>
    </row>
    <row r="131" spans="1:29" x14ac:dyDescent="0.15">
      <c r="A131" s="125">
        <f t="shared" si="6"/>
        <v>60</v>
      </c>
      <c r="B131" s="143" t="s">
        <v>38</v>
      </c>
      <c r="C131" s="144">
        <v>100</v>
      </c>
      <c r="D131" s="144">
        <v>21</v>
      </c>
      <c r="E131" s="144">
        <f t="shared" si="0"/>
        <v>100</v>
      </c>
      <c r="F131" s="144" t="str">
        <f t="shared" si="1"/>
        <v/>
      </c>
      <c r="G131" s="144" t="str">
        <f t="shared" si="2"/>
        <v/>
      </c>
      <c r="H131" s="144" t="str">
        <f t="shared" si="3"/>
        <v/>
      </c>
      <c r="J131" s="145" t="s">
        <v>238</v>
      </c>
      <c r="K131" s="144">
        <v>100</v>
      </c>
      <c r="L131" s="146">
        <v>103</v>
      </c>
      <c r="M131" s="144">
        <f t="shared" si="7"/>
        <v>100</v>
      </c>
      <c r="N131" s="144" t="str">
        <f t="shared" si="8"/>
        <v/>
      </c>
      <c r="O131" s="144" t="str">
        <f t="shared" si="12"/>
        <v/>
      </c>
      <c r="P131" s="144" t="str">
        <f t="shared" si="9"/>
        <v/>
      </c>
      <c r="R131" s="141">
        <f t="shared" si="10"/>
        <v>60</v>
      </c>
      <c r="S131" s="143" t="str">
        <f>IFERROR(VLOOKUP(R131,'Lot Record &amp; Point'!$B$9:$D$199,3,0),"")</f>
        <v>SANKO</v>
      </c>
      <c r="T131" s="146">
        <f>IFERROR(VLOOKUP(S131,'Lot Record &amp; Point'!$D$6:$Q$199,14,0),"")</f>
        <v>100</v>
      </c>
      <c r="U131" s="146">
        <f>IFERROR(VLOOKUP(S131,'Lot Record &amp; Point'!$D$6:$P$199,8,0),"")</f>
        <v>9</v>
      </c>
      <c r="W131" s="143" t="str">
        <f t="shared" si="4"/>
        <v>SANKO</v>
      </c>
      <c r="X131" s="146">
        <f t="shared" ca="1" si="15"/>
        <v>100</v>
      </c>
      <c r="Y131" s="146">
        <f t="shared" ca="1" si="11"/>
        <v>66</v>
      </c>
      <c r="AA131" s="143" t="s">
        <v>124</v>
      </c>
      <c r="AB131" s="146">
        <v>100</v>
      </c>
      <c r="AC131" s="146">
        <v>11.4</v>
      </c>
    </row>
    <row r="132" spans="1:29" x14ac:dyDescent="0.15">
      <c r="A132" s="125">
        <f t="shared" si="6"/>
        <v>61</v>
      </c>
      <c r="B132" s="145" t="s">
        <v>241</v>
      </c>
      <c r="C132" s="144">
        <v>100</v>
      </c>
      <c r="D132" s="144">
        <v>22</v>
      </c>
      <c r="E132" s="144">
        <f t="shared" si="0"/>
        <v>100</v>
      </c>
      <c r="F132" s="144" t="str">
        <f t="shared" si="1"/>
        <v/>
      </c>
      <c r="G132" s="144" t="str">
        <f t="shared" si="2"/>
        <v/>
      </c>
      <c r="H132" s="144" t="str">
        <f t="shared" si="3"/>
        <v/>
      </c>
      <c r="J132" s="145" t="s">
        <v>252</v>
      </c>
      <c r="K132" s="146">
        <v>100</v>
      </c>
      <c r="L132" s="146">
        <v>106</v>
      </c>
      <c r="M132" s="144">
        <f t="shared" si="7"/>
        <v>100</v>
      </c>
      <c r="N132" s="144" t="str">
        <f t="shared" si="8"/>
        <v/>
      </c>
      <c r="O132" s="144" t="str">
        <f t="shared" si="12"/>
        <v/>
      </c>
      <c r="P132" s="144" t="str">
        <f t="shared" si="9"/>
        <v/>
      </c>
      <c r="R132" s="141">
        <f t="shared" si="10"/>
        <v>61</v>
      </c>
      <c r="S132" s="147" t="str">
        <f>IFERROR(VLOOKUP(R132,'Lot Record &amp; Point'!$B$9:$D$199,3,0),"")</f>
        <v>OKAYA</v>
      </c>
      <c r="T132" s="146">
        <v>100</v>
      </c>
      <c r="U132" s="146">
        <f>IFERROR(VLOOKUP(S132,'Lot Record &amp; Point'!$D$6:$P$199,8,0),"")</f>
        <v>84</v>
      </c>
      <c r="W132" s="147" t="str">
        <f t="shared" si="4"/>
        <v>OKAYA</v>
      </c>
      <c r="X132" s="146">
        <f ca="1">IFERROR(IF(W132="","",IF($T$69="1",SUMIF($S$72:$S$201,W132,$T$72:$T$201),(SUMIF($S$72:$S$201,W132,$T$72:$T$201)+SUMIF($AA$72:$AA$201,W132,$AB$72:$AB$201)*($T$69-1))/$T$69)),"")</f>
        <v>100</v>
      </c>
      <c r="Y132" s="146">
        <f t="shared" ca="1" si="11"/>
        <v>504</v>
      </c>
      <c r="AA132" s="147" t="s">
        <v>126</v>
      </c>
      <c r="AB132" s="146">
        <v>100</v>
      </c>
      <c r="AC132" s="146">
        <v>84</v>
      </c>
    </row>
    <row r="133" spans="1:29" ht="16.5" x14ac:dyDescent="0.15">
      <c r="A133" s="125">
        <f t="shared" si="6"/>
        <v>62</v>
      </c>
      <c r="B133" s="143" t="s">
        <v>250</v>
      </c>
      <c r="C133" s="144">
        <v>100</v>
      </c>
      <c r="D133" s="144">
        <v>22</v>
      </c>
      <c r="E133" s="144">
        <f t="shared" si="0"/>
        <v>100</v>
      </c>
      <c r="F133" s="144" t="str">
        <f t="shared" si="1"/>
        <v/>
      </c>
      <c r="G133" s="144" t="str">
        <f t="shared" si="2"/>
        <v/>
      </c>
      <c r="H133" s="144" t="str">
        <f t="shared" si="3"/>
        <v/>
      </c>
      <c r="J133" s="143" t="s">
        <v>245</v>
      </c>
      <c r="K133" s="144">
        <v>100</v>
      </c>
      <c r="L133" s="146">
        <v>107</v>
      </c>
      <c r="M133" s="144">
        <f t="shared" si="7"/>
        <v>100</v>
      </c>
      <c r="N133" s="144" t="str">
        <f t="shared" si="8"/>
        <v/>
      </c>
      <c r="O133" s="144" t="str">
        <f t="shared" si="12"/>
        <v/>
      </c>
      <c r="P133" s="144" t="str">
        <f t="shared" si="9"/>
        <v/>
      </c>
      <c r="R133" s="141">
        <f t="shared" si="10"/>
        <v>62</v>
      </c>
      <c r="S133" s="143" t="str">
        <f>IFERROR(VLOOKUP(R133,'Lot Record &amp; Point'!$B$9:$D$199,3,0),"")</f>
        <v>HITACHI Thailand</v>
      </c>
      <c r="T133" s="146">
        <f>IFERROR(VLOOKUP(S133,'Lot Record &amp; Point'!$D$6:$Q$199,14,0),"")</f>
        <v>100</v>
      </c>
      <c r="U133" s="146">
        <f>IFERROR(VLOOKUP(S133,'Lot Record &amp; Point'!$D$6:$P$199,8,0),"")</f>
        <v>1</v>
      </c>
      <c r="W133" s="143" t="str">
        <f t="shared" si="4"/>
        <v>HITACHI Thailand</v>
      </c>
      <c r="X133" s="146">
        <f t="shared" ca="1" si="15"/>
        <v>100</v>
      </c>
      <c r="Y133" s="146">
        <f t="shared" ca="1" si="11"/>
        <v>6</v>
      </c>
      <c r="AA133" s="143" t="s">
        <v>128</v>
      </c>
      <c r="AB133" s="146">
        <v>100</v>
      </c>
      <c r="AC133" s="146">
        <v>1</v>
      </c>
    </row>
    <row r="134" spans="1:29" ht="16.5" x14ac:dyDescent="0.15">
      <c r="A134" s="125">
        <f t="shared" si="6"/>
        <v>63</v>
      </c>
      <c r="B134" s="143" t="s">
        <v>96</v>
      </c>
      <c r="C134" s="144">
        <v>100</v>
      </c>
      <c r="D134" s="144">
        <v>27</v>
      </c>
      <c r="E134" s="144">
        <f t="shared" si="0"/>
        <v>100</v>
      </c>
      <c r="F134" s="144" t="str">
        <f t="shared" si="1"/>
        <v/>
      </c>
      <c r="G134" s="144" t="str">
        <f t="shared" si="2"/>
        <v/>
      </c>
      <c r="H134" s="144" t="str">
        <f t="shared" si="3"/>
        <v/>
      </c>
      <c r="J134" s="143" t="s">
        <v>176</v>
      </c>
      <c r="K134" s="144">
        <v>100</v>
      </c>
      <c r="L134" s="146">
        <v>120</v>
      </c>
      <c r="M134" s="144">
        <f t="shared" si="7"/>
        <v>100</v>
      </c>
      <c r="N134" s="144" t="str">
        <f t="shared" si="8"/>
        <v/>
      </c>
      <c r="O134" s="144" t="str">
        <f t="shared" si="12"/>
        <v/>
      </c>
      <c r="P134" s="144" t="str">
        <f t="shared" si="9"/>
        <v/>
      </c>
      <c r="R134" s="141">
        <f t="shared" si="10"/>
        <v>63</v>
      </c>
      <c r="S134" s="143" t="str">
        <f>IFERROR(VLOOKUP(R134,'Lot Record &amp; Point'!$B$9:$D$199,3,0),"")</f>
        <v>AINE</v>
      </c>
      <c r="T134" s="146">
        <f>IFERROR(VLOOKUP(S134,'Lot Record &amp; Point'!$D$6:$Q$199,14,0),"")</f>
        <v>100</v>
      </c>
      <c r="U134" s="146">
        <f>IFERROR(VLOOKUP(S134,'Lot Record &amp; Point'!$D$6:$P$199,8,0),"")</f>
        <v>11</v>
      </c>
      <c r="W134" s="143" t="str">
        <f t="shared" si="4"/>
        <v>AINE</v>
      </c>
      <c r="X134" s="146">
        <f ca="1">IFERROR(IF(W134="","",IF($T$69="1",SUMIF($S$72:$S$201,W134,$T$72:$T$201),(SUMIF($S$72:$S$201,W134,$T$72:$T$201)+SUMIF($AA$72:$AA$201,W134,$AB$72:$AB$201)*($T$69-1))/$T$69)),"")</f>
        <v>100</v>
      </c>
      <c r="Y134" s="146">
        <f t="shared" ca="1" si="11"/>
        <v>60</v>
      </c>
      <c r="AA134" s="143" t="s">
        <v>255</v>
      </c>
      <c r="AB134" s="146">
        <v>100</v>
      </c>
      <c r="AC134" s="146">
        <v>9.8000000000000007</v>
      </c>
    </row>
    <row r="135" spans="1:29" x14ac:dyDescent="0.15">
      <c r="A135" s="125">
        <f t="shared" si="6"/>
        <v>64</v>
      </c>
      <c r="B135" s="143" t="s">
        <v>56</v>
      </c>
      <c r="C135" s="144">
        <v>100</v>
      </c>
      <c r="D135" s="144">
        <v>37</v>
      </c>
      <c r="E135" s="144">
        <f t="shared" si="0"/>
        <v>100</v>
      </c>
      <c r="F135" s="144" t="str">
        <f t="shared" si="1"/>
        <v/>
      </c>
      <c r="G135" s="144" t="str">
        <f t="shared" si="2"/>
        <v/>
      </c>
      <c r="H135" s="144" t="str">
        <f t="shared" si="3"/>
        <v/>
      </c>
      <c r="J135" s="143" t="s">
        <v>62</v>
      </c>
      <c r="K135" s="144">
        <v>100</v>
      </c>
      <c r="L135" s="146">
        <v>124</v>
      </c>
      <c r="M135" s="144">
        <f t="shared" si="7"/>
        <v>100</v>
      </c>
      <c r="N135" s="144" t="str">
        <f t="shared" si="8"/>
        <v/>
      </c>
      <c r="O135" s="144" t="str">
        <f t="shared" si="12"/>
        <v/>
      </c>
      <c r="P135" s="144" t="str">
        <f t="shared" si="9"/>
        <v/>
      </c>
      <c r="R135" s="141">
        <f t="shared" si="10"/>
        <v>64</v>
      </c>
      <c r="S135" s="143" t="str">
        <f>IFERROR(VLOOKUP(R135,'Lot Record &amp; Point'!$B$9:$D$199,3,0),"")</f>
        <v>HOKURIKU</v>
      </c>
      <c r="T135" s="146">
        <f>IFERROR(VLOOKUP(S135,'Lot Record &amp; Point'!$D$6:$Q$199,14,0),"")</f>
        <v>100</v>
      </c>
      <c r="U135" s="146">
        <f>IFERROR(VLOOKUP(S135,'Lot Record &amp; Point'!$D$6:$P$199,8,0),"")</f>
        <v>1</v>
      </c>
      <c r="W135" s="143" t="str">
        <f t="shared" si="4"/>
        <v>HOKURIKU</v>
      </c>
      <c r="X135" s="146">
        <f t="shared" ca="1" si="15"/>
        <v>100</v>
      </c>
      <c r="Y135" s="146">
        <f t="shared" ca="1" si="11"/>
        <v>5</v>
      </c>
      <c r="AA135" s="143" t="s">
        <v>132</v>
      </c>
      <c r="AB135" s="146">
        <v>100</v>
      </c>
      <c r="AC135" s="146">
        <v>0.8</v>
      </c>
    </row>
    <row r="136" spans="1:29" x14ac:dyDescent="0.15">
      <c r="A136" s="125">
        <f t="shared" si="6"/>
        <v>65</v>
      </c>
      <c r="B136" s="143" t="s">
        <v>106</v>
      </c>
      <c r="C136" s="144">
        <v>100</v>
      </c>
      <c r="D136" s="144">
        <v>40</v>
      </c>
      <c r="E136" s="144">
        <f t="shared" ref="E136:E199" si="16">IF(AND($C$62&lt;C136,C136&lt;=$H$62),C136,"")</f>
        <v>100</v>
      </c>
      <c r="F136" s="144" t="str">
        <f t="shared" ref="F136:F199" si="17">IF(AND($C$63&lt;=C136,C136&lt;$H$63),C136,"")</f>
        <v/>
      </c>
      <c r="G136" s="144" t="str">
        <f t="shared" ref="G136:G199" si="18">IF(AND($C$64&lt;=C136,C136&lt;$H$64),C136,"")</f>
        <v/>
      </c>
      <c r="H136" s="144" t="str">
        <f t="shared" ref="H136:H199" si="19">IF(C136&lt;$H$65,C136,"")</f>
        <v/>
      </c>
      <c r="J136" s="145" t="s">
        <v>250</v>
      </c>
      <c r="K136" s="144">
        <v>100</v>
      </c>
      <c r="L136" s="146">
        <v>132</v>
      </c>
      <c r="M136" s="144">
        <f t="shared" si="7"/>
        <v>100</v>
      </c>
      <c r="N136" s="144" t="str">
        <f t="shared" si="8"/>
        <v/>
      </c>
      <c r="O136" s="144" t="str">
        <f t="shared" si="12"/>
        <v/>
      </c>
      <c r="P136" s="144" t="str">
        <f t="shared" si="9"/>
        <v/>
      </c>
      <c r="R136" s="141">
        <f t="shared" si="10"/>
        <v>65</v>
      </c>
      <c r="S136" s="143" t="str">
        <f>IFERROR(VLOOKUP(R136,'Lot Record &amp; Point'!$B$9:$D$199,3,0),"")</f>
        <v>NTA</v>
      </c>
      <c r="T136" s="146">
        <f>IFERROR(VLOOKUP(S136,'Lot Record &amp; Point'!$D$6:$Q$199,14,0),"")</f>
        <v>100</v>
      </c>
      <c r="U136" s="146">
        <f>IFERROR(VLOOKUP(S136,'Lot Record &amp; Point'!$D$6:$P$199,8,0),"")</f>
        <v>160</v>
      </c>
      <c r="W136" s="143" t="str">
        <f t="shared" ref="W136:W199" si="20">S136</f>
        <v>NTA</v>
      </c>
      <c r="X136" s="146">
        <f t="shared" ca="1" si="15"/>
        <v>96.666666666666671</v>
      </c>
      <c r="Y136" s="146">
        <f t="shared" ca="1" si="11"/>
        <v>973</v>
      </c>
      <c r="AA136" s="143" t="s">
        <v>134</v>
      </c>
      <c r="AB136" s="146">
        <v>96</v>
      </c>
      <c r="AC136" s="146">
        <v>162.6</v>
      </c>
    </row>
    <row r="137" spans="1:29" ht="16.5" x14ac:dyDescent="0.15">
      <c r="A137" s="125">
        <f t="shared" ref="A137:A200" si="21">+A136+1</f>
        <v>66</v>
      </c>
      <c r="B137" s="143" t="s">
        <v>74</v>
      </c>
      <c r="C137" s="144">
        <v>100</v>
      </c>
      <c r="D137" s="144">
        <v>41</v>
      </c>
      <c r="E137" s="144">
        <f t="shared" si="16"/>
        <v>100</v>
      </c>
      <c r="F137" s="144" t="str">
        <f t="shared" si="17"/>
        <v/>
      </c>
      <c r="G137" s="144" t="str">
        <f t="shared" si="18"/>
        <v/>
      </c>
      <c r="H137" s="144" t="str">
        <f t="shared" si="19"/>
        <v/>
      </c>
      <c r="J137" s="143" t="s">
        <v>38</v>
      </c>
      <c r="K137" s="144">
        <v>100</v>
      </c>
      <c r="L137" s="146">
        <v>138</v>
      </c>
      <c r="M137" s="144">
        <f t="shared" ref="M137:M200" si="22">IF(AND($C$62&lt;K137,K137&lt;=$H$62),K137,"")</f>
        <v>100</v>
      </c>
      <c r="N137" s="144" t="str">
        <f t="shared" ref="N137:N200" si="23">IF(AND($C$63&lt;=K137,K137&lt;$H$63),K137,"")</f>
        <v/>
      </c>
      <c r="O137" s="144" t="str">
        <f t="shared" si="12"/>
        <v/>
      </c>
      <c r="P137" s="144" t="str">
        <f t="shared" ref="P137:P200" si="24">IF(K137&lt;$H$65,K137,"")</f>
        <v/>
      </c>
      <c r="R137" s="141">
        <f t="shared" ref="R137:R200" si="25">+R136+1</f>
        <v>66</v>
      </c>
      <c r="S137" s="143" t="str">
        <f>IFERROR(VLOOKUP(R137,'Lot Record &amp; Point'!$B$9:$D$199,3,0),"")</f>
        <v>SCHAEFFLER</v>
      </c>
      <c r="T137" s="146">
        <f>IFERROR(VLOOKUP(S137,'Lot Record &amp; Point'!$D$6:$Q$199,14,0),"")</f>
        <v>100</v>
      </c>
      <c r="U137" s="146">
        <f>IFERROR(VLOOKUP(S137,'Lot Record &amp; Point'!$D$6:$P$199,8,0),"")</f>
        <v>8</v>
      </c>
      <c r="W137" s="143" t="str">
        <f t="shared" si="20"/>
        <v>SCHAEFFLER</v>
      </c>
      <c r="X137" s="146">
        <f t="shared" ca="1" si="15"/>
        <v>100</v>
      </c>
      <c r="Y137" s="146">
        <f t="shared" ref="Y137:Y200" ca="1" si="26">IFERROR(IF(W137="","",IF($T$69="1",SUMIF($S$72:$S$201,W137,$U$72:$U$201),SUMIF($S$72:$S$201,W137,$U$72:$U$201)+SUMIF($AA$72:$AA$201,W137,$AC$72:$AC$201)*($T$69-1))),"")</f>
        <v>58</v>
      </c>
      <c r="AA137" s="143" t="s">
        <v>253</v>
      </c>
      <c r="AB137" s="146">
        <v>100</v>
      </c>
      <c r="AC137" s="146">
        <v>10</v>
      </c>
    </row>
    <row r="138" spans="1:29" x14ac:dyDescent="0.15">
      <c r="A138" s="125">
        <f t="shared" si="21"/>
        <v>67</v>
      </c>
      <c r="B138" s="143" t="s">
        <v>154</v>
      </c>
      <c r="C138" s="144">
        <v>100</v>
      </c>
      <c r="D138" s="144">
        <v>43</v>
      </c>
      <c r="E138" s="144">
        <f t="shared" si="16"/>
        <v>100</v>
      </c>
      <c r="F138" s="144" t="str">
        <f t="shared" si="17"/>
        <v/>
      </c>
      <c r="G138" s="144" t="str">
        <f t="shared" si="18"/>
        <v/>
      </c>
      <c r="H138" s="144" t="str">
        <f t="shared" si="19"/>
        <v/>
      </c>
      <c r="J138" s="143" t="s">
        <v>86</v>
      </c>
      <c r="K138" s="144">
        <v>100</v>
      </c>
      <c r="L138" s="146">
        <v>141</v>
      </c>
      <c r="M138" s="144">
        <f t="shared" si="22"/>
        <v>100</v>
      </c>
      <c r="N138" s="144" t="str">
        <f t="shared" si="23"/>
        <v/>
      </c>
      <c r="O138" s="144" t="str">
        <f t="shared" si="12"/>
        <v/>
      </c>
      <c r="P138" s="144" t="str">
        <f t="shared" si="24"/>
        <v/>
      </c>
      <c r="R138" s="141">
        <f t="shared" si="25"/>
        <v>67</v>
      </c>
      <c r="S138" s="143" t="str">
        <f>IFERROR(VLOOKUP(R138,'Lot Record &amp; Point'!$B$9:$D$199,3,0),"")</f>
        <v>ITOMOL</v>
      </c>
      <c r="T138" s="146">
        <f>IFERROR(VLOOKUP(S138,'Lot Record &amp; Point'!$D$6:$Q$199,14,0),"")</f>
        <v>100</v>
      </c>
      <c r="U138" s="146">
        <f>IFERROR(VLOOKUP(S138,'Lot Record &amp; Point'!$D$6:$P$199,8,0),"")</f>
        <v>2</v>
      </c>
      <c r="W138" s="143" t="str">
        <f t="shared" si="20"/>
        <v>ITOMOL</v>
      </c>
      <c r="X138" s="146">
        <f t="shared" ca="1" si="15"/>
        <v>100</v>
      </c>
      <c r="Y138" s="146">
        <f t="shared" ca="1" si="26"/>
        <v>14</v>
      </c>
      <c r="AA138" s="143" t="s">
        <v>138</v>
      </c>
      <c r="AB138" s="146">
        <v>100</v>
      </c>
      <c r="AC138" s="146">
        <v>2.4</v>
      </c>
    </row>
    <row r="139" spans="1:29" ht="16.5" x14ac:dyDescent="0.15">
      <c r="A139" s="125">
        <f t="shared" si="21"/>
        <v>68</v>
      </c>
      <c r="B139" s="143" t="s">
        <v>156</v>
      </c>
      <c r="C139" s="144">
        <v>100</v>
      </c>
      <c r="D139" s="144">
        <v>58</v>
      </c>
      <c r="E139" s="144">
        <f t="shared" si="16"/>
        <v>100</v>
      </c>
      <c r="F139" s="144" t="str">
        <f t="shared" si="17"/>
        <v/>
      </c>
      <c r="G139" s="144" t="str">
        <f t="shared" si="18"/>
        <v/>
      </c>
      <c r="H139" s="144" t="str">
        <f t="shared" si="19"/>
        <v/>
      </c>
      <c r="J139" s="143" t="s">
        <v>164</v>
      </c>
      <c r="K139" s="144">
        <v>100</v>
      </c>
      <c r="L139" s="146">
        <v>155</v>
      </c>
      <c r="M139" s="144">
        <f t="shared" si="22"/>
        <v>100</v>
      </c>
      <c r="N139" s="144" t="str">
        <f t="shared" si="23"/>
        <v/>
      </c>
      <c r="O139" s="144" t="str">
        <f t="shared" ref="O139:O201" si="27">IF(AND($C$64&lt;=K139,K139&lt;$H$64),K139,"")</f>
        <v/>
      </c>
      <c r="P139" s="144" t="str">
        <f t="shared" si="24"/>
        <v/>
      </c>
      <c r="R139" s="141">
        <f t="shared" si="25"/>
        <v>68</v>
      </c>
      <c r="S139" s="143" t="str">
        <f>IFERROR(VLOOKUP(R139,'Lot Record &amp; Point'!$B$9:$D$199,3,0),"")</f>
        <v xml:space="preserve">DAIMET KLANG </v>
      </c>
      <c r="T139" s="146">
        <f>IFERROR(VLOOKUP(S139,'Lot Record &amp; Point'!$D$6:$Q$199,14,0),"")</f>
        <v>100</v>
      </c>
      <c r="U139" s="146">
        <f>IFERROR(VLOOKUP(S139,'Lot Record &amp; Point'!$D$6:$P$199,8,0),"")</f>
        <v>1</v>
      </c>
      <c r="W139" s="143" t="str">
        <f t="shared" si="20"/>
        <v xml:space="preserve">DAIMET KLANG </v>
      </c>
      <c r="X139" s="146">
        <f t="shared" ca="1" si="15"/>
        <v>100</v>
      </c>
      <c r="Y139" s="146">
        <f t="shared" ca="1" si="26"/>
        <v>5</v>
      </c>
      <c r="AA139" s="143" t="s">
        <v>240</v>
      </c>
      <c r="AB139" s="146">
        <v>100</v>
      </c>
      <c r="AC139" s="146">
        <v>0.8</v>
      </c>
    </row>
    <row r="140" spans="1:29" x14ac:dyDescent="0.15">
      <c r="A140" s="125">
        <f t="shared" si="21"/>
        <v>69</v>
      </c>
      <c r="B140" s="143" t="s">
        <v>99</v>
      </c>
      <c r="C140" s="144">
        <v>100</v>
      </c>
      <c r="D140" s="144">
        <v>62</v>
      </c>
      <c r="E140" s="144">
        <f t="shared" si="16"/>
        <v>100</v>
      </c>
      <c r="F140" s="144" t="str">
        <f t="shared" si="17"/>
        <v/>
      </c>
      <c r="G140" s="144" t="str">
        <f t="shared" si="18"/>
        <v/>
      </c>
      <c r="H140" s="144" t="str">
        <f t="shared" si="19"/>
        <v/>
      </c>
      <c r="J140" s="145" t="s">
        <v>98</v>
      </c>
      <c r="K140" s="146">
        <v>100</v>
      </c>
      <c r="L140" s="146">
        <v>168</v>
      </c>
      <c r="M140" s="144">
        <f t="shared" si="22"/>
        <v>100</v>
      </c>
      <c r="N140" s="144" t="str">
        <f t="shared" si="23"/>
        <v/>
      </c>
      <c r="O140" s="144" t="str">
        <f t="shared" si="27"/>
        <v/>
      </c>
      <c r="P140" s="144" t="str">
        <f t="shared" si="24"/>
        <v/>
      </c>
      <c r="R140" s="141">
        <f t="shared" si="25"/>
        <v>69</v>
      </c>
      <c r="S140" s="143" t="str">
        <f>IFERROR(VLOOKUP(R140,'Lot Record &amp; Point'!$B$9:$D$199,3,0),"")</f>
        <v>HOINAK</v>
      </c>
      <c r="T140" s="146">
        <f>IFERROR(VLOOKUP(S140,'Lot Record &amp; Point'!$D$6:$Q$199,14,0),"")</f>
        <v>100</v>
      </c>
      <c r="U140" s="146">
        <f>IFERROR(VLOOKUP(S140,'Lot Record &amp; Point'!$D$6:$P$199,8,0),"")</f>
        <v>15</v>
      </c>
      <c r="W140" s="143" t="str">
        <f t="shared" si="20"/>
        <v>HOINAK</v>
      </c>
      <c r="X140" s="146">
        <f t="shared" ca="1" si="15"/>
        <v>100</v>
      </c>
      <c r="Y140" s="146">
        <f t="shared" ca="1" si="26"/>
        <v>82</v>
      </c>
      <c r="AA140" s="143" t="s">
        <v>256</v>
      </c>
      <c r="AB140" s="146">
        <v>100</v>
      </c>
      <c r="AC140" s="146">
        <v>13.4</v>
      </c>
    </row>
    <row r="141" spans="1:29" x14ac:dyDescent="0.15">
      <c r="A141" s="125">
        <f t="shared" si="21"/>
        <v>70</v>
      </c>
      <c r="B141" s="147" t="s">
        <v>114</v>
      </c>
      <c r="C141" s="144">
        <v>100</v>
      </c>
      <c r="D141" s="144">
        <v>66</v>
      </c>
      <c r="E141" s="144">
        <f t="shared" si="16"/>
        <v>100</v>
      </c>
      <c r="F141" s="144" t="str">
        <f t="shared" si="17"/>
        <v/>
      </c>
      <c r="G141" s="144" t="str">
        <f t="shared" si="18"/>
        <v/>
      </c>
      <c r="H141" s="144" t="str">
        <f t="shared" si="19"/>
        <v/>
      </c>
      <c r="J141" s="143" t="s">
        <v>241</v>
      </c>
      <c r="K141" s="144">
        <v>100</v>
      </c>
      <c r="L141" s="146">
        <v>179</v>
      </c>
      <c r="M141" s="144">
        <f t="shared" si="22"/>
        <v>100</v>
      </c>
      <c r="N141" s="144" t="str">
        <f t="shared" si="23"/>
        <v/>
      </c>
      <c r="O141" s="144" t="str">
        <f t="shared" si="27"/>
        <v/>
      </c>
      <c r="P141" s="144" t="str">
        <f t="shared" si="24"/>
        <v/>
      </c>
      <c r="R141" s="141">
        <f t="shared" si="25"/>
        <v>70</v>
      </c>
      <c r="S141" s="143" t="str">
        <f>IFERROR(VLOOKUP(R141,'Lot Record &amp; Point'!$B$9:$D$199,3,0),"")</f>
        <v>HIRATA</v>
      </c>
      <c r="T141" s="146">
        <f>IFERROR(VLOOKUP(S141,'Lot Record &amp; Point'!$D$6:$Q$199,14,0),"")</f>
        <v>100</v>
      </c>
      <c r="U141" s="146">
        <f>IFERROR(VLOOKUP(S141,'Lot Record &amp; Point'!$D$6:$P$199,8,0),"")</f>
        <v>2</v>
      </c>
      <c r="W141" s="143" t="str">
        <f t="shared" si="20"/>
        <v>HIRATA</v>
      </c>
      <c r="X141" s="146">
        <f t="shared" ca="1" si="15"/>
        <v>100</v>
      </c>
      <c r="Y141" s="146">
        <f t="shared" ca="1" si="26"/>
        <v>6</v>
      </c>
      <c r="AA141" s="143" t="s">
        <v>248</v>
      </c>
      <c r="AB141" s="146">
        <v>100</v>
      </c>
      <c r="AC141" s="146">
        <v>0.8</v>
      </c>
    </row>
    <row r="142" spans="1:29" x14ac:dyDescent="0.15">
      <c r="A142" s="125">
        <f t="shared" si="21"/>
        <v>71</v>
      </c>
      <c r="B142" s="145" t="s">
        <v>64</v>
      </c>
      <c r="C142" s="144">
        <v>100</v>
      </c>
      <c r="D142" s="144">
        <v>76</v>
      </c>
      <c r="E142" s="144">
        <f t="shared" si="16"/>
        <v>100</v>
      </c>
      <c r="F142" s="144" t="str">
        <f t="shared" si="17"/>
        <v/>
      </c>
      <c r="G142" s="144" t="str">
        <f t="shared" si="18"/>
        <v/>
      </c>
      <c r="H142" s="144" t="str">
        <f t="shared" si="19"/>
        <v/>
      </c>
      <c r="J142" s="143" t="s">
        <v>100</v>
      </c>
      <c r="K142" s="144">
        <v>100</v>
      </c>
      <c r="L142" s="146">
        <v>189</v>
      </c>
      <c r="M142" s="144">
        <f t="shared" si="22"/>
        <v>100</v>
      </c>
      <c r="N142" s="144" t="str">
        <f t="shared" si="23"/>
        <v/>
      </c>
      <c r="O142" s="144" t="str">
        <f t="shared" si="27"/>
        <v/>
      </c>
      <c r="P142" s="144" t="str">
        <f t="shared" si="24"/>
        <v/>
      </c>
      <c r="R142" s="141">
        <f t="shared" si="25"/>
        <v>71</v>
      </c>
      <c r="S142" s="143" t="str">
        <f>IFERROR(VLOOKUP(R142,'Lot Record &amp; Point'!$B$9:$D$199,3,0),"")</f>
        <v>NOK THAI</v>
      </c>
      <c r="T142" s="146">
        <f>IFERROR(VLOOKUP(S142,'Lot Record &amp; Point'!$D$6:$Q$199,14,0),"")</f>
        <v>100</v>
      </c>
      <c r="U142" s="146">
        <f>IFERROR(VLOOKUP(S142,'Lot Record &amp; Point'!$D$6:$P$199,8,0),"")</f>
        <v>12</v>
      </c>
      <c r="W142" s="143" t="str">
        <f t="shared" si="20"/>
        <v>NOK THAI</v>
      </c>
      <c r="X142" s="146">
        <f t="shared" ca="1" si="15"/>
        <v>100</v>
      </c>
      <c r="Y142" s="146">
        <f t="shared" ca="1" si="26"/>
        <v>69</v>
      </c>
      <c r="AA142" s="143" t="s">
        <v>146</v>
      </c>
      <c r="AB142" s="146">
        <v>100</v>
      </c>
      <c r="AC142" s="146">
        <v>11.4</v>
      </c>
    </row>
    <row r="143" spans="1:29" x14ac:dyDescent="0.15">
      <c r="A143" s="125">
        <f t="shared" si="21"/>
        <v>72</v>
      </c>
      <c r="B143" s="143" t="s">
        <v>98</v>
      </c>
      <c r="C143" s="144">
        <v>100</v>
      </c>
      <c r="D143" s="144">
        <v>78</v>
      </c>
      <c r="E143" s="144">
        <f t="shared" si="16"/>
        <v>100</v>
      </c>
      <c r="F143" s="144" t="str">
        <f t="shared" si="17"/>
        <v/>
      </c>
      <c r="G143" s="144" t="str">
        <f t="shared" si="18"/>
        <v/>
      </c>
      <c r="H143" s="144" t="str">
        <f t="shared" si="19"/>
        <v/>
      </c>
      <c r="J143" s="145" t="s">
        <v>109</v>
      </c>
      <c r="K143" s="146">
        <v>100</v>
      </c>
      <c r="L143" s="146">
        <v>204</v>
      </c>
      <c r="M143" s="144">
        <f t="shared" si="22"/>
        <v>100</v>
      </c>
      <c r="N143" s="144" t="str">
        <f t="shared" si="23"/>
        <v/>
      </c>
      <c r="O143" s="144" t="str">
        <f t="shared" si="27"/>
        <v/>
      </c>
      <c r="P143" s="144" t="str">
        <f t="shared" si="24"/>
        <v/>
      </c>
      <c r="R143" s="141">
        <f t="shared" si="25"/>
        <v>72</v>
      </c>
      <c r="S143" s="143" t="str">
        <f>IFERROR(VLOOKUP(R143,'Lot Record &amp; Point'!$B$9:$D$199,3,0),"")</f>
        <v>NOK ASIA</v>
      </c>
      <c r="T143" s="146">
        <f>IFERROR(VLOOKUP(S143,'Lot Record &amp; Point'!$D$6:$Q$199,14,0),"")</f>
        <v>100</v>
      </c>
      <c r="U143" s="146">
        <f>IFERROR(VLOOKUP(S143,'Lot Record &amp; Point'!$D$6:$P$199,8,0),"")</f>
        <v>0</v>
      </c>
      <c r="W143" s="143" t="str">
        <f t="shared" si="20"/>
        <v>NOK ASIA</v>
      </c>
      <c r="X143" s="146">
        <f t="shared" ca="1" si="15"/>
        <v>100</v>
      </c>
      <c r="Y143" s="146">
        <f t="shared" ca="1" si="26"/>
        <v>0</v>
      </c>
      <c r="AA143" s="143" t="s">
        <v>148</v>
      </c>
      <c r="AB143" s="146">
        <v>100</v>
      </c>
      <c r="AC143" s="146">
        <v>0</v>
      </c>
    </row>
    <row r="144" spans="1:29" x14ac:dyDescent="0.15">
      <c r="A144" s="125">
        <f t="shared" si="21"/>
        <v>73</v>
      </c>
      <c r="B144" s="143" t="s">
        <v>82</v>
      </c>
      <c r="C144" s="144">
        <v>100</v>
      </c>
      <c r="D144" s="144">
        <v>81</v>
      </c>
      <c r="E144" s="144">
        <f t="shared" si="16"/>
        <v>100</v>
      </c>
      <c r="F144" s="144" t="str">
        <f t="shared" si="17"/>
        <v/>
      </c>
      <c r="G144" s="144" t="str">
        <f t="shared" si="18"/>
        <v/>
      </c>
      <c r="H144" s="144" t="str">
        <f t="shared" si="19"/>
        <v/>
      </c>
      <c r="J144" s="143" t="s">
        <v>95</v>
      </c>
      <c r="K144" s="144">
        <v>100</v>
      </c>
      <c r="L144" s="146">
        <v>213</v>
      </c>
      <c r="M144" s="144">
        <f t="shared" si="22"/>
        <v>100</v>
      </c>
      <c r="N144" s="144" t="str">
        <f t="shared" si="23"/>
        <v/>
      </c>
      <c r="O144" s="144" t="str">
        <f t="shared" si="27"/>
        <v/>
      </c>
      <c r="P144" s="144" t="str">
        <f t="shared" si="24"/>
        <v/>
      </c>
      <c r="R144" s="141">
        <f t="shared" si="25"/>
        <v>73</v>
      </c>
      <c r="S144" s="143" t="str">
        <f>IFERROR(VLOOKUP(R144,'Lot Record &amp; Point'!$B$9:$D$199,3,0),"")</f>
        <v xml:space="preserve">ASAHI KOSEI </v>
      </c>
      <c r="T144" s="146">
        <f>IFERROR(VLOOKUP(S144,'Lot Record &amp; Point'!$D$6:$Q$199,14,0),"")</f>
        <v>100</v>
      </c>
      <c r="U144" s="146">
        <f>IFERROR(VLOOKUP(S144,'Lot Record &amp; Point'!$D$6:$P$199,8,0),"")</f>
        <v>0</v>
      </c>
      <c r="W144" s="143" t="str">
        <f t="shared" si="20"/>
        <v xml:space="preserve">ASAHI KOSEI </v>
      </c>
      <c r="X144" s="146">
        <f t="shared" ca="1" si="15"/>
        <v>100</v>
      </c>
      <c r="Y144" s="146">
        <f t="shared" ca="1" si="26"/>
        <v>0</v>
      </c>
      <c r="AA144" s="143" t="s">
        <v>237</v>
      </c>
      <c r="AB144" s="146">
        <v>100</v>
      </c>
      <c r="AC144" s="146">
        <v>0</v>
      </c>
    </row>
    <row r="145" spans="1:29" ht="24.75" x14ac:dyDescent="0.15">
      <c r="A145" s="125">
        <f t="shared" si="21"/>
        <v>74</v>
      </c>
      <c r="B145" s="143" t="s">
        <v>122</v>
      </c>
      <c r="C145" s="144">
        <v>100</v>
      </c>
      <c r="D145" s="144">
        <v>81</v>
      </c>
      <c r="E145" s="144">
        <f t="shared" si="16"/>
        <v>100</v>
      </c>
      <c r="F145" s="144" t="str">
        <f t="shared" si="17"/>
        <v/>
      </c>
      <c r="G145" s="144" t="str">
        <f t="shared" si="18"/>
        <v/>
      </c>
      <c r="H145" s="144" t="str">
        <f t="shared" si="19"/>
        <v/>
      </c>
      <c r="J145" s="143" t="s">
        <v>154</v>
      </c>
      <c r="K145" s="144">
        <v>100</v>
      </c>
      <c r="L145" s="146">
        <v>235</v>
      </c>
      <c r="M145" s="144">
        <f t="shared" si="22"/>
        <v>100</v>
      </c>
      <c r="N145" s="144" t="str">
        <f t="shared" si="23"/>
        <v/>
      </c>
      <c r="O145" s="144" t="str">
        <f t="shared" si="27"/>
        <v/>
      </c>
      <c r="P145" s="144" t="str">
        <f t="shared" si="24"/>
        <v/>
      </c>
      <c r="R145" s="141">
        <f t="shared" si="25"/>
        <v>74</v>
      </c>
      <c r="S145" s="143" t="str">
        <f>IFERROR(VLOOKUP(R145,'Lot Record &amp; Point'!$B$9:$D$199,3,0),"")</f>
        <v xml:space="preserve">TOYOTA TSUSHO - AISP </v>
      </c>
      <c r="T145" s="146">
        <f>IFERROR(VLOOKUP(S145,'Lot Record &amp; Point'!$D$6:$Q$199,14,0),"")</f>
        <v>100</v>
      </c>
      <c r="U145" s="146">
        <f>IFERROR(VLOOKUP(S145,'Lot Record &amp; Point'!$D$6:$P$199,8,0),"")</f>
        <v>17</v>
      </c>
      <c r="W145" s="143" t="str">
        <f t="shared" si="20"/>
        <v xml:space="preserve">TOYOTA TSUSHO - AISP </v>
      </c>
      <c r="X145" s="146">
        <f ca="1">IFERROR(IF(W145="","",IF($T$69="1",SUMIF($S$72:$S$201,W145,$T$72:$T$201),(SUMIF($S$72:$S$201,W145,$T$72:$T$201)+SUMIF($AA$72:$AA$201,W145,$AB$72:$AB$201)*($T$69-1))/$T$69)),"")</f>
        <v>93.333333333333329</v>
      </c>
      <c r="Y145" s="146">
        <f t="shared" ca="1" si="26"/>
        <v>83</v>
      </c>
      <c r="AA145" s="143" t="s">
        <v>152</v>
      </c>
      <c r="AB145" s="146">
        <v>92</v>
      </c>
      <c r="AC145" s="146">
        <v>13.2</v>
      </c>
    </row>
    <row r="146" spans="1:29" x14ac:dyDescent="0.15">
      <c r="A146" s="125">
        <f t="shared" si="21"/>
        <v>75</v>
      </c>
      <c r="B146" s="143" t="s">
        <v>126</v>
      </c>
      <c r="C146" s="144">
        <v>100</v>
      </c>
      <c r="D146" s="144">
        <v>84</v>
      </c>
      <c r="E146" s="144">
        <f t="shared" si="16"/>
        <v>100</v>
      </c>
      <c r="F146" s="144" t="str">
        <f t="shared" si="17"/>
        <v/>
      </c>
      <c r="G146" s="144" t="str">
        <f t="shared" si="18"/>
        <v/>
      </c>
      <c r="H146" s="144" t="str">
        <f t="shared" si="19"/>
        <v/>
      </c>
      <c r="J146" s="143" t="s">
        <v>56</v>
      </c>
      <c r="K146" s="144">
        <v>100</v>
      </c>
      <c r="L146" s="146">
        <v>236</v>
      </c>
      <c r="M146" s="144">
        <f t="shared" si="22"/>
        <v>100</v>
      </c>
      <c r="N146" s="144" t="str">
        <f t="shared" si="23"/>
        <v/>
      </c>
      <c r="O146" s="144" t="str">
        <f t="shared" si="27"/>
        <v/>
      </c>
      <c r="P146" s="144" t="str">
        <f t="shared" si="24"/>
        <v/>
      </c>
      <c r="R146" s="141">
        <f t="shared" si="25"/>
        <v>75</v>
      </c>
      <c r="S146" s="143" t="str">
        <f>IFERROR(VLOOKUP(R146,'Lot Record &amp; Point'!$B$9:$D$199,3,0),"")</f>
        <v>SWS Thailand</v>
      </c>
      <c r="T146" s="146">
        <f>IFERROR(VLOOKUP(S146,'Lot Record &amp; Point'!$D$6:$Q$199,14,0),"")</f>
        <v>100</v>
      </c>
      <c r="U146" s="146">
        <f>IFERROR(VLOOKUP(S146,'Lot Record &amp; Point'!$D$6:$P$199,8,0),"")</f>
        <v>43</v>
      </c>
      <c r="W146" s="143" t="str">
        <f t="shared" si="20"/>
        <v>SWS Thailand</v>
      </c>
      <c r="X146" s="146">
        <f t="shared" ca="1" si="15"/>
        <v>100</v>
      </c>
      <c r="Y146" s="146">
        <f t="shared" ca="1" si="26"/>
        <v>235</v>
      </c>
      <c r="AA146" s="143" t="s">
        <v>154</v>
      </c>
      <c r="AB146" s="146">
        <v>100</v>
      </c>
      <c r="AC146" s="146">
        <v>38.4</v>
      </c>
    </row>
    <row r="147" spans="1:29" x14ac:dyDescent="0.15">
      <c r="A147" s="125">
        <f t="shared" si="21"/>
        <v>76</v>
      </c>
      <c r="B147" s="143" t="s">
        <v>100</v>
      </c>
      <c r="C147" s="144">
        <v>100</v>
      </c>
      <c r="D147" s="144">
        <v>86</v>
      </c>
      <c r="E147" s="144">
        <f t="shared" si="16"/>
        <v>100</v>
      </c>
      <c r="F147" s="144" t="str">
        <f t="shared" si="17"/>
        <v/>
      </c>
      <c r="G147" s="144" t="str">
        <f t="shared" si="18"/>
        <v/>
      </c>
      <c r="H147" s="144" t="str">
        <f t="shared" si="19"/>
        <v/>
      </c>
      <c r="J147" s="143" t="s">
        <v>74</v>
      </c>
      <c r="K147" s="144">
        <v>100</v>
      </c>
      <c r="L147" s="146">
        <v>242</v>
      </c>
      <c r="M147" s="144">
        <f t="shared" si="22"/>
        <v>100</v>
      </c>
      <c r="N147" s="144" t="str">
        <f t="shared" si="23"/>
        <v/>
      </c>
      <c r="O147" s="144" t="str">
        <f t="shared" si="27"/>
        <v/>
      </c>
      <c r="P147" s="144" t="str">
        <f t="shared" si="24"/>
        <v/>
      </c>
      <c r="R147" s="141">
        <f t="shared" si="25"/>
        <v>76</v>
      </c>
      <c r="S147" s="143" t="str">
        <f>IFERROR(VLOOKUP(R147,'Lot Record &amp; Point'!$B$9:$D$199,3,0),"")</f>
        <v>Nissin</v>
      </c>
      <c r="T147" s="146">
        <f>IFERROR(VLOOKUP(S147,'Lot Record &amp; Point'!$D$6:$Q$199,14,0),"")</f>
        <v>100</v>
      </c>
      <c r="U147" s="146">
        <f>IFERROR(VLOOKUP(S147,'Lot Record &amp; Point'!$D$6:$P$199,8,0),"")</f>
        <v>58</v>
      </c>
      <c r="W147" s="143" t="str">
        <f t="shared" si="20"/>
        <v>Nissin</v>
      </c>
      <c r="X147" s="146">
        <f t="shared" ca="1" si="15"/>
        <v>100</v>
      </c>
      <c r="Y147" s="146">
        <f t="shared" ca="1" si="26"/>
        <v>398</v>
      </c>
      <c r="AA147" s="143" t="s">
        <v>156</v>
      </c>
      <c r="AB147" s="146">
        <v>100</v>
      </c>
      <c r="AC147" s="146">
        <v>68</v>
      </c>
    </row>
    <row r="148" spans="1:29" x14ac:dyDescent="0.15">
      <c r="A148" s="125">
        <f t="shared" si="21"/>
        <v>77</v>
      </c>
      <c r="B148" s="145" t="s">
        <v>40</v>
      </c>
      <c r="C148" s="144">
        <v>100</v>
      </c>
      <c r="D148" s="144">
        <v>97</v>
      </c>
      <c r="E148" s="144">
        <f t="shared" si="16"/>
        <v>100</v>
      </c>
      <c r="F148" s="144" t="str">
        <f t="shared" si="17"/>
        <v/>
      </c>
      <c r="G148" s="144" t="str">
        <f t="shared" si="18"/>
        <v/>
      </c>
      <c r="H148" s="144" t="str">
        <f t="shared" si="19"/>
        <v/>
      </c>
      <c r="J148" s="143" t="s">
        <v>110</v>
      </c>
      <c r="K148" s="144">
        <v>100</v>
      </c>
      <c r="L148" s="146">
        <v>258</v>
      </c>
      <c r="M148" s="144">
        <f t="shared" si="22"/>
        <v>100</v>
      </c>
      <c r="N148" s="144" t="str">
        <f t="shared" si="23"/>
        <v/>
      </c>
      <c r="O148" s="144" t="str">
        <f t="shared" si="27"/>
        <v/>
      </c>
      <c r="P148" s="144" t="str">
        <f t="shared" si="24"/>
        <v/>
      </c>
      <c r="R148" s="141">
        <f t="shared" si="25"/>
        <v>77</v>
      </c>
      <c r="S148" s="143" t="str">
        <f>IFERROR(VLOOKUP(R148,'Lot Record &amp; Point'!$B$9:$D$199,3,0),"")</f>
        <v>DNIA</v>
      </c>
      <c r="T148" s="146">
        <f>IFERROR(VLOOKUP(S148,'Lot Record &amp; Point'!$D$6:$Q$199,14,0),"")</f>
        <v>100</v>
      </c>
      <c r="U148" s="146">
        <f>IFERROR(VLOOKUP(S148,'Lot Record &amp; Point'!$D$6:$P$199,8,0),"")</f>
        <v>8</v>
      </c>
      <c r="W148" s="143" t="str">
        <f t="shared" si="20"/>
        <v>DNIA</v>
      </c>
      <c r="X148" s="146">
        <f t="shared" ca="1" si="15"/>
        <v>100</v>
      </c>
      <c r="Y148" s="146">
        <f t="shared" ca="1" si="26"/>
        <v>54</v>
      </c>
      <c r="AA148" s="143" t="s">
        <v>254</v>
      </c>
      <c r="AB148" s="146">
        <v>100</v>
      </c>
      <c r="AC148" s="146">
        <v>9.1999999999999993</v>
      </c>
    </row>
    <row r="149" spans="1:29" x14ac:dyDescent="0.15">
      <c r="A149" s="125">
        <f t="shared" si="21"/>
        <v>78</v>
      </c>
      <c r="B149" s="143" t="s">
        <v>95</v>
      </c>
      <c r="C149" s="144">
        <v>100</v>
      </c>
      <c r="D149" s="144">
        <v>97</v>
      </c>
      <c r="E149" s="144">
        <f t="shared" si="16"/>
        <v>100</v>
      </c>
      <c r="F149" s="144" t="str">
        <f t="shared" si="17"/>
        <v/>
      </c>
      <c r="G149" s="144" t="str">
        <f t="shared" si="18"/>
        <v/>
      </c>
      <c r="H149" s="144" t="str">
        <f t="shared" si="19"/>
        <v/>
      </c>
      <c r="J149" s="143" t="s">
        <v>108</v>
      </c>
      <c r="K149" s="144">
        <v>100</v>
      </c>
      <c r="L149" s="146">
        <v>359</v>
      </c>
      <c r="M149" s="144">
        <f t="shared" si="22"/>
        <v>100</v>
      </c>
      <c r="N149" s="144" t="str">
        <f t="shared" si="23"/>
        <v/>
      </c>
      <c r="O149" s="144" t="str">
        <f t="shared" si="27"/>
        <v/>
      </c>
      <c r="P149" s="144" t="str">
        <f t="shared" si="24"/>
        <v/>
      </c>
      <c r="R149" s="141">
        <f t="shared" si="25"/>
        <v>78</v>
      </c>
      <c r="S149" s="143" t="str">
        <f>IFERROR(VLOOKUP(R149,'Lot Record &amp; Point'!$B$9:$D$199,3,0),"")</f>
        <v>DMAT</v>
      </c>
      <c r="T149" s="146">
        <f>IFERROR(VLOOKUP(S149,'Lot Record &amp; Point'!$D$6:$Q$199,14,0),"")</f>
        <v>100</v>
      </c>
      <c r="U149" s="146">
        <f>IFERROR(VLOOKUP(S149,'Lot Record &amp; Point'!$D$6:$P$199,8,0),"")</f>
        <v>0</v>
      </c>
      <c r="W149" s="143" t="str">
        <f t="shared" si="20"/>
        <v>DMAT</v>
      </c>
      <c r="X149" s="146">
        <f ca="1">IFERROR(IF(W149="","",IF($T$69="1",SUMIF($S$72:$S$201,W149,$T$72:$T$201),(SUMIF($S$72:$S$201,W149,$T$72:$T$201)+SUMIF($AA$72:$AA$201,W149,$AB$72:$AB$201)*($T$69-1))/$T$69)),"")</f>
        <v>100</v>
      </c>
      <c r="Y149" s="146">
        <f t="shared" ca="1" si="26"/>
        <v>0</v>
      </c>
      <c r="AA149" s="143" t="s">
        <v>160</v>
      </c>
      <c r="AB149" s="146">
        <v>100</v>
      </c>
      <c r="AC149" s="146">
        <v>0</v>
      </c>
    </row>
    <row r="150" spans="1:29" ht="16.5" x14ac:dyDescent="0.15">
      <c r="A150" s="125">
        <f t="shared" si="21"/>
        <v>79</v>
      </c>
      <c r="B150" s="143" t="s">
        <v>243</v>
      </c>
      <c r="C150" s="144">
        <v>100</v>
      </c>
      <c r="D150" s="144">
        <v>107</v>
      </c>
      <c r="E150" s="144">
        <f t="shared" si="16"/>
        <v>100</v>
      </c>
      <c r="F150" s="144" t="str">
        <f t="shared" si="17"/>
        <v/>
      </c>
      <c r="G150" s="144" t="str">
        <f t="shared" si="18"/>
        <v/>
      </c>
      <c r="H150" s="144" t="str">
        <f t="shared" si="19"/>
        <v/>
      </c>
      <c r="J150" s="145" t="s">
        <v>156</v>
      </c>
      <c r="K150" s="146">
        <v>100</v>
      </c>
      <c r="L150" s="146">
        <v>398</v>
      </c>
      <c r="M150" s="144">
        <f t="shared" si="22"/>
        <v>100</v>
      </c>
      <c r="N150" s="144" t="str">
        <f t="shared" si="23"/>
        <v/>
      </c>
      <c r="O150" s="144" t="str">
        <f t="shared" si="27"/>
        <v/>
      </c>
      <c r="P150" s="144" t="str">
        <f t="shared" si="24"/>
        <v/>
      </c>
      <c r="R150" s="141">
        <f t="shared" si="25"/>
        <v>79</v>
      </c>
      <c r="S150" s="143" t="str">
        <f>IFERROR(VLOOKUP(R150,'Lot Record &amp; Point'!$B$9:$D$199,3,0),"")</f>
        <v xml:space="preserve">TDK Hong Kong </v>
      </c>
      <c r="T150" s="146">
        <f>IFERROR(VLOOKUP(S150,'Lot Record &amp; Point'!$D$6:$Q$199,14,0),"")</f>
        <v>100</v>
      </c>
      <c r="U150" s="146">
        <f>IFERROR(VLOOKUP(S150,'Lot Record &amp; Point'!$D$6:$P$199,8,0),"")</f>
        <v>3</v>
      </c>
      <c r="W150" s="143" t="str">
        <f t="shared" si="20"/>
        <v xml:space="preserve">TDK Hong Kong </v>
      </c>
      <c r="X150" s="146">
        <f t="shared" ca="1" si="15"/>
        <v>100</v>
      </c>
      <c r="Y150" s="146">
        <f t="shared" ca="1" si="26"/>
        <v>18</v>
      </c>
      <c r="AA150" s="143" t="s">
        <v>162</v>
      </c>
      <c r="AB150" s="146">
        <v>100</v>
      </c>
      <c r="AC150" s="146">
        <v>3</v>
      </c>
    </row>
    <row r="151" spans="1:29" x14ac:dyDescent="0.15">
      <c r="A151" s="125">
        <f t="shared" si="21"/>
        <v>80</v>
      </c>
      <c r="B151" s="145" t="s">
        <v>76</v>
      </c>
      <c r="C151" s="144">
        <v>100</v>
      </c>
      <c r="D151" s="144">
        <v>152</v>
      </c>
      <c r="E151" s="144">
        <f t="shared" si="16"/>
        <v>100</v>
      </c>
      <c r="F151" s="144" t="str">
        <f t="shared" si="17"/>
        <v/>
      </c>
      <c r="G151" s="144" t="str">
        <f t="shared" si="18"/>
        <v/>
      </c>
      <c r="H151" s="144" t="str">
        <f t="shared" si="19"/>
        <v/>
      </c>
      <c r="J151" s="143" t="s">
        <v>126</v>
      </c>
      <c r="K151" s="144">
        <v>100</v>
      </c>
      <c r="L151" s="146">
        <v>504</v>
      </c>
      <c r="M151" s="144">
        <f t="shared" si="22"/>
        <v>100</v>
      </c>
      <c r="N151" s="144" t="str">
        <f t="shared" si="23"/>
        <v/>
      </c>
      <c r="O151" s="144" t="str">
        <f t="shared" si="27"/>
        <v/>
      </c>
      <c r="P151" s="144" t="str">
        <f t="shared" si="24"/>
        <v/>
      </c>
      <c r="R151" s="141">
        <f t="shared" si="25"/>
        <v>80</v>
      </c>
      <c r="S151" s="143" t="str">
        <f>IFERROR(VLOOKUP(R151,'Lot Record &amp; Point'!$B$9:$D$199,3,0),"")</f>
        <v>MIKURO</v>
      </c>
      <c r="T151" s="146">
        <f>IFERROR(VLOOKUP(S151,'Lot Record &amp; Point'!$D$6:$Q$199,14,0),"")</f>
        <v>100</v>
      </c>
      <c r="U151" s="146">
        <f>IFERROR(VLOOKUP(S151,'Lot Record &amp; Point'!$D$6:$P$199,8,0),"")</f>
        <v>18</v>
      </c>
      <c r="W151" s="143" t="str">
        <f t="shared" si="20"/>
        <v>MIKURO</v>
      </c>
      <c r="X151" s="146">
        <f t="shared" ca="1" si="15"/>
        <v>100</v>
      </c>
      <c r="Y151" s="146">
        <f t="shared" ca="1" si="26"/>
        <v>155</v>
      </c>
      <c r="AA151" s="143" t="s">
        <v>164</v>
      </c>
      <c r="AB151" s="146">
        <v>100</v>
      </c>
      <c r="AC151" s="146">
        <v>27.4</v>
      </c>
    </row>
    <row r="152" spans="1:29" x14ac:dyDescent="0.15">
      <c r="A152" s="125">
        <f t="shared" si="21"/>
        <v>81</v>
      </c>
      <c r="B152" s="143" t="s">
        <v>108</v>
      </c>
      <c r="C152" s="144">
        <v>100</v>
      </c>
      <c r="D152" s="144">
        <v>160</v>
      </c>
      <c r="E152" s="144">
        <f t="shared" si="16"/>
        <v>100</v>
      </c>
      <c r="F152" s="144" t="str">
        <f t="shared" si="17"/>
        <v/>
      </c>
      <c r="G152" s="144" t="str">
        <f t="shared" si="18"/>
        <v/>
      </c>
      <c r="H152" s="144" t="str">
        <f t="shared" si="19"/>
        <v/>
      </c>
      <c r="J152" s="143" t="s">
        <v>122</v>
      </c>
      <c r="K152" s="144">
        <v>100</v>
      </c>
      <c r="L152" s="146">
        <v>513</v>
      </c>
      <c r="M152" s="144">
        <f t="shared" si="22"/>
        <v>100</v>
      </c>
      <c r="N152" s="144" t="str">
        <f t="shared" si="23"/>
        <v/>
      </c>
      <c r="O152" s="144" t="str">
        <f t="shared" si="27"/>
        <v/>
      </c>
      <c r="P152" s="144" t="str">
        <f t="shared" si="24"/>
        <v/>
      </c>
      <c r="R152" s="141">
        <f t="shared" si="25"/>
        <v>81</v>
      </c>
      <c r="S152" s="143" t="str">
        <f>IFERROR(VLOOKUP(R152,'Lot Record &amp; Point'!$B$9:$D$199,3,0),"")</f>
        <v>GSE</v>
      </c>
      <c r="T152" s="146">
        <f>IFERROR(VLOOKUP(S152,'Lot Record &amp; Point'!$D$6:$Q$199,14,0),"")</f>
        <v>100</v>
      </c>
      <c r="U152" s="146">
        <f>IFERROR(VLOOKUP(S152,'Lot Record &amp; Point'!$D$6:$P$199,8,0),"")</f>
        <v>2</v>
      </c>
      <c r="W152" s="143" t="str">
        <f t="shared" si="20"/>
        <v>GSE</v>
      </c>
      <c r="X152" s="146">
        <f t="shared" ca="1" si="15"/>
        <v>100</v>
      </c>
      <c r="Y152" s="146">
        <f t="shared" ca="1" si="26"/>
        <v>11</v>
      </c>
      <c r="AA152" s="143" t="s">
        <v>166</v>
      </c>
      <c r="AB152" s="146">
        <v>100</v>
      </c>
      <c r="AC152" s="146">
        <v>1.8</v>
      </c>
    </row>
    <row r="153" spans="1:29" x14ac:dyDescent="0.15">
      <c r="A153" s="125">
        <f t="shared" si="21"/>
        <v>82</v>
      </c>
      <c r="B153" s="143" t="s">
        <v>134</v>
      </c>
      <c r="C153" s="144">
        <v>100</v>
      </c>
      <c r="D153" s="144">
        <v>160</v>
      </c>
      <c r="E153" s="144">
        <f t="shared" si="16"/>
        <v>100</v>
      </c>
      <c r="F153" s="144" t="str">
        <f t="shared" si="17"/>
        <v/>
      </c>
      <c r="G153" s="144" t="str">
        <f t="shared" si="18"/>
        <v/>
      </c>
      <c r="H153" s="144" t="str">
        <f t="shared" si="19"/>
        <v/>
      </c>
      <c r="J153" s="143" t="s">
        <v>64</v>
      </c>
      <c r="K153" s="144">
        <v>100</v>
      </c>
      <c r="L153" s="146">
        <v>570</v>
      </c>
      <c r="M153" s="144">
        <f t="shared" si="22"/>
        <v>100</v>
      </c>
      <c r="N153" s="144" t="str">
        <f t="shared" si="23"/>
        <v/>
      </c>
      <c r="O153" s="144" t="str">
        <f t="shared" si="27"/>
        <v/>
      </c>
      <c r="P153" s="144" t="str">
        <f t="shared" si="24"/>
        <v/>
      </c>
      <c r="R153" s="141">
        <f t="shared" si="25"/>
        <v>82</v>
      </c>
      <c r="S153" s="143" t="str">
        <f>IFERROR(VLOOKUP(R153,'Lot Record &amp; Point'!$B$9:$D$199,3,0),"")</f>
        <v>Mitsubishi</v>
      </c>
      <c r="T153" s="146">
        <f>IFERROR(VLOOKUP(S153,'Lot Record &amp; Point'!$D$6:$Q$199,14,0),"")</f>
        <v>100</v>
      </c>
      <c r="U153" s="146">
        <f>IFERROR(VLOOKUP(S153,'Lot Record &amp; Point'!$D$6:$P$199,8,0),"")</f>
        <v>2</v>
      </c>
      <c r="W153" s="143" t="str">
        <f t="shared" si="20"/>
        <v>Mitsubishi</v>
      </c>
      <c r="X153" s="146">
        <f t="shared" ca="1" si="15"/>
        <v>100</v>
      </c>
      <c r="Y153" s="146">
        <f t="shared" ca="1" si="26"/>
        <v>12</v>
      </c>
      <c r="AA153" s="143" t="s">
        <v>168</v>
      </c>
      <c r="AB153" s="146">
        <v>100</v>
      </c>
      <c r="AC153" s="146">
        <v>2</v>
      </c>
    </row>
    <row r="154" spans="1:29" x14ac:dyDescent="0.15">
      <c r="A154" s="125">
        <f t="shared" si="21"/>
        <v>83</v>
      </c>
      <c r="B154" s="143" t="s">
        <v>109</v>
      </c>
      <c r="C154" s="144">
        <v>100</v>
      </c>
      <c r="D154" s="144">
        <v>186</v>
      </c>
      <c r="E154" s="144">
        <f t="shared" si="16"/>
        <v>100</v>
      </c>
      <c r="F154" s="144" t="str">
        <f t="shared" si="17"/>
        <v/>
      </c>
      <c r="G154" s="144" t="str">
        <f t="shared" si="18"/>
        <v/>
      </c>
      <c r="H154" s="144" t="str">
        <f t="shared" si="19"/>
        <v/>
      </c>
      <c r="J154" s="143" t="s">
        <v>82</v>
      </c>
      <c r="K154" s="144">
        <v>100</v>
      </c>
      <c r="L154" s="146">
        <v>575</v>
      </c>
      <c r="M154" s="144">
        <f t="shared" si="22"/>
        <v>100</v>
      </c>
      <c r="N154" s="144" t="str">
        <f t="shared" si="23"/>
        <v/>
      </c>
      <c r="O154" s="144" t="str">
        <f t="shared" si="27"/>
        <v/>
      </c>
      <c r="P154" s="144" t="str">
        <f t="shared" si="24"/>
        <v/>
      </c>
      <c r="R154" s="141">
        <f t="shared" si="25"/>
        <v>83</v>
      </c>
      <c r="S154" s="143" t="str">
        <f>IFERROR(VLOOKUP(R154,'Lot Record &amp; Point'!$B$9:$D$199,3,0),"")</f>
        <v>DNMX</v>
      </c>
      <c r="T154" s="146">
        <f>IFERROR(VLOOKUP(S154,'Lot Record &amp; Point'!$D$6:$Q$199,14,0),"")</f>
        <v>100</v>
      </c>
      <c r="U154" s="146">
        <f>IFERROR(VLOOKUP(S154,'Lot Record &amp; Point'!$D$6:$P$199,8,0),"")</f>
        <v>5</v>
      </c>
      <c r="W154" s="143" t="str">
        <f t="shared" si="20"/>
        <v>DNMX</v>
      </c>
      <c r="X154" s="146">
        <f t="shared" ca="1" si="15"/>
        <v>100</v>
      </c>
      <c r="Y154" s="146">
        <f t="shared" ca="1" si="26"/>
        <v>36</v>
      </c>
      <c r="AA154" s="143" t="s">
        <v>170</v>
      </c>
      <c r="AB154" s="146">
        <v>100</v>
      </c>
      <c r="AC154" s="146">
        <v>6.2</v>
      </c>
    </row>
    <row r="155" spans="1:29" ht="16.5" x14ac:dyDescent="0.15">
      <c r="A155" s="125">
        <f t="shared" si="21"/>
        <v>84</v>
      </c>
      <c r="B155" s="150" t="s">
        <v>31</v>
      </c>
      <c r="C155" s="151">
        <v>100</v>
      </c>
      <c r="D155" s="151">
        <v>191</v>
      </c>
      <c r="E155" s="151">
        <f t="shared" si="16"/>
        <v>100</v>
      </c>
      <c r="F155" s="151" t="str">
        <f t="shared" si="17"/>
        <v/>
      </c>
      <c r="G155" s="151" t="str">
        <f t="shared" si="18"/>
        <v/>
      </c>
      <c r="H155" s="144" t="str">
        <f t="shared" si="19"/>
        <v/>
      </c>
      <c r="J155" s="150" t="s">
        <v>40</v>
      </c>
      <c r="K155" s="144">
        <v>100</v>
      </c>
      <c r="L155" s="146">
        <v>744</v>
      </c>
      <c r="M155" s="151">
        <f t="shared" si="22"/>
        <v>100</v>
      </c>
      <c r="N155" s="151" t="str">
        <f t="shared" si="23"/>
        <v/>
      </c>
      <c r="O155" s="151" t="str">
        <f t="shared" si="27"/>
        <v/>
      </c>
      <c r="P155" s="144" t="str">
        <f t="shared" si="24"/>
        <v/>
      </c>
      <c r="R155" s="141">
        <f t="shared" si="25"/>
        <v>84</v>
      </c>
      <c r="S155" s="150" t="str">
        <f>IFERROR(VLOOKUP(R155,'Lot Record &amp; Point'!$B$9:$D$199,3,0),"")</f>
        <v>TSUCHIYA (chemical)</v>
      </c>
      <c r="T155" s="152">
        <f>IFERROR(VLOOKUP(S155,'Lot Record &amp; Point'!$D$6:$Q$199,14,0),"")</f>
        <v>100</v>
      </c>
      <c r="U155" s="153">
        <f>IFERROR(VLOOKUP(S155,'Lot Record &amp; Point'!$D$6:$P$199,8,0),"")</f>
        <v>0</v>
      </c>
      <c r="W155" s="150" t="str">
        <f t="shared" si="20"/>
        <v>TSUCHIYA (chemical)</v>
      </c>
      <c r="X155" s="146">
        <f t="shared" ca="1" si="15"/>
        <v>100</v>
      </c>
      <c r="Y155" s="146">
        <f t="shared" ca="1" si="26"/>
        <v>0</v>
      </c>
      <c r="AA155" s="150" t="s">
        <v>174</v>
      </c>
      <c r="AB155" s="152">
        <v>100</v>
      </c>
      <c r="AC155" s="153">
        <v>0</v>
      </c>
    </row>
    <row r="156" spans="1:29" ht="24.75" x14ac:dyDescent="0.15">
      <c r="A156" s="125">
        <f t="shared" si="21"/>
        <v>85</v>
      </c>
      <c r="B156" s="145" t="s">
        <v>80</v>
      </c>
      <c r="C156" s="144">
        <v>100</v>
      </c>
      <c r="D156" s="144">
        <v>200</v>
      </c>
      <c r="E156" s="144">
        <f t="shared" si="16"/>
        <v>100</v>
      </c>
      <c r="F156" s="144" t="str">
        <f t="shared" si="17"/>
        <v/>
      </c>
      <c r="G156" s="144" t="str">
        <f t="shared" si="18"/>
        <v/>
      </c>
      <c r="H156" s="144" t="str">
        <f t="shared" si="19"/>
        <v/>
      </c>
      <c r="J156" s="145" t="s">
        <v>243</v>
      </c>
      <c r="K156" s="144">
        <v>100</v>
      </c>
      <c r="L156" s="146">
        <v>787</v>
      </c>
      <c r="M156" s="144">
        <f t="shared" si="22"/>
        <v>100</v>
      </c>
      <c r="N156" s="144" t="str">
        <f t="shared" si="23"/>
        <v/>
      </c>
      <c r="O156" s="144" t="str">
        <f t="shared" si="27"/>
        <v/>
      </c>
      <c r="P156" s="144" t="str">
        <f t="shared" si="24"/>
        <v/>
      </c>
      <c r="R156" s="141">
        <f t="shared" si="25"/>
        <v>85</v>
      </c>
      <c r="S156" s="143" t="str">
        <f>IFERROR(VLOOKUP(R156,'Lot Record &amp; Point'!$B$9:$D$199,3,0),"")</f>
        <v>TOYOTA TSUSHO (Chemical)</v>
      </c>
      <c r="T156" s="153">
        <f>IFERROR(VLOOKUP(S156,'Lot Record &amp; Point'!$D$6:$Q$199,14,0),"")</f>
        <v>100</v>
      </c>
      <c r="U156" s="153">
        <f>IFERROR(VLOOKUP(S156,'Lot Record &amp; Point'!$D$6:$P$199,8,0),"")</f>
        <v>20</v>
      </c>
      <c r="W156" s="143" t="str">
        <f t="shared" si="20"/>
        <v>TOYOTA TSUSHO (Chemical)</v>
      </c>
      <c r="X156" s="146">
        <f t="shared" ca="1" si="15"/>
        <v>100</v>
      </c>
      <c r="Y156" s="146">
        <f t="shared" ca="1" si="26"/>
        <v>120</v>
      </c>
      <c r="AA156" s="143" t="s">
        <v>176</v>
      </c>
      <c r="AB156" s="153">
        <v>100</v>
      </c>
      <c r="AC156" s="153">
        <v>20</v>
      </c>
    </row>
    <row r="157" spans="1:29" x14ac:dyDescent="0.15">
      <c r="A157" s="125">
        <f t="shared" si="21"/>
        <v>86</v>
      </c>
      <c r="B157" s="143" t="s">
        <v>105</v>
      </c>
      <c r="C157" s="144">
        <v>100</v>
      </c>
      <c r="D157" s="144">
        <v>221</v>
      </c>
      <c r="E157" s="144">
        <f t="shared" si="16"/>
        <v>100</v>
      </c>
      <c r="F157" s="144" t="str">
        <f t="shared" si="17"/>
        <v/>
      </c>
      <c r="G157" s="144" t="str">
        <f t="shared" si="18"/>
        <v/>
      </c>
      <c r="H157" s="144" t="str">
        <f t="shared" si="19"/>
        <v/>
      </c>
      <c r="J157" s="143" t="s">
        <v>76</v>
      </c>
      <c r="K157" s="144">
        <v>100</v>
      </c>
      <c r="L157" s="146">
        <v>1080</v>
      </c>
      <c r="M157" s="144">
        <f t="shared" si="22"/>
        <v>100</v>
      </c>
      <c r="N157" s="144" t="str">
        <f t="shared" si="23"/>
        <v/>
      </c>
      <c r="O157" s="144" t="str">
        <f t="shared" si="27"/>
        <v/>
      </c>
      <c r="P157" s="144" t="str">
        <f t="shared" si="24"/>
        <v/>
      </c>
      <c r="R157" s="141">
        <f t="shared" si="25"/>
        <v>86</v>
      </c>
      <c r="S157" s="143" t="str">
        <f>IFERROR(VLOOKUP(R157,'Lot Record &amp; Point'!$B$9:$D$199,3,0),"")</f>
        <v>NAGASE</v>
      </c>
      <c r="T157" s="153">
        <f>IFERROR(VLOOKUP(S157,'Lot Record &amp; Point'!$D$6:$Q$199,14,0),"")</f>
        <v>100</v>
      </c>
      <c r="U157" s="153">
        <f>IFERROR(VLOOKUP(S157,'Lot Record &amp; Point'!$D$6:$P$199,8,0),"")</f>
        <v>1</v>
      </c>
      <c r="W157" s="143" t="str">
        <f t="shared" si="20"/>
        <v>NAGASE</v>
      </c>
      <c r="X157" s="146">
        <f t="shared" ca="1" si="15"/>
        <v>100</v>
      </c>
      <c r="Y157" s="146">
        <f t="shared" ca="1" si="26"/>
        <v>17</v>
      </c>
      <c r="AA157" s="143" t="s">
        <v>242</v>
      </c>
      <c r="AB157" s="153">
        <v>100</v>
      </c>
      <c r="AC157" s="153">
        <v>3.2</v>
      </c>
    </row>
    <row r="158" spans="1:29" x14ac:dyDescent="0.15">
      <c r="A158" s="125">
        <f t="shared" si="21"/>
        <v>87</v>
      </c>
      <c r="B158" s="145" t="s">
        <v>247</v>
      </c>
      <c r="C158" s="144">
        <v>100</v>
      </c>
      <c r="D158" s="144">
        <v>237</v>
      </c>
      <c r="E158" s="144">
        <f t="shared" si="16"/>
        <v>100</v>
      </c>
      <c r="F158" s="144" t="str">
        <f t="shared" si="17"/>
        <v/>
      </c>
      <c r="G158" s="144" t="str">
        <f t="shared" si="18"/>
        <v/>
      </c>
      <c r="H158" s="144" t="str">
        <f t="shared" si="19"/>
        <v/>
      </c>
      <c r="J158" s="143" t="s">
        <v>31</v>
      </c>
      <c r="K158" s="144">
        <v>100</v>
      </c>
      <c r="L158" s="146">
        <v>1146</v>
      </c>
      <c r="M158" s="144">
        <f t="shared" si="22"/>
        <v>100</v>
      </c>
      <c r="N158" s="144" t="str">
        <f t="shared" si="23"/>
        <v/>
      </c>
      <c r="O158" s="144" t="str">
        <f t="shared" si="27"/>
        <v/>
      </c>
      <c r="P158" s="144" t="str">
        <f t="shared" si="24"/>
        <v/>
      </c>
      <c r="R158" s="141">
        <f t="shared" si="25"/>
        <v>87</v>
      </c>
      <c r="S158" s="143" t="str">
        <f>IFERROR(VLOOKUP(R158,'Lot Record &amp; Point'!$B$9:$D$199,3,0),"")</f>
        <v>THREEBOND</v>
      </c>
      <c r="T158" s="153">
        <f>IFERROR(VLOOKUP(S158,'Lot Record &amp; Point'!$D$6:$Q$199,14,0),"")</f>
        <v>100</v>
      </c>
      <c r="U158" s="153">
        <f>IFERROR(VLOOKUP(S158,'Lot Record &amp; Point'!$D$6:$P$199,8,0),"")</f>
        <v>3</v>
      </c>
      <c r="W158" s="143" t="str">
        <f t="shared" si="20"/>
        <v>THREEBOND</v>
      </c>
      <c r="X158" s="146">
        <f t="shared" ca="1" si="15"/>
        <v>100</v>
      </c>
      <c r="Y158" s="146">
        <f t="shared" ca="1" si="26"/>
        <v>18</v>
      </c>
      <c r="AA158" s="143" t="s">
        <v>180</v>
      </c>
      <c r="AB158" s="153">
        <v>100</v>
      </c>
      <c r="AC158" s="153">
        <v>3</v>
      </c>
    </row>
    <row r="159" spans="1:29" x14ac:dyDescent="0.15">
      <c r="A159" s="125">
        <f t="shared" si="21"/>
        <v>88</v>
      </c>
      <c r="B159" s="145" t="s">
        <v>251</v>
      </c>
      <c r="C159" s="144">
        <v>100</v>
      </c>
      <c r="D159" s="144">
        <v>271</v>
      </c>
      <c r="E159" s="144">
        <f t="shared" si="16"/>
        <v>100</v>
      </c>
      <c r="F159" s="144" t="str">
        <f t="shared" si="17"/>
        <v/>
      </c>
      <c r="G159" s="144" t="str">
        <f t="shared" si="18"/>
        <v/>
      </c>
      <c r="H159" s="144" t="str">
        <f t="shared" si="19"/>
        <v/>
      </c>
      <c r="J159" s="143" t="s">
        <v>247</v>
      </c>
      <c r="K159" s="144">
        <v>100</v>
      </c>
      <c r="L159" s="146">
        <v>1679</v>
      </c>
      <c r="M159" s="144">
        <f t="shared" si="22"/>
        <v>100</v>
      </c>
      <c r="N159" s="144" t="str">
        <f t="shared" si="23"/>
        <v/>
      </c>
      <c r="O159" s="144" t="str">
        <f t="shared" si="27"/>
        <v/>
      </c>
      <c r="P159" s="144" t="str">
        <f t="shared" si="24"/>
        <v/>
      </c>
      <c r="R159" s="141">
        <f t="shared" si="25"/>
        <v>88</v>
      </c>
      <c r="S159" s="143" t="str">
        <f>IFERROR(VLOOKUP(R159,'Lot Record &amp; Point'!$B$9:$D$199,3,0),"")</f>
        <v>IDEMITSU</v>
      </c>
      <c r="T159" s="153">
        <f>IFERROR(VLOOKUP(S159,'Lot Record &amp; Point'!$D$6:$Q$199,14,0),"")</f>
        <v>100</v>
      </c>
      <c r="U159" s="153">
        <f>IFERROR(VLOOKUP(S159,'Lot Record &amp; Point'!$D$6:$P$199,8,0),"")</f>
        <v>12</v>
      </c>
      <c r="W159" s="143" t="str">
        <f t="shared" si="20"/>
        <v>IDEMITSU</v>
      </c>
      <c r="X159" s="146">
        <f t="shared" ca="1" si="15"/>
        <v>100</v>
      </c>
      <c r="Y159" s="146">
        <f t="shared" ca="1" si="26"/>
        <v>98</v>
      </c>
      <c r="AA159" s="143" t="s">
        <v>182</v>
      </c>
      <c r="AB159" s="153">
        <v>100</v>
      </c>
      <c r="AC159" s="153">
        <v>17.2</v>
      </c>
    </row>
    <row r="160" spans="1:29" x14ac:dyDescent="0.15">
      <c r="A160" s="125">
        <f t="shared" si="21"/>
        <v>89</v>
      </c>
      <c r="B160" s="147" t="s">
        <v>236</v>
      </c>
      <c r="C160" s="144">
        <v>100</v>
      </c>
      <c r="D160" s="144">
        <v>397</v>
      </c>
      <c r="E160" s="144">
        <f t="shared" si="16"/>
        <v>100</v>
      </c>
      <c r="F160" s="144" t="str">
        <f t="shared" si="17"/>
        <v/>
      </c>
      <c r="G160" s="144" t="str">
        <f t="shared" si="18"/>
        <v/>
      </c>
      <c r="H160" s="144" t="str">
        <f t="shared" si="19"/>
        <v/>
      </c>
      <c r="J160" s="143" t="s">
        <v>251</v>
      </c>
      <c r="K160" s="144">
        <v>100</v>
      </c>
      <c r="L160" s="146">
        <v>1809</v>
      </c>
      <c r="M160" s="144">
        <f t="shared" si="22"/>
        <v>100</v>
      </c>
      <c r="N160" s="144" t="str">
        <f t="shared" si="23"/>
        <v/>
      </c>
      <c r="O160" s="144" t="str">
        <f t="shared" si="27"/>
        <v/>
      </c>
      <c r="P160" s="144" t="str">
        <f t="shared" si="24"/>
        <v/>
      </c>
      <c r="R160" s="141">
        <f t="shared" si="25"/>
        <v>89</v>
      </c>
      <c r="S160" s="143" t="str">
        <f>IFERROR(VLOOKUP(R160,'Lot Record &amp; Point'!$B$9:$D$199,3,0),"")</f>
        <v>Kurabe</v>
      </c>
      <c r="T160" s="153">
        <f>IFERROR(VLOOKUP(S160,'Lot Record &amp; Point'!$D$6:$Q$199,14,0),"")</f>
        <v>100</v>
      </c>
      <c r="U160" s="153">
        <f>IFERROR(VLOOKUP(S160,'Lot Record &amp; Point'!$D$6:$P$199,8,0),"")</f>
        <v>9</v>
      </c>
      <c r="W160" s="143" t="str">
        <f t="shared" si="20"/>
        <v>Kurabe</v>
      </c>
      <c r="X160" s="146">
        <f t="shared" ca="1" si="15"/>
        <v>100</v>
      </c>
      <c r="Y160" s="146">
        <f t="shared" ca="1" si="26"/>
        <v>68</v>
      </c>
      <c r="AA160" s="143" t="s">
        <v>184</v>
      </c>
      <c r="AB160" s="153">
        <v>100</v>
      </c>
      <c r="AC160" s="153">
        <v>11.8</v>
      </c>
    </row>
    <row r="161" spans="1:29" x14ac:dyDescent="0.15">
      <c r="A161" s="125">
        <f t="shared" si="21"/>
        <v>90</v>
      </c>
      <c r="B161" s="143" t="s">
        <v>102</v>
      </c>
      <c r="C161" s="144">
        <v>100</v>
      </c>
      <c r="D161" s="144">
        <v>470</v>
      </c>
      <c r="E161" s="144">
        <f t="shared" si="16"/>
        <v>100</v>
      </c>
      <c r="F161" s="144" t="str">
        <f t="shared" si="17"/>
        <v/>
      </c>
      <c r="G161" s="144" t="str">
        <f t="shared" si="18"/>
        <v/>
      </c>
      <c r="H161" s="144" t="str">
        <f t="shared" si="19"/>
        <v/>
      </c>
      <c r="J161" s="143" t="s">
        <v>236</v>
      </c>
      <c r="K161" s="144">
        <v>100</v>
      </c>
      <c r="L161" s="146">
        <v>2383</v>
      </c>
      <c r="M161" s="144">
        <f t="shared" si="22"/>
        <v>100</v>
      </c>
      <c r="N161" s="144" t="str">
        <f t="shared" si="23"/>
        <v/>
      </c>
      <c r="O161" s="144" t="str">
        <f t="shared" si="27"/>
        <v/>
      </c>
      <c r="P161" s="146" t="str">
        <f t="shared" si="24"/>
        <v/>
      </c>
      <c r="R161" s="141">
        <f t="shared" si="25"/>
        <v>90</v>
      </c>
      <c r="S161" s="145" t="str">
        <f>IFERROR(VLOOKUP(R161,'Lot Record &amp; Point'!$B$9:$D$199,3,0),"")</f>
        <v>Scherdel</v>
      </c>
      <c r="T161" s="153">
        <f>IFERROR(VLOOKUP(S161,'Lot Record &amp; Point'!$D$6:$Q$199,14,0),"")</f>
        <v>100</v>
      </c>
      <c r="U161" s="153">
        <f>IFERROR(VLOOKUP(S161,'Lot Record &amp; Point'!$D$6:$P$199,8,0),"")</f>
        <v>1</v>
      </c>
      <c r="W161" s="145" t="str">
        <f t="shared" si="20"/>
        <v>Scherdel</v>
      </c>
      <c r="X161" s="146">
        <f t="shared" ca="1" si="15"/>
        <v>100</v>
      </c>
      <c r="Y161" s="146">
        <f t="shared" ca="1" si="26"/>
        <v>6</v>
      </c>
      <c r="AA161" s="145" t="s">
        <v>186</v>
      </c>
      <c r="AB161" s="153">
        <v>100</v>
      </c>
      <c r="AC161" s="153">
        <v>1</v>
      </c>
    </row>
    <row r="162" spans="1:29" x14ac:dyDescent="0.15">
      <c r="A162" s="125">
        <f t="shared" si="21"/>
        <v>91</v>
      </c>
      <c r="B162" s="145" t="s">
        <v>234</v>
      </c>
      <c r="C162" s="144">
        <v>100</v>
      </c>
      <c r="D162" s="144">
        <v>667</v>
      </c>
      <c r="E162" s="144">
        <f t="shared" si="16"/>
        <v>100</v>
      </c>
      <c r="F162" s="144" t="str">
        <f t="shared" si="17"/>
        <v/>
      </c>
      <c r="G162" s="144" t="str">
        <f t="shared" si="18"/>
        <v/>
      </c>
      <c r="H162" s="144" t="str">
        <f t="shared" si="19"/>
        <v/>
      </c>
      <c r="J162" s="143" t="s">
        <v>234</v>
      </c>
      <c r="K162" s="144">
        <v>100</v>
      </c>
      <c r="L162" s="146">
        <v>4451</v>
      </c>
      <c r="M162" s="144">
        <f t="shared" si="22"/>
        <v>100</v>
      </c>
      <c r="N162" s="144" t="str">
        <f t="shared" si="23"/>
        <v/>
      </c>
      <c r="O162" s="144" t="str">
        <f t="shared" si="27"/>
        <v/>
      </c>
      <c r="P162" s="146" t="str">
        <f t="shared" si="24"/>
        <v/>
      </c>
      <c r="R162" s="141">
        <f t="shared" si="25"/>
        <v>91</v>
      </c>
      <c r="S162" s="145" t="str">
        <f>IFERROR(VLOOKUP(R162,'Lot Record &amp; Point'!$B$9:$D$199,3,0),"")</f>
        <v>Johnson</v>
      </c>
      <c r="T162" s="153">
        <f>IFERROR(VLOOKUP(S162,'Lot Record &amp; Point'!$D$6:$Q$199,14,0),"")</f>
        <v>100</v>
      </c>
      <c r="U162" s="153">
        <f>IFERROR(VLOOKUP(S162,'Lot Record &amp; Point'!$D$6:$P$199,8,0),"")</f>
        <v>1</v>
      </c>
      <c r="W162" s="145" t="str">
        <f t="shared" si="20"/>
        <v>Johnson</v>
      </c>
      <c r="X162" s="146">
        <v>100</v>
      </c>
      <c r="Y162" s="146">
        <f t="shared" ca="1" si="26"/>
        <v>6</v>
      </c>
      <c r="AA162" s="145" t="s">
        <v>188</v>
      </c>
      <c r="AB162" s="153">
        <v>100</v>
      </c>
      <c r="AC162" s="153">
        <v>1</v>
      </c>
    </row>
    <row r="163" spans="1:29" x14ac:dyDescent="0.15">
      <c r="A163" s="125">
        <f t="shared" si="21"/>
        <v>92</v>
      </c>
      <c r="B163" s="143" t="s">
        <v>235</v>
      </c>
      <c r="C163" s="144">
        <v>100</v>
      </c>
      <c r="D163" s="144">
        <v>1308</v>
      </c>
      <c r="E163" s="144">
        <f t="shared" si="16"/>
        <v>100</v>
      </c>
      <c r="F163" s="144" t="str">
        <f t="shared" si="17"/>
        <v/>
      </c>
      <c r="G163" s="144" t="str">
        <f t="shared" si="18"/>
        <v/>
      </c>
      <c r="H163" s="144" t="str">
        <f t="shared" si="19"/>
        <v/>
      </c>
      <c r="J163" s="145" t="s">
        <v>235</v>
      </c>
      <c r="K163" s="144">
        <v>100</v>
      </c>
      <c r="L163" s="146">
        <v>8834</v>
      </c>
      <c r="M163" s="144">
        <f t="shared" si="22"/>
        <v>100</v>
      </c>
      <c r="N163" s="144" t="str">
        <f t="shared" si="23"/>
        <v/>
      </c>
      <c r="O163" s="144" t="str">
        <f t="shared" si="27"/>
        <v/>
      </c>
      <c r="P163" s="146" t="str">
        <f t="shared" si="24"/>
        <v/>
      </c>
      <c r="R163" s="141">
        <f t="shared" si="25"/>
        <v>92</v>
      </c>
      <c r="S163" s="145" t="str">
        <f>IFERROR(VLOOKUP(R163,'Lot Record &amp; Point'!$B$9:$D$199,3,0),"")</f>
        <v>Shin Ei</v>
      </c>
      <c r="T163" s="153">
        <f>IFERROR(VLOOKUP(S163,'Lot Record &amp; Point'!$D$6:$Q$199,14,0),"")</f>
        <v>100</v>
      </c>
      <c r="U163" s="153">
        <f>IFERROR(VLOOKUP(S163,'Lot Record &amp; Point'!$D$6:$P$199,8,0),"")</f>
        <v>15</v>
      </c>
      <c r="W163" s="145" t="str">
        <f t="shared" si="20"/>
        <v>Shin Ei</v>
      </c>
      <c r="X163" s="146">
        <v>100</v>
      </c>
      <c r="Y163" s="146">
        <f t="shared" ca="1" si="26"/>
        <v>36</v>
      </c>
      <c r="AA163" s="145" t="s">
        <v>189</v>
      </c>
      <c r="AB163" s="153">
        <v>100</v>
      </c>
      <c r="AC163" s="153">
        <v>4.2</v>
      </c>
    </row>
    <row r="164" spans="1:29" x14ac:dyDescent="0.15">
      <c r="A164" s="125">
        <f t="shared" si="21"/>
        <v>93</v>
      </c>
      <c r="B164" s="143" t="s">
        <v>257</v>
      </c>
      <c r="C164" s="144" t="s">
        <v>257</v>
      </c>
      <c r="D164" s="144" t="s">
        <v>257</v>
      </c>
      <c r="E164" s="144" t="str">
        <f t="shared" si="16"/>
        <v/>
      </c>
      <c r="F164" s="144" t="str">
        <f t="shared" si="17"/>
        <v/>
      </c>
      <c r="G164" s="144" t="str">
        <f t="shared" si="18"/>
        <v/>
      </c>
      <c r="H164" s="144" t="str">
        <f t="shared" si="19"/>
        <v/>
      </c>
      <c r="J164" s="143" t="s">
        <v>257</v>
      </c>
      <c r="K164" s="144">
        <v>100</v>
      </c>
      <c r="L164" s="146" t="s">
        <v>257</v>
      </c>
      <c r="M164" s="144">
        <f t="shared" si="22"/>
        <v>100</v>
      </c>
      <c r="N164" s="144" t="str">
        <f t="shared" si="23"/>
        <v/>
      </c>
      <c r="O164" s="144" t="str">
        <f t="shared" si="27"/>
        <v/>
      </c>
      <c r="P164" s="146" t="str">
        <f t="shared" si="24"/>
        <v/>
      </c>
      <c r="R164" s="141">
        <f t="shared" si="25"/>
        <v>93</v>
      </c>
      <c r="S164" s="145" t="str">
        <f>IFERROR(VLOOKUP(R164,'Lot Record &amp; Point'!$B$9:$D$199,3,0),"")</f>
        <v/>
      </c>
      <c r="T164" s="153" t="str">
        <f>IFERROR(VLOOKUP(S164,'Lot Record &amp; Point'!$D$6:$Q$199,14,0),"")</f>
        <v/>
      </c>
      <c r="U164" s="153" t="str">
        <f>IFERROR(VLOOKUP(S164,'Lot Record &amp; Point'!$D$6:$P$199,8,0),"")</f>
        <v/>
      </c>
      <c r="W164" s="145" t="str">
        <f t="shared" si="20"/>
        <v/>
      </c>
      <c r="X164" s="146">
        <v>100</v>
      </c>
      <c r="Y164" s="146" t="str">
        <f t="shared" si="26"/>
        <v/>
      </c>
      <c r="AA164" s="145" t="s">
        <v>257</v>
      </c>
      <c r="AB164" s="153">
        <v>100</v>
      </c>
      <c r="AC164" s="153">
        <v>0</v>
      </c>
    </row>
    <row r="165" spans="1:29" x14ac:dyDescent="0.15">
      <c r="A165" s="125">
        <f t="shared" si="21"/>
        <v>94</v>
      </c>
      <c r="B165" s="143" t="s">
        <v>257</v>
      </c>
      <c r="C165" s="144" t="s">
        <v>257</v>
      </c>
      <c r="D165" s="144" t="s">
        <v>257</v>
      </c>
      <c r="E165" s="144" t="str">
        <f t="shared" si="16"/>
        <v/>
      </c>
      <c r="F165" s="144" t="str">
        <f t="shared" si="17"/>
        <v/>
      </c>
      <c r="G165" s="144" t="str">
        <f t="shared" si="18"/>
        <v/>
      </c>
      <c r="H165" s="144" t="str">
        <f t="shared" si="19"/>
        <v/>
      </c>
      <c r="J165" s="145" t="s">
        <v>257</v>
      </c>
      <c r="K165" s="144" t="s">
        <v>257</v>
      </c>
      <c r="L165" s="146" t="s">
        <v>257</v>
      </c>
      <c r="M165" s="144" t="str">
        <f t="shared" si="22"/>
        <v/>
      </c>
      <c r="N165" s="144" t="str">
        <f t="shared" si="23"/>
        <v/>
      </c>
      <c r="O165" s="144" t="str">
        <f t="shared" si="27"/>
        <v/>
      </c>
      <c r="P165" s="146" t="str">
        <f t="shared" si="24"/>
        <v/>
      </c>
      <c r="R165" s="141">
        <f t="shared" si="25"/>
        <v>94</v>
      </c>
      <c r="S165" s="145" t="str">
        <f>IFERROR(VLOOKUP(R165,'Lot Record &amp; Point'!$B$9:$D$199,3,0),"")</f>
        <v/>
      </c>
      <c r="T165" s="153" t="str">
        <f>IFERROR(VLOOKUP(S165,'Lot Record &amp; Point'!$D$6:$Q$199,14,0),"")</f>
        <v/>
      </c>
      <c r="U165" s="153" t="str">
        <f>IFERROR(VLOOKUP(S165,'Lot Record &amp; Point'!$D$6:$P$199,8,0),"")</f>
        <v/>
      </c>
      <c r="W165" s="145" t="str">
        <f t="shared" si="20"/>
        <v/>
      </c>
      <c r="X165" s="146" t="str">
        <f t="shared" si="15"/>
        <v/>
      </c>
      <c r="Y165" s="146" t="str">
        <f t="shared" si="26"/>
        <v/>
      </c>
      <c r="AA165" s="145" t="s">
        <v>257</v>
      </c>
      <c r="AB165" s="153" t="s">
        <v>257</v>
      </c>
      <c r="AC165" s="153">
        <v>0</v>
      </c>
    </row>
    <row r="166" spans="1:29" x14ac:dyDescent="0.15">
      <c r="A166" s="125">
        <f t="shared" si="21"/>
        <v>95</v>
      </c>
      <c r="B166" s="145" t="s">
        <v>257</v>
      </c>
      <c r="C166" s="144" t="s">
        <v>257</v>
      </c>
      <c r="D166" s="144" t="s">
        <v>257</v>
      </c>
      <c r="E166" s="144" t="str">
        <f t="shared" si="16"/>
        <v/>
      </c>
      <c r="F166" s="144" t="str">
        <f t="shared" si="17"/>
        <v/>
      </c>
      <c r="G166" s="144" t="str">
        <f t="shared" si="18"/>
        <v/>
      </c>
      <c r="H166" s="144" t="str">
        <f t="shared" si="19"/>
        <v/>
      </c>
      <c r="J166" s="143" t="s">
        <v>257</v>
      </c>
      <c r="K166" s="144" t="s">
        <v>257</v>
      </c>
      <c r="L166" s="146" t="s">
        <v>257</v>
      </c>
      <c r="M166" s="144" t="str">
        <f t="shared" si="22"/>
        <v/>
      </c>
      <c r="N166" s="144" t="str">
        <f t="shared" si="23"/>
        <v/>
      </c>
      <c r="O166" s="144" t="str">
        <f t="shared" si="27"/>
        <v/>
      </c>
      <c r="P166" s="146" t="str">
        <f t="shared" si="24"/>
        <v/>
      </c>
      <c r="R166" s="141">
        <f t="shared" si="25"/>
        <v>95</v>
      </c>
      <c r="S166" s="145" t="str">
        <f>IFERROR(VLOOKUP(R166,'Lot Record &amp; Point'!$B$9:$D$199,3,0),"")</f>
        <v/>
      </c>
      <c r="T166" s="153" t="str">
        <f>IFERROR(VLOOKUP(S166,'Lot Record &amp; Point'!$D$6:$Q$199,14,0),"")</f>
        <v/>
      </c>
      <c r="U166" s="153" t="str">
        <f>IFERROR(VLOOKUP(S166,'Lot Record &amp; Point'!$D$6:$P$199,8,0),"")</f>
        <v/>
      </c>
      <c r="W166" s="145" t="str">
        <f t="shared" si="20"/>
        <v/>
      </c>
      <c r="X166" s="146" t="str">
        <f t="shared" si="15"/>
        <v/>
      </c>
      <c r="Y166" s="146" t="str">
        <f t="shared" si="26"/>
        <v/>
      </c>
      <c r="AA166" s="145" t="s">
        <v>257</v>
      </c>
      <c r="AB166" s="153" t="s">
        <v>257</v>
      </c>
      <c r="AC166" s="153">
        <v>0</v>
      </c>
    </row>
    <row r="167" spans="1:29" x14ac:dyDescent="0.15">
      <c r="A167" s="125">
        <f t="shared" si="21"/>
        <v>96</v>
      </c>
      <c r="B167" s="147" t="s">
        <v>257</v>
      </c>
      <c r="C167" s="144" t="s">
        <v>257</v>
      </c>
      <c r="D167" s="144" t="s">
        <v>257</v>
      </c>
      <c r="E167" s="144" t="str">
        <f t="shared" si="16"/>
        <v/>
      </c>
      <c r="F167" s="144" t="str">
        <f t="shared" si="17"/>
        <v/>
      </c>
      <c r="G167" s="144" t="str">
        <f t="shared" si="18"/>
        <v/>
      </c>
      <c r="H167" s="144" t="str">
        <f t="shared" si="19"/>
        <v/>
      </c>
      <c r="J167" s="143" t="s">
        <v>257</v>
      </c>
      <c r="K167" s="144" t="s">
        <v>257</v>
      </c>
      <c r="L167" s="146" t="s">
        <v>257</v>
      </c>
      <c r="M167" s="144" t="str">
        <f t="shared" si="22"/>
        <v/>
      </c>
      <c r="N167" s="144" t="str">
        <f t="shared" si="23"/>
        <v/>
      </c>
      <c r="O167" s="144" t="str">
        <f t="shared" si="27"/>
        <v/>
      </c>
      <c r="P167" s="146" t="str">
        <f t="shared" si="24"/>
        <v/>
      </c>
      <c r="R167" s="141">
        <f t="shared" si="25"/>
        <v>96</v>
      </c>
      <c r="S167" s="145" t="str">
        <f>IFERROR(VLOOKUP(R167,'Lot Record &amp; Point'!$B$9:$D$199,3,0),"")</f>
        <v/>
      </c>
      <c r="T167" s="153" t="str">
        <f>IFERROR(VLOOKUP(S167,'Lot Record &amp; Point'!$D$6:$Q$199,14,0),"")</f>
        <v/>
      </c>
      <c r="U167" s="153" t="str">
        <f>IFERROR(VLOOKUP(S167,'Lot Record &amp; Point'!$D$6:$P$199,8,0),"")</f>
        <v/>
      </c>
      <c r="W167" s="145" t="str">
        <f t="shared" si="20"/>
        <v/>
      </c>
      <c r="X167" s="146" t="str">
        <f t="shared" si="15"/>
        <v/>
      </c>
      <c r="Y167" s="146" t="str">
        <f t="shared" si="26"/>
        <v/>
      </c>
      <c r="AA167" s="145" t="s">
        <v>257</v>
      </c>
      <c r="AB167" s="153" t="s">
        <v>257</v>
      </c>
      <c r="AC167" s="153">
        <v>0</v>
      </c>
    </row>
    <row r="168" spans="1:29" x14ac:dyDescent="0.15">
      <c r="A168" s="125">
        <f t="shared" si="21"/>
        <v>97</v>
      </c>
      <c r="B168" s="143" t="s">
        <v>257</v>
      </c>
      <c r="C168" s="144" t="s">
        <v>257</v>
      </c>
      <c r="D168" s="144" t="s">
        <v>257</v>
      </c>
      <c r="E168" s="144" t="str">
        <f t="shared" si="16"/>
        <v/>
      </c>
      <c r="F168" s="144" t="str">
        <f t="shared" si="17"/>
        <v/>
      </c>
      <c r="G168" s="144" t="str">
        <f t="shared" si="18"/>
        <v/>
      </c>
      <c r="H168" s="144" t="str">
        <f t="shared" si="19"/>
        <v/>
      </c>
      <c r="J168" s="145" t="s">
        <v>257</v>
      </c>
      <c r="K168" s="146" t="s">
        <v>257</v>
      </c>
      <c r="L168" s="146" t="s">
        <v>257</v>
      </c>
      <c r="M168" s="144" t="str">
        <f t="shared" si="22"/>
        <v/>
      </c>
      <c r="N168" s="144" t="str">
        <f t="shared" si="23"/>
        <v/>
      </c>
      <c r="O168" s="144" t="str">
        <f t="shared" si="27"/>
        <v/>
      </c>
      <c r="P168" s="146" t="str">
        <f t="shared" si="24"/>
        <v/>
      </c>
      <c r="R168" s="141">
        <f t="shared" si="25"/>
        <v>97</v>
      </c>
      <c r="S168" s="145" t="str">
        <f>IFERROR(VLOOKUP(R168,'Lot Record &amp; Point'!$B$9:$D$199,3,0),"")</f>
        <v/>
      </c>
      <c r="T168" s="153" t="str">
        <f>IFERROR(VLOOKUP(S168,'Lot Record &amp; Point'!$D$6:$Q$199,14,0),"")</f>
        <v/>
      </c>
      <c r="U168" s="153" t="str">
        <f>IFERROR(VLOOKUP(S168,'Lot Record &amp; Point'!$D$6:$P$199,8,0),"")</f>
        <v/>
      </c>
      <c r="W168" s="145" t="str">
        <f t="shared" si="20"/>
        <v/>
      </c>
      <c r="X168" s="146" t="str">
        <f t="shared" si="15"/>
        <v/>
      </c>
      <c r="Y168" s="146" t="str">
        <f t="shared" si="26"/>
        <v/>
      </c>
      <c r="AA168" s="145" t="s">
        <v>257</v>
      </c>
      <c r="AB168" s="153" t="s">
        <v>257</v>
      </c>
      <c r="AC168" s="153">
        <v>0</v>
      </c>
    </row>
    <row r="169" spans="1:29" x14ac:dyDescent="0.15">
      <c r="A169" s="125">
        <f t="shared" si="21"/>
        <v>98</v>
      </c>
      <c r="B169" s="145" t="s">
        <v>257</v>
      </c>
      <c r="C169" s="144" t="s">
        <v>257</v>
      </c>
      <c r="D169" s="144" t="s">
        <v>257</v>
      </c>
      <c r="E169" s="144" t="str">
        <f t="shared" si="16"/>
        <v/>
      </c>
      <c r="F169" s="144" t="str">
        <f t="shared" si="17"/>
        <v/>
      </c>
      <c r="G169" s="144" t="str">
        <f t="shared" si="18"/>
        <v/>
      </c>
      <c r="H169" s="144" t="str">
        <f t="shared" si="19"/>
        <v/>
      </c>
      <c r="J169" s="143" t="s">
        <v>257</v>
      </c>
      <c r="K169" s="144" t="s">
        <v>257</v>
      </c>
      <c r="L169" s="146" t="s">
        <v>257</v>
      </c>
      <c r="M169" s="144" t="str">
        <f t="shared" si="22"/>
        <v/>
      </c>
      <c r="N169" s="144" t="str">
        <f t="shared" si="23"/>
        <v/>
      </c>
      <c r="O169" s="144" t="str">
        <f t="shared" si="27"/>
        <v/>
      </c>
      <c r="P169" s="146" t="str">
        <f t="shared" si="24"/>
        <v/>
      </c>
      <c r="R169" s="141">
        <f t="shared" si="25"/>
        <v>98</v>
      </c>
      <c r="S169" s="145" t="str">
        <f>IFERROR(VLOOKUP(R169,'Lot Record &amp; Point'!$B$9:$D$199,3,0),"")</f>
        <v/>
      </c>
      <c r="T169" s="153" t="str">
        <f>IFERROR(VLOOKUP(S169,'Lot Record &amp; Point'!$D$6:$Q$199,14,0),"")</f>
        <v/>
      </c>
      <c r="U169" s="153" t="str">
        <f>IFERROR(VLOOKUP(S169,'Lot Record &amp; Point'!$D$6:$P$199,8,0),"")</f>
        <v/>
      </c>
      <c r="W169" s="145" t="str">
        <f t="shared" si="20"/>
        <v/>
      </c>
      <c r="X169" s="146" t="str">
        <f t="shared" si="15"/>
        <v/>
      </c>
      <c r="Y169" s="146" t="str">
        <f t="shared" si="26"/>
        <v/>
      </c>
      <c r="AA169" s="145" t="s">
        <v>257</v>
      </c>
      <c r="AB169" s="153" t="s">
        <v>257</v>
      </c>
      <c r="AC169" s="153">
        <v>0</v>
      </c>
    </row>
    <row r="170" spans="1:29" x14ac:dyDescent="0.15">
      <c r="A170" s="125">
        <f t="shared" si="21"/>
        <v>99</v>
      </c>
      <c r="B170" s="143" t="s">
        <v>257</v>
      </c>
      <c r="C170" s="144" t="s">
        <v>257</v>
      </c>
      <c r="D170" s="144" t="s">
        <v>257</v>
      </c>
      <c r="E170" s="144" t="str">
        <f t="shared" si="16"/>
        <v/>
      </c>
      <c r="F170" s="144" t="str">
        <f t="shared" si="17"/>
        <v/>
      </c>
      <c r="G170" s="144" t="str">
        <f t="shared" si="18"/>
        <v/>
      </c>
      <c r="H170" s="144" t="str">
        <f t="shared" si="19"/>
        <v/>
      </c>
      <c r="J170" s="143" t="s">
        <v>257</v>
      </c>
      <c r="K170" s="144" t="s">
        <v>257</v>
      </c>
      <c r="L170" s="146" t="s">
        <v>257</v>
      </c>
      <c r="M170" s="144" t="str">
        <f t="shared" si="22"/>
        <v/>
      </c>
      <c r="N170" s="144" t="str">
        <f t="shared" si="23"/>
        <v/>
      </c>
      <c r="O170" s="144" t="str">
        <f t="shared" si="27"/>
        <v/>
      </c>
      <c r="P170" s="146" t="str">
        <f t="shared" si="24"/>
        <v/>
      </c>
      <c r="R170" s="141">
        <f t="shared" si="25"/>
        <v>99</v>
      </c>
      <c r="S170" s="145" t="str">
        <f>IFERROR(VLOOKUP(R170,'Lot Record &amp; Point'!$B$9:$D$199,3,0),"")</f>
        <v/>
      </c>
      <c r="T170" s="153" t="str">
        <f>IFERROR(VLOOKUP(S170,'Lot Record &amp; Point'!$D$6:$Q$199,14,0),"")</f>
        <v/>
      </c>
      <c r="U170" s="153" t="str">
        <f>IFERROR(VLOOKUP(S170,'Lot Record &amp; Point'!$D$6:$P$199,8,0),"")</f>
        <v/>
      </c>
      <c r="W170" s="145" t="str">
        <f t="shared" si="20"/>
        <v/>
      </c>
      <c r="X170" s="146" t="str">
        <f t="shared" si="15"/>
        <v/>
      </c>
      <c r="Y170" s="146" t="str">
        <f t="shared" si="26"/>
        <v/>
      </c>
      <c r="AA170" s="145" t="s">
        <v>257</v>
      </c>
      <c r="AB170" s="153" t="s">
        <v>257</v>
      </c>
      <c r="AC170" s="153">
        <v>0</v>
      </c>
    </row>
    <row r="171" spans="1:29" x14ac:dyDescent="0.15">
      <c r="A171" s="125">
        <f t="shared" si="21"/>
        <v>100</v>
      </c>
      <c r="B171" s="143" t="s">
        <v>257</v>
      </c>
      <c r="C171" s="144" t="s">
        <v>257</v>
      </c>
      <c r="D171" s="144" t="s">
        <v>257</v>
      </c>
      <c r="E171" s="144" t="str">
        <f t="shared" si="16"/>
        <v/>
      </c>
      <c r="F171" s="144" t="str">
        <f t="shared" si="17"/>
        <v/>
      </c>
      <c r="G171" s="144" t="str">
        <f t="shared" si="18"/>
        <v/>
      </c>
      <c r="H171" s="144" t="str">
        <f t="shared" si="19"/>
        <v/>
      </c>
      <c r="J171" s="145" t="s">
        <v>257</v>
      </c>
      <c r="K171" s="146" t="s">
        <v>257</v>
      </c>
      <c r="L171" s="146" t="s">
        <v>257</v>
      </c>
      <c r="M171" s="144" t="str">
        <f t="shared" si="22"/>
        <v/>
      </c>
      <c r="N171" s="144" t="str">
        <f t="shared" si="23"/>
        <v/>
      </c>
      <c r="O171" s="144" t="str">
        <f t="shared" si="27"/>
        <v/>
      </c>
      <c r="P171" s="146" t="str">
        <f t="shared" si="24"/>
        <v/>
      </c>
      <c r="R171" s="141">
        <f t="shared" si="25"/>
        <v>100</v>
      </c>
      <c r="S171" s="145" t="str">
        <f>IFERROR(VLOOKUP(R171,'Lot Record &amp; Point'!$B$9:$D$199,3,0),"")</f>
        <v/>
      </c>
      <c r="T171" s="153" t="str">
        <f>IFERROR(VLOOKUP(S171,'Lot Record &amp; Point'!$D$6:$Q$199,14,0),"")</f>
        <v/>
      </c>
      <c r="U171" s="153" t="str">
        <f>IFERROR(VLOOKUP(S171,'Lot Record &amp; Point'!$D$6:$P$199,8,0),"")</f>
        <v/>
      </c>
      <c r="W171" s="145" t="str">
        <f t="shared" si="20"/>
        <v/>
      </c>
      <c r="X171" s="146" t="str">
        <f t="shared" si="15"/>
        <v/>
      </c>
      <c r="Y171" s="146" t="str">
        <f t="shared" si="26"/>
        <v/>
      </c>
      <c r="AA171" s="145" t="s">
        <v>257</v>
      </c>
      <c r="AB171" s="153" t="s">
        <v>257</v>
      </c>
      <c r="AC171" s="153">
        <v>0</v>
      </c>
    </row>
    <row r="172" spans="1:29" x14ac:dyDescent="0.15">
      <c r="A172" s="125">
        <f t="shared" si="21"/>
        <v>101</v>
      </c>
      <c r="B172" s="143" t="s">
        <v>257</v>
      </c>
      <c r="C172" s="144" t="s">
        <v>257</v>
      </c>
      <c r="D172" s="144" t="s">
        <v>257</v>
      </c>
      <c r="E172" s="144" t="str">
        <f t="shared" si="16"/>
        <v/>
      </c>
      <c r="F172" s="144" t="str">
        <f t="shared" si="17"/>
        <v/>
      </c>
      <c r="G172" s="144" t="str">
        <f t="shared" si="18"/>
        <v/>
      </c>
      <c r="H172" s="144" t="str">
        <f t="shared" si="19"/>
        <v/>
      </c>
      <c r="J172" s="145" t="s">
        <v>257</v>
      </c>
      <c r="K172" s="144" t="s">
        <v>257</v>
      </c>
      <c r="L172" s="146" t="s">
        <v>257</v>
      </c>
      <c r="M172" s="144" t="str">
        <f t="shared" si="22"/>
        <v/>
      </c>
      <c r="N172" s="144" t="str">
        <f t="shared" si="23"/>
        <v/>
      </c>
      <c r="O172" s="144" t="str">
        <f t="shared" si="27"/>
        <v/>
      </c>
      <c r="P172" s="146" t="str">
        <f t="shared" si="24"/>
        <v/>
      </c>
      <c r="R172" s="141">
        <f t="shared" si="25"/>
        <v>101</v>
      </c>
      <c r="S172" s="145" t="str">
        <f>IFERROR(VLOOKUP(R172,'Lot Record &amp; Point'!$B$9:$D$199,3,0),"")</f>
        <v/>
      </c>
      <c r="T172" s="153" t="str">
        <f>IFERROR(VLOOKUP(S172,'Lot Record &amp; Point'!$D$6:$Q$199,14,0),"")</f>
        <v/>
      </c>
      <c r="U172" s="153" t="str">
        <f>IFERROR(VLOOKUP(S172,'Lot Record &amp; Point'!$D$6:$P$199,8,0),"")</f>
        <v/>
      </c>
      <c r="W172" s="145" t="str">
        <f t="shared" si="20"/>
        <v/>
      </c>
      <c r="X172" s="146" t="str">
        <f t="shared" si="15"/>
        <v/>
      </c>
      <c r="Y172" s="146" t="str">
        <f t="shared" si="26"/>
        <v/>
      </c>
      <c r="AA172" s="145" t="s">
        <v>257</v>
      </c>
      <c r="AB172" s="153" t="s">
        <v>257</v>
      </c>
      <c r="AC172" s="153">
        <v>0</v>
      </c>
    </row>
    <row r="173" spans="1:29" x14ac:dyDescent="0.15">
      <c r="A173" s="125">
        <f t="shared" si="21"/>
        <v>102</v>
      </c>
      <c r="B173" s="143" t="s">
        <v>257</v>
      </c>
      <c r="C173" s="144" t="s">
        <v>257</v>
      </c>
      <c r="D173" s="144" t="s">
        <v>257</v>
      </c>
      <c r="E173" s="144" t="str">
        <f t="shared" si="16"/>
        <v/>
      </c>
      <c r="F173" s="144" t="str">
        <f t="shared" si="17"/>
        <v/>
      </c>
      <c r="G173" s="144" t="str">
        <f t="shared" si="18"/>
        <v/>
      </c>
      <c r="H173" s="144" t="str">
        <f t="shared" si="19"/>
        <v/>
      </c>
      <c r="J173" s="143" t="s">
        <v>257</v>
      </c>
      <c r="K173" s="144" t="s">
        <v>257</v>
      </c>
      <c r="L173" s="146" t="s">
        <v>257</v>
      </c>
      <c r="M173" s="144" t="str">
        <f t="shared" si="22"/>
        <v/>
      </c>
      <c r="N173" s="144" t="str">
        <f t="shared" si="23"/>
        <v/>
      </c>
      <c r="O173" s="144" t="str">
        <f t="shared" si="27"/>
        <v/>
      </c>
      <c r="P173" s="146" t="str">
        <f t="shared" si="24"/>
        <v/>
      </c>
      <c r="R173" s="141">
        <f t="shared" si="25"/>
        <v>102</v>
      </c>
      <c r="S173" s="145" t="str">
        <f>IFERROR(VLOOKUP(R173,'Lot Record &amp; Point'!$B$9:$D$199,3,0),"")</f>
        <v/>
      </c>
      <c r="T173" s="153" t="str">
        <f>IFERROR(VLOOKUP(S173,'Lot Record &amp; Point'!$D$6:$Q$199,14,0),"")</f>
        <v/>
      </c>
      <c r="U173" s="153" t="str">
        <f>IFERROR(VLOOKUP(S173,'Lot Record &amp; Point'!$D$6:$P$199,8,0),"")</f>
        <v/>
      </c>
      <c r="W173" s="145" t="str">
        <f t="shared" si="20"/>
        <v/>
      </c>
      <c r="X173" s="146" t="str">
        <f t="shared" si="15"/>
        <v/>
      </c>
      <c r="Y173" s="146" t="str">
        <f t="shared" si="26"/>
        <v/>
      </c>
      <c r="AA173" s="145" t="s">
        <v>257</v>
      </c>
      <c r="AB173" s="153" t="s">
        <v>257</v>
      </c>
      <c r="AC173" s="153">
        <v>0</v>
      </c>
    </row>
    <row r="174" spans="1:29" x14ac:dyDescent="0.15">
      <c r="A174" s="125">
        <f t="shared" si="21"/>
        <v>103</v>
      </c>
      <c r="B174" s="145" t="s">
        <v>257</v>
      </c>
      <c r="C174" s="144" t="s">
        <v>257</v>
      </c>
      <c r="D174" s="144" t="s">
        <v>257</v>
      </c>
      <c r="E174" s="144" t="str">
        <f t="shared" si="16"/>
        <v/>
      </c>
      <c r="F174" s="144" t="str">
        <f t="shared" si="17"/>
        <v/>
      </c>
      <c r="G174" s="144" t="str">
        <f t="shared" si="18"/>
        <v/>
      </c>
      <c r="H174" s="144" t="str">
        <f t="shared" si="19"/>
        <v/>
      </c>
      <c r="J174" s="143" t="s">
        <v>257</v>
      </c>
      <c r="K174" s="144" t="s">
        <v>257</v>
      </c>
      <c r="L174" s="146" t="s">
        <v>257</v>
      </c>
      <c r="M174" s="144" t="str">
        <f t="shared" si="22"/>
        <v/>
      </c>
      <c r="N174" s="144" t="str">
        <f t="shared" si="23"/>
        <v/>
      </c>
      <c r="O174" s="144" t="str">
        <f t="shared" si="27"/>
        <v/>
      </c>
      <c r="P174" s="146" t="str">
        <f t="shared" si="24"/>
        <v/>
      </c>
      <c r="R174" s="141">
        <f t="shared" si="25"/>
        <v>103</v>
      </c>
      <c r="S174" s="145" t="str">
        <f>IFERROR(VLOOKUP(R174,'Lot Record &amp; Point'!$B$9:$D$199,3,0),"")</f>
        <v/>
      </c>
      <c r="T174" s="153" t="str">
        <f>IFERROR(VLOOKUP(S174,'Lot Record &amp; Point'!$D$6:$Q$199,14,0),"")</f>
        <v/>
      </c>
      <c r="U174" s="153" t="str">
        <f>IFERROR(VLOOKUP(S174,'Lot Record &amp; Point'!$D$6:$P$199,8,0),"")</f>
        <v/>
      </c>
      <c r="W174" s="145" t="str">
        <f t="shared" si="20"/>
        <v/>
      </c>
      <c r="X174" s="146" t="str">
        <f t="shared" si="15"/>
        <v/>
      </c>
      <c r="Y174" s="146" t="str">
        <f t="shared" si="26"/>
        <v/>
      </c>
      <c r="AA174" s="145" t="s">
        <v>257</v>
      </c>
      <c r="AB174" s="153" t="s">
        <v>257</v>
      </c>
      <c r="AC174" s="153">
        <v>0</v>
      </c>
    </row>
    <row r="175" spans="1:29" x14ac:dyDescent="0.15">
      <c r="A175" s="125">
        <f t="shared" si="21"/>
        <v>104</v>
      </c>
      <c r="B175" s="145" t="s">
        <v>257</v>
      </c>
      <c r="C175" s="144" t="s">
        <v>257</v>
      </c>
      <c r="D175" s="144" t="s">
        <v>257</v>
      </c>
      <c r="E175" s="144" t="str">
        <f t="shared" si="16"/>
        <v/>
      </c>
      <c r="F175" s="144" t="str">
        <f t="shared" si="17"/>
        <v/>
      </c>
      <c r="G175" s="144" t="str">
        <f t="shared" si="18"/>
        <v/>
      </c>
      <c r="H175" s="144" t="str">
        <f t="shared" si="19"/>
        <v/>
      </c>
      <c r="J175" s="145" t="s">
        <v>257</v>
      </c>
      <c r="K175" s="146" t="s">
        <v>257</v>
      </c>
      <c r="L175" s="146" t="s">
        <v>257</v>
      </c>
      <c r="M175" s="144" t="str">
        <f t="shared" si="22"/>
        <v/>
      </c>
      <c r="N175" s="144" t="str">
        <f t="shared" si="23"/>
        <v/>
      </c>
      <c r="O175" s="144" t="str">
        <f t="shared" si="27"/>
        <v/>
      </c>
      <c r="P175" s="146" t="str">
        <f t="shared" si="24"/>
        <v/>
      </c>
      <c r="R175" s="141">
        <f t="shared" si="25"/>
        <v>104</v>
      </c>
      <c r="S175" s="145" t="str">
        <f>IFERROR(VLOOKUP(R175,'Lot Record &amp; Point'!$B$9:$D$199,3,0),"")</f>
        <v/>
      </c>
      <c r="T175" s="153" t="str">
        <f>IFERROR(VLOOKUP(S175,'Lot Record &amp; Point'!$D$6:$Q$199,14,0),"")</f>
        <v/>
      </c>
      <c r="U175" s="153" t="str">
        <f>IFERROR(VLOOKUP(S175,'Lot Record &amp; Point'!$D$6:$P$199,8,0),"")</f>
        <v/>
      </c>
      <c r="W175" s="145" t="str">
        <f t="shared" si="20"/>
        <v/>
      </c>
      <c r="X175" s="146" t="str">
        <f t="shared" si="15"/>
        <v/>
      </c>
      <c r="Y175" s="146" t="str">
        <f t="shared" si="26"/>
        <v/>
      </c>
      <c r="AA175" s="145" t="s">
        <v>257</v>
      </c>
      <c r="AB175" s="153" t="s">
        <v>257</v>
      </c>
      <c r="AC175" s="153">
        <v>0</v>
      </c>
    </row>
    <row r="176" spans="1:29" x14ac:dyDescent="0.15">
      <c r="A176" s="125">
        <f t="shared" si="21"/>
        <v>105</v>
      </c>
      <c r="B176" s="145" t="s">
        <v>257</v>
      </c>
      <c r="C176" s="144" t="s">
        <v>257</v>
      </c>
      <c r="D176" s="144" t="s">
        <v>257</v>
      </c>
      <c r="E176" s="144" t="str">
        <f t="shared" si="16"/>
        <v/>
      </c>
      <c r="F176" s="144" t="str">
        <f t="shared" si="17"/>
        <v/>
      </c>
      <c r="G176" s="144" t="str">
        <f t="shared" si="18"/>
        <v/>
      </c>
      <c r="H176" s="144" t="str">
        <f t="shared" si="19"/>
        <v/>
      </c>
      <c r="J176" s="145" t="s">
        <v>257</v>
      </c>
      <c r="K176" s="146" t="s">
        <v>257</v>
      </c>
      <c r="L176" s="146" t="s">
        <v>257</v>
      </c>
      <c r="M176" s="144" t="str">
        <f t="shared" si="22"/>
        <v/>
      </c>
      <c r="N176" s="144" t="str">
        <f t="shared" si="23"/>
        <v/>
      </c>
      <c r="O176" s="144" t="str">
        <f t="shared" si="27"/>
        <v/>
      </c>
      <c r="P176" s="146" t="str">
        <f t="shared" si="24"/>
        <v/>
      </c>
      <c r="R176" s="141">
        <f t="shared" si="25"/>
        <v>105</v>
      </c>
      <c r="S176" s="145" t="str">
        <f>IFERROR(VLOOKUP(R176,'Lot Record &amp; Point'!$B$9:$D$199,3,0),"")</f>
        <v/>
      </c>
      <c r="T176" s="153" t="str">
        <f>IFERROR(VLOOKUP(S176,'Lot Record &amp; Point'!$D$6:$Q$199,14,0),"")</f>
        <v/>
      </c>
      <c r="U176" s="153" t="str">
        <f>IFERROR(VLOOKUP(S176,'Lot Record &amp; Point'!$D$6:$P$199,8,0),"")</f>
        <v/>
      </c>
      <c r="W176" s="145" t="str">
        <f t="shared" si="20"/>
        <v/>
      </c>
      <c r="X176" s="146" t="str">
        <f t="shared" si="15"/>
        <v/>
      </c>
      <c r="Y176" s="146" t="str">
        <f t="shared" si="26"/>
        <v/>
      </c>
      <c r="AA176" s="145" t="s">
        <v>257</v>
      </c>
      <c r="AB176" s="153" t="s">
        <v>257</v>
      </c>
      <c r="AC176" s="153">
        <v>0</v>
      </c>
    </row>
    <row r="177" spans="1:29" x14ac:dyDescent="0.15">
      <c r="A177" s="125">
        <f t="shared" si="21"/>
        <v>106</v>
      </c>
      <c r="B177" s="145" t="s">
        <v>257</v>
      </c>
      <c r="C177" s="144" t="s">
        <v>257</v>
      </c>
      <c r="D177" s="144" t="s">
        <v>257</v>
      </c>
      <c r="E177" s="144" t="str">
        <f t="shared" si="16"/>
        <v/>
      </c>
      <c r="F177" s="144" t="str">
        <f t="shared" si="17"/>
        <v/>
      </c>
      <c r="G177" s="144" t="str">
        <f t="shared" si="18"/>
        <v/>
      </c>
      <c r="H177" s="144" t="str">
        <f t="shared" si="19"/>
        <v/>
      </c>
      <c r="J177" s="143" t="s">
        <v>257</v>
      </c>
      <c r="K177" s="144" t="s">
        <v>257</v>
      </c>
      <c r="L177" s="146" t="s">
        <v>257</v>
      </c>
      <c r="M177" s="144" t="str">
        <f t="shared" si="22"/>
        <v/>
      </c>
      <c r="N177" s="144" t="str">
        <f t="shared" si="23"/>
        <v/>
      </c>
      <c r="O177" s="144" t="str">
        <f t="shared" si="27"/>
        <v/>
      </c>
      <c r="P177" s="146" t="str">
        <f t="shared" si="24"/>
        <v/>
      </c>
      <c r="R177" s="141">
        <f t="shared" si="25"/>
        <v>106</v>
      </c>
      <c r="S177" s="145" t="str">
        <f>IFERROR(VLOOKUP(R177,'Lot Record &amp; Point'!$B$9:$D$199,3,0),"")</f>
        <v/>
      </c>
      <c r="T177" s="153" t="str">
        <f>IFERROR(VLOOKUP(S177,'Lot Record &amp; Point'!$D$6:$Q$199,14,0),"")</f>
        <v/>
      </c>
      <c r="U177" s="153" t="str">
        <f>IFERROR(VLOOKUP(S177,'Lot Record &amp; Point'!$D$6:$P$199,8,0),"")</f>
        <v/>
      </c>
      <c r="W177" s="145" t="str">
        <f t="shared" si="20"/>
        <v/>
      </c>
      <c r="X177" s="146" t="str">
        <f t="shared" si="15"/>
        <v/>
      </c>
      <c r="Y177" s="146" t="str">
        <f t="shared" si="26"/>
        <v/>
      </c>
      <c r="AA177" s="145" t="s">
        <v>257</v>
      </c>
      <c r="AB177" s="153" t="s">
        <v>257</v>
      </c>
      <c r="AC177" s="153">
        <v>0</v>
      </c>
    </row>
    <row r="178" spans="1:29" x14ac:dyDescent="0.15">
      <c r="A178" s="125">
        <f t="shared" si="21"/>
        <v>107</v>
      </c>
      <c r="B178" s="143" t="s">
        <v>257</v>
      </c>
      <c r="C178" s="144" t="s">
        <v>257</v>
      </c>
      <c r="D178" s="144" t="s">
        <v>257</v>
      </c>
      <c r="E178" s="144" t="str">
        <f t="shared" si="16"/>
        <v/>
      </c>
      <c r="F178" s="144" t="str">
        <f t="shared" si="17"/>
        <v/>
      </c>
      <c r="G178" s="144" t="str">
        <f t="shared" si="18"/>
        <v/>
      </c>
      <c r="H178" s="144" t="str">
        <f t="shared" si="19"/>
        <v/>
      </c>
      <c r="J178" s="147" t="s">
        <v>257</v>
      </c>
      <c r="K178" s="144" t="s">
        <v>257</v>
      </c>
      <c r="L178" s="146" t="s">
        <v>257</v>
      </c>
      <c r="M178" s="144" t="str">
        <f t="shared" si="22"/>
        <v/>
      </c>
      <c r="N178" s="144" t="str">
        <f t="shared" si="23"/>
        <v/>
      </c>
      <c r="O178" s="144" t="str">
        <f t="shared" si="27"/>
        <v/>
      </c>
      <c r="P178" s="146" t="str">
        <f t="shared" si="24"/>
        <v/>
      </c>
      <c r="R178" s="141">
        <f t="shared" si="25"/>
        <v>107</v>
      </c>
      <c r="S178" s="145" t="str">
        <f>IFERROR(VLOOKUP(R178,'Lot Record &amp; Point'!$B$9:$D$199,3,0),"")</f>
        <v/>
      </c>
      <c r="T178" s="153" t="str">
        <f>IFERROR(VLOOKUP(S178,'Lot Record &amp; Point'!$D$6:$Q$199,14,0),"")</f>
        <v/>
      </c>
      <c r="U178" s="153" t="str">
        <f>IFERROR(VLOOKUP(S178,'Lot Record &amp; Point'!$D$6:$P$199,8,0),"")</f>
        <v/>
      </c>
      <c r="W178" s="145" t="str">
        <f t="shared" si="20"/>
        <v/>
      </c>
      <c r="X178" s="146" t="str">
        <f t="shared" si="15"/>
        <v/>
      </c>
      <c r="Y178" s="146" t="str">
        <f t="shared" si="26"/>
        <v/>
      </c>
      <c r="AA178" s="145" t="s">
        <v>257</v>
      </c>
      <c r="AB178" s="153" t="s">
        <v>257</v>
      </c>
      <c r="AC178" s="153">
        <v>0</v>
      </c>
    </row>
    <row r="179" spans="1:29" x14ac:dyDescent="0.15">
      <c r="A179" s="125">
        <f t="shared" si="21"/>
        <v>108</v>
      </c>
      <c r="B179" s="145" t="s">
        <v>257</v>
      </c>
      <c r="C179" s="144" t="s">
        <v>257</v>
      </c>
      <c r="D179" s="144" t="s">
        <v>257</v>
      </c>
      <c r="E179" s="144" t="str">
        <f t="shared" si="16"/>
        <v/>
      </c>
      <c r="F179" s="144" t="str">
        <f t="shared" si="17"/>
        <v/>
      </c>
      <c r="G179" s="144" t="str">
        <f t="shared" si="18"/>
        <v/>
      </c>
      <c r="H179" s="144" t="str">
        <f t="shared" si="19"/>
        <v/>
      </c>
      <c r="J179" s="145" t="s">
        <v>257</v>
      </c>
      <c r="K179" s="146" t="s">
        <v>257</v>
      </c>
      <c r="L179" s="146" t="s">
        <v>257</v>
      </c>
      <c r="M179" s="144" t="str">
        <f t="shared" si="22"/>
        <v/>
      </c>
      <c r="N179" s="144" t="str">
        <f t="shared" si="23"/>
        <v/>
      </c>
      <c r="O179" s="144" t="str">
        <f t="shared" si="27"/>
        <v/>
      </c>
      <c r="P179" s="146" t="str">
        <f t="shared" si="24"/>
        <v/>
      </c>
      <c r="R179" s="141">
        <f t="shared" si="25"/>
        <v>108</v>
      </c>
      <c r="S179" s="145" t="str">
        <f>IFERROR(VLOOKUP(R179,'Lot Record &amp; Point'!$B$9:$D$199,3,0),"")</f>
        <v/>
      </c>
      <c r="T179" s="153" t="str">
        <f>IFERROR(VLOOKUP(S179,'Lot Record &amp; Point'!$D$6:$Q$199,14,0),"")</f>
        <v/>
      </c>
      <c r="U179" s="153" t="str">
        <f>IFERROR(VLOOKUP(S179,'Lot Record &amp; Point'!$D$6:$P$199,8,0),"")</f>
        <v/>
      </c>
      <c r="W179" s="145" t="str">
        <f t="shared" si="20"/>
        <v/>
      </c>
      <c r="X179" s="146" t="str">
        <f t="shared" ref="X179:X201" si="28">IFERROR(IF(W179="","",IF($T$69="1",SUMIF($S$72:$S$201,W179,$T$72:$T$201),(SUMIF($S$72:$S$201,W179,$T$72:$T$201)+SUMIF($AA$72:$AA$201,W179,$AB$72:$AB$201)*($T$69-1))/$T$69)),"")</f>
        <v/>
      </c>
      <c r="Y179" s="146" t="str">
        <f t="shared" si="26"/>
        <v/>
      </c>
      <c r="AA179" s="145" t="s">
        <v>257</v>
      </c>
      <c r="AB179" s="153" t="s">
        <v>257</v>
      </c>
      <c r="AC179" s="153">
        <v>0</v>
      </c>
    </row>
    <row r="180" spans="1:29" x14ac:dyDescent="0.15">
      <c r="A180" s="125">
        <f t="shared" si="21"/>
        <v>109</v>
      </c>
      <c r="B180" s="143" t="s">
        <v>257</v>
      </c>
      <c r="C180" s="144" t="s">
        <v>257</v>
      </c>
      <c r="D180" s="144" t="s">
        <v>257</v>
      </c>
      <c r="E180" s="144" t="str">
        <f t="shared" si="16"/>
        <v/>
      </c>
      <c r="F180" s="144" t="str">
        <f t="shared" si="17"/>
        <v/>
      </c>
      <c r="G180" s="144" t="str">
        <f t="shared" si="18"/>
        <v/>
      </c>
      <c r="H180" s="144" t="str">
        <f t="shared" si="19"/>
        <v/>
      </c>
      <c r="J180" s="143" t="s">
        <v>257</v>
      </c>
      <c r="K180" s="144" t="s">
        <v>257</v>
      </c>
      <c r="L180" s="146" t="s">
        <v>257</v>
      </c>
      <c r="M180" s="144" t="str">
        <f t="shared" si="22"/>
        <v/>
      </c>
      <c r="N180" s="144" t="str">
        <f t="shared" si="23"/>
        <v/>
      </c>
      <c r="O180" s="144" t="str">
        <f t="shared" si="27"/>
        <v/>
      </c>
      <c r="P180" s="146" t="str">
        <f t="shared" si="24"/>
        <v/>
      </c>
      <c r="R180" s="141">
        <f t="shared" si="25"/>
        <v>109</v>
      </c>
      <c r="S180" s="145" t="str">
        <f>IFERROR(VLOOKUP(R180,'Lot Record &amp; Point'!$B$9:$D$199,3,0),"")</f>
        <v/>
      </c>
      <c r="T180" s="153" t="str">
        <f>IFERROR(VLOOKUP(S180,'Lot Record &amp; Point'!$D$6:$Q$199,14,0),"")</f>
        <v/>
      </c>
      <c r="U180" s="153" t="str">
        <f>IFERROR(VLOOKUP(S180,'Lot Record &amp; Point'!$D$6:$P$199,8,0),"")</f>
        <v/>
      </c>
      <c r="W180" s="145" t="str">
        <f t="shared" si="20"/>
        <v/>
      </c>
      <c r="X180" s="146" t="str">
        <f t="shared" si="28"/>
        <v/>
      </c>
      <c r="Y180" s="146" t="str">
        <f t="shared" si="26"/>
        <v/>
      </c>
      <c r="AA180" s="145" t="s">
        <v>257</v>
      </c>
      <c r="AB180" s="153" t="s">
        <v>257</v>
      </c>
      <c r="AC180" s="153">
        <v>0</v>
      </c>
    </row>
    <row r="181" spans="1:29" x14ac:dyDescent="0.15">
      <c r="A181" s="125">
        <f t="shared" si="21"/>
        <v>110</v>
      </c>
      <c r="B181" s="143" t="s">
        <v>257</v>
      </c>
      <c r="C181" s="144" t="s">
        <v>257</v>
      </c>
      <c r="D181" s="144" t="s">
        <v>257</v>
      </c>
      <c r="E181" s="144" t="str">
        <f t="shared" si="16"/>
        <v/>
      </c>
      <c r="F181" s="144" t="str">
        <f t="shared" si="17"/>
        <v/>
      </c>
      <c r="G181" s="144" t="str">
        <f t="shared" si="18"/>
        <v/>
      </c>
      <c r="H181" s="144" t="str">
        <f t="shared" si="19"/>
        <v/>
      </c>
      <c r="J181" s="145" t="s">
        <v>257</v>
      </c>
      <c r="K181" s="146" t="s">
        <v>257</v>
      </c>
      <c r="L181" s="146" t="s">
        <v>257</v>
      </c>
      <c r="M181" s="144" t="str">
        <f t="shared" si="22"/>
        <v/>
      </c>
      <c r="N181" s="144" t="str">
        <f t="shared" si="23"/>
        <v/>
      </c>
      <c r="O181" s="144" t="str">
        <f t="shared" si="27"/>
        <v/>
      </c>
      <c r="P181" s="146" t="str">
        <f t="shared" si="24"/>
        <v/>
      </c>
      <c r="R181" s="141">
        <f t="shared" si="25"/>
        <v>110</v>
      </c>
      <c r="S181" s="145" t="str">
        <f>IFERROR(VLOOKUP(R181,'Lot Record &amp; Point'!$B$9:$D$199,3,0),"")</f>
        <v/>
      </c>
      <c r="T181" s="153" t="str">
        <f>IFERROR(VLOOKUP(S181,'Lot Record &amp; Point'!$D$6:$Q$199,14,0),"")</f>
        <v/>
      </c>
      <c r="U181" s="153" t="str">
        <f>IFERROR(VLOOKUP(S181,'Lot Record &amp; Point'!$D$6:$P$199,8,0),"")</f>
        <v/>
      </c>
      <c r="W181" s="145" t="str">
        <f t="shared" si="20"/>
        <v/>
      </c>
      <c r="X181" s="146" t="str">
        <f t="shared" si="28"/>
        <v/>
      </c>
      <c r="Y181" s="146" t="str">
        <f t="shared" si="26"/>
        <v/>
      </c>
      <c r="AA181" s="145" t="s">
        <v>257</v>
      </c>
      <c r="AB181" s="153" t="s">
        <v>257</v>
      </c>
      <c r="AC181" s="153">
        <v>0</v>
      </c>
    </row>
    <row r="182" spans="1:29" x14ac:dyDescent="0.15">
      <c r="A182" s="125">
        <f t="shared" si="21"/>
        <v>111</v>
      </c>
      <c r="B182" s="145" t="s">
        <v>257</v>
      </c>
      <c r="C182" s="144" t="s">
        <v>257</v>
      </c>
      <c r="D182" s="144" t="s">
        <v>257</v>
      </c>
      <c r="E182" s="144" t="str">
        <f t="shared" si="16"/>
        <v/>
      </c>
      <c r="F182" s="144" t="str">
        <f t="shared" si="17"/>
        <v/>
      </c>
      <c r="G182" s="144" t="str">
        <f t="shared" si="18"/>
        <v/>
      </c>
      <c r="H182" s="144" t="str">
        <f t="shared" si="19"/>
        <v/>
      </c>
      <c r="J182" s="145" t="s">
        <v>257</v>
      </c>
      <c r="K182" s="146" t="s">
        <v>257</v>
      </c>
      <c r="L182" s="146" t="s">
        <v>257</v>
      </c>
      <c r="M182" s="144" t="str">
        <f t="shared" si="22"/>
        <v/>
      </c>
      <c r="N182" s="144" t="str">
        <f t="shared" si="23"/>
        <v/>
      </c>
      <c r="O182" s="144" t="str">
        <f t="shared" si="27"/>
        <v/>
      </c>
      <c r="P182" s="146" t="str">
        <f t="shared" si="24"/>
        <v/>
      </c>
      <c r="R182" s="141">
        <f t="shared" si="25"/>
        <v>111</v>
      </c>
      <c r="S182" s="145" t="str">
        <f>IFERROR(VLOOKUP(R182,'Lot Record &amp; Point'!$B$9:$D$199,3,0),"")</f>
        <v/>
      </c>
      <c r="T182" s="153" t="str">
        <f>IFERROR(VLOOKUP(S182,'Lot Record &amp; Point'!$D$6:$Q$199,14,0),"")</f>
        <v/>
      </c>
      <c r="U182" s="153" t="str">
        <f>IFERROR(VLOOKUP(S182,'Lot Record &amp; Point'!$D$6:$P$199,8,0),"")</f>
        <v/>
      </c>
      <c r="W182" s="145" t="str">
        <f t="shared" si="20"/>
        <v/>
      </c>
      <c r="X182" s="146" t="str">
        <f t="shared" si="28"/>
        <v/>
      </c>
      <c r="Y182" s="146" t="str">
        <f t="shared" si="26"/>
        <v/>
      </c>
      <c r="AA182" s="145" t="s">
        <v>257</v>
      </c>
      <c r="AB182" s="153" t="s">
        <v>257</v>
      </c>
      <c r="AC182" s="153">
        <v>0</v>
      </c>
    </row>
    <row r="183" spans="1:29" x14ac:dyDescent="0.15">
      <c r="A183" s="125">
        <f t="shared" si="21"/>
        <v>112</v>
      </c>
      <c r="B183" s="145" t="s">
        <v>257</v>
      </c>
      <c r="C183" s="144" t="s">
        <v>257</v>
      </c>
      <c r="D183" s="144" t="s">
        <v>257</v>
      </c>
      <c r="E183" s="144" t="str">
        <f t="shared" si="16"/>
        <v/>
      </c>
      <c r="F183" s="144" t="str">
        <f t="shared" si="17"/>
        <v/>
      </c>
      <c r="G183" s="144" t="str">
        <f t="shared" si="18"/>
        <v/>
      </c>
      <c r="H183" s="144" t="str">
        <f t="shared" si="19"/>
        <v/>
      </c>
      <c r="J183" s="145" t="s">
        <v>257</v>
      </c>
      <c r="K183" s="144" t="s">
        <v>257</v>
      </c>
      <c r="L183" s="146" t="s">
        <v>257</v>
      </c>
      <c r="M183" s="144" t="str">
        <f t="shared" si="22"/>
        <v/>
      </c>
      <c r="N183" s="144" t="str">
        <f t="shared" si="23"/>
        <v/>
      </c>
      <c r="O183" s="144" t="str">
        <f t="shared" si="27"/>
        <v/>
      </c>
      <c r="P183" s="146" t="str">
        <f t="shared" si="24"/>
        <v/>
      </c>
      <c r="R183" s="141">
        <f t="shared" si="25"/>
        <v>112</v>
      </c>
      <c r="S183" s="145" t="str">
        <f>IFERROR(VLOOKUP(R183,'Lot Record &amp; Point'!$B$9:$D$199,3,0),"")</f>
        <v/>
      </c>
      <c r="T183" s="153" t="str">
        <f>IFERROR(VLOOKUP(S183,'Lot Record &amp; Point'!$D$6:$Q$199,14,0),"")</f>
        <v/>
      </c>
      <c r="U183" s="153" t="str">
        <f>IFERROR(VLOOKUP(S183,'Lot Record &amp; Point'!$D$6:$P$199,8,0),"")</f>
        <v/>
      </c>
      <c r="W183" s="145" t="str">
        <f t="shared" si="20"/>
        <v/>
      </c>
      <c r="X183" s="146" t="str">
        <f t="shared" si="28"/>
        <v/>
      </c>
      <c r="Y183" s="146" t="str">
        <f t="shared" si="26"/>
        <v/>
      </c>
      <c r="AA183" s="145" t="s">
        <v>257</v>
      </c>
      <c r="AB183" s="153" t="s">
        <v>257</v>
      </c>
      <c r="AC183" s="153">
        <v>0</v>
      </c>
    </row>
    <row r="184" spans="1:29" x14ac:dyDescent="0.15">
      <c r="A184" s="125">
        <f t="shared" si="21"/>
        <v>113</v>
      </c>
      <c r="B184" s="143" t="s">
        <v>257</v>
      </c>
      <c r="C184" s="144" t="s">
        <v>257</v>
      </c>
      <c r="D184" s="144" t="s">
        <v>257</v>
      </c>
      <c r="E184" s="144" t="str">
        <f t="shared" si="16"/>
        <v/>
      </c>
      <c r="F184" s="144" t="str">
        <f t="shared" si="17"/>
        <v/>
      </c>
      <c r="G184" s="144" t="str">
        <f t="shared" si="18"/>
        <v/>
      </c>
      <c r="H184" s="144" t="str">
        <f t="shared" si="19"/>
        <v/>
      </c>
      <c r="J184" s="145" t="s">
        <v>257</v>
      </c>
      <c r="K184" s="146" t="s">
        <v>257</v>
      </c>
      <c r="L184" s="146" t="s">
        <v>257</v>
      </c>
      <c r="M184" s="144" t="str">
        <f t="shared" si="22"/>
        <v/>
      </c>
      <c r="N184" s="144" t="str">
        <f t="shared" si="23"/>
        <v/>
      </c>
      <c r="O184" s="144" t="str">
        <f t="shared" si="27"/>
        <v/>
      </c>
      <c r="P184" s="146" t="str">
        <f t="shared" si="24"/>
        <v/>
      </c>
      <c r="R184" s="141">
        <f t="shared" si="25"/>
        <v>113</v>
      </c>
      <c r="S184" s="145" t="str">
        <f>IFERROR(VLOOKUP(R184,'Lot Record &amp; Point'!$B$9:$D$199,3,0),"")</f>
        <v/>
      </c>
      <c r="T184" s="153" t="str">
        <f>IFERROR(VLOOKUP(S184,'Lot Record &amp; Point'!$D$6:$Q$199,14,0),"")</f>
        <v/>
      </c>
      <c r="U184" s="153" t="str">
        <f>IFERROR(VLOOKUP(S184,'Lot Record &amp; Point'!$D$6:$P$199,8,0),"")</f>
        <v/>
      </c>
      <c r="W184" s="145" t="str">
        <f t="shared" si="20"/>
        <v/>
      </c>
      <c r="X184" s="146" t="str">
        <f t="shared" si="28"/>
        <v/>
      </c>
      <c r="Y184" s="146" t="str">
        <f t="shared" si="26"/>
        <v/>
      </c>
      <c r="AA184" s="145" t="s">
        <v>257</v>
      </c>
      <c r="AB184" s="153" t="s">
        <v>257</v>
      </c>
      <c r="AC184" s="153">
        <v>0</v>
      </c>
    </row>
    <row r="185" spans="1:29" x14ac:dyDescent="0.15">
      <c r="A185" s="125">
        <f t="shared" si="21"/>
        <v>114</v>
      </c>
      <c r="B185" s="145" t="s">
        <v>257</v>
      </c>
      <c r="C185" s="144" t="s">
        <v>257</v>
      </c>
      <c r="D185" s="144" t="s">
        <v>257</v>
      </c>
      <c r="E185" s="144" t="str">
        <f t="shared" si="16"/>
        <v/>
      </c>
      <c r="F185" s="144" t="str">
        <f t="shared" si="17"/>
        <v/>
      </c>
      <c r="G185" s="144" t="str">
        <f t="shared" si="18"/>
        <v/>
      </c>
      <c r="H185" s="144" t="str">
        <f t="shared" si="19"/>
        <v/>
      </c>
      <c r="J185" s="143" t="s">
        <v>257</v>
      </c>
      <c r="K185" s="144" t="s">
        <v>257</v>
      </c>
      <c r="L185" s="146" t="s">
        <v>257</v>
      </c>
      <c r="M185" s="144" t="str">
        <f t="shared" si="22"/>
        <v/>
      </c>
      <c r="N185" s="144" t="str">
        <f t="shared" si="23"/>
        <v/>
      </c>
      <c r="O185" s="144" t="str">
        <f t="shared" si="27"/>
        <v/>
      </c>
      <c r="P185" s="146" t="str">
        <f t="shared" si="24"/>
        <v/>
      </c>
      <c r="R185" s="141">
        <f t="shared" si="25"/>
        <v>114</v>
      </c>
      <c r="S185" s="145" t="str">
        <f>IFERROR(VLOOKUP(R185,'Lot Record &amp; Point'!$B$9:$D$199,3,0),"")</f>
        <v/>
      </c>
      <c r="T185" s="153" t="str">
        <f>IFERROR(VLOOKUP(S185,'Lot Record &amp; Point'!$D$6:$Q$199,14,0),"")</f>
        <v/>
      </c>
      <c r="U185" s="153" t="str">
        <f>IFERROR(VLOOKUP(S185,'Lot Record &amp; Point'!$D$6:$P$199,8,0),"")</f>
        <v/>
      </c>
      <c r="W185" s="145" t="str">
        <f t="shared" si="20"/>
        <v/>
      </c>
      <c r="X185" s="146" t="str">
        <f t="shared" si="28"/>
        <v/>
      </c>
      <c r="Y185" s="146" t="str">
        <f t="shared" si="26"/>
        <v/>
      </c>
      <c r="AA185" s="145" t="s">
        <v>257</v>
      </c>
      <c r="AB185" s="153" t="s">
        <v>257</v>
      </c>
      <c r="AC185" s="153">
        <v>0</v>
      </c>
    </row>
    <row r="186" spans="1:29" x14ac:dyDescent="0.15">
      <c r="A186" s="125">
        <f t="shared" si="21"/>
        <v>115</v>
      </c>
      <c r="B186" s="145" t="s">
        <v>257</v>
      </c>
      <c r="C186" s="144" t="s">
        <v>257</v>
      </c>
      <c r="D186" s="144" t="s">
        <v>257</v>
      </c>
      <c r="E186" s="144" t="str">
        <f t="shared" si="16"/>
        <v/>
      </c>
      <c r="F186" s="144" t="str">
        <f t="shared" si="17"/>
        <v/>
      </c>
      <c r="G186" s="144" t="str">
        <f t="shared" si="18"/>
        <v/>
      </c>
      <c r="H186" s="144" t="str">
        <f t="shared" si="19"/>
        <v/>
      </c>
      <c r="J186" s="143" t="s">
        <v>257</v>
      </c>
      <c r="K186" s="144" t="s">
        <v>257</v>
      </c>
      <c r="L186" s="146" t="s">
        <v>257</v>
      </c>
      <c r="M186" s="144" t="str">
        <f t="shared" si="22"/>
        <v/>
      </c>
      <c r="N186" s="144" t="str">
        <f t="shared" si="23"/>
        <v/>
      </c>
      <c r="O186" s="144" t="str">
        <f t="shared" si="27"/>
        <v/>
      </c>
      <c r="P186" s="146" t="str">
        <f t="shared" si="24"/>
        <v/>
      </c>
      <c r="R186" s="141">
        <f t="shared" si="25"/>
        <v>115</v>
      </c>
      <c r="S186" s="145" t="str">
        <f>IFERROR(VLOOKUP(R186,'Lot Record &amp; Point'!$B$9:$D$199,3,0),"")</f>
        <v/>
      </c>
      <c r="T186" s="153" t="str">
        <f>IFERROR(VLOOKUP(S186,'Lot Record &amp; Point'!$D$6:$Q$199,14,0),"")</f>
        <v/>
      </c>
      <c r="U186" s="153" t="str">
        <f>IFERROR(VLOOKUP(S186,'Lot Record &amp; Point'!$D$6:$P$199,8,0),"")</f>
        <v/>
      </c>
      <c r="W186" s="145" t="str">
        <f t="shared" si="20"/>
        <v/>
      </c>
      <c r="X186" s="146" t="str">
        <f t="shared" si="28"/>
        <v/>
      </c>
      <c r="Y186" s="146" t="str">
        <f t="shared" si="26"/>
        <v/>
      </c>
      <c r="AA186" s="145" t="s">
        <v>257</v>
      </c>
      <c r="AB186" s="153" t="s">
        <v>257</v>
      </c>
      <c r="AC186" s="153">
        <v>0</v>
      </c>
    </row>
    <row r="187" spans="1:29" x14ac:dyDescent="0.15">
      <c r="A187" s="125">
        <f t="shared" si="21"/>
        <v>116</v>
      </c>
      <c r="B187" s="143" t="s">
        <v>257</v>
      </c>
      <c r="C187" s="144" t="s">
        <v>257</v>
      </c>
      <c r="D187" s="144" t="s">
        <v>257</v>
      </c>
      <c r="E187" s="144" t="str">
        <f t="shared" si="16"/>
        <v/>
      </c>
      <c r="F187" s="144" t="str">
        <f t="shared" si="17"/>
        <v/>
      </c>
      <c r="G187" s="144" t="str">
        <f t="shared" si="18"/>
        <v/>
      </c>
      <c r="H187" s="144" t="str">
        <f t="shared" si="19"/>
        <v/>
      </c>
      <c r="J187" s="147" t="s">
        <v>257</v>
      </c>
      <c r="K187" s="144" t="s">
        <v>257</v>
      </c>
      <c r="L187" s="146" t="s">
        <v>257</v>
      </c>
      <c r="M187" s="144" t="str">
        <f t="shared" si="22"/>
        <v/>
      </c>
      <c r="N187" s="144" t="str">
        <f t="shared" si="23"/>
        <v/>
      </c>
      <c r="O187" s="144" t="str">
        <f t="shared" si="27"/>
        <v/>
      </c>
      <c r="P187" s="146" t="str">
        <f t="shared" si="24"/>
        <v/>
      </c>
      <c r="R187" s="141">
        <f t="shared" si="25"/>
        <v>116</v>
      </c>
      <c r="S187" s="145" t="str">
        <f>IFERROR(VLOOKUP(R187,'Lot Record &amp; Point'!$B$9:$D$199,3,0),"")</f>
        <v/>
      </c>
      <c r="T187" s="153" t="str">
        <f>IFERROR(VLOOKUP(S187,'Lot Record &amp; Point'!$D$6:$Q$199,14,0),"")</f>
        <v/>
      </c>
      <c r="U187" s="153" t="str">
        <f>IFERROR(VLOOKUP(S187,'Lot Record &amp; Point'!$D$6:$P$199,8,0),"")</f>
        <v/>
      </c>
      <c r="W187" s="145" t="str">
        <f t="shared" si="20"/>
        <v/>
      </c>
      <c r="X187" s="146" t="str">
        <f t="shared" si="28"/>
        <v/>
      </c>
      <c r="Y187" s="146" t="str">
        <f t="shared" si="26"/>
        <v/>
      </c>
      <c r="AA187" s="145" t="s">
        <v>257</v>
      </c>
      <c r="AB187" s="153" t="s">
        <v>257</v>
      </c>
      <c r="AC187" s="153">
        <v>0</v>
      </c>
    </row>
    <row r="188" spans="1:29" x14ac:dyDescent="0.15">
      <c r="A188" s="125">
        <f t="shared" si="21"/>
        <v>117</v>
      </c>
      <c r="B188" s="143" t="s">
        <v>257</v>
      </c>
      <c r="C188" s="144" t="s">
        <v>257</v>
      </c>
      <c r="D188" s="144" t="s">
        <v>257</v>
      </c>
      <c r="E188" s="144" t="str">
        <f t="shared" si="16"/>
        <v/>
      </c>
      <c r="F188" s="144" t="str">
        <f t="shared" si="17"/>
        <v/>
      </c>
      <c r="G188" s="144" t="str">
        <f t="shared" si="18"/>
        <v/>
      </c>
      <c r="H188" s="144" t="str">
        <f t="shared" si="19"/>
        <v/>
      </c>
      <c r="J188" s="143" t="s">
        <v>257</v>
      </c>
      <c r="K188" s="144" t="s">
        <v>257</v>
      </c>
      <c r="L188" s="146" t="s">
        <v>257</v>
      </c>
      <c r="M188" s="144" t="str">
        <f t="shared" si="22"/>
        <v/>
      </c>
      <c r="N188" s="144" t="str">
        <f t="shared" si="23"/>
        <v/>
      </c>
      <c r="O188" s="144" t="str">
        <f t="shared" si="27"/>
        <v/>
      </c>
      <c r="P188" s="146" t="str">
        <f t="shared" si="24"/>
        <v/>
      </c>
      <c r="R188" s="141">
        <f t="shared" si="25"/>
        <v>117</v>
      </c>
      <c r="S188" s="145" t="str">
        <f>IFERROR(VLOOKUP(R188,'Lot Record &amp; Point'!$B$9:$D$199,3,0),"")</f>
        <v/>
      </c>
      <c r="T188" s="153" t="str">
        <f>IFERROR(VLOOKUP(S188,'Lot Record &amp; Point'!$D$6:$Q$199,14,0),"")</f>
        <v/>
      </c>
      <c r="U188" s="153" t="str">
        <f>IFERROR(VLOOKUP(S188,'Lot Record &amp; Point'!$D$6:$P$199,8,0),"")</f>
        <v/>
      </c>
      <c r="W188" s="145" t="str">
        <f t="shared" si="20"/>
        <v/>
      </c>
      <c r="X188" s="146" t="str">
        <f t="shared" si="28"/>
        <v/>
      </c>
      <c r="Y188" s="146" t="str">
        <f t="shared" si="26"/>
        <v/>
      </c>
      <c r="AA188" s="145" t="s">
        <v>257</v>
      </c>
      <c r="AB188" s="153" t="s">
        <v>257</v>
      </c>
      <c r="AC188" s="153">
        <v>0</v>
      </c>
    </row>
    <row r="189" spans="1:29" x14ac:dyDescent="0.15">
      <c r="A189" s="125">
        <f t="shared" si="21"/>
        <v>118</v>
      </c>
      <c r="B189" s="145" t="s">
        <v>257</v>
      </c>
      <c r="C189" s="144" t="s">
        <v>257</v>
      </c>
      <c r="D189" s="144" t="s">
        <v>257</v>
      </c>
      <c r="E189" s="144" t="str">
        <f t="shared" si="16"/>
        <v/>
      </c>
      <c r="F189" s="144" t="str">
        <f t="shared" si="17"/>
        <v/>
      </c>
      <c r="G189" s="144" t="str">
        <f t="shared" si="18"/>
        <v/>
      </c>
      <c r="H189" s="144" t="str">
        <f t="shared" si="19"/>
        <v/>
      </c>
      <c r="J189" s="145" t="s">
        <v>257</v>
      </c>
      <c r="K189" s="144" t="s">
        <v>257</v>
      </c>
      <c r="L189" s="146" t="s">
        <v>257</v>
      </c>
      <c r="M189" s="144" t="str">
        <f t="shared" si="22"/>
        <v/>
      </c>
      <c r="N189" s="144" t="str">
        <f t="shared" si="23"/>
        <v/>
      </c>
      <c r="O189" s="144" t="str">
        <f t="shared" si="27"/>
        <v/>
      </c>
      <c r="P189" s="146" t="str">
        <f t="shared" si="24"/>
        <v/>
      </c>
      <c r="R189" s="141">
        <f t="shared" si="25"/>
        <v>118</v>
      </c>
      <c r="S189" s="145" t="str">
        <f>IFERROR(VLOOKUP(R189,'Lot Record &amp; Point'!$B$9:$D$199,3,0),"")</f>
        <v/>
      </c>
      <c r="T189" s="153" t="str">
        <f>IFERROR(VLOOKUP(S189,'Lot Record &amp; Point'!$D$6:$Q$199,14,0),"")</f>
        <v/>
      </c>
      <c r="U189" s="153" t="str">
        <f>IFERROR(VLOOKUP(S189,'Lot Record &amp; Point'!$D$6:$P$199,8,0),"")</f>
        <v/>
      </c>
      <c r="W189" s="145" t="str">
        <f t="shared" si="20"/>
        <v/>
      </c>
      <c r="X189" s="146" t="str">
        <f t="shared" si="28"/>
        <v/>
      </c>
      <c r="Y189" s="146" t="str">
        <f t="shared" si="26"/>
        <v/>
      </c>
      <c r="AA189" s="145" t="s">
        <v>257</v>
      </c>
      <c r="AB189" s="153" t="s">
        <v>257</v>
      </c>
      <c r="AC189" s="153">
        <v>0</v>
      </c>
    </row>
    <row r="190" spans="1:29" x14ac:dyDescent="0.15">
      <c r="A190" s="125">
        <f t="shared" si="21"/>
        <v>119</v>
      </c>
      <c r="B190" s="145" t="s">
        <v>257</v>
      </c>
      <c r="C190" s="144" t="s">
        <v>257</v>
      </c>
      <c r="D190" s="144" t="s">
        <v>257</v>
      </c>
      <c r="E190" s="144" t="str">
        <f t="shared" si="16"/>
        <v/>
      </c>
      <c r="F190" s="144" t="str">
        <f t="shared" si="17"/>
        <v/>
      </c>
      <c r="G190" s="144" t="str">
        <f t="shared" si="18"/>
        <v/>
      </c>
      <c r="H190" s="144" t="str">
        <f t="shared" si="19"/>
        <v/>
      </c>
      <c r="J190" s="145" t="s">
        <v>257</v>
      </c>
      <c r="K190" s="146" t="s">
        <v>257</v>
      </c>
      <c r="L190" s="146" t="s">
        <v>257</v>
      </c>
      <c r="M190" s="144" t="str">
        <f t="shared" si="22"/>
        <v/>
      </c>
      <c r="N190" s="144" t="str">
        <f t="shared" si="23"/>
        <v/>
      </c>
      <c r="O190" s="144" t="str">
        <f t="shared" si="27"/>
        <v/>
      </c>
      <c r="P190" s="146" t="str">
        <f t="shared" si="24"/>
        <v/>
      </c>
      <c r="R190" s="141">
        <f t="shared" si="25"/>
        <v>119</v>
      </c>
      <c r="S190" s="145" t="str">
        <f>IFERROR(VLOOKUP(R190,'Lot Record &amp; Point'!$B$9:$D$199,3,0),"")</f>
        <v/>
      </c>
      <c r="T190" s="153" t="str">
        <f>IFERROR(VLOOKUP(S190,'Lot Record &amp; Point'!$D$6:$Q$199,14,0),"")</f>
        <v/>
      </c>
      <c r="U190" s="153" t="str">
        <f>IFERROR(VLOOKUP(S190,'Lot Record &amp; Point'!$D$6:$P$199,8,0),"")</f>
        <v/>
      </c>
      <c r="W190" s="145" t="str">
        <f t="shared" si="20"/>
        <v/>
      </c>
      <c r="X190" s="146" t="str">
        <f t="shared" si="28"/>
        <v/>
      </c>
      <c r="Y190" s="146" t="str">
        <f t="shared" si="26"/>
        <v/>
      </c>
      <c r="AA190" s="145" t="s">
        <v>257</v>
      </c>
      <c r="AB190" s="153" t="s">
        <v>257</v>
      </c>
      <c r="AC190" s="153">
        <v>0</v>
      </c>
    </row>
    <row r="191" spans="1:29" x14ac:dyDescent="0.15">
      <c r="A191" s="125">
        <f t="shared" si="21"/>
        <v>120</v>
      </c>
      <c r="B191" s="145" t="s">
        <v>257</v>
      </c>
      <c r="C191" s="144" t="s">
        <v>257</v>
      </c>
      <c r="D191" s="144" t="s">
        <v>257</v>
      </c>
      <c r="E191" s="144" t="str">
        <f t="shared" si="16"/>
        <v/>
      </c>
      <c r="F191" s="144" t="str">
        <f t="shared" si="17"/>
        <v/>
      </c>
      <c r="G191" s="144" t="str">
        <f t="shared" si="18"/>
        <v/>
      </c>
      <c r="H191" s="144" t="str">
        <f t="shared" si="19"/>
        <v/>
      </c>
      <c r="J191" s="145" t="s">
        <v>257</v>
      </c>
      <c r="K191" s="146" t="s">
        <v>257</v>
      </c>
      <c r="L191" s="146" t="s">
        <v>257</v>
      </c>
      <c r="M191" s="144" t="str">
        <f t="shared" si="22"/>
        <v/>
      </c>
      <c r="N191" s="144" t="str">
        <f t="shared" si="23"/>
        <v/>
      </c>
      <c r="O191" s="144" t="str">
        <f t="shared" si="27"/>
        <v/>
      </c>
      <c r="P191" s="146" t="str">
        <f t="shared" si="24"/>
        <v/>
      </c>
      <c r="R191" s="141">
        <f t="shared" si="25"/>
        <v>120</v>
      </c>
      <c r="S191" s="145" t="str">
        <f>IFERROR(VLOOKUP(R191,'Lot Record &amp; Point'!$B$9:$D$199,3,0),"")</f>
        <v/>
      </c>
      <c r="T191" s="153" t="str">
        <f>IFERROR(VLOOKUP(S191,'Lot Record &amp; Point'!$D$6:$Q$199,14,0),"")</f>
        <v/>
      </c>
      <c r="U191" s="153" t="str">
        <f>IFERROR(VLOOKUP(S191,'Lot Record &amp; Point'!$D$6:$P$199,8,0),"")</f>
        <v/>
      </c>
      <c r="W191" s="145" t="str">
        <f t="shared" si="20"/>
        <v/>
      </c>
      <c r="X191" s="146" t="str">
        <f t="shared" si="28"/>
        <v/>
      </c>
      <c r="Y191" s="146" t="str">
        <f t="shared" si="26"/>
        <v/>
      </c>
      <c r="AA191" s="145" t="s">
        <v>257</v>
      </c>
      <c r="AB191" s="153" t="s">
        <v>257</v>
      </c>
      <c r="AC191" s="153">
        <v>0</v>
      </c>
    </row>
    <row r="192" spans="1:29" x14ac:dyDescent="0.15">
      <c r="A192" s="125">
        <f t="shared" si="21"/>
        <v>121</v>
      </c>
      <c r="B192" s="143" t="s">
        <v>257</v>
      </c>
      <c r="C192" s="144" t="s">
        <v>257</v>
      </c>
      <c r="D192" s="144" t="s">
        <v>257</v>
      </c>
      <c r="E192" s="144" t="str">
        <f t="shared" si="16"/>
        <v/>
      </c>
      <c r="F192" s="144" t="str">
        <f t="shared" si="17"/>
        <v/>
      </c>
      <c r="G192" s="144" t="str">
        <f t="shared" si="18"/>
        <v/>
      </c>
      <c r="H192" s="144" t="str">
        <f t="shared" si="19"/>
        <v/>
      </c>
      <c r="J192" s="145" t="s">
        <v>257</v>
      </c>
      <c r="K192" s="146" t="s">
        <v>257</v>
      </c>
      <c r="L192" s="146" t="s">
        <v>257</v>
      </c>
      <c r="M192" s="144" t="str">
        <f t="shared" si="22"/>
        <v/>
      </c>
      <c r="N192" s="144" t="str">
        <f t="shared" si="23"/>
        <v/>
      </c>
      <c r="O192" s="144" t="str">
        <f t="shared" si="27"/>
        <v/>
      </c>
      <c r="P192" s="146" t="str">
        <f t="shared" si="24"/>
        <v/>
      </c>
      <c r="R192" s="141">
        <f t="shared" si="25"/>
        <v>121</v>
      </c>
      <c r="S192" s="145" t="str">
        <f>IFERROR(VLOOKUP(R192,'Lot Record &amp; Point'!$B$9:$D$199,3,0),"")</f>
        <v/>
      </c>
      <c r="T192" s="153" t="str">
        <f>IFERROR(VLOOKUP(S192,'Lot Record &amp; Point'!$D$6:$Q$199,14,0),"")</f>
        <v/>
      </c>
      <c r="U192" s="153" t="str">
        <f>IFERROR(VLOOKUP(S192,'Lot Record &amp; Point'!$D$6:$P$199,8,0),"")</f>
        <v/>
      </c>
      <c r="W192" s="145" t="str">
        <f t="shared" si="20"/>
        <v/>
      </c>
      <c r="X192" s="146" t="str">
        <f t="shared" si="28"/>
        <v/>
      </c>
      <c r="Y192" s="146" t="str">
        <f t="shared" si="26"/>
        <v/>
      </c>
      <c r="AA192" s="145" t="s">
        <v>257</v>
      </c>
      <c r="AB192" s="153" t="s">
        <v>257</v>
      </c>
      <c r="AC192" s="153">
        <v>0</v>
      </c>
    </row>
    <row r="193" spans="1:29" x14ac:dyDescent="0.15">
      <c r="A193" s="125">
        <f t="shared" si="21"/>
        <v>122</v>
      </c>
      <c r="B193" s="145" t="s">
        <v>257</v>
      </c>
      <c r="C193" s="144" t="s">
        <v>257</v>
      </c>
      <c r="D193" s="144" t="s">
        <v>257</v>
      </c>
      <c r="E193" s="144" t="str">
        <f t="shared" si="16"/>
        <v/>
      </c>
      <c r="F193" s="144" t="str">
        <f t="shared" si="17"/>
        <v/>
      </c>
      <c r="G193" s="144" t="str">
        <f t="shared" si="18"/>
        <v/>
      </c>
      <c r="H193" s="144" t="str">
        <f t="shared" si="19"/>
        <v/>
      </c>
      <c r="J193" s="145" t="s">
        <v>257</v>
      </c>
      <c r="K193" s="146" t="s">
        <v>257</v>
      </c>
      <c r="L193" s="146" t="s">
        <v>257</v>
      </c>
      <c r="M193" s="144" t="str">
        <f t="shared" si="22"/>
        <v/>
      </c>
      <c r="N193" s="144" t="str">
        <f t="shared" si="23"/>
        <v/>
      </c>
      <c r="O193" s="144" t="str">
        <f t="shared" si="27"/>
        <v/>
      </c>
      <c r="P193" s="146" t="str">
        <f t="shared" si="24"/>
        <v/>
      </c>
      <c r="R193" s="141">
        <f t="shared" si="25"/>
        <v>122</v>
      </c>
      <c r="S193" s="145" t="str">
        <f>IFERROR(VLOOKUP(R193,'Lot Record &amp; Point'!$B$9:$D$199,3,0),"")</f>
        <v/>
      </c>
      <c r="T193" s="153" t="str">
        <f>IFERROR(VLOOKUP(S193,'Lot Record &amp; Point'!$D$6:$Q$199,14,0),"")</f>
        <v/>
      </c>
      <c r="U193" s="153" t="str">
        <f>IFERROR(VLOOKUP(S193,'Lot Record &amp; Point'!$D$6:$P$199,8,0),"")</f>
        <v/>
      </c>
      <c r="W193" s="145" t="str">
        <f t="shared" si="20"/>
        <v/>
      </c>
      <c r="X193" s="146" t="str">
        <f t="shared" si="28"/>
        <v/>
      </c>
      <c r="Y193" s="146" t="str">
        <f t="shared" si="26"/>
        <v/>
      </c>
      <c r="AA193" s="145" t="s">
        <v>257</v>
      </c>
      <c r="AB193" s="153" t="s">
        <v>257</v>
      </c>
      <c r="AC193" s="153">
        <v>0</v>
      </c>
    </row>
    <row r="194" spans="1:29" x14ac:dyDescent="0.15">
      <c r="A194" s="125">
        <f t="shared" si="21"/>
        <v>123</v>
      </c>
      <c r="B194" s="145" t="s">
        <v>257</v>
      </c>
      <c r="C194" s="144" t="s">
        <v>257</v>
      </c>
      <c r="D194" s="144" t="s">
        <v>257</v>
      </c>
      <c r="E194" s="144" t="str">
        <f t="shared" si="16"/>
        <v/>
      </c>
      <c r="F194" s="144" t="str">
        <f t="shared" si="17"/>
        <v/>
      </c>
      <c r="G194" s="144" t="str">
        <f t="shared" si="18"/>
        <v/>
      </c>
      <c r="H194" s="144" t="str">
        <f t="shared" si="19"/>
        <v/>
      </c>
      <c r="J194" s="143" t="s">
        <v>257</v>
      </c>
      <c r="K194" s="144" t="s">
        <v>257</v>
      </c>
      <c r="L194" s="146" t="s">
        <v>257</v>
      </c>
      <c r="M194" s="144" t="str">
        <f t="shared" si="22"/>
        <v/>
      </c>
      <c r="N194" s="144" t="str">
        <f t="shared" si="23"/>
        <v/>
      </c>
      <c r="O194" s="144" t="str">
        <f t="shared" si="27"/>
        <v/>
      </c>
      <c r="P194" s="146" t="str">
        <f t="shared" si="24"/>
        <v/>
      </c>
      <c r="R194" s="141">
        <f t="shared" si="25"/>
        <v>123</v>
      </c>
      <c r="S194" s="145" t="str">
        <f>IFERROR(VLOOKUP(R194,'Lot Record &amp; Point'!$B$9:$D$199,3,0),"")</f>
        <v/>
      </c>
      <c r="T194" s="153" t="str">
        <f>IFERROR(VLOOKUP(S194,'Lot Record &amp; Point'!$D$6:$Q$199,14,0),"")</f>
        <v/>
      </c>
      <c r="U194" s="153" t="str">
        <f>IFERROR(VLOOKUP(S194,'Lot Record &amp; Point'!$D$6:$P$199,8,0),"")</f>
        <v/>
      </c>
      <c r="W194" s="145" t="str">
        <f t="shared" si="20"/>
        <v/>
      </c>
      <c r="X194" s="146" t="str">
        <f t="shared" si="28"/>
        <v/>
      </c>
      <c r="Y194" s="146" t="str">
        <f t="shared" si="26"/>
        <v/>
      </c>
      <c r="AA194" s="145" t="s">
        <v>257</v>
      </c>
      <c r="AB194" s="153" t="s">
        <v>257</v>
      </c>
      <c r="AC194" s="153">
        <v>0</v>
      </c>
    </row>
    <row r="195" spans="1:29" x14ac:dyDescent="0.15">
      <c r="A195" s="125">
        <f t="shared" si="21"/>
        <v>124</v>
      </c>
      <c r="B195" s="145" t="s">
        <v>257</v>
      </c>
      <c r="C195" s="144" t="s">
        <v>257</v>
      </c>
      <c r="D195" s="144" t="s">
        <v>257</v>
      </c>
      <c r="E195" s="144" t="str">
        <f t="shared" si="16"/>
        <v/>
      </c>
      <c r="F195" s="144" t="str">
        <f t="shared" si="17"/>
        <v/>
      </c>
      <c r="G195" s="144" t="str">
        <f t="shared" si="18"/>
        <v/>
      </c>
      <c r="H195" s="144" t="str">
        <f t="shared" si="19"/>
        <v/>
      </c>
      <c r="J195" s="147" t="s">
        <v>257</v>
      </c>
      <c r="K195" s="144" t="s">
        <v>257</v>
      </c>
      <c r="L195" s="146" t="s">
        <v>257</v>
      </c>
      <c r="M195" s="144" t="str">
        <f t="shared" si="22"/>
        <v/>
      </c>
      <c r="N195" s="144" t="str">
        <f t="shared" si="23"/>
        <v/>
      </c>
      <c r="O195" s="144" t="str">
        <f t="shared" si="27"/>
        <v/>
      </c>
      <c r="P195" s="146" t="str">
        <f t="shared" si="24"/>
        <v/>
      </c>
      <c r="R195" s="141">
        <f t="shared" si="25"/>
        <v>124</v>
      </c>
      <c r="S195" s="145" t="str">
        <f>IFERROR(VLOOKUP(R195,'Lot Record &amp; Point'!$B$9:$D$199,3,0),"")</f>
        <v/>
      </c>
      <c r="T195" s="153" t="str">
        <f>IFERROR(VLOOKUP(S195,'Lot Record &amp; Point'!$D$6:$Q$199,14,0),"")</f>
        <v/>
      </c>
      <c r="U195" s="153" t="str">
        <f>IFERROR(VLOOKUP(S195,'Lot Record &amp; Point'!$D$6:$P$199,8,0),"")</f>
        <v/>
      </c>
      <c r="W195" s="145" t="str">
        <f t="shared" si="20"/>
        <v/>
      </c>
      <c r="X195" s="146" t="str">
        <f t="shared" si="28"/>
        <v/>
      </c>
      <c r="Y195" s="146" t="str">
        <f t="shared" si="26"/>
        <v/>
      </c>
      <c r="AA195" s="145" t="s">
        <v>257</v>
      </c>
      <c r="AB195" s="153" t="s">
        <v>257</v>
      </c>
      <c r="AC195" s="153">
        <v>0</v>
      </c>
    </row>
    <row r="196" spans="1:29" x14ac:dyDescent="0.15">
      <c r="A196" s="125">
        <f t="shared" si="21"/>
        <v>125</v>
      </c>
      <c r="B196" s="145" t="s">
        <v>257</v>
      </c>
      <c r="C196" s="144" t="s">
        <v>257</v>
      </c>
      <c r="D196" s="144" t="s">
        <v>257</v>
      </c>
      <c r="E196" s="144" t="str">
        <f t="shared" si="16"/>
        <v/>
      </c>
      <c r="F196" s="144" t="str">
        <f t="shared" si="17"/>
        <v/>
      </c>
      <c r="G196" s="144" t="str">
        <f t="shared" si="18"/>
        <v/>
      </c>
      <c r="H196" s="144" t="str">
        <f t="shared" si="19"/>
        <v/>
      </c>
      <c r="J196" s="143" t="s">
        <v>257</v>
      </c>
      <c r="K196" s="144" t="s">
        <v>257</v>
      </c>
      <c r="L196" s="146" t="s">
        <v>257</v>
      </c>
      <c r="M196" s="144" t="str">
        <f t="shared" si="22"/>
        <v/>
      </c>
      <c r="N196" s="144" t="str">
        <f t="shared" si="23"/>
        <v/>
      </c>
      <c r="O196" s="144" t="str">
        <f t="shared" si="27"/>
        <v/>
      </c>
      <c r="P196" s="146" t="str">
        <f t="shared" si="24"/>
        <v/>
      </c>
      <c r="R196" s="141">
        <f t="shared" si="25"/>
        <v>125</v>
      </c>
      <c r="S196" s="145" t="str">
        <f>IFERROR(VLOOKUP(R196,'Lot Record &amp; Point'!$B$9:$D$199,3,0),"")</f>
        <v/>
      </c>
      <c r="T196" s="153" t="str">
        <f>IFERROR(VLOOKUP(S196,'Lot Record &amp; Point'!$D$6:$Q$199,14,0),"")</f>
        <v/>
      </c>
      <c r="U196" s="153" t="str">
        <f>IFERROR(VLOOKUP(S196,'Lot Record &amp; Point'!$D$6:$P$199,8,0),"")</f>
        <v/>
      </c>
      <c r="W196" s="145" t="str">
        <f t="shared" si="20"/>
        <v/>
      </c>
      <c r="X196" s="146" t="str">
        <f t="shared" si="28"/>
        <v/>
      </c>
      <c r="Y196" s="146" t="str">
        <f t="shared" si="26"/>
        <v/>
      </c>
      <c r="AA196" s="145" t="s">
        <v>257</v>
      </c>
      <c r="AB196" s="153" t="s">
        <v>257</v>
      </c>
      <c r="AC196" s="153">
        <v>0</v>
      </c>
    </row>
    <row r="197" spans="1:29" x14ac:dyDescent="0.15">
      <c r="A197" s="125">
        <f t="shared" si="21"/>
        <v>126</v>
      </c>
      <c r="B197" s="145" t="s">
        <v>257</v>
      </c>
      <c r="C197" s="144" t="s">
        <v>257</v>
      </c>
      <c r="D197" s="144" t="s">
        <v>257</v>
      </c>
      <c r="E197" s="144" t="str">
        <f t="shared" si="16"/>
        <v/>
      </c>
      <c r="F197" s="144" t="str">
        <f t="shared" si="17"/>
        <v/>
      </c>
      <c r="G197" s="144" t="str">
        <f t="shared" si="18"/>
        <v/>
      </c>
      <c r="H197" s="144" t="str">
        <f t="shared" si="19"/>
        <v/>
      </c>
      <c r="J197" s="145" t="s">
        <v>257</v>
      </c>
      <c r="K197" s="146" t="s">
        <v>257</v>
      </c>
      <c r="L197" s="146" t="s">
        <v>257</v>
      </c>
      <c r="M197" s="144" t="str">
        <f t="shared" si="22"/>
        <v/>
      </c>
      <c r="N197" s="144" t="str">
        <f t="shared" si="23"/>
        <v/>
      </c>
      <c r="O197" s="144" t="str">
        <f t="shared" si="27"/>
        <v/>
      </c>
      <c r="P197" s="146" t="str">
        <f t="shared" si="24"/>
        <v/>
      </c>
      <c r="R197" s="141">
        <f t="shared" si="25"/>
        <v>126</v>
      </c>
      <c r="S197" s="145" t="str">
        <f>IFERROR(VLOOKUP(R197,'Lot Record &amp; Point'!$B$9:$D$199,3,0),"")</f>
        <v/>
      </c>
      <c r="T197" s="153" t="str">
        <f>IFERROR(VLOOKUP(S197,'Lot Record &amp; Point'!$D$6:$Q$199,14,0),"")</f>
        <v/>
      </c>
      <c r="U197" s="153" t="str">
        <f>IFERROR(VLOOKUP(S197,'Lot Record &amp; Point'!$D$6:$P$199,8,0),"")</f>
        <v/>
      </c>
      <c r="W197" s="145" t="str">
        <f t="shared" si="20"/>
        <v/>
      </c>
      <c r="X197" s="146" t="str">
        <f t="shared" si="28"/>
        <v/>
      </c>
      <c r="Y197" s="146" t="str">
        <f t="shared" si="26"/>
        <v/>
      </c>
      <c r="AA197" s="145" t="s">
        <v>257</v>
      </c>
      <c r="AB197" s="153" t="s">
        <v>257</v>
      </c>
      <c r="AC197" s="153">
        <v>0</v>
      </c>
    </row>
    <row r="198" spans="1:29" x14ac:dyDescent="0.15">
      <c r="A198" s="125">
        <f t="shared" si="21"/>
        <v>127</v>
      </c>
      <c r="B198" s="145" t="s">
        <v>257</v>
      </c>
      <c r="C198" s="144" t="s">
        <v>257</v>
      </c>
      <c r="D198" s="144" t="s">
        <v>257</v>
      </c>
      <c r="E198" s="144" t="str">
        <f t="shared" si="16"/>
        <v/>
      </c>
      <c r="F198" s="144" t="str">
        <f t="shared" si="17"/>
        <v/>
      </c>
      <c r="G198" s="144" t="str">
        <f t="shared" si="18"/>
        <v/>
      </c>
      <c r="H198" s="144" t="str">
        <f t="shared" si="19"/>
        <v/>
      </c>
      <c r="J198" s="145" t="s">
        <v>257</v>
      </c>
      <c r="K198" s="146" t="s">
        <v>257</v>
      </c>
      <c r="L198" s="146" t="s">
        <v>257</v>
      </c>
      <c r="M198" s="144" t="str">
        <f t="shared" si="22"/>
        <v/>
      </c>
      <c r="N198" s="144" t="str">
        <f t="shared" si="23"/>
        <v/>
      </c>
      <c r="O198" s="144" t="str">
        <f t="shared" si="27"/>
        <v/>
      </c>
      <c r="P198" s="146" t="str">
        <f t="shared" si="24"/>
        <v/>
      </c>
      <c r="R198" s="141">
        <f t="shared" si="25"/>
        <v>127</v>
      </c>
      <c r="S198" s="145" t="str">
        <f>IFERROR(VLOOKUP(R198,'Lot Record &amp; Point'!$B$9:$D$199,3,0),"")</f>
        <v/>
      </c>
      <c r="T198" s="153" t="str">
        <f>IFERROR(VLOOKUP(S198,'Lot Record &amp; Point'!$D$6:$Q$199,14,0),"")</f>
        <v/>
      </c>
      <c r="U198" s="153" t="str">
        <f>IFERROR(VLOOKUP(S198,'Lot Record &amp; Point'!$D$6:$P$199,8,0),"")</f>
        <v/>
      </c>
      <c r="W198" s="145" t="str">
        <f t="shared" si="20"/>
        <v/>
      </c>
      <c r="X198" s="146" t="str">
        <f t="shared" si="28"/>
        <v/>
      </c>
      <c r="Y198" s="146" t="str">
        <f t="shared" si="26"/>
        <v/>
      </c>
      <c r="AA198" s="145" t="s">
        <v>257</v>
      </c>
      <c r="AB198" s="153" t="s">
        <v>257</v>
      </c>
      <c r="AC198" s="153">
        <v>0</v>
      </c>
    </row>
    <row r="199" spans="1:29" x14ac:dyDescent="0.15">
      <c r="A199" s="125">
        <f t="shared" si="21"/>
        <v>128</v>
      </c>
      <c r="B199" s="145" t="s">
        <v>257</v>
      </c>
      <c r="C199" s="144" t="s">
        <v>257</v>
      </c>
      <c r="D199" s="144" t="s">
        <v>257</v>
      </c>
      <c r="E199" s="144" t="str">
        <f t="shared" si="16"/>
        <v/>
      </c>
      <c r="F199" s="144" t="str">
        <f t="shared" si="17"/>
        <v/>
      </c>
      <c r="G199" s="144" t="str">
        <f t="shared" si="18"/>
        <v/>
      </c>
      <c r="H199" s="144" t="str">
        <f t="shared" si="19"/>
        <v/>
      </c>
      <c r="J199" s="143" t="s">
        <v>257</v>
      </c>
      <c r="K199" s="144" t="s">
        <v>257</v>
      </c>
      <c r="L199" s="146" t="s">
        <v>257</v>
      </c>
      <c r="M199" s="144" t="str">
        <f t="shared" si="22"/>
        <v/>
      </c>
      <c r="N199" s="144" t="str">
        <f t="shared" si="23"/>
        <v/>
      </c>
      <c r="O199" s="144" t="str">
        <f t="shared" si="27"/>
        <v/>
      </c>
      <c r="P199" s="146" t="str">
        <f t="shared" si="24"/>
        <v/>
      </c>
      <c r="R199" s="141">
        <f t="shared" si="25"/>
        <v>128</v>
      </c>
      <c r="S199" s="145" t="str">
        <f>IFERROR(VLOOKUP(R199,'Lot Record &amp; Point'!$B$9:$D$199,3,0),"")</f>
        <v/>
      </c>
      <c r="T199" s="153" t="str">
        <f>IFERROR(VLOOKUP(S199,'Lot Record &amp; Point'!$D$6:$Q$199,14,0),"")</f>
        <v/>
      </c>
      <c r="U199" s="153" t="str">
        <f>IFERROR(VLOOKUP(S199,'Lot Record &amp; Point'!$D$6:$P$199,8,0),"")</f>
        <v/>
      </c>
      <c r="W199" s="145" t="str">
        <f t="shared" si="20"/>
        <v/>
      </c>
      <c r="X199" s="146" t="str">
        <f t="shared" si="28"/>
        <v/>
      </c>
      <c r="Y199" s="146" t="str">
        <f t="shared" si="26"/>
        <v/>
      </c>
      <c r="AA199" s="145" t="s">
        <v>257</v>
      </c>
      <c r="AB199" s="153" t="s">
        <v>257</v>
      </c>
      <c r="AC199" s="153">
        <v>0</v>
      </c>
    </row>
    <row r="200" spans="1:29" x14ac:dyDescent="0.15">
      <c r="A200" s="125">
        <f t="shared" si="21"/>
        <v>129</v>
      </c>
      <c r="B200" s="145" t="s">
        <v>257</v>
      </c>
      <c r="C200" s="144" t="s">
        <v>257</v>
      </c>
      <c r="D200" s="144" t="s">
        <v>257</v>
      </c>
      <c r="E200" s="144" t="str">
        <f t="shared" ref="E200:E201" si="29">IF(AND($C$62&lt;C200,C200&lt;=$H$62),C200,"")</f>
        <v/>
      </c>
      <c r="F200" s="144" t="str">
        <f t="shared" ref="F200:F201" si="30">IF(AND($C$63&lt;=C200,C200&lt;$H$63),C200,"")</f>
        <v/>
      </c>
      <c r="G200" s="144" t="str">
        <f t="shared" ref="G200:G201" si="31">IF(AND($C$64&lt;=C200,C200&lt;$H$64),C200,"")</f>
        <v/>
      </c>
      <c r="H200" s="144" t="str">
        <f t="shared" ref="H200:H201" si="32">IF(C200&lt;$H$65,C200,"")</f>
        <v/>
      </c>
      <c r="J200" s="143" t="s">
        <v>257</v>
      </c>
      <c r="K200" s="144" t="s">
        <v>257</v>
      </c>
      <c r="L200" s="146" t="s">
        <v>257</v>
      </c>
      <c r="M200" s="144" t="str">
        <f t="shared" si="22"/>
        <v/>
      </c>
      <c r="N200" s="144" t="str">
        <f t="shared" si="23"/>
        <v/>
      </c>
      <c r="O200" s="144" t="str">
        <f t="shared" si="27"/>
        <v/>
      </c>
      <c r="P200" s="146" t="str">
        <f t="shared" si="24"/>
        <v/>
      </c>
      <c r="R200" s="141">
        <f t="shared" si="25"/>
        <v>129</v>
      </c>
      <c r="S200" s="145" t="str">
        <f>IFERROR(VLOOKUP(R200,'Lot Record &amp; Point'!$B$9:$D$199,3,0),"")</f>
        <v/>
      </c>
      <c r="T200" s="153" t="str">
        <f>IFERROR(VLOOKUP(S200,'Lot Record &amp; Point'!$D$6:$Q$199,14,0),"")</f>
        <v/>
      </c>
      <c r="U200" s="153" t="str">
        <f>IFERROR(VLOOKUP(S200,'Lot Record &amp; Point'!$D$6:$P$199,8,0),"")</f>
        <v/>
      </c>
      <c r="W200" s="145" t="str">
        <f t="shared" ref="W200:W201" si="33">S200</f>
        <v/>
      </c>
      <c r="X200" s="146" t="str">
        <f t="shared" si="28"/>
        <v/>
      </c>
      <c r="Y200" s="146" t="str">
        <f t="shared" si="26"/>
        <v/>
      </c>
      <c r="AA200" s="145" t="s">
        <v>257</v>
      </c>
      <c r="AB200" s="153" t="s">
        <v>257</v>
      </c>
      <c r="AC200" s="153">
        <v>0</v>
      </c>
    </row>
    <row r="201" spans="1:29" x14ac:dyDescent="0.15">
      <c r="A201" s="125">
        <f t="shared" ref="A201" si="34">+A200+1</f>
        <v>130</v>
      </c>
      <c r="B201" s="145" t="s">
        <v>257</v>
      </c>
      <c r="C201" s="144" t="s">
        <v>257</v>
      </c>
      <c r="D201" s="144" t="s">
        <v>257</v>
      </c>
      <c r="E201" s="144" t="str">
        <f t="shared" si="29"/>
        <v/>
      </c>
      <c r="F201" s="144" t="str">
        <f t="shared" si="30"/>
        <v/>
      </c>
      <c r="G201" s="144" t="str">
        <f t="shared" si="31"/>
        <v/>
      </c>
      <c r="H201" s="144" t="str">
        <f t="shared" si="32"/>
        <v/>
      </c>
      <c r="J201" s="143" t="s">
        <v>257</v>
      </c>
      <c r="K201" s="144" t="s">
        <v>257</v>
      </c>
      <c r="L201" s="146" t="s">
        <v>257</v>
      </c>
      <c r="M201" s="144" t="str">
        <f t="shared" ref="M201" si="35">IF(AND($C$62&lt;K201,K201&lt;=$H$62),K201,"")</f>
        <v/>
      </c>
      <c r="N201" s="144" t="str">
        <f t="shared" ref="N201" si="36">IF(AND($C$63&lt;=K201,K201&lt;$H$63),K201,"")</f>
        <v/>
      </c>
      <c r="O201" s="144" t="str">
        <f t="shared" si="27"/>
        <v/>
      </c>
      <c r="P201" s="146" t="str">
        <f t="shared" ref="P201" si="37">IF(K201&lt;$H$65,K201,"")</f>
        <v/>
      </c>
      <c r="R201" s="141">
        <f t="shared" ref="R201" si="38">+R200+1</f>
        <v>130</v>
      </c>
      <c r="S201" s="145" t="str">
        <f>IFERROR(VLOOKUP(R201,'Lot Record &amp; Point'!$B$9:$D$199,3,0),"")</f>
        <v/>
      </c>
      <c r="T201" s="153" t="str">
        <f>IFERROR(VLOOKUP(S201,'Lot Record &amp; Point'!$D$6:$Q$199,14,0),"")</f>
        <v/>
      </c>
      <c r="U201" s="153" t="str">
        <f>IFERROR(VLOOKUP(S201,'Lot Record &amp; Point'!$D$6:$P$199,8,0),"")</f>
        <v/>
      </c>
      <c r="W201" s="145" t="str">
        <f t="shared" si="33"/>
        <v/>
      </c>
      <c r="X201" s="146" t="str">
        <f t="shared" si="28"/>
        <v/>
      </c>
      <c r="Y201" s="146" t="str">
        <f t="shared" ref="Y201" si="39">IFERROR(IF(W201="","",IF($T$69="1",SUMIF($S$72:$S$201,W201,$U$72:$U$201),SUMIF($S$72:$S$201,W201,$U$72:$U$201)+SUMIF($AA$72:$AA$201,W201,$AC$72:$AC$201)*($T$69-1))),"")</f>
        <v/>
      </c>
      <c r="AA201" s="145" t="s">
        <v>257</v>
      </c>
      <c r="AB201" s="153" t="s">
        <v>257</v>
      </c>
      <c r="AC201" s="153">
        <v>0</v>
      </c>
    </row>
    <row r="208" spans="1:29" customFormat="1" ht="13.5" x14ac:dyDescent="0.15"/>
    <row r="209" customFormat="1" ht="13.5" x14ac:dyDescent="0.15"/>
    <row r="210" customFormat="1" ht="13.5" x14ac:dyDescent="0.15"/>
    <row r="211" customFormat="1" ht="13.5" x14ac:dyDescent="0.15"/>
    <row r="212" customFormat="1" ht="13.5" x14ac:dyDescent="0.15"/>
    <row r="213" customFormat="1" ht="13.5" x14ac:dyDescent="0.15"/>
    <row r="214" customFormat="1" ht="13.5" x14ac:dyDescent="0.15"/>
    <row r="215" customFormat="1" ht="13.5" x14ac:dyDescent="0.15"/>
    <row r="216" customFormat="1" ht="13.5" x14ac:dyDescent="0.15"/>
    <row r="217" customFormat="1" ht="13.5" x14ac:dyDescent="0.15"/>
    <row r="218" customFormat="1" ht="13.5" x14ac:dyDescent="0.15"/>
    <row r="219" customFormat="1" ht="13.5" x14ac:dyDescent="0.15"/>
    <row r="220" customFormat="1" ht="13.5" x14ac:dyDescent="0.15"/>
    <row r="221" customFormat="1" ht="13.5" x14ac:dyDescent="0.15"/>
    <row r="222" customFormat="1" ht="13.5" x14ac:dyDescent="0.15"/>
    <row r="223" customFormat="1" ht="13.5" x14ac:dyDescent="0.15"/>
    <row r="224" customFormat="1" ht="13.5" x14ac:dyDescent="0.15"/>
    <row r="225" customFormat="1" ht="13.5" x14ac:dyDescent="0.15"/>
    <row r="226" customFormat="1" ht="13.5" x14ac:dyDescent="0.15"/>
    <row r="227" customFormat="1" ht="13.5" x14ac:dyDescent="0.15"/>
    <row r="228" customFormat="1" ht="13.5" x14ac:dyDescent="0.15"/>
    <row r="229" customFormat="1" ht="13.5" x14ac:dyDescent="0.15"/>
    <row r="230" customFormat="1" ht="13.5" x14ac:dyDescent="0.15"/>
    <row r="231" customFormat="1" ht="13.5" x14ac:dyDescent="0.15"/>
    <row r="232" customFormat="1" ht="13.5" x14ac:dyDescent="0.15"/>
    <row r="233" customFormat="1" ht="13.5" x14ac:dyDescent="0.15"/>
    <row r="234" customFormat="1" ht="13.5" x14ac:dyDescent="0.15"/>
    <row r="235" customFormat="1" ht="13.5" x14ac:dyDescent="0.15"/>
    <row r="236" customFormat="1" ht="13.5" x14ac:dyDescent="0.15"/>
    <row r="237" customFormat="1" ht="13.5" x14ac:dyDescent="0.15"/>
    <row r="238" customFormat="1" ht="13.5" x14ac:dyDescent="0.15"/>
    <row r="239" customFormat="1" ht="13.5" x14ac:dyDescent="0.15"/>
    <row r="240" customFormat="1" ht="13.5" x14ac:dyDescent="0.15"/>
    <row r="241" customFormat="1" ht="13.5" x14ac:dyDescent="0.15"/>
    <row r="242" customFormat="1" ht="13.5" x14ac:dyDescent="0.15"/>
    <row r="243" customFormat="1" ht="13.5" x14ac:dyDescent="0.15"/>
    <row r="244" customFormat="1" ht="13.5" x14ac:dyDescent="0.15"/>
    <row r="245" customFormat="1" ht="13.5" x14ac:dyDescent="0.15"/>
    <row r="246" customFormat="1" ht="13.5" x14ac:dyDescent="0.15"/>
    <row r="247" customFormat="1" ht="13.5" x14ac:dyDescent="0.15"/>
    <row r="248" customFormat="1" ht="13.5" x14ac:dyDescent="0.15"/>
    <row r="249" customFormat="1" ht="13.5" x14ac:dyDescent="0.15"/>
    <row r="250" customFormat="1" ht="13.5" x14ac:dyDescent="0.15"/>
    <row r="251" customFormat="1" ht="13.5" x14ac:dyDescent="0.15"/>
    <row r="252" customFormat="1" ht="13.5" x14ac:dyDescent="0.15"/>
    <row r="253" customFormat="1" ht="13.5" x14ac:dyDescent="0.15"/>
    <row r="254" customFormat="1" ht="13.5" x14ac:dyDescent="0.15"/>
    <row r="255" customFormat="1" ht="13.5" x14ac:dyDescent="0.15"/>
    <row r="256" customFormat="1" ht="13.5" x14ac:dyDescent="0.15"/>
    <row r="257" customFormat="1" ht="13.5" x14ac:dyDescent="0.15"/>
    <row r="258" customFormat="1" ht="13.5" x14ac:dyDescent="0.15"/>
    <row r="259" customFormat="1" ht="13.5" x14ac:dyDescent="0.15"/>
    <row r="260" customFormat="1" ht="13.5" x14ac:dyDescent="0.15"/>
    <row r="261" customFormat="1" ht="13.5" x14ac:dyDescent="0.15"/>
    <row r="262" customFormat="1" ht="13.5" x14ac:dyDescent="0.15"/>
    <row r="263" customFormat="1" ht="13.5" x14ac:dyDescent="0.15"/>
    <row r="264" customFormat="1" ht="13.5" x14ac:dyDescent="0.15"/>
    <row r="265" customFormat="1" ht="13.5" x14ac:dyDescent="0.15"/>
    <row r="266" customFormat="1" ht="13.5" x14ac:dyDescent="0.15"/>
    <row r="267" customFormat="1" ht="13.5" x14ac:dyDescent="0.15"/>
    <row r="268" customFormat="1" ht="13.5" x14ac:dyDescent="0.15"/>
    <row r="269" customFormat="1" ht="13.5" x14ac:dyDescent="0.15"/>
  </sheetData>
  <printOptions horizontalCentered="1"/>
  <pageMargins left="0" right="0" top="0.16" bottom="0" header="0.16" footer="0"/>
  <pageSetup paperSize="9" scale="76" pageOrder="overThenDown" orientation="portrait" r:id="rId1"/>
  <headerFooter alignWithMargins="0"/>
  <colBreaks count="1" manualBreakCount="1">
    <brk id="27" min="1" max="61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Lot Record &amp; Point</vt:lpstr>
      <vt:lpstr>Error record</vt:lpstr>
      <vt:lpstr>standard</vt:lpstr>
      <vt:lpstr>Issue_code</vt:lpstr>
      <vt:lpstr>standard!Print_Area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Thuy Vui (DMVN)</dc:creator>
  <cp:lastModifiedBy>dmvnc00001</cp:lastModifiedBy>
  <dcterms:created xsi:type="dcterms:W3CDTF">2024-10-09T05:45:16Z</dcterms:created>
  <dcterms:modified xsi:type="dcterms:W3CDTF">2024-10-17T03:19:38Z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d209e-37c4-4e15-ab1b-f9befe71def1_Enabled">
    <vt:lpwstr>true</vt:lpwstr>
  </property>
  <property fmtid="{D5CDD505-2E9C-101B-9397-08002B2CF9AE}" pid="3" name="MSIP_Label_6add209e-37c4-4e15-ab1b-f9befe71def1_SetDate">
    <vt:lpwstr>2024-10-09T05:45:35Z</vt:lpwstr>
  </property>
  <property fmtid="{D5CDD505-2E9C-101B-9397-08002B2CF9AE}" pid="4" name="MSIP_Label_6add209e-37c4-4e15-ab1b-f9befe71def1_Method">
    <vt:lpwstr>Standard</vt:lpwstr>
  </property>
  <property fmtid="{D5CDD505-2E9C-101B-9397-08002B2CF9AE}" pid="5" name="MSIP_Label_6add209e-37c4-4e15-ab1b-f9befe71def1_Name">
    <vt:lpwstr>G_MIP_Confidential_Exception</vt:lpwstr>
  </property>
  <property fmtid="{D5CDD505-2E9C-101B-9397-08002B2CF9AE}" pid="6" name="MSIP_Label_6add209e-37c4-4e15-ab1b-f9befe71def1_SiteId">
    <vt:lpwstr>69405920-b673-4f7c-8845-e124e9d08af2</vt:lpwstr>
  </property>
  <property fmtid="{D5CDD505-2E9C-101B-9397-08002B2CF9AE}" pid="7" name="MSIP_Label_6add209e-37c4-4e15-ab1b-f9befe71def1_ActionId">
    <vt:lpwstr>368c2cb3-1cfb-46ec-a21c-6ae8cf7ea1a9</vt:lpwstr>
  </property>
  <property fmtid="{D5CDD505-2E9C-101B-9397-08002B2CF9AE}" pid="8" name="MSIP_Label_6add209e-37c4-4e15-ab1b-f9befe71def1_ContentBits">
    <vt:lpwstr>0</vt:lpwstr>
  </property>
</Properties>
</file>