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Louis\OneDrive\Documents\"/>
    </mc:Choice>
  </mc:AlternateContent>
  <xr:revisionPtr revIDLastSave="0" documentId="13_ncr:1_{E908BC56-35A0-41EA-BBB9-2381CF765CA3}" xr6:coauthVersionLast="47" xr6:coauthVersionMax="47" xr10:uidLastSave="{00000000-0000-0000-0000-000000000000}"/>
  <bookViews>
    <workbookView xWindow="-98" yWindow="-98" windowWidth="19396" windowHeight="11596" xr2:uid="{48EFE2E3-24A8-466C-891B-A09DF0BCACA7}"/>
  </bookViews>
  <sheets>
    <sheet name="Dashboard" sheetId="1" r:id="rId1"/>
    <sheet name="Charting" sheetId="3" r:id="rId2"/>
    <sheet name="Transactions" sheetId="2" r:id="rId3"/>
    <sheet name="Watchlist" sheetId="9" r:id="rId4"/>
    <sheet name="GPT cache" sheetId="6" state="very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9" l="1" a="1"/>
  <c r="D6" i="9" s="1"/>
  <c r="G13" i="9" a="1"/>
  <c r="G13" i="9" s="1"/>
  <c r="E6" i="1" a="1"/>
  <c r="E6" i="1" s="1"/>
  <c r="K20" i="1"/>
  <c r="K39" i="1"/>
  <c r="E28" i="2" a="1"/>
  <c r="E28" i="2" s="1"/>
  <c r="I28" i="2"/>
  <c r="E22" i="9" l="1" a="1"/>
  <c r="E22" i="9" s="1"/>
  <c r="F22" i="9" a="1"/>
  <c r="F22" i="9" s="1"/>
  <c r="G22" i="9" a="1"/>
  <c r="G22" i="9" s="1"/>
  <c r="I22" i="9" s="1" a="1"/>
  <c r="I22" i="9" s="1"/>
  <c r="H22" i="9" a="1"/>
  <c r="H22" i="9" s="1"/>
  <c r="K22" i="9" a="1"/>
  <c r="K22" i="9" s="1"/>
  <c r="J22" i="9" a="1"/>
  <c r="J22" i="9" s="1"/>
  <c r="E14" i="9" a="1"/>
  <c r="E14" i="9" s="1"/>
  <c r="F14" i="9" a="1"/>
  <c r="F14" i="9" s="1"/>
  <c r="G14" i="9" a="1"/>
  <c r="G14" i="9" s="1"/>
  <c r="I14" i="9" s="1" a="1"/>
  <c r="I14" i="9" s="1"/>
  <c r="H14" i="9" a="1"/>
  <c r="H14" i="9" s="1"/>
  <c r="K14" i="9" a="1"/>
  <c r="K14" i="9" s="1"/>
  <c r="J14" i="9" a="1"/>
  <c r="J14" i="9" s="1"/>
  <c r="F21" i="9" a="1"/>
  <c r="F21" i="9" s="1"/>
  <c r="H21" i="9" a="1"/>
  <c r="H21" i="9" s="1"/>
  <c r="E21" i="9" a="1"/>
  <c r="E21" i="9" s="1"/>
  <c r="J21" i="9" a="1"/>
  <c r="J21" i="9" s="1"/>
  <c r="K21" i="9" a="1"/>
  <c r="K21" i="9" s="1"/>
  <c r="G21" i="9" a="1"/>
  <c r="G21" i="9" s="1"/>
  <c r="I21" i="9" s="1" a="1"/>
  <c r="I21" i="9" s="1"/>
  <c r="H20" i="9" a="1"/>
  <c r="H20" i="9" s="1"/>
  <c r="F20" i="9" a="1"/>
  <c r="F20" i="9" s="1"/>
  <c r="K20" i="9" a="1"/>
  <c r="K20" i="9" s="1"/>
  <c r="G20" i="9" a="1"/>
  <c r="G20" i="9" s="1"/>
  <c r="I20" i="9" s="1" a="1"/>
  <c r="I20" i="9" s="1"/>
  <c r="J20" i="9" a="1"/>
  <c r="J20" i="9" s="1"/>
  <c r="E20" i="9" a="1"/>
  <c r="E20" i="9" s="1"/>
  <c r="H19" i="9" a="1"/>
  <c r="H19" i="9" s="1"/>
  <c r="K19" i="9" a="1"/>
  <c r="K19" i="9" s="1"/>
  <c r="J19" i="9" a="1"/>
  <c r="J19" i="9" s="1"/>
  <c r="E19" i="9" a="1"/>
  <c r="E19" i="9" s="1"/>
  <c r="G19" i="9" a="1"/>
  <c r="G19" i="9" s="1"/>
  <c r="I19" i="9" s="1" a="1"/>
  <c r="I19" i="9" s="1"/>
  <c r="F19" i="9" a="1"/>
  <c r="F19" i="9" s="1"/>
  <c r="K18" i="9" a="1"/>
  <c r="K18" i="9" s="1"/>
  <c r="J18" i="9" a="1"/>
  <c r="J18" i="9" s="1"/>
  <c r="G18" i="9" a="1"/>
  <c r="G18" i="9" s="1"/>
  <c r="I18" i="9" s="1" a="1"/>
  <c r="I18" i="9" s="1"/>
  <c r="F18" i="9" a="1"/>
  <c r="F18" i="9" s="1"/>
  <c r="E18" i="9" a="1"/>
  <c r="E18" i="9" s="1"/>
  <c r="H18" i="9" a="1"/>
  <c r="H18" i="9" s="1"/>
  <c r="K17" i="9" a="1"/>
  <c r="K17" i="9" s="1"/>
  <c r="J17" i="9" a="1"/>
  <c r="J17" i="9" s="1"/>
  <c r="G17" i="9" a="1"/>
  <c r="G17" i="9" s="1"/>
  <c r="I17" i="9" s="1" a="1"/>
  <c r="I17" i="9" s="1"/>
  <c r="E17" i="9" a="1"/>
  <c r="E17" i="9" s="1"/>
  <c r="H17" i="9" a="1"/>
  <c r="H17" i="9" s="1"/>
  <c r="F17" i="9" a="1"/>
  <c r="F17" i="9" s="1"/>
  <c r="J16" i="9" a="1"/>
  <c r="J16" i="9" s="1"/>
  <c r="G16" i="9" a="1"/>
  <c r="G16" i="9" s="1"/>
  <c r="I16" i="9" s="1" a="1"/>
  <c r="I16" i="9" s="1"/>
  <c r="K16" i="9" a="1"/>
  <c r="K16" i="9" s="1"/>
  <c r="E16" i="9" a="1"/>
  <c r="E16" i="9" s="1"/>
  <c r="F16" i="9" a="1"/>
  <c r="F16" i="9" s="1"/>
  <c r="H16" i="9" a="1"/>
  <c r="H16" i="9" s="1"/>
  <c r="G15" i="9" a="1"/>
  <c r="G15" i="9" s="1"/>
  <c r="I15" i="9" s="1" a="1"/>
  <c r="I15" i="9" s="1"/>
  <c r="E15" i="9" a="1"/>
  <c r="E15" i="9" s="1"/>
  <c r="J15" i="9" a="1"/>
  <c r="J15" i="9" s="1"/>
  <c r="F15" i="9" a="1"/>
  <c r="F15" i="9" s="1"/>
  <c r="H15" i="9" a="1"/>
  <c r="H15" i="9" s="1"/>
  <c r="K15" i="9" a="1"/>
  <c r="K15" i="9" s="1"/>
  <c r="H10" i="9" a="1"/>
  <c r="H10" i="9" s="1"/>
  <c r="H9" i="9" a="1"/>
  <c r="H9" i="9" s="1"/>
  <c r="H7" i="9" a="1"/>
  <c r="H7" i="9" s="1"/>
  <c r="H13" i="9" a="1"/>
  <c r="H13" i="9" s="1"/>
  <c r="H12" i="9" a="1"/>
  <c r="H12" i="9" s="1"/>
  <c r="H11" i="9" a="1"/>
  <c r="H11" i="9" s="1"/>
  <c r="H8" i="9" a="1"/>
  <c r="H8" i="9" s="1"/>
  <c r="I13" i="9" a="1"/>
  <c r="I13" i="9" s="1"/>
  <c r="K7" i="9" a="1"/>
  <c r="K7" i="9" s="1"/>
  <c r="J9" i="9" a="1"/>
  <c r="J9" i="9" s="1"/>
  <c r="G10" i="9" a="1"/>
  <c r="G10" i="9" s="1"/>
  <c r="F12" i="9" a="1"/>
  <c r="F12" i="9" s="1"/>
  <c r="H6" i="9" a="1"/>
  <c r="H6" i="9" s="1"/>
  <c r="G7" i="9" a="1"/>
  <c r="G7" i="9" s="1"/>
  <c r="F9" i="9" a="1"/>
  <c r="F9" i="9" s="1"/>
  <c r="E11" i="9" a="1"/>
  <c r="E11" i="9" s="1"/>
  <c r="K12" i="9" a="1"/>
  <c r="K12" i="9" s="1"/>
  <c r="G8" i="9" a="1"/>
  <c r="G8" i="9" s="1"/>
  <c r="E12" i="9" a="1"/>
  <c r="E12" i="9" s="1"/>
  <c r="E8" i="9" a="1"/>
  <c r="E8" i="9" s="1"/>
  <c r="K9" i="9" a="1"/>
  <c r="K9" i="9" s="1"/>
  <c r="J11" i="9" a="1"/>
  <c r="J11" i="9" s="1"/>
  <c r="G12" i="9" a="1"/>
  <c r="G12" i="9" s="1"/>
  <c r="E13" i="9" a="1"/>
  <c r="E13" i="9" s="1"/>
  <c r="F8" i="9" a="1"/>
  <c r="F8" i="9" s="1"/>
  <c r="E10" i="9" a="1"/>
  <c r="E10" i="9" s="1"/>
  <c r="K11" i="9" a="1"/>
  <c r="K11" i="9" s="1"/>
  <c r="J13" i="9" a="1"/>
  <c r="J13" i="9" s="1"/>
  <c r="J8" i="9" a="1"/>
  <c r="J8" i="9" s="1"/>
  <c r="G9" i="9" a="1"/>
  <c r="G9" i="9" s="1"/>
  <c r="F11" i="9" a="1"/>
  <c r="F11" i="9" s="1"/>
  <c r="E7" i="9" a="1"/>
  <c r="E7" i="9" s="1"/>
  <c r="K8" i="9" a="1"/>
  <c r="K8" i="9" s="1"/>
  <c r="J10" i="9" a="1"/>
  <c r="J10" i="9" s="1"/>
  <c r="G11" i="9" a="1"/>
  <c r="G11" i="9" s="1"/>
  <c r="F13" i="9" a="1"/>
  <c r="F13" i="9" s="1"/>
  <c r="J7" i="9" a="1"/>
  <c r="J7" i="9" s="1"/>
  <c r="F10" i="9" a="1"/>
  <c r="F10" i="9" s="1"/>
  <c r="K13" i="9" a="1"/>
  <c r="K13" i="9" s="1"/>
  <c r="F7" i="9" a="1"/>
  <c r="F7" i="9" s="1"/>
  <c r="E9" i="9" a="1"/>
  <c r="E9" i="9" s="1"/>
  <c r="K10" i="9" a="1"/>
  <c r="K10" i="9" s="1"/>
  <c r="J12" i="9" a="1"/>
  <c r="J12" i="9" s="1"/>
  <c r="I9" i="9" l="1" a="1"/>
  <c r="I9" i="9" s="1"/>
  <c r="I7" i="9" a="1"/>
  <c r="I7" i="9" s="1"/>
  <c r="K6" i="9" a="1"/>
  <c r="K6" i="9" s="1"/>
  <c r="F6" i="9" a="1"/>
  <c r="F6" i="9" s="1"/>
  <c r="E6" i="9" a="1"/>
  <c r="E6" i="9" s="1"/>
  <c r="J6" i="9" a="1"/>
  <c r="J6" i="9" s="1"/>
  <c r="G6" i="9" a="1"/>
  <c r="G6" i="9" s="1"/>
  <c r="I11" i="9" a="1"/>
  <c r="I11" i="9" s="1"/>
  <c r="I10" i="9" a="1"/>
  <c r="I10" i="9" s="1"/>
  <c r="I8" i="9" a="1"/>
  <c r="I8" i="9" s="1"/>
  <c r="I12" i="9" a="1"/>
  <c r="I12" i="9" s="1"/>
  <c r="I6" i="9" l="1" a="1"/>
  <c r="I6" i="9" s="1"/>
  <c r="F4" i="3" l="1"/>
  <c r="C5" i="3"/>
  <c r="F5" i="3" s="1"/>
  <c r="C4" i="3"/>
  <c r="E7" i="3" a="1"/>
  <c r="B7" i="3" a="1"/>
  <c r="E7" i="3" l="1"/>
  <c r="B7" i="3"/>
  <c r="B7" i="1" l="1" a="1"/>
  <c r="I27" i="2"/>
  <c r="I5" i="2"/>
  <c r="I6" i="2"/>
  <c r="I7" i="2"/>
  <c r="I8" i="2"/>
  <c r="I9" i="2"/>
  <c r="I10" i="2"/>
  <c r="I11" i="2"/>
  <c r="I12" i="2"/>
  <c r="I13" i="2"/>
  <c r="I14" i="2"/>
  <c r="I15" i="2"/>
  <c r="I16" i="2"/>
  <c r="I17" i="2"/>
  <c r="I18" i="2"/>
  <c r="I19" i="2"/>
  <c r="I20" i="2"/>
  <c r="I21" i="2"/>
  <c r="I22" i="2"/>
  <c r="I23" i="2"/>
  <c r="I24" i="2"/>
  <c r="I25" i="2"/>
  <c r="I26" i="2"/>
  <c r="I4" i="2"/>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11" i="2" a="1"/>
  <c r="E11" i="2" s="1"/>
  <c r="E8" i="2" a="1"/>
  <c r="E8" i="2" s="1"/>
  <c r="E9" i="2" a="1"/>
  <c r="E9" i="2" s="1"/>
  <c r="E10" i="2" a="1"/>
  <c r="E10" i="2" s="1"/>
  <c r="E5" i="2" a="1"/>
  <c r="E5" i="2" s="1"/>
  <c r="E6" i="2" a="1"/>
  <c r="E6" i="2" s="1"/>
  <c r="E7" i="2" a="1"/>
  <c r="E7" i="2" s="1"/>
  <c r="E4" i="2" a="1"/>
  <c r="E4" i="2" s="1"/>
  <c r="L11" i="1" l="1" a="1"/>
  <c r="L11" i="1" s="1"/>
  <c r="L9" i="1" a="1"/>
  <c r="L9" i="1" s="1"/>
  <c r="L8" i="1" a="1"/>
  <c r="L8" i="1" s="1"/>
  <c r="L12" i="1" a="1"/>
  <c r="L12" i="1" s="1"/>
  <c r="L13" i="1" a="1"/>
  <c r="L13" i="1" s="1"/>
  <c r="L10" i="1" a="1"/>
  <c r="L10" i="1" s="1"/>
  <c r="L14" i="1" a="1"/>
  <c r="L14" i="1" s="1"/>
  <c r="J10" i="1" a="1"/>
  <c r="J10" i="1" s="1"/>
  <c r="J11" i="1" a="1"/>
  <c r="J11" i="1" s="1"/>
  <c r="J12" i="1" a="1"/>
  <c r="J12" i="1" s="1"/>
  <c r="J13" i="1" a="1"/>
  <c r="J13" i="1" s="1"/>
  <c r="J8" i="1" a="1"/>
  <c r="J8" i="1" s="1"/>
  <c r="J14" i="1" a="1"/>
  <c r="J14" i="1" s="1"/>
  <c r="J9" i="1" a="1"/>
  <c r="J9" i="1" s="1"/>
  <c r="B7" i="1"/>
  <c r="F15" i="1" a="1"/>
  <c r="F15" i="1" s="1"/>
  <c r="D15" i="1" a="1"/>
  <c r="D15" i="1" s="1"/>
  <c r="C15" i="1" a="1"/>
  <c r="C15" i="1" s="1"/>
  <c r="M14" i="1" a="1"/>
  <c r="M14" i="1" s="1"/>
  <c r="M13" i="1" a="1"/>
  <c r="M13" i="1" s="1"/>
  <c r="M12" i="1" a="1"/>
  <c r="M12" i="1" s="1"/>
  <c r="M11" i="1" a="1"/>
  <c r="M11" i="1" s="1"/>
  <c r="M10" i="1" a="1"/>
  <c r="M10" i="1" s="1"/>
  <c r="M9" i="1" a="1"/>
  <c r="M9" i="1" s="1"/>
  <c r="M8" i="1" a="1"/>
  <c r="M8" i="1" s="1"/>
  <c r="F12" i="1" a="1"/>
  <c r="F12" i="1" s="1"/>
  <c r="I12" i="1" s="1" a="1"/>
  <c r="I12" i="1" s="1"/>
  <c r="F11" i="1" a="1"/>
  <c r="F11" i="1" s="1"/>
  <c r="I11" i="1" s="1" a="1"/>
  <c r="I11" i="1" s="1"/>
  <c r="F13" i="1" a="1"/>
  <c r="F13" i="1" s="1"/>
  <c r="I13" i="1" s="1" a="1"/>
  <c r="I13" i="1" s="1"/>
  <c r="F10" i="1" a="1"/>
  <c r="F10" i="1" s="1"/>
  <c r="I10" i="1" s="1" a="1"/>
  <c r="I10" i="1" s="1"/>
  <c r="F9" i="1" a="1"/>
  <c r="F9" i="1" s="1"/>
  <c r="I9" i="1" s="1" a="1"/>
  <c r="I9" i="1" s="1"/>
  <c r="F8" i="1" a="1"/>
  <c r="F8" i="1" s="1"/>
  <c r="I8" i="1" s="1" a="1"/>
  <c r="I8" i="1" s="1"/>
  <c r="F14" i="1" a="1"/>
  <c r="F14" i="1" s="1"/>
  <c r="I14" i="1" s="1" a="1"/>
  <c r="I14" i="1" s="1"/>
  <c r="C11" i="1" a="1"/>
  <c r="C11" i="1" s="1"/>
  <c r="C9" i="1" a="1"/>
  <c r="C9" i="1" s="1"/>
  <c r="C10" i="1" a="1"/>
  <c r="C10" i="1" s="1"/>
  <c r="C8" i="1" a="1"/>
  <c r="C8" i="1" s="1"/>
  <c r="C14" i="1" a="1"/>
  <c r="C14" i="1" s="1"/>
  <c r="C13" i="1" a="1"/>
  <c r="C13" i="1" s="1"/>
  <c r="D14" i="1" a="1"/>
  <c r="D14" i="1" s="1"/>
  <c r="C12" i="1" a="1"/>
  <c r="C12" i="1" s="1"/>
  <c r="D13" i="1" a="1"/>
  <c r="D13" i="1" s="1"/>
  <c r="D12" i="1" a="1"/>
  <c r="D12" i="1" s="1"/>
  <c r="D11" i="1" a="1"/>
  <c r="D11" i="1" s="1"/>
  <c r="D10" i="1" a="1"/>
  <c r="D10" i="1" s="1"/>
  <c r="D9" i="1" a="1"/>
  <c r="D9" i="1" s="1"/>
  <c r="D8" i="1" a="1"/>
  <c r="D8" i="1" s="1"/>
  <c r="L7" i="1" l="1" a="1"/>
  <c r="L7" i="1" s="1"/>
  <c r="D7" i="1" a="1"/>
  <c r="D7" i="1" s="1"/>
  <c r="J7" i="1" a="1"/>
  <c r="J7" i="1" s="1"/>
  <c r="C7" i="1" a="1"/>
  <c r="C7" i="1" s="1"/>
  <c r="M7" i="1" a="1"/>
  <c r="M7" i="1" s="1"/>
  <c r="F7" i="1" a="1"/>
  <c r="F7" i="1" s="1"/>
  <c r="I7" i="1" s="1" a="1"/>
  <c r="I7" i="1" s="1"/>
  <c r="F3" i="1" s="1"/>
  <c r="I15" i="1" a="1"/>
  <c r="I15" i="1" s="1"/>
  <c r="G7" i="1" l="1"/>
  <c r="G10" i="1"/>
  <c r="G12" i="1"/>
  <c r="G15" i="1"/>
  <c r="G11" i="1"/>
  <c r="G13" i="1"/>
  <c r="G9" i="1"/>
  <c r="G8" i="1"/>
  <c r="G14" i="1"/>
  <c r="K7" i="1" l="1" a="1"/>
  <c r="K7" i="1" s="1"/>
  <c r="G3" i="1" s="1" a="1"/>
  <c r="G3" i="1" s="1"/>
  <c r="H7" i="1" a="1"/>
  <c r="H7" i="1" s="1"/>
  <c r="E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47">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81"/>
        </ext>
      </extLst>
    </bk>
    <bk>
      <extLst>
        <ext uri="{3e2802c4-a4d2-4d8b-9148-e3be6c30e623}">
          <xlrd:rvb i="784"/>
        </ext>
      </extLst>
    </bk>
  </futureMetadata>
  <cellMetadata count="1">
    <bk>
      <rc t="1" v="0"/>
    </bk>
  </cellMetadata>
  <valueMetadata count="7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valueMetadata>
</metadata>
</file>

<file path=xl/sharedStrings.xml><?xml version="1.0" encoding="utf-8"?>
<sst xmlns="http://schemas.openxmlformats.org/spreadsheetml/2006/main" count="103" uniqueCount="43">
  <si>
    <t>Date</t>
  </si>
  <si>
    <t>Company</t>
  </si>
  <si>
    <t>Ticker</t>
  </si>
  <si>
    <t>Transaction</t>
  </si>
  <si>
    <t>Quantity</t>
  </si>
  <si>
    <t>Price</t>
  </si>
  <si>
    <t>Total Transacation Amount</t>
  </si>
  <si>
    <t>Currency</t>
  </si>
  <si>
    <t>Buy</t>
  </si>
  <si>
    <t>AMZN</t>
  </si>
  <si>
    <t>HD</t>
  </si>
  <si>
    <t>EIX</t>
  </si>
  <si>
    <t>PM</t>
  </si>
  <si>
    <t>Reinvest</t>
  </si>
  <si>
    <t>USD</t>
  </si>
  <si>
    <t>Stock Portfolio Tracker</t>
  </si>
  <si>
    <t>Industry</t>
  </si>
  <si>
    <t>Market Value</t>
  </si>
  <si>
    <t>% Breakdown</t>
  </si>
  <si>
    <t>Current Price</t>
  </si>
  <si>
    <t>$ Day Change</t>
  </si>
  <si>
    <t>Gain / (Loss)</t>
  </si>
  <si>
    <t>52 Week High</t>
  </si>
  <si>
    <t>52 Week Low</t>
  </si>
  <si>
    <t>Portfolio Value</t>
  </si>
  <si>
    <t>Portfolio Breakdown</t>
  </si>
  <si>
    <t>Gain / (Loss) Breakdown</t>
  </si>
  <si>
    <t>Historical Performance</t>
  </si>
  <si>
    <t>Time Period (Months) -&gt;</t>
  </si>
  <si>
    <t xml:space="preserve">Actual </t>
  </si>
  <si>
    <t xml:space="preserve">Months -&gt; </t>
  </si>
  <si>
    <t xml:space="preserve"> Ticker -&gt;</t>
  </si>
  <si>
    <t>Compasrison</t>
  </si>
  <si>
    <t>Company -&gt;</t>
  </si>
  <si>
    <t>Months -&gt;</t>
  </si>
  <si>
    <t>Comparison -&gt;</t>
  </si>
  <si>
    <t>Stock Lookup -&gt;</t>
  </si>
  <si>
    <t>{"hash":"a37fca469a210ca2404124f4dcae648ec24191d75fc47c26af38767d538f34cd","version":1,"value":"[[\"Here is a list of 100 companies from the S&amp;P 500 index:\\n\\n1. 3M Company\\n2. Abbott Laboratories\\n3. AbbVie Inc.\\n4. Accenture plc\\n5. Adobe Inc.\\n6. Advanced Micro Devices, Inc.\\n7. Aflac Incorporated\\n8. Air Products and Chemicals, Inc.\\n9. Alaska Air Group, Inc.\\n10. Albemarle Corporation\\n11. Alcoa Corporation\\n12. Alexandria Real Estate Equities, Inc.\\n13. Align Technology, Inc.\\n14. Alliant Energy Corporation\\n15. Allstate Corporation\\n16. Alphabet Inc. (Google)\\n17. Altria Group, Inc.\\n18. Amazon.com, Inc.\\n19. American Airlines Group Inc.\\n20. American Electric Power Company, Inc.\\n21. American Express Company\\n22. American International Group, Inc.\\n23. American Tower Corporation\\n24. Ameriprise Financial, Inc.\\n25. AmerisourceBergen Corporation\\n26. Amgen Inc.\\n27. Analog Devices, Inc.\\n28. Anthem, Inc.\\n29. Apple Inc.\\n30. Applied Materials, Inc.\\n31. Arista Networks, Inc.\\n32. Arthur J. Gallagher &amp; Co.\\n33. Assurant, Inc.\\n34. AT&amp;T Inc.\\n35. Atmos Energy Corporation\\n36. AutoZone, Inc.\\n37. AvalonBay Communities, Inc.\\n38. Avery Dennison Corporation\\n39. Baker Hughes Company\\n40. Ball Corporation\\n41. Bank of America Corporation\\n42. The Bank of New York Mellon Corporation\\n43. Bard (C.R.) Inc.\\n44. Baxter International Inc.\\n45. Becton, Dickinson and Company\\n46. Berkshire Hathaway Inc.\\n47. Best Buy Co., Inc.\\n48. Biogen Inc.\\n49. BlackRock, Inc.\\n50. The Boeing Company\\n51. Booking Holdings Inc.\\n52. BorgWarner Inc.\\n53. Boston Properties, Inc.\\n54. Boston Scientific Corporation\\n55. Bristol-Myers Squibb Company\\n56. Broadcom Inc.\\n57. Brown-Forman Corporation\\n58. C.H. Robinson Worldwide, Inc.\\n59. Cabot Oil &amp; Gas Corporation\\n60. Cadence Design Systems, Inc.\\n61. Caesars Entertainment, Inc.\\n62. Campbell Soup Company\\n63. Capital One Financial Corporation\\n64. Cardinal Health, Inc.\\n65. Carrier Global Corporation\\n66. Caterpillar Inc.\\n67. CBRE Group, Inc.\\n68. Celanese Corporation\\n69. Centene Corporation\\n70. CenterPoint Energy, Inc.\\n71. CenturyLink, Inc.\\n72. Cerner Corporation\\n73. CF Industries Holdings, Inc.\\n74. Charles Schwab Corporation\\n75. Charter Communications, Inc.\\n76. Chevron Corporation\\n77. Chipotle Mexican Grill, Inc.\\n78. Chubb Limited\\n79. Church &amp; Dwight Co., Inc.\\n80. Cigna Corporation\\n81. Cincinnati Financial Corporation\\n82. Cintas Corporation\\n83. Cisco Systems, Inc.\\n84. Citigroup Inc.\\n85. Citizens Financial Group, Inc.\\n86. The Clorox Company\\n87. The Coca-Cola Company\\n88. Colgate-Palmolive Company\\n89. Comcast Corporation\\n90. Conagra Brands, Inc.\\n91. Concho Resources Inc.\\n92. ConocoPhillips\\n93. Consolidated Edison, Inc.\\n94. Constellation Brands, Inc.\\n95. The Cooper Companies, Inc.\\n96. Copart, Inc.\\n97. Corning Incorporated\\n98. Costco Wholesale Corporation\\n99. Coty Inc.\\n100. Crown Castle International Corp.\\n\\nPlease note that this list is subject to change as companies may be added or removed from the S&amp;P 500 index over time.\"]]"}</t>
  </si>
  <si>
    <t>Gain / (Loss) %</t>
  </si>
  <si>
    <t xml:space="preserve"> </t>
  </si>
  <si>
    <t>Watchlist</t>
  </si>
  <si>
    <t>Market Cap</t>
  </si>
  <si>
    <t>% Day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</si>
</sst>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409]* #,##0.00_);_([$$-409]* \(#,##0.00\);_([$$-409]* &quot;-&quot;??_);_(@_)"/>
    <numFmt numFmtId="165" formatCode="0.00_);\(0.00\)"/>
    <numFmt numFmtId="166" formatCode="0.0%"/>
  </numFmts>
  <fonts count="6">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b/>
      <sz val="22"/>
      <color theme="0"/>
      <name val="Aptos Narrow"/>
      <family val="2"/>
      <scheme val="minor"/>
    </font>
    <font>
      <b/>
      <sz val="12"/>
      <color theme="0"/>
      <name val="Aptos Narrow"/>
      <family val="2"/>
      <scheme val="minor"/>
    </font>
  </fonts>
  <fills count="6">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7" tint="0.79998168889431442"/>
        <bgColor indexed="65"/>
      </patternFill>
    </fill>
  </fills>
  <borders count="5">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s>
  <cellStyleXfs count="7">
    <xf numFmtId="0" fontId="0" fillId="0" borderId="0"/>
    <xf numFmtId="44" fontId="1" fillId="0" borderId="0" applyFont="0" applyFill="0" applyBorder="0" applyAlignment="0" applyProtection="0"/>
    <xf numFmtId="9" fontId="1" fillId="0" borderId="0" applyFont="0" applyFill="0" applyBorder="0" applyAlignment="0" applyProtection="0"/>
    <xf numFmtId="0" fontId="1" fillId="2" borderId="1" applyNumberFormat="0" applyFont="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2">
    <xf numFmtId="0" fontId="0" fillId="0" borderId="0" xfId="0"/>
    <xf numFmtId="14" fontId="0" fillId="0" borderId="0" xfId="0" applyNumberFormat="1"/>
    <xf numFmtId="0" fontId="0" fillId="0" borderId="0" xfId="0" applyAlignment="1">
      <alignment horizontal="center"/>
    </xf>
    <xf numFmtId="0" fontId="3" fillId="3" borderId="0" xfId="4"/>
    <xf numFmtId="0" fontId="0" fillId="0" borderId="0" xfId="0" applyAlignment="1">
      <alignment horizontal="left"/>
    </xf>
    <xf numFmtId="164" fontId="0" fillId="0" borderId="0" xfId="0" applyNumberFormat="1"/>
    <xf numFmtId="10" fontId="0" fillId="0" borderId="0" xfId="2" applyNumberFormat="1" applyFont="1" applyAlignment="1"/>
    <xf numFmtId="0" fontId="4" fillId="3" borderId="0" xfId="4" applyFont="1" applyAlignment="1">
      <alignment vertical="center"/>
    </xf>
    <xf numFmtId="0" fontId="5" fillId="3" borderId="0" xfId="4" applyFont="1" applyAlignment="1">
      <alignment vertical="center"/>
    </xf>
    <xf numFmtId="164" fontId="5" fillId="3" borderId="0" xfId="4" applyNumberFormat="1" applyFont="1" applyAlignment="1">
      <alignment vertical="center"/>
    </xf>
    <xf numFmtId="44" fontId="0" fillId="0" borderId="0" xfId="1" applyFont="1"/>
    <xf numFmtId="0" fontId="0" fillId="2" borderId="1" xfId="3" applyFont="1"/>
    <xf numFmtId="0" fontId="1" fillId="5" borderId="2" xfId="6" applyBorder="1"/>
    <xf numFmtId="165" fontId="5" fillId="3" borderId="0" xfId="4" applyNumberFormat="1" applyFont="1" applyAlignment="1">
      <alignment vertical="center"/>
    </xf>
    <xf numFmtId="166" fontId="0" fillId="0" borderId="0" xfId="2" applyNumberFormat="1" applyFont="1" applyFill="1"/>
    <xf numFmtId="0" fontId="1" fillId="4" borderId="0" xfId="5" applyAlignment="1">
      <alignment horizontal="center"/>
    </xf>
    <xf numFmtId="0" fontId="0" fillId="2" borderId="3" xfId="3" applyFont="1" applyBorder="1"/>
    <xf numFmtId="0" fontId="0" fillId="2" borderId="4" xfId="3" applyFont="1" applyBorder="1"/>
    <xf numFmtId="0" fontId="0" fillId="0" borderId="0" xfId="0"/>
    <xf numFmtId="0" fontId="4" fillId="3" borderId="0" xfId="4" applyFont="1" applyAlignment="1">
      <alignment horizontal="left" vertical="center"/>
    </xf>
    <xf numFmtId="0" fontId="3" fillId="3" borderId="0" xfId="4" applyAlignment="1">
      <alignment horizontal="center"/>
    </xf>
    <xf numFmtId="0" fontId="2" fillId="3" borderId="0" xfId="4" applyFont="1" applyAlignment="1">
      <alignment horizontal="center"/>
    </xf>
  </cellXfs>
  <cellStyles count="7">
    <cellStyle name="20% - Accent1" xfId="5" builtinId="30"/>
    <cellStyle name="20% - Accent4" xfId="6" builtinId="42"/>
    <cellStyle name="Accent1" xfId="4" builtinId="29"/>
    <cellStyle name="Currency" xfId="1" builtinId="4"/>
    <cellStyle name="Normal" xfId="0" builtinId="0"/>
    <cellStyle name="Note" xfId="3" builtinId="10"/>
    <cellStyle name="Percent" xfId="2" builtinId="5"/>
  </cellStyles>
  <dxfs count="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238698290744093E-3"/>
          <c:y val="9.3190304680161443E-2"/>
          <c:w val="0.72334375447581534"/>
          <c:h val="0.87934711446789937"/>
        </c:manualLayout>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99-43E9-9DDD-EA5D5E2D9C4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99-43E9-9DDD-EA5D5E2D9C4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F99-43E9-9DDD-EA5D5E2D9C4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F99-43E9-9DDD-EA5D5E2D9C4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F99-43E9-9DDD-EA5D5E2D9C4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F99-43E9-9DDD-EA5D5E2D9C4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F99-43E9-9DDD-EA5D5E2D9C4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F99-43E9-9DDD-EA5D5E2D9C4E}"/>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Dashboard!$C$7:$C$14</c:f>
              <c:strCache>
                <c:ptCount val="8"/>
                <c:pt idx="0">
                  <c:v>AMZN</c:v>
                </c:pt>
                <c:pt idx="1">
                  <c:v>PM</c:v>
                </c:pt>
                <c:pt idx="2">
                  <c:v>GOOGL</c:v>
                </c:pt>
                <c:pt idx="3">
                  <c:v>HD</c:v>
                </c:pt>
                <c:pt idx="4">
                  <c:v>EIX</c:v>
                </c:pt>
                <c:pt idx="5">
                  <c:v>AAPL</c:v>
                </c:pt>
                <c:pt idx="6">
                  <c:v>JPM</c:v>
                </c:pt>
                <c:pt idx="7">
                  <c:v>KO</c:v>
                </c:pt>
              </c:strCache>
            </c:strRef>
          </c:cat>
          <c:val>
            <c:numRef>
              <c:f>Dashboard!$H$7:$H$14</c:f>
              <c:numCache>
                <c:formatCode>0.00%</c:formatCode>
                <c:ptCount val="8"/>
                <c:pt idx="0">
                  <c:v>0.55308162364292623</c:v>
                </c:pt>
                <c:pt idx="1">
                  <c:v>8.637133213435827E-2</c:v>
                </c:pt>
                <c:pt idx="2">
                  <c:v>2.9645989638875547E-2</c:v>
                </c:pt>
                <c:pt idx="3">
                  <c:v>0.19031249436665176</c:v>
                </c:pt>
                <c:pt idx="4">
                  <c:v>5.1930900072473446E-2</c:v>
                </c:pt>
                <c:pt idx="5">
                  <c:v>3.2035288218505771E-2</c:v>
                </c:pt>
                <c:pt idx="6">
                  <c:v>3.4315895641680347E-2</c:v>
                </c:pt>
                <c:pt idx="7">
                  <c:v>2.2306476284528601E-2</c:v>
                </c:pt>
              </c:numCache>
            </c:numRef>
          </c:val>
          <c:extLst>
            <c:ext xmlns:c16="http://schemas.microsoft.com/office/drawing/2014/chart" uri="{C3380CC4-5D6E-409C-BE32-E72D297353CC}">
              <c16:uniqueId val="{00000000-07A1-475B-AF0E-5760C61799A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Dashboard!$C$7:$C$14</c:f>
              <c:strCache>
                <c:ptCount val="8"/>
                <c:pt idx="0">
                  <c:v>AMZN</c:v>
                </c:pt>
                <c:pt idx="1">
                  <c:v>PM</c:v>
                </c:pt>
                <c:pt idx="2">
                  <c:v>GOOGL</c:v>
                </c:pt>
                <c:pt idx="3">
                  <c:v>HD</c:v>
                </c:pt>
                <c:pt idx="4">
                  <c:v>EIX</c:v>
                </c:pt>
                <c:pt idx="5">
                  <c:v>AAPL</c:v>
                </c:pt>
                <c:pt idx="6">
                  <c:v>JPM</c:v>
                </c:pt>
                <c:pt idx="7">
                  <c:v>KO</c:v>
                </c:pt>
              </c:strCache>
            </c:strRef>
          </c:cat>
          <c:val>
            <c:numRef>
              <c:f>Dashboard!$K$7:$K$14</c:f>
              <c:numCache>
                <c:formatCode>_("$"* #,##0.00_);_("$"* \(#,##0.00\);_("$"* "-"??_);_(@_)</c:formatCode>
                <c:ptCount val="8"/>
                <c:pt idx="0">
                  <c:v>472.16170000000011</c:v>
                </c:pt>
                <c:pt idx="1">
                  <c:v>-921.60629999999992</c:v>
                </c:pt>
                <c:pt idx="2">
                  <c:v>-550.79</c:v>
                </c:pt>
                <c:pt idx="3">
                  <c:v>641.4701</c:v>
                </c:pt>
                <c:pt idx="4">
                  <c:v>65.156904000000054</c:v>
                </c:pt>
                <c:pt idx="5">
                  <c:v>-588.35927322000009</c:v>
                </c:pt>
                <c:pt idx="6">
                  <c:v>5.0822000000000003</c:v>
                </c:pt>
                <c:pt idx="7">
                  <c:v>55.540100000000002</c:v>
                </c:pt>
              </c:numCache>
            </c:numRef>
          </c:val>
          <c:extLst>
            <c:ext xmlns:c16="http://schemas.microsoft.com/office/drawing/2014/chart" uri="{C3380CC4-5D6E-409C-BE32-E72D297353CC}">
              <c16:uniqueId val="{00000000-5962-44F9-9DF9-CF1852DF85C3}"/>
            </c:ext>
          </c:extLst>
        </c:ser>
        <c:dLbls>
          <c:showLegendKey val="0"/>
          <c:showVal val="0"/>
          <c:showCatName val="0"/>
          <c:showSerName val="0"/>
          <c:showPercent val="0"/>
          <c:showBubbleSize val="0"/>
        </c:dLbls>
        <c:gapWidth val="219"/>
        <c:overlap val="-27"/>
        <c:axId val="674649647"/>
        <c:axId val="674264303"/>
      </c:barChart>
      <c:catAx>
        <c:axId val="674649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264303"/>
        <c:crosses val="autoZero"/>
        <c:auto val="1"/>
        <c:lblAlgn val="ctr"/>
        <c:lblOffset val="100"/>
        <c:noMultiLvlLbl val="0"/>
      </c:catAx>
      <c:valAx>
        <c:axId val="674264303"/>
        <c:scaling>
          <c:orientation val="minMax"/>
          <c:min val="-200"/>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4649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val>
            <c:numRef>
              <c:f>Charting!$B$7:$B$256</c:f>
              <c:numCache>
                <c:formatCode>m/d/yyyy</c:formatCode>
                <c:ptCount val="250"/>
                <c:pt idx="0" formatCode="General">
                  <c:v>0</c:v>
                </c:pt>
                <c:pt idx="1">
                  <c:v>45033</c:v>
                </c:pt>
                <c:pt idx="2">
                  <c:v>45034</c:v>
                </c:pt>
                <c:pt idx="3">
                  <c:v>45035</c:v>
                </c:pt>
                <c:pt idx="4">
                  <c:v>45036</c:v>
                </c:pt>
                <c:pt idx="5">
                  <c:v>45037</c:v>
                </c:pt>
                <c:pt idx="6">
                  <c:v>45040</c:v>
                </c:pt>
                <c:pt idx="7">
                  <c:v>45041</c:v>
                </c:pt>
                <c:pt idx="8">
                  <c:v>45042</c:v>
                </c:pt>
                <c:pt idx="9">
                  <c:v>45043</c:v>
                </c:pt>
                <c:pt idx="10">
                  <c:v>45044</c:v>
                </c:pt>
                <c:pt idx="11">
                  <c:v>45047</c:v>
                </c:pt>
                <c:pt idx="12">
                  <c:v>45048</c:v>
                </c:pt>
                <c:pt idx="13">
                  <c:v>45049</c:v>
                </c:pt>
                <c:pt idx="14">
                  <c:v>45050</c:v>
                </c:pt>
                <c:pt idx="15">
                  <c:v>45051</c:v>
                </c:pt>
                <c:pt idx="16">
                  <c:v>45054</c:v>
                </c:pt>
                <c:pt idx="17">
                  <c:v>45055</c:v>
                </c:pt>
                <c:pt idx="18">
                  <c:v>45056</c:v>
                </c:pt>
                <c:pt idx="19">
                  <c:v>45057</c:v>
                </c:pt>
                <c:pt idx="20">
                  <c:v>45058</c:v>
                </c:pt>
                <c:pt idx="21">
                  <c:v>45061</c:v>
                </c:pt>
                <c:pt idx="22">
                  <c:v>45062</c:v>
                </c:pt>
                <c:pt idx="23">
                  <c:v>45063</c:v>
                </c:pt>
                <c:pt idx="24">
                  <c:v>45064</c:v>
                </c:pt>
                <c:pt idx="25">
                  <c:v>45065</c:v>
                </c:pt>
                <c:pt idx="26">
                  <c:v>45068</c:v>
                </c:pt>
                <c:pt idx="27">
                  <c:v>45069</c:v>
                </c:pt>
                <c:pt idx="28">
                  <c:v>45070</c:v>
                </c:pt>
                <c:pt idx="29">
                  <c:v>45071</c:v>
                </c:pt>
                <c:pt idx="30">
                  <c:v>45072</c:v>
                </c:pt>
                <c:pt idx="31">
                  <c:v>45076</c:v>
                </c:pt>
                <c:pt idx="32">
                  <c:v>45077</c:v>
                </c:pt>
                <c:pt idx="33">
                  <c:v>45078</c:v>
                </c:pt>
                <c:pt idx="34">
                  <c:v>45079</c:v>
                </c:pt>
                <c:pt idx="35">
                  <c:v>45082</c:v>
                </c:pt>
                <c:pt idx="36">
                  <c:v>45083</c:v>
                </c:pt>
                <c:pt idx="37">
                  <c:v>45084</c:v>
                </c:pt>
                <c:pt idx="38">
                  <c:v>45085</c:v>
                </c:pt>
                <c:pt idx="39">
                  <c:v>45086</c:v>
                </c:pt>
                <c:pt idx="40">
                  <c:v>45089</c:v>
                </c:pt>
                <c:pt idx="41">
                  <c:v>45090</c:v>
                </c:pt>
                <c:pt idx="42">
                  <c:v>45091</c:v>
                </c:pt>
                <c:pt idx="43">
                  <c:v>45092</c:v>
                </c:pt>
                <c:pt idx="44">
                  <c:v>45093</c:v>
                </c:pt>
                <c:pt idx="45">
                  <c:v>45097</c:v>
                </c:pt>
                <c:pt idx="46">
                  <c:v>45098</c:v>
                </c:pt>
                <c:pt idx="47">
                  <c:v>45099</c:v>
                </c:pt>
                <c:pt idx="48">
                  <c:v>45100</c:v>
                </c:pt>
                <c:pt idx="49">
                  <c:v>45103</c:v>
                </c:pt>
                <c:pt idx="50">
                  <c:v>45104</c:v>
                </c:pt>
                <c:pt idx="51">
                  <c:v>45105</c:v>
                </c:pt>
                <c:pt idx="52">
                  <c:v>45106</c:v>
                </c:pt>
                <c:pt idx="53">
                  <c:v>45107</c:v>
                </c:pt>
                <c:pt idx="54">
                  <c:v>45110</c:v>
                </c:pt>
                <c:pt idx="55">
                  <c:v>45112</c:v>
                </c:pt>
                <c:pt idx="56">
                  <c:v>45113</c:v>
                </c:pt>
                <c:pt idx="57">
                  <c:v>45114</c:v>
                </c:pt>
                <c:pt idx="58">
                  <c:v>45117</c:v>
                </c:pt>
                <c:pt idx="59">
                  <c:v>45118</c:v>
                </c:pt>
                <c:pt idx="60">
                  <c:v>45119</c:v>
                </c:pt>
                <c:pt idx="61">
                  <c:v>45120</c:v>
                </c:pt>
                <c:pt idx="62">
                  <c:v>45121</c:v>
                </c:pt>
                <c:pt idx="63">
                  <c:v>45124</c:v>
                </c:pt>
                <c:pt idx="64">
                  <c:v>45125</c:v>
                </c:pt>
                <c:pt idx="65">
                  <c:v>45126</c:v>
                </c:pt>
                <c:pt idx="66">
                  <c:v>45127</c:v>
                </c:pt>
                <c:pt idx="67">
                  <c:v>45128</c:v>
                </c:pt>
                <c:pt idx="68">
                  <c:v>45131</c:v>
                </c:pt>
                <c:pt idx="69">
                  <c:v>45132</c:v>
                </c:pt>
                <c:pt idx="70">
                  <c:v>45133</c:v>
                </c:pt>
                <c:pt idx="71">
                  <c:v>45134</c:v>
                </c:pt>
                <c:pt idx="72">
                  <c:v>45135</c:v>
                </c:pt>
                <c:pt idx="73">
                  <c:v>45138</c:v>
                </c:pt>
                <c:pt idx="74">
                  <c:v>45139</c:v>
                </c:pt>
                <c:pt idx="75">
                  <c:v>45140</c:v>
                </c:pt>
                <c:pt idx="76">
                  <c:v>45141</c:v>
                </c:pt>
                <c:pt idx="77">
                  <c:v>45142</c:v>
                </c:pt>
                <c:pt idx="78">
                  <c:v>45145</c:v>
                </c:pt>
                <c:pt idx="79">
                  <c:v>45146</c:v>
                </c:pt>
                <c:pt idx="80">
                  <c:v>45147</c:v>
                </c:pt>
                <c:pt idx="81">
                  <c:v>45148</c:v>
                </c:pt>
                <c:pt idx="82">
                  <c:v>45149</c:v>
                </c:pt>
                <c:pt idx="83">
                  <c:v>45152</c:v>
                </c:pt>
                <c:pt idx="84">
                  <c:v>45153</c:v>
                </c:pt>
                <c:pt idx="85">
                  <c:v>45154</c:v>
                </c:pt>
                <c:pt idx="86">
                  <c:v>45155</c:v>
                </c:pt>
                <c:pt idx="87">
                  <c:v>45156</c:v>
                </c:pt>
                <c:pt idx="88">
                  <c:v>45159</c:v>
                </c:pt>
                <c:pt idx="89">
                  <c:v>45160</c:v>
                </c:pt>
                <c:pt idx="90">
                  <c:v>45161</c:v>
                </c:pt>
                <c:pt idx="91">
                  <c:v>45162</c:v>
                </c:pt>
                <c:pt idx="92">
                  <c:v>45163</c:v>
                </c:pt>
                <c:pt idx="93">
                  <c:v>45166</c:v>
                </c:pt>
                <c:pt idx="94">
                  <c:v>45167</c:v>
                </c:pt>
                <c:pt idx="95">
                  <c:v>45168</c:v>
                </c:pt>
                <c:pt idx="96">
                  <c:v>45169</c:v>
                </c:pt>
                <c:pt idx="97">
                  <c:v>45170</c:v>
                </c:pt>
                <c:pt idx="98">
                  <c:v>45174</c:v>
                </c:pt>
                <c:pt idx="99">
                  <c:v>45175</c:v>
                </c:pt>
                <c:pt idx="100">
                  <c:v>45176</c:v>
                </c:pt>
                <c:pt idx="101">
                  <c:v>45177</c:v>
                </c:pt>
                <c:pt idx="102">
                  <c:v>45180</c:v>
                </c:pt>
                <c:pt idx="103">
                  <c:v>45181</c:v>
                </c:pt>
                <c:pt idx="104">
                  <c:v>45182</c:v>
                </c:pt>
                <c:pt idx="105">
                  <c:v>45183</c:v>
                </c:pt>
                <c:pt idx="106">
                  <c:v>45184</c:v>
                </c:pt>
                <c:pt idx="107">
                  <c:v>45187</c:v>
                </c:pt>
                <c:pt idx="108">
                  <c:v>45188</c:v>
                </c:pt>
                <c:pt idx="109">
                  <c:v>45189</c:v>
                </c:pt>
                <c:pt idx="110">
                  <c:v>45190</c:v>
                </c:pt>
                <c:pt idx="111">
                  <c:v>45191</c:v>
                </c:pt>
                <c:pt idx="112">
                  <c:v>45194</c:v>
                </c:pt>
                <c:pt idx="113">
                  <c:v>45195</c:v>
                </c:pt>
                <c:pt idx="114">
                  <c:v>45196</c:v>
                </c:pt>
                <c:pt idx="115">
                  <c:v>45197</c:v>
                </c:pt>
                <c:pt idx="116">
                  <c:v>45198</c:v>
                </c:pt>
                <c:pt idx="117">
                  <c:v>45201</c:v>
                </c:pt>
                <c:pt idx="118">
                  <c:v>45202</c:v>
                </c:pt>
                <c:pt idx="119">
                  <c:v>45203</c:v>
                </c:pt>
                <c:pt idx="120">
                  <c:v>45204</c:v>
                </c:pt>
                <c:pt idx="121">
                  <c:v>45205</c:v>
                </c:pt>
                <c:pt idx="122">
                  <c:v>45208</c:v>
                </c:pt>
                <c:pt idx="123">
                  <c:v>45209</c:v>
                </c:pt>
                <c:pt idx="124">
                  <c:v>45210</c:v>
                </c:pt>
                <c:pt idx="125">
                  <c:v>45211</c:v>
                </c:pt>
                <c:pt idx="126">
                  <c:v>45212</c:v>
                </c:pt>
                <c:pt idx="127">
                  <c:v>45215</c:v>
                </c:pt>
                <c:pt idx="128">
                  <c:v>45216</c:v>
                </c:pt>
                <c:pt idx="129">
                  <c:v>45217</c:v>
                </c:pt>
                <c:pt idx="130">
                  <c:v>45218</c:v>
                </c:pt>
                <c:pt idx="131">
                  <c:v>45219</c:v>
                </c:pt>
                <c:pt idx="132">
                  <c:v>45222</c:v>
                </c:pt>
                <c:pt idx="133">
                  <c:v>45223</c:v>
                </c:pt>
                <c:pt idx="134">
                  <c:v>45224</c:v>
                </c:pt>
                <c:pt idx="135">
                  <c:v>45225</c:v>
                </c:pt>
                <c:pt idx="136">
                  <c:v>45226</c:v>
                </c:pt>
                <c:pt idx="137">
                  <c:v>45229</c:v>
                </c:pt>
                <c:pt idx="138">
                  <c:v>45230</c:v>
                </c:pt>
                <c:pt idx="139">
                  <c:v>45231</c:v>
                </c:pt>
                <c:pt idx="140">
                  <c:v>45232</c:v>
                </c:pt>
                <c:pt idx="141">
                  <c:v>45233</c:v>
                </c:pt>
                <c:pt idx="142">
                  <c:v>45236</c:v>
                </c:pt>
                <c:pt idx="143">
                  <c:v>45237</c:v>
                </c:pt>
                <c:pt idx="144">
                  <c:v>45238</c:v>
                </c:pt>
                <c:pt idx="145">
                  <c:v>45239</c:v>
                </c:pt>
                <c:pt idx="146">
                  <c:v>45240</c:v>
                </c:pt>
                <c:pt idx="147">
                  <c:v>45243</c:v>
                </c:pt>
                <c:pt idx="148">
                  <c:v>45244</c:v>
                </c:pt>
                <c:pt idx="149">
                  <c:v>45245</c:v>
                </c:pt>
                <c:pt idx="150">
                  <c:v>45246</c:v>
                </c:pt>
                <c:pt idx="151">
                  <c:v>45247</c:v>
                </c:pt>
                <c:pt idx="152">
                  <c:v>45250</c:v>
                </c:pt>
                <c:pt idx="153">
                  <c:v>45251</c:v>
                </c:pt>
                <c:pt idx="154">
                  <c:v>45252</c:v>
                </c:pt>
                <c:pt idx="155">
                  <c:v>45254</c:v>
                </c:pt>
                <c:pt idx="156">
                  <c:v>45257</c:v>
                </c:pt>
                <c:pt idx="157">
                  <c:v>45258</c:v>
                </c:pt>
                <c:pt idx="158">
                  <c:v>45259</c:v>
                </c:pt>
                <c:pt idx="159">
                  <c:v>45260</c:v>
                </c:pt>
                <c:pt idx="160">
                  <c:v>45261</c:v>
                </c:pt>
                <c:pt idx="161">
                  <c:v>45264</c:v>
                </c:pt>
                <c:pt idx="162">
                  <c:v>45265</c:v>
                </c:pt>
                <c:pt idx="163">
                  <c:v>45266</c:v>
                </c:pt>
                <c:pt idx="164">
                  <c:v>45267</c:v>
                </c:pt>
                <c:pt idx="165">
                  <c:v>45268</c:v>
                </c:pt>
                <c:pt idx="166">
                  <c:v>45271</c:v>
                </c:pt>
                <c:pt idx="167">
                  <c:v>45272</c:v>
                </c:pt>
                <c:pt idx="168">
                  <c:v>45273</c:v>
                </c:pt>
                <c:pt idx="169">
                  <c:v>45274</c:v>
                </c:pt>
                <c:pt idx="170">
                  <c:v>45275</c:v>
                </c:pt>
                <c:pt idx="171">
                  <c:v>45278</c:v>
                </c:pt>
                <c:pt idx="172">
                  <c:v>45279</c:v>
                </c:pt>
                <c:pt idx="173">
                  <c:v>45280</c:v>
                </c:pt>
                <c:pt idx="174">
                  <c:v>45281</c:v>
                </c:pt>
                <c:pt idx="175">
                  <c:v>45282</c:v>
                </c:pt>
                <c:pt idx="176">
                  <c:v>45286</c:v>
                </c:pt>
                <c:pt idx="177">
                  <c:v>45287</c:v>
                </c:pt>
                <c:pt idx="178">
                  <c:v>45288</c:v>
                </c:pt>
                <c:pt idx="179">
                  <c:v>45289</c:v>
                </c:pt>
                <c:pt idx="180">
                  <c:v>45293</c:v>
                </c:pt>
                <c:pt idx="181">
                  <c:v>45294</c:v>
                </c:pt>
                <c:pt idx="182">
                  <c:v>45295</c:v>
                </c:pt>
                <c:pt idx="183">
                  <c:v>45296</c:v>
                </c:pt>
                <c:pt idx="184">
                  <c:v>45299</c:v>
                </c:pt>
                <c:pt idx="185">
                  <c:v>45300</c:v>
                </c:pt>
                <c:pt idx="186">
                  <c:v>45301</c:v>
                </c:pt>
                <c:pt idx="187">
                  <c:v>45302</c:v>
                </c:pt>
                <c:pt idx="188">
                  <c:v>45303</c:v>
                </c:pt>
                <c:pt idx="189">
                  <c:v>45307</c:v>
                </c:pt>
                <c:pt idx="190">
                  <c:v>45308</c:v>
                </c:pt>
                <c:pt idx="191">
                  <c:v>45309</c:v>
                </c:pt>
                <c:pt idx="192">
                  <c:v>45310</c:v>
                </c:pt>
                <c:pt idx="193">
                  <c:v>45313</c:v>
                </c:pt>
                <c:pt idx="194">
                  <c:v>45314</c:v>
                </c:pt>
                <c:pt idx="195">
                  <c:v>45315</c:v>
                </c:pt>
                <c:pt idx="196">
                  <c:v>45316</c:v>
                </c:pt>
                <c:pt idx="197">
                  <c:v>45317</c:v>
                </c:pt>
                <c:pt idx="198">
                  <c:v>45320</c:v>
                </c:pt>
                <c:pt idx="199">
                  <c:v>45321</c:v>
                </c:pt>
                <c:pt idx="200">
                  <c:v>45322</c:v>
                </c:pt>
                <c:pt idx="201">
                  <c:v>45323</c:v>
                </c:pt>
                <c:pt idx="202">
                  <c:v>45324</c:v>
                </c:pt>
                <c:pt idx="203">
                  <c:v>45327</c:v>
                </c:pt>
                <c:pt idx="204">
                  <c:v>45328</c:v>
                </c:pt>
                <c:pt idx="205">
                  <c:v>45329</c:v>
                </c:pt>
                <c:pt idx="206">
                  <c:v>45330</c:v>
                </c:pt>
                <c:pt idx="207">
                  <c:v>45331</c:v>
                </c:pt>
                <c:pt idx="208">
                  <c:v>45334</c:v>
                </c:pt>
                <c:pt idx="209">
                  <c:v>45335</c:v>
                </c:pt>
                <c:pt idx="210">
                  <c:v>45336</c:v>
                </c:pt>
                <c:pt idx="211">
                  <c:v>45337</c:v>
                </c:pt>
                <c:pt idx="212">
                  <c:v>45338</c:v>
                </c:pt>
                <c:pt idx="213">
                  <c:v>45342</c:v>
                </c:pt>
                <c:pt idx="214">
                  <c:v>45343</c:v>
                </c:pt>
                <c:pt idx="215">
                  <c:v>45344</c:v>
                </c:pt>
                <c:pt idx="216">
                  <c:v>45345</c:v>
                </c:pt>
                <c:pt idx="217">
                  <c:v>45348</c:v>
                </c:pt>
                <c:pt idx="218">
                  <c:v>45349</c:v>
                </c:pt>
                <c:pt idx="219">
                  <c:v>45350</c:v>
                </c:pt>
                <c:pt idx="220">
                  <c:v>45351</c:v>
                </c:pt>
                <c:pt idx="221">
                  <c:v>45352</c:v>
                </c:pt>
                <c:pt idx="222">
                  <c:v>45355</c:v>
                </c:pt>
                <c:pt idx="223">
                  <c:v>45356</c:v>
                </c:pt>
                <c:pt idx="224">
                  <c:v>45357</c:v>
                </c:pt>
                <c:pt idx="225">
                  <c:v>45358</c:v>
                </c:pt>
                <c:pt idx="226">
                  <c:v>45359</c:v>
                </c:pt>
                <c:pt idx="227">
                  <c:v>45362</c:v>
                </c:pt>
                <c:pt idx="228">
                  <c:v>45363</c:v>
                </c:pt>
                <c:pt idx="229">
                  <c:v>45364</c:v>
                </c:pt>
                <c:pt idx="230">
                  <c:v>45365</c:v>
                </c:pt>
                <c:pt idx="231">
                  <c:v>45366</c:v>
                </c:pt>
                <c:pt idx="232">
                  <c:v>45369</c:v>
                </c:pt>
                <c:pt idx="233">
                  <c:v>45370</c:v>
                </c:pt>
                <c:pt idx="234">
                  <c:v>45371</c:v>
                </c:pt>
                <c:pt idx="235">
                  <c:v>45372</c:v>
                </c:pt>
                <c:pt idx="236">
                  <c:v>45373</c:v>
                </c:pt>
                <c:pt idx="237">
                  <c:v>45376</c:v>
                </c:pt>
                <c:pt idx="238">
                  <c:v>45377</c:v>
                </c:pt>
                <c:pt idx="239">
                  <c:v>45378</c:v>
                </c:pt>
                <c:pt idx="240">
                  <c:v>45379</c:v>
                </c:pt>
                <c:pt idx="241">
                  <c:v>45383</c:v>
                </c:pt>
                <c:pt idx="242">
                  <c:v>45384</c:v>
                </c:pt>
                <c:pt idx="243">
                  <c:v>45385</c:v>
                </c:pt>
                <c:pt idx="244">
                  <c:v>45386</c:v>
                </c:pt>
                <c:pt idx="245">
                  <c:v>45387</c:v>
                </c:pt>
                <c:pt idx="246">
                  <c:v>45390</c:v>
                </c:pt>
                <c:pt idx="247">
                  <c:v>45391</c:v>
                </c:pt>
                <c:pt idx="248">
                  <c:v>45392</c:v>
                </c:pt>
                <c:pt idx="249">
                  <c:v>45393</c:v>
                </c:pt>
              </c:numCache>
            </c:numRef>
          </c:val>
          <c:smooth val="0"/>
          <c:extLst>
            <c:ext xmlns:c16="http://schemas.microsoft.com/office/drawing/2014/chart" uri="{C3380CC4-5D6E-409C-BE32-E72D297353CC}">
              <c16:uniqueId val="{00000000-8FB3-4257-AD06-7343900ABBDB}"/>
            </c:ext>
          </c:extLst>
        </c:ser>
        <c:ser>
          <c:idx val="1"/>
          <c:order val="1"/>
          <c:spPr>
            <a:ln w="28575" cap="rnd">
              <a:solidFill>
                <a:schemeClr val="accent2"/>
              </a:solidFill>
              <a:round/>
            </a:ln>
            <a:effectLst/>
          </c:spPr>
          <c:marker>
            <c:symbol val="none"/>
          </c:marker>
          <c:val>
            <c:numRef>
              <c:f>Charting!$C$7:$C$256</c:f>
              <c:numCache>
                <c:formatCode>_([$$-409]* #,##0.00_);_([$$-409]* \(#,##0.00\);_([$$-409]* "-"??_);_(@_)</c:formatCode>
                <c:ptCount val="250"/>
                <c:pt idx="0" formatCode="General">
                  <c:v>0</c:v>
                </c:pt>
                <c:pt idx="1">
                  <c:v>72.08</c:v>
                </c:pt>
                <c:pt idx="2">
                  <c:v>72.11</c:v>
                </c:pt>
                <c:pt idx="3">
                  <c:v>72.739999999999995</c:v>
                </c:pt>
                <c:pt idx="4">
                  <c:v>73</c:v>
                </c:pt>
                <c:pt idx="5">
                  <c:v>72.930000000000007</c:v>
                </c:pt>
                <c:pt idx="6">
                  <c:v>73.67</c:v>
                </c:pt>
                <c:pt idx="7">
                  <c:v>73.77</c:v>
                </c:pt>
                <c:pt idx="8">
                  <c:v>73</c:v>
                </c:pt>
                <c:pt idx="9">
                  <c:v>73.569999999999993</c:v>
                </c:pt>
                <c:pt idx="10">
                  <c:v>73.599999999999994</c:v>
                </c:pt>
                <c:pt idx="11">
                  <c:v>73.95</c:v>
                </c:pt>
                <c:pt idx="12">
                  <c:v>73.28</c:v>
                </c:pt>
                <c:pt idx="13">
                  <c:v>71.67</c:v>
                </c:pt>
                <c:pt idx="14">
                  <c:v>72.489999999999995</c:v>
                </c:pt>
                <c:pt idx="15">
                  <c:v>73.56</c:v>
                </c:pt>
                <c:pt idx="16">
                  <c:v>73.39</c:v>
                </c:pt>
                <c:pt idx="17">
                  <c:v>73.63</c:v>
                </c:pt>
                <c:pt idx="18">
                  <c:v>74.19</c:v>
                </c:pt>
                <c:pt idx="19">
                  <c:v>73.209999999999994</c:v>
                </c:pt>
                <c:pt idx="20">
                  <c:v>73.680000000000007</c:v>
                </c:pt>
                <c:pt idx="21">
                  <c:v>72.239999999999995</c:v>
                </c:pt>
                <c:pt idx="22">
                  <c:v>70.3</c:v>
                </c:pt>
                <c:pt idx="23">
                  <c:v>69.739999999999995</c:v>
                </c:pt>
                <c:pt idx="24">
                  <c:v>68.849999999999994</c:v>
                </c:pt>
                <c:pt idx="25">
                  <c:v>68.239999999999995</c:v>
                </c:pt>
                <c:pt idx="26">
                  <c:v>67.680000000000007</c:v>
                </c:pt>
                <c:pt idx="27">
                  <c:v>67.37</c:v>
                </c:pt>
                <c:pt idx="28">
                  <c:v>66.58</c:v>
                </c:pt>
                <c:pt idx="29">
                  <c:v>65.66</c:v>
                </c:pt>
                <c:pt idx="30">
                  <c:v>65.63</c:v>
                </c:pt>
                <c:pt idx="31">
                  <c:v>65.72</c:v>
                </c:pt>
                <c:pt idx="32">
                  <c:v>67.52</c:v>
                </c:pt>
                <c:pt idx="33">
                  <c:v>66.680000000000007</c:v>
                </c:pt>
                <c:pt idx="34">
                  <c:v>66.680000000000007</c:v>
                </c:pt>
                <c:pt idx="35">
                  <c:v>66.8</c:v>
                </c:pt>
                <c:pt idx="36">
                  <c:v>66.709999999999994</c:v>
                </c:pt>
                <c:pt idx="37">
                  <c:v>68.7</c:v>
                </c:pt>
                <c:pt idx="38">
                  <c:v>68.569999999999993</c:v>
                </c:pt>
                <c:pt idx="39">
                  <c:v>67.72</c:v>
                </c:pt>
                <c:pt idx="40">
                  <c:v>67.650000000000006</c:v>
                </c:pt>
                <c:pt idx="41">
                  <c:v>67.88</c:v>
                </c:pt>
                <c:pt idx="42">
                  <c:v>68.17</c:v>
                </c:pt>
                <c:pt idx="43">
                  <c:v>68.8</c:v>
                </c:pt>
                <c:pt idx="44">
                  <c:v>70.180000000000007</c:v>
                </c:pt>
                <c:pt idx="45">
                  <c:v>68.77</c:v>
                </c:pt>
                <c:pt idx="46">
                  <c:v>69.73</c:v>
                </c:pt>
                <c:pt idx="47">
                  <c:v>69.09</c:v>
                </c:pt>
                <c:pt idx="48">
                  <c:v>67.760000000000005</c:v>
                </c:pt>
                <c:pt idx="49">
                  <c:v>68.8</c:v>
                </c:pt>
                <c:pt idx="50">
                  <c:v>69.400000000000006</c:v>
                </c:pt>
                <c:pt idx="51">
                  <c:v>68.37</c:v>
                </c:pt>
                <c:pt idx="52">
                  <c:v>68.569999999999993</c:v>
                </c:pt>
                <c:pt idx="53">
                  <c:v>69.45</c:v>
                </c:pt>
                <c:pt idx="54">
                  <c:v>69.09</c:v>
                </c:pt>
                <c:pt idx="55">
                  <c:v>70.23</c:v>
                </c:pt>
                <c:pt idx="56">
                  <c:v>69.430000000000007</c:v>
                </c:pt>
                <c:pt idx="57">
                  <c:v>68.86</c:v>
                </c:pt>
                <c:pt idx="58">
                  <c:v>68.31</c:v>
                </c:pt>
                <c:pt idx="59">
                  <c:v>69.38</c:v>
                </c:pt>
                <c:pt idx="60">
                  <c:v>70.459999999999994</c:v>
                </c:pt>
                <c:pt idx="61">
                  <c:v>70.95</c:v>
                </c:pt>
                <c:pt idx="62">
                  <c:v>70.47</c:v>
                </c:pt>
                <c:pt idx="63">
                  <c:v>69.89</c:v>
                </c:pt>
                <c:pt idx="64">
                  <c:v>69.37</c:v>
                </c:pt>
                <c:pt idx="65">
                  <c:v>70.64</c:v>
                </c:pt>
                <c:pt idx="66">
                  <c:v>72.150000000000006</c:v>
                </c:pt>
                <c:pt idx="67">
                  <c:v>72.400000000000006</c:v>
                </c:pt>
                <c:pt idx="68">
                  <c:v>72.540000000000006</c:v>
                </c:pt>
                <c:pt idx="69">
                  <c:v>72.39</c:v>
                </c:pt>
                <c:pt idx="70">
                  <c:v>72.099999999999994</c:v>
                </c:pt>
                <c:pt idx="71">
                  <c:v>70.86</c:v>
                </c:pt>
                <c:pt idx="72">
                  <c:v>72.959999999999994</c:v>
                </c:pt>
                <c:pt idx="73">
                  <c:v>71.959999999999994</c:v>
                </c:pt>
                <c:pt idx="74">
                  <c:v>71.040000000000006</c:v>
                </c:pt>
                <c:pt idx="75">
                  <c:v>71.540000000000006</c:v>
                </c:pt>
                <c:pt idx="76">
                  <c:v>70.34</c:v>
                </c:pt>
                <c:pt idx="77">
                  <c:v>69.239999999999995</c:v>
                </c:pt>
                <c:pt idx="78">
                  <c:v>69.790000000000006</c:v>
                </c:pt>
                <c:pt idx="79">
                  <c:v>70.5</c:v>
                </c:pt>
                <c:pt idx="80">
                  <c:v>70.28</c:v>
                </c:pt>
                <c:pt idx="81">
                  <c:v>69.95</c:v>
                </c:pt>
                <c:pt idx="82">
                  <c:v>70.53</c:v>
                </c:pt>
                <c:pt idx="83">
                  <c:v>69.760000000000005</c:v>
                </c:pt>
                <c:pt idx="84">
                  <c:v>68.819999999999993</c:v>
                </c:pt>
                <c:pt idx="85">
                  <c:v>69.16</c:v>
                </c:pt>
                <c:pt idx="86">
                  <c:v>68.599999999999994</c:v>
                </c:pt>
                <c:pt idx="87">
                  <c:v>69.040000000000006</c:v>
                </c:pt>
                <c:pt idx="88">
                  <c:v>69.010000000000005</c:v>
                </c:pt>
                <c:pt idx="89">
                  <c:v>69.540000000000006</c:v>
                </c:pt>
                <c:pt idx="90">
                  <c:v>69.92</c:v>
                </c:pt>
                <c:pt idx="91">
                  <c:v>69.56</c:v>
                </c:pt>
                <c:pt idx="92">
                  <c:v>69.930000000000007</c:v>
                </c:pt>
                <c:pt idx="93">
                  <c:v>69.72</c:v>
                </c:pt>
                <c:pt idx="94">
                  <c:v>70.16</c:v>
                </c:pt>
                <c:pt idx="95">
                  <c:v>69.930000000000007</c:v>
                </c:pt>
                <c:pt idx="96">
                  <c:v>68.849999999999994</c:v>
                </c:pt>
                <c:pt idx="97">
                  <c:v>68.41</c:v>
                </c:pt>
                <c:pt idx="98">
                  <c:v>67.23</c:v>
                </c:pt>
                <c:pt idx="99">
                  <c:v>67.73</c:v>
                </c:pt>
                <c:pt idx="100">
                  <c:v>68.680000000000007</c:v>
                </c:pt>
                <c:pt idx="101">
                  <c:v>69.8</c:v>
                </c:pt>
                <c:pt idx="102">
                  <c:v>69.87</c:v>
                </c:pt>
                <c:pt idx="103">
                  <c:v>70.290000000000006</c:v>
                </c:pt>
                <c:pt idx="104">
                  <c:v>70.739999999999995</c:v>
                </c:pt>
                <c:pt idx="105">
                  <c:v>71.52</c:v>
                </c:pt>
                <c:pt idx="106">
                  <c:v>71.56</c:v>
                </c:pt>
                <c:pt idx="107">
                  <c:v>71.22</c:v>
                </c:pt>
                <c:pt idx="108">
                  <c:v>70.19</c:v>
                </c:pt>
                <c:pt idx="109">
                  <c:v>69.75</c:v>
                </c:pt>
                <c:pt idx="110">
                  <c:v>68.900000000000006</c:v>
                </c:pt>
                <c:pt idx="111">
                  <c:v>68.069999999999993</c:v>
                </c:pt>
                <c:pt idx="112">
                  <c:v>67.64</c:v>
                </c:pt>
                <c:pt idx="113">
                  <c:v>65.8</c:v>
                </c:pt>
                <c:pt idx="114">
                  <c:v>65.3</c:v>
                </c:pt>
                <c:pt idx="115">
                  <c:v>63.59</c:v>
                </c:pt>
                <c:pt idx="116">
                  <c:v>63.29</c:v>
                </c:pt>
                <c:pt idx="117">
                  <c:v>61.04</c:v>
                </c:pt>
                <c:pt idx="118">
                  <c:v>61.23</c:v>
                </c:pt>
                <c:pt idx="119">
                  <c:v>61.23</c:v>
                </c:pt>
                <c:pt idx="120">
                  <c:v>60.69</c:v>
                </c:pt>
                <c:pt idx="121">
                  <c:v>62.06</c:v>
                </c:pt>
                <c:pt idx="122">
                  <c:v>62.53</c:v>
                </c:pt>
                <c:pt idx="123">
                  <c:v>63.27</c:v>
                </c:pt>
                <c:pt idx="124">
                  <c:v>64.930000000000007</c:v>
                </c:pt>
                <c:pt idx="125">
                  <c:v>64.89</c:v>
                </c:pt>
                <c:pt idx="126">
                  <c:v>65.69</c:v>
                </c:pt>
                <c:pt idx="127">
                  <c:v>66.150000000000006</c:v>
                </c:pt>
                <c:pt idx="128">
                  <c:v>66.37</c:v>
                </c:pt>
                <c:pt idx="129">
                  <c:v>65.599999999999994</c:v>
                </c:pt>
                <c:pt idx="130">
                  <c:v>64</c:v>
                </c:pt>
                <c:pt idx="131">
                  <c:v>62.71</c:v>
                </c:pt>
                <c:pt idx="132">
                  <c:v>61.84</c:v>
                </c:pt>
                <c:pt idx="133">
                  <c:v>64.06</c:v>
                </c:pt>
                <c:pt idx="134">
                  <c:v>63.3</c:v>
                </c:pt>
                <c:pt idx="135">
                  <c:v>63.69</c:v>
                </c:pt>
                <c:pt idx="136">
                  <c:v>61.94</c:v>
                </c:pt>
                <c:pt idx="137">
                  <c:v>62.7</c:v>
                </c:pt>
                <c:pt idx="138">
                  <c:v>63.06</c:v>
                </c:pt>
                <c:pt idx="139">
                  <c:v>63.97</c:v>
                </c:pt>
                <c:pt idx="140">
                  <c:v>63.63</c:v>
                </c:pt>
                <c:pt idx="141">
                  <c:v>64.05</c:v>
                </c:pt>
                <c:pt idx="142">
                  <c:v>63.88</c:v>
                </c:pt>
                <c:pt idx="143">
                  <c:v>63.52</c:v>
                </c:pt>
                <c:pt idx="144">
                  <c:v>62.92</c:v>
                </c:pt>
                <c:pt idx="145">
                  <c:v>63.17</c:v>
                </c:pt>
                <c:pt idx="146">
                  <c:v>63.72</c:v>
                </c:pt>
                <c:pt idx="147">
                  <c:v>62.25</c:v>
                </c:pt>
                <c:pt idx="148">
                  <c:v>65.709999999999994</c:v>
                </c:pt>
                <c:pt idx="149">
                  <c:v>65.27</c:v>
                </c:pt>
                <c:pt idx="150">
                  <c:v>65.989999999999995</c:v>
                </c:pt>
                <c:pt idx="151">
                  <c:v>65.930000000000007</c:v>
                </c:pt>
                <c:pt idx="152">
                  <c:v>65.69</c:v>
                </c:pt>
                <c:pt idx="153">
                  <c:v>65.53</c:v>
                </c:pt>
                <c:pt idx="154">
                  <c:v>65.900000000000006</c:v>
                </c:pt>
                <c:pt idx="155">
                  <c:v>65.849999999999994</c:v>
                </c:pt>
                <c:pt idx="156">
                  <c:v>66.27</c:v>
                </c:pt>
                <c:pt idx="157">
                  <c:v>66.489999999999995</c:v>
                </c:pt>
                <c:pt idx="158">
                  <c:v>65.78</c:v>
                </c:pt>
                <c:pt idx="159">
                  <c:v>66.989999999999995</c:v>
                </c:pt>
                <c:pt idx="160">
                  <c:v>67.48</c:v>
                </c:pt>
                <c:pt idx="161">
                  <c:v>67.37</c:v>
                </c:pt>
                <c:pt idx="162">
                  <c:v>66.72</c:v>
                </c:pt>
                <c:pt idx="163">
                  <c:v>67.16</c:v>
                </c:pt>
                <c:pt idx="164">
                  <c:v>67.31</c:v>
                </c:pt>
                <c:pt idx="165">
                  <c:v>67.45</c:v>
                </c:pt>
                <c:pt idx="166">
                  <c:v>68.03</c:v>
                </c:pt>
                <c:pt idx="167">
                  <c:v>67.62</c:v>
                </c:pt>
                <c:pt idx="168">
                  <c:v>70.790000000000006</c:v>
                </c:pt>
                <c:pt idx="169">
                  <c:v>70.319999999999993</c:v>
                </c:pt>
                <c:pt idx="170">
                  <c:v>70.05</c:v>
                </c:pt>
                <c:pt idx="171">
                  <c:v>69.760000000000005</c:v>
                </c:pt>
                <c:pt idx="172">
                  <c:v>70.010000000000005</c:v>
                </c:pt>
                <c:pt idx="173">
                  <c:v>68.77</c:v>
                </c:pt>
                <c:pt idx="174">
                  <c:v>68.87</c:v>
                </c:pt>
                <c:pt idx="175">
                  <c:v>69.48</c:v>
                </c:pt>
                <c:pt idx="176">
                  <c:v>71.64</c:v>
                </c:pt>
                <c:pt idx="177">
                  <c:v>71.91</c:v>
                </c:pt>
                <c:pt idx="178">
                  <c:v>71.599999999999994</c:v>
                </c:pt>
                <c:pt idx="179">
                  <c:v>71.489999999999995</c:v>
                </c:pt>
                <c:pt idx="180">
                  <c:v>72.34</c:v>
                </c:pt>
                <c:pt idx="181">
                  <c:v>71.58</c:v>
                </c:pt>
                <c:pt idx="182">
                  <c:v>72.290000000000006</c:v>
                </c:pt>
                <c:pt idx="183">
                  <c:v>72.569999999999993</c:v>
                </c:pt>
                <c:pt idx="184">
                  <c:v>73.17</c:v>
                </c:pt>
                <c:pt idx="185">
                  <c:v>73.02</c:v>
                </c:pt>
                <c:pt idx="186">
                  <c:v>72.33</c:v>
                </c:pt>
                <c:pt idx="187">
                  <c:v>71.17</c:v>
                </c:pt>
                <c:pt idx="188">
                  <c:v>71.36</c:v>
                </c:pt>
                <c:pt idx="189">
                  <c:v>70.17</c:v>
                </c:pt>
                <c:pt idx="190">
                  <c:v>69.3</c:v>
                </c:pt>
                <c:pt idx="191">
                  <c:v>68.599999999999994</c:v>
                </c:pt>
                <c:pt idx="192">
                  <c:v>68.290000000000006</c:v>
                </c:pt>
                <c:pt idx="193">
                  <c:v>67.650000000000006</c:v>
                </c:pt>
                <c:pt idx="194">
                  <c:v>67.010000000000005</c:v>
                </c:pt>
                <c:pt idx="195">
                  <c:v>65.180000000000007</c:v>
                </c:pt>
                <c:pt idx="196">
                  <c:v>67.040000000000006</c:v>
                </c:pt>
                <c:pt idx="197">
                  <c:v>67.5</c:v>
                </c:pt>
                <c:pt idx="198">
                  <c:v>67.7</c:v>
                </c:pt>
                <c:pt idx="199">
                  <c:v>67.31</c:v>
                </c:pt>
                <c:pt idx="200">
                  <c:v>67.48</c:v>
                </c:pt>
                <c:pt idx="201">
                  <c:v>68.290000000000006</c:v>
                </c:pt>
                <c:pt idx="202">
                  <c:v>66.87</c:v>
                </c:pt>
                <c:pt idx="203">
                  <c:v>65.56</c:v>
                </c:pt>
                <c:pt idx="204">
                  <c:v>65.13</c:v>
                </c:pt>
                <c:pt idx="205">
                  <c:v>65.44</c:v>
                </c:pt>
                <c:pt idx="206">
                  <c:v>64.72</c:v>
                </c:pt>
                <c:pt idx="207">
                  <c:v>64.7</c:v>
                </c:pt>
                <c:pt idx="208">
                  <c:v>65.38</c:v>
                </c:pt>
                <c:pt idx="209">
                  <c:v>64.41</c:v>
                </c:pt>
                <c:pt idx="210">
                  <c:v>65.03</c:v>
                </c:pt>
                <c:pt idx="211">
                  <c:v>66.459999999999994</c:v>
                </c:pt>
                <c:pt idx="212">
                  <c:v>66.31</c:v>
                </c:pt>
                <c:pt idx="213">
                  <c:v>66.540000000000006</c:v>
                </c:pt>
                <c:pt idx="214">
                  <c:v>67.95</c:v>
                </c:pt>
                <c:pt idx="215">
                  <c:v>67.42</c:v>
                </c:pt>
                <c:pt idx="216">
                  <c:v>68.260000000000005</c:v>
                </c:pt>
                <c:pt idx="217">
                  <c:v>66.55</c:v>
                </c:pt>
                <c:pt idx="218">
                  <c:v>67.709999999999994</c:v>
                </c:pt>
                <c:pt idx="219">
                  <c:v>67.849999999999994</c:v>
                </c:pt>
                <c:pt idx="220">
                  <c:v>68.02</c:v>
                </c:pt>
                <c:pt idx="221">
                  <c:v>66.55</c:v>
                </c:pt>
                <c:pt idx="222">
                  <c:v>67.459999999999994</c:v>
                </c:pt>
                <c:pt idx="223">
                  <c:v>67.11</c:v>
                </c:pt>
                <c:pt idx="224">
                  <c:v>68.25</c:v>
                </c:pt>
                <c:pt idx="225">
                  <c:v>68.959999999999994</c:v>
                </c:pt>
                <c:pt idx="226">
                  <c:v>69.27</c:v>
                </c:pt>
                <c:pt idx="227">
                  <c:v>69.39</c:v>
                </c:pt>
                <c:pt idx="228">
                  <c:v>69.459999999999994</c:v>
                </c:pt>
                <c:pt idx="229">
                  <c:v>69.650000000000006</c:v>
                </c:pt>
                <c:pt idx="230">
                  <c:v>68.45</c:v>
                </c:pt>
                <c:pt idx="231">
                  <c:v>68.8</c:v>
                </c:pt>
                <c:pt idx="232">
                  <c:v>68.959999999999994</c:v>
                </c:pt>
                <c:pt idx="233">
                  <c:v>69.5</c:v>
                </c:pt>
                <c:pt idx="234">
                  <c:v>69.5</c:v>
                </c:pt>
                <c:pt idx="235">
                  <c:v>70.17</c:v>
                </c:pt>
                <c:pt idx="236">
                  <c:v>69.56</c:v>
                </c:pt>
                <c:pt idx="237">
                  <c:v>69.23</c:v>
                </c:pt>
                <c:pt idx="238">
                  <c:v>68.23</c:v>
                </c:pt>
                <c:pt idx="239">
                  <c:v>69.400000000000006</c:v>
                </c:pt>
                <c:pt idx="240">
                  <c:v>70.73</c:v>
                </c:pt>
                <c:pt idx="241">
                  <c:v>70.44</c:v>
                </c:pt>
                <c:pt idx="242">
                  <c:v>70.13</c:v>
                </c:pt>
                <c:pt idx="243">
                  <c:v>69.900000000000006</c:v>
                </c:pt>
                <c:pt idx="244">
                  <c:v>69.849999999999994</c:v>
                </c:pt>
                <c:pt idx="245">
                  <c:v>70.819999999999993</c:v>
                </c:pt>
                <c:pt idx="246">
                  <c:v>70.680000000000007</c:v>
                </c:pt>
                <c:pt idx="247">
                  <c:v>70.89</c:v>
                </c:pt>
                <c:pt idx="248">
                  <c:v>68.92</c:v>
                </c:pt>
                <c:pt idx="249">
                  <c:v>68.84</c:v>
                </c:pt>
              </c:numCache>
            </c:numRef>
          </c:val>
          <c:smooth val="0"/>
          <c:extLst>
            <c:ext xmlns:c16="http://schemas.microsoft.com/office/drawing/2014/chart" uri="{C3380CC4-5D6E-409C-BE32-E72D297353CC}">
              <c16:uniqueId val="{00000000-14FD-4E21-B9B3-15DB2BE92044}"/>
            </c:ext>
          </c:extLst>
        </c:ser>
        <c:dLbls>
          <c:showLegendKey val="0"/>
          <c:showVal val="0"/>
          <c:showCatName val="0"/>
          <c:showSerName val="0"/>
          <c:showPercent val="0"/>
          <c:showBubbleSize val="0"/>
        </c:dLbls>
        <c:smooth val="0"/>
        <c:axId val="1321053775"/>
        <c:axId val="49182543"/>
      </c:lineChart>
      <c:catAx>
        <c:axId val="132105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82543"/>
        <c:crosses val="autoZero"/>
        <c:auto val="1"/>
        <c:lblAlgn val="ctr"/>
        <c:lblOffset val="100"/>
        <c:noMultiLvlLbl val="0"/>
      </c:catAx>
      <c:valAx>
        <c:axId val="4918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053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EIX</c:v>
                </c:pt>
              </c:strCache>
            </c:strRef>
          </c:tx>
          <c:spPr>
            <a:ln w="28575" cap="rnd">
              <a:solidFill>
                <a:schemeClr val="accent1"/>
              </a:solidFill>
              <a:round/>
            </a:ln>
            <a:effectLst/>
          </c:spPr>
          <c:marker>
            <c:symbol val="none"/>
          </c:marker>
          <c:cat>
            <c:numRef>
              <c:f>Charting!$B$8:$B$68</c:f>
              <c:numCache>
                <c:formatCode>m/d/yyyy</c:formatCode>
                <c:ptCount val="61"/>
                <c:pt idx="0">
                  <c:v>45033</c:v>
                </c:pt>
                <c:pt idx="1">
                  <c:v>45034</c:v>
                </c:pt>
                <c:pt idx="2">
                  <c:v>45035</c:v>
                </c:pt>
                <c:pt idx="3">
                  <c:v>45036</c:v>
                </c:pt>
                <c:pt idx="4">
                  <c:v>45037</c:v>
                </c:pt>
                <c:pt idx="5">
                  <c:v>45040</c:v>
                </c:pt>
                <c:pt idx="6">
                  <c:v>45041</c:v>
                </c:pt>
                <c:pt idx="7">
                  <c:v>45042</c:v>
                </c:pt>
                <c:pt idx="8">
                  <c:v>45043</c:v>
                </c:pt>
                <c:pt idx="9">
                  <c:v>45044</c:v>
                </c:pt>
                <c:pt idx="10">
                  <c:v>45047</c:v>
                </c:pt>
                <c:pt idx="11">
                  <c:v>45048</c:v>
                </c:pt>
                <c:pt idx="12">
                  <c:v>45049</c:v>
                </c:pt>
                <c:pt idx="13">
                  <c:v>45050</c:v>
                </c:pt>
                <c:pt idx="14">
                  <c:v>45051</c:v>
                </c:pt>
                <c:pt idx="15">
                  <c:v>45054</c:v>
                </c:pt>
                <c:pt idx="16">
                  <c:v>45055</c:v>
                </c:pt>
                <c:pt idx="17">
                  <c:v>45056</c:v>
                </c:pt>
                <c:pt idx="18">
                  <c:v>45057</c:v>
                </c:pt>
                <c:pt idx="19">
                  <c:v>45058</c:v>
                </c:pt>
                <c:pt idx="20">
                  <c:v>45061</c:v>
                </c:pt>
                <c:pt idx="21">
                  <c:v>45062</c:v>
                </c:pt>
                <c:pt idx="22">
                  <c:v>45063</c:v>
                </c:pt>
                <c:pt idx="23">
                  <c:v>45064</c:v>
                </c:pt>
                <c:pt idx="24">
                  <c:v>45065</c:v>
                </c:pt>
                <c:pt idx="25">
                  <c:v>45068</c:v>
                </c:pt>
                <c:pt idx="26">
                  <c:v>45069</c:v>
                </c:pt>
                <c:pt idx="27">
                  <c:v>45070</c:v>
                </c:pt>
                <c:pt idx="28">
                  <c:v>45071</c:v>
                </c:pt>
                <c:pt idx="29">
                  <c:v>45072</c:v>
                </c:pt>
                <c:pt idx="30">
                  <c:v>45076</c:v>
                </c:pt>
                <c:pt idx="31">
                  <c:v>45077</c:v>
                </c:pt>
                <c:pt idx="32">
                  <c:v>45078</c:v>
                </c:pt>
                <c:pt idx="33">
                  <c:v>45079</c:v>
                </c:pt>
                <c:pt idx="34">
                  <c:v>45082</c:v>
                </c:pt>
                <c:pt idx="35">
                  <c:v>45083</c:v>
                </c:pt>
                <c:pt idx="36">
                  <c:v>45084</c:v>
                </c:pt>
                <c:pt idx="37">
                  <c:v>45085</c:v>
                </c:pt>
                <c:pt idx="38">
                  <c:v>45086</c:v>
                </c:pt>
                <c:pt idx="39">
                  <c:v>45089</c:v>
                </c:pt>
                <c:pt idx="40">
                  <c:v>45090</c:v>
                </c:pt>
                <c:pt idx="41">
                  <c:v>45091</c:v>
                </c:pt>
                <c:pt idx="42">
                  <c:v>45092</c:v>
                </c:pt>
                <c:pt idx="43">
                  <c:v>45093</c:v>
                </c:pt>
                <c:pt idx="44">
                  <c:v>45097</c:v>
                </c:pt>
                <c:pt idx="45">
                  <c:v>45098</c:v>
                </c:pt>
                <c:pt idx="46">
                  <c:v>45099</c:v>
                </c:pt>
                <c:pt idx="47">
                  <c:v>45100</c:v>
                </c:pt>
                <c:pt idx="48">
                  <c:v>45103</c:v>
                </c:pt>
                <c:pt idx="49">
                  <c:v>45104</c:v>
                </c:pt>
                <c:pt idx="50">
                  <c:v>45105</c:v>
                </c:pt>
                <c:pt idx="51">
                  <c:v>45106</c:v>
                </c:pt>
                <c:pt idx="52">
                  <c:v>45107</c:v>
                </c:pt>
                <c:pt idx="53">
                  <c:v>45110</c:v>
                </c:pt>
                <c:pt idx="54">
                  <c:v>45112</c:v>
                </c:pt>
                <c:pt idx="55">
                  <c:v>45113</c:v>
                </c:pt>
                <c:pt idx="56">
                  <c:v>45114</c:v>
                </c:pt>
                <c:pt idx="57">
                  <c:v>45117</c:v>
                </c:pt>
                <c:pt idx="58">
                  <c:v>45118</c:v>
                </c:pt>
                <c:pt idx="59">
                  <c:v>45119</c:v>
                </c:pt>
                <c:pt idx="60">
                  <c:v>45120</c:v>
                </c:pt>
              </c:numCache>
            </c:numRef>
          </c:cat>
          <c:val>
            <c:numRef>
              <c:f>Charting!$C$8:$C$68</c:f>
              <c:numCache>
                <c:formatCode>_([$$-409]* #,##0.00_);_([$$-409]* \(#,##0.00\);_([$$-409]* "-"??_);_(@_)</c:formatCode>
                <c:ptCount val="61"/>
                <c:pt idx="0">
                  <c:v>72.08</c:v>
                </c:pt>
                <c:pt idx="1">
                  <c:v>72.11</c:v>
                </c:pt>
                <c:pt idx="2">
                  <c:v>72.739999999999995</c:v>
                </c:pt>
                <c:pt idx="3">
                  <c:v>73</c:v>
                </c:pt>
                <c:pt idx="4">
                  <c:v>72.930000000000007</c:v>
                </c:pt>
                <c:pt idx="5">
                  <c:v>73.67</c:v>
                </c:pt>
                <c:pt idx="6">
                  <c:v>73.77</c:v>
                </c:pt>
                <c:pt idx="7">
                  <c:v>73</c:v>
                </c:pt>
                <c:pt idx="8">
                  <c:v>73.569999999999993</c:v>
                </c:pt>
                <c:pt idx="9">
                  <c:v>73.599999999999994</c:v>
                </c:pt>
                <c:pt idx="10">
                  <c:v>73.95</c:v>
                </c:pt>
                <c:pt idx="11">
                  <c:v>73.28</c:v>
                </c:pt>
                <c:pt idx="12">
                  <c:v>71.67</c:v>
                </c:pt>
                <c:pt idx="13">
                  <c:v>72.489999999999995</c:v>
                </c:pt>
                <c:pt idx="14">
                  <c:v>73.56</c:v>
                </c:pt>
                <c:pt idx="15">
                  <c:v>73.39</c:v>
                </c:pt>
                <c:pt idx="16">
                  <c:v>73.63</c:v>
                </c:pt>
                <c:pt idx="17">
                  <c:v>74.19</c:v>
                </c:pt>
                <c:pt idx="18">
                  <c:v>73.209999999999994</c:v>
                </c:pt>
                <c:pt idx="19">
                  <c:v>73.680000000000007</c:v>
                </c:pt>
                <c:pt idx="20">
                  <c:v>72.239999999999995</c:v>
                </c:pt>
                <c:pt idx="21">
                  <c:v>70.3</c:v>
                </c:pt>
                <c:pt idx="22">
                  <c:v>69.739999999999995</c:v>
                </c:pt>
                <c:pt idx="23">
                  <c:v>68.849999999999994</c:v>
                </c:pt>
                <c:pt idx="24">
                  <c:v>68.239999999999995</c:v>
                </c:pt>
                <c:pt idx="25">
                  <c:v>67.680000000000007</c:v>
                </c:pt>
                <c:pt idx="26">
                  <c:v>67.37</c:v>
                </c:pt>
                <c:pt idx="27">
                  <c:v>66.58</c:v>
                </c:pt>
                <c:pt idx="28">
                  <c:v>65.66</c:v>
                </c:pt>
                <c:pt idx="29">
                  <c:v>65.63</c:v>
                </c:pt>
                <c:pt idx="30">
                  <c:v>65.72</c:v>
                </c:pt>
                <c:pt idx="31">
                  <c:v>67.52</c:v>
                </c:pt>
                <c:pt idx="32">
                  <c:v>66.680000000000007</c:v>
                </c:pt>
                <c:pt idx="33">
                  <c:v>66.680000000000007</c:v>
                </c:pt>
                <c:pt idx="34">
                  <c:v>66.8</c:v>
                </c:pt>
                <c:pt idx="35">
                  <c:v>66.709999999999994</c:v>
                </c:pt>
                <c:pt idx="36">
                  <c:v>68.7</c:v>
                </c:pt>
                <c:pt idx="37">
                  <c:v>68.569999999999993</c:v>
                </c:pt>
                <c:pt idx="38">
                  <c:v>67.72</c:v>
                </c:pt>
                <c:pt idx="39">
                  <c:v>67.650000000000006</c:v>
                </c:pt>
                <c:pt idx="40">
                  <c:v>67.88</c:v>
                </c:pt>
                <c:pt idx="41">
                  <c:v>68.17</c:v>
                </c:pt>
                <c:pt idx="42">
                  <c:v>68.8</c:v>
                </c:pt>
                <c:pt idx="43">
                  <c:v>70.180000000000007</c:v>
                </c:pt>
                <c:pt idx="44">
                  <c:v>68.77</c:v>
                </c:pt>
                <c:pt idx="45">
                  <c:v>69.73</c:v>
                </c:pt>
                <c:pt idx="46">
                  <c:v>69.09</c:v>
                </c:pt>
                <c:pt idx="47">
                  <c:v>67.760000000000005</c:v>
                </c:pt>
                <c:pt idx="48">
                  <c:v>68.8</c:v>
                </c:pt>
                <c:pt idx="49">
                  <c:v>69.400000000000006</c:v>
                </c:pt>
                <c:pt idx="50">
                  <c:v>68.37</c:v>
                </c:pt>
                <c:pt idx="51">
                  <c:v>68.569999999999993</c:v>
                </c:pt>
                <c:pt idx="52">
                  <c:v>69.45</c:v>
                </c:pt>
                <c:pt idx="53">
                  <c:v>69.09</c:v>
                </c:pt>
                <c:pt idx="54">
                  <c:v>70.23</c:v>
                </c:pt>
                <c:pt idx="55">
                  <c:v>69.430000000000007</c:v>
                </c:pt>
                <c:pt idx="56">
                  <c:v>68.86</c:v>
                </c:pt>
                <c:pt idx="57">
                  <c:v>68.31</c:v>
                </c:pt>
                <c:pt idx="58">
                  <c:v>69.38</c:v>
                </c:pt>
                <c:pt idx="59">
                  <c:v>70.459999999999994</c:v>
                </c:pt>
                <c:pt idx="60">
                  <c:v>70.95</c:v>
                </c:pt>
              </c:numCache>
            </c:numRef>
          </c:val>
          <c:smooth val="0"/>
          <c:extLst>
            <c:ext xmlns:c16="http://schemas.microsoft.com/office/drawing/2014/chart" uri="{C3380CC4-5D6E-409C-BE32-E72D297353CC}">
              <c16:uniqueId val="{00000000-9E2A-4AF1-8F19-401B6373CDF7}"/>
            </c:ext>
          </c:extLst>
        </c:ser>
        <c:ser>
          <c:idx val="1"/>
          <c:order val="1"/>
          <c:tx>
            <c:strRef>
              <c:f>Charting!$F$4</c:f>
              <c:strCache>
                <c:ptCount val="1"/>
                <c:pt idx="0">
                  <c:v>APPLE INC. (XNAS:AAPL)</c:v>
                </c:pt>
              </c:strCache>
            </c:strRef>
          </c:tx>
          <c:spPr>
            <a:ln w="28575" cap="rnd">
              <a:solidFill>
                <a:schemeClr val="accent2"/>
              </a:solidFill>
              <a:round/>
            </a:ln>
            <a:effectLst/>
          </c:spPr>
          <c:marker>
            <c:symbol val="none"/>
          </c:marker>
          <c:cat>
            <c:numRef>
              <c:f>Charting!$B$8:$B$68</c:f>
              <c:numCache>
                <c:formatCode>m/d/yyyy</c:formatCode>
                <c:ptCount val="61"/>
                <c:pt idx="0">
                  <c:v>45033</c:v>
                </c:pt>
                <c:pt idx="1">
                  <c:v>45034</c:v>
                </c:pt>
                <c:pt idx="2">
                  <c:v>45035</c:v>
                </c:pt>
                <c:pt idx="3">
                  <c:v>45036</c:v>
                </c:pt>
                <c:pt idx="4">
                  <c:v>45037</c:v>
                </c:pt>
                <c:pt idx="5">
                  <c:v>45040</c:v>
                </c:pt>
                <c:pt idx="6">
                  <c:v>45041</c:v>
                </c:pt>
                <c:pt idx="7">
                  <c:v>45042</c:v>
                </c:pt>
                <c:pt idx="8">
                  <c:v>45043</c:v>
                </c:pt>
                <c:pt idx="9">
                  <c:v>45044</c:v>
                </c:pt>
                <c:pt idx="10">
                  <c:v>45047</c:v>
                </c:pt>
                <c:pt idx="11">
                  <c:v>45048</c:v>
                </c:pt>
                <c:pt idx="12">
                  <c:v>45049</c:v>
                </c:pt>
                <c:pt idx="13">
                  <c:v>45050</c:v>
                </c:pt>
                <c:pt idx="14">
                  <c:v>45051</c:v>
                </c:pt>
                <c:pt idx="15">
                  <c:v>45054</c:v>
                </c:pt>
                <c:pt idx="16">
                  <c:v>45055</c:v>
                </c:pt>
                <c:pt idx="17">
                  <c:v>45056</c:v>
                </c:pt>
                <c:pt idx="18">
                  <c:v>45057</c:v>
                </c:pt>
                <c:pt idx="19">
                  <c:v>45058</c:v>
                </c:pt>
                <c:pt idx="20">
                  <c:v>45061</c:v>
                </c:pt>
                <c:pt idx="21">
                  <c:v>45062</c:v>
                </c:pt>
                <c:pt idx="22">
                  <c:v>45063</c:v>
                </c:pt>
                <c:pt idx="23">
                  <c:v>45064</c:v>
                </c:pt>
                <c:pt idx="24">
                  <c:v>45065</c:v>
                </c:pt>
                <c:pt idx="25">
                  <c:v>45068</c:v>
                </c:pt>
                <c:pt idx="26">
                  <c:v>45069</c:v>
                </c:pt>
                <c:pt idx="27">
                  <c:v>45070</c:v>
                </c:pt>
                <c:pt idx="28">
                  <c:v>45071</c:v>
                </c:pt>
                <c:pt idx="29">
                  <c:v>45072</c:v>
                </c:pt>
                <c:pt idx="30">
                  <c:v>45076</c:v>
                </c:pt>
                <c:pt idx="31">
                  <c:v>45077</c:v>
                </c:pt>
                <c:pt idx="32">
                  <c:v>45078</c:v>
                </c:pt>
                <c:pt idx="33">
                  <c:v>45079</c:v>
                </c:pt>
                <c:pt idx="34">
                  <c:v>45082</c:v>
                </c:pt>
                <c:pt idx="35">
                  <c:v>45083</c:v>
                </c:pt>
                <c:pt idx="36">
                  <c:v>45084</c:v>
                </c:pt>
                <c:pt idx="37">
                  <c:v>45085</c:v>
                </c:pt>
                <c:pt idx="38">
                  <c:v>45086</c:v>
                </c:pt>
                <c:pt idx="39">
                  <c:v>45089</c:v>
                </c:pt>
                <c:pt idx="40">
                  <c:v>45090</c:v>
                </c:pt>
                <c:pt idx="41">
                  <c:v>45091</c:v>
                </c:pt>
                <c:pt idx="42">
                  <c:v>45092</c:v>
                </c:pt>
                <c:pt idx="43">
                  <c:v>45093</c:v>
                </c:pt>
                <c:pt idx="44">
                  <c:v>45097</c:v>
                </c:pt>
                <c:pt idx="45">
                  <c:v>45098</c:v>
                </c:pt>
                <c:pt idx="46">
                  <c:v>45099</c:v>
                </c:pt>
                <c:pt idx="47">
                  <c:v>45100</c:v>
                </c:pt>
                <c:pt idx="48">
                  <c:v>45103</c:v>
                </c:pt>
                <c:pt idx="49">
                  <c:v>45104</c:v>
                </c:pt>
                <c:pt idx="50">
                  <c:v>45105</c:v>
                </c:pt>
                <c:pt idx="51">
                  <c:v>45106</c:v>
                </c:pt>
                <c:pt idx="52">
                  <c:v>45107</c:v>
                </c:pt>
                <c:pt idx="53">
                  <c:v>45110</c:v>
                </c:pt>
                <c:pt idx="54">
                  <c:v>45112</c:v>
                </c:pt>
                <c:pt idx="55">
                  <c:v>45113</c:v>
                </c:pt>
                <c:pt idx="56">
                  <c:v>45114</c:v>
                </c:pt>
                <c:pt idx="57">
                  <c:v>45117</c:v>
                </c:pt>
                <c:pt idx="58">
                  <c:v>45118</c:v>
                </c:pt>
                <c:pt idx="59">
                  <c:v>45119</c:v>
                </c:pt>
                <c:pt idx="60">
                  <c:v>45120</c:v>
                </c:pt>
              </c:numCache>
            </c:numRef>
          </c:cat>
          <c:val>
            <c:numRef>
              <c:f>Charting!$F$9:$F$68</c:f>
              <c:numCache>
                <c:formatCode>_([$$-409]* #,##0.00_);_([$$-409]* \(#,##0.00\);_([$$-409]* "-"??_);_(@_)</c:formatCode>
                <c:ptCount val="60"/>
                <c:pt idx="0">
                  <c:v>166.47</c:v>
                </c:pt>
                <c:pt idx="1">
                  <c:v>167.63</c:v>
                </c:pt>
                <c:pt idx="2">
                  <c:v>166.65</c:v>
                </c:pt>
                <c:pt idx="3">
                  <c:v>165.02</c:v>
                </c:pt>
                <c:pt idx="4">
                  <c:v>165.33</c:v>
                </c:pt>
                <c:pt idx="5">
                  <c:v>163.77000000000001</c:v>
                </c:pt>
                <c:pt idx="6">
                  <c:v>163.76</c:v>
                </c:pt>
                <c:pt idx="7">
                  <c:v>168.41</c:v>
                </c:pt>
                <c:pt idx="8">
                  <c:v>169.68</c:v>
                </c:pt>
                <c:pt idx="9">
                  <c:v>169.59</c:v>
                </c:pt>
                <c:pt idx="10">
                  <c:v>168.54</c:v>
                </c:pt>
                <c:pt idx="11">
                  <c:v>167.45</c:v>
                </c:pt>
                <c:pt idx="12">
                  <c:v>165.79</c:v>
                </c:pt>
                <c:pt idx="13">
                  <c:v>173.57</c:v>
                </c:pt>
                <c:pt idx="14">
                  <c:v>173.5</c:v>
                </c:pt>
                <c:pt idx="15">
                  <c:v>171.77</c:v>
                </c:pt>
                <c:pt idx="16">
                  <c:v>173.55500000000001</c:v>
                </c:pt>
                <c:pt idx="17">
                  <c:v>173.75</c:v>
                </c:pt>
                <c:pt idx="18">
                  <c:v>172.57</c:v>
                </c:pt>
                <c:pt idx="19">
                  <c:v>172.07</c:v>
                </c:pt>
                <c:pt idx="20">
                  <c:v>172.07</c:v>
                </c:pt>
                <c:pt idx="21">
                  <c:v>172.69</c:v>
                </c:pt>
                <c:pt idx="22">
                  <c:v>175.05</c:v>
                </c:pt>
                <c:pt idx="23">
                  <c:v>175.16</c:v>
                </c:pt>
                <c:pt idx="24">
                  <c:v>174.2</c:v>
                </c:pt>
                <c:pt idx="25">
                  <c:v>171.56</c:v>
                </c:pt>
                <c:pt idx="26">
                  <c:v>171.84</c:v>
                </c:pt>
                <c:pt idx="27">
                  <c:v>172.99</c:v>
                </c:pt>
                <c:pt idx="28">
                  <c:v>175.43</c:v>
                </c:pt>
                <c:pt idx="29">
                  <c:v>177.3</c:v>
                </c:pt>
                <c:pt idx="30">
                  <c:v>177.25</c:v>
                </c:pt>
                <c:pt idx="31">
                  <c:v>180.09</c:v>
                </c:pt>
                <c:pt idx="32">
                  <c:v>180.95</c:v>
                </c:pt>
                <c:pt idx="33">
                  <c:v>179.58</c:v>
                </c:pt>
                <c:pt idx="34">
                  <c:v>179.21</c:v>
                </c:pt>
                <c:pt idx="35">
                  <c:v>177.82</c:v>
                </c:pt>
                <c:pt idx="36">
                  <c:v>180.57</c:v>
                </c:pt>
                <c:pt idx="37">
                  <c:v>180.96</c:v>
                </c:pt>
                <c:pt idx="38">
                  <c:v>183.79</c:v>
                </c:pt>
                <c:pt idx="39">
                  <c:v>183.31</c:v>
                </c:pt>
                <c:pt idx="40">
                  <c:v>183.95</c:v>
                </c:pt>
                <c:pt idx="41">
                  <c:v>186.01</c:v>
                </c:pt>
                <c:pt idx="42">
                  <c:v>184.92</c:v>
                </c:pt>
                <c:pt idx="43">
                  <c:v>185.01</c:v>
                </c:pt>
                <c:pt idx="44">
                  <c:v>183.96</c:v>
                </c:pt>
                <c:pt idx="45">
                  <c:v>187</c:v>
                </c:pt>
                <c:pt idx="46">
                  <c:v>186.68</c:v>
                </c:pt>
                <c:pt idx="47">
                  <c:v>185.27</c:v>
                </c:pt>
                <c:pt idx="48">
                  <c:v>188.06</c:v>
                </c:pt>
                <c:pt idx="49">
                  <c:v>189.25</c:v>
                </c:pt>
                <c:pt idx="50">
                  <c:v>189.59</c:v>
                </c:pt>
                <c:pt idx="51">
                  <c:v>193.97</c:v>
                </c:pt>
                <c:pt idx="52">
                  <c:v>192.46</c:v>
                </c:pt>
                <c:pt idx="53">
                  <c:v>191.33</c:v>
                </c:pt>
                <c:pt idx="54">
                  <c:v>191.81</c:v>
                </c:pt>
                <c:pt idx="55">
                  <c:v>190.68</c:v>
                </c:pt>
                <c:pt idx="56">
                  <c:v>188.61</c:v>
                </c:pt>
                <c:pt idx="57">
                  <c:v>188.08</c:v>
                </c:pt>
                <c:pt idx="58">
                  <c:v>189.77</c:v>
                </c:pt>
                <c:pt idx="59">
                  <c:v>190.54</c:v>
                </c:pt>
              </c:numCache>
            </c:numRef>
          </c:val>
          <c:smooth val="0"/>
          <c:extLst>
            <c:ext xmlns:c16="http://schemas.microsoft.com/office/drawing/2014/chart" uri="{C3380CC4-5D6E-409C-BE32-E72D297353CC}">
              <c16:uniqueId val="{00000001-9E2A-4AF1-8F19-401B6373CDF7}"/>
            </c:ext>
          </c:extLst>
        </c:ser>
        <c:dLbls>
          <c:showLegendKey val="0"/>
          <c:showVal val="0"/>
          <c:showCatName val="0"/>
          <c:showSerName val="0"/>
          <c:showPercent val="0"/>
          <c:showBubbleSize val="0"/>
        </c:dLbls>
        <c:smooth val="0"/>
        <c:axId val="1319165951"/>
        <c:axId val="1453305295"/>
      </c:lineChart>
      <c:dateAx>
        <c:axId val="13191659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5295"/>
        <c:crosses val="autoZero"/>
        <c:auto val="1"/>
        <c:lblOffset val="100"/>
        <c:baseTimeUnit val="days"/>
      </c:dateAx>
      <c:valAx>
        <c:axId val="1453305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65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Charting!$B$7:$B$256</c:f>
              <c:numCache>
                <c:formatCode>m/d/yyyy</c:formatCode>
                <c:ptCount val="250"/>
                <c:pt idx="0" formatCode="General">
                  <c:v>0</c:v>
                </c:pt>
                <c:pt idx="1">
                  <c:v>45033</c:v>
                </c:pt>
                <c:pt idx="2">
                  <c:v>45034</c:v>
                </c:pt>
                <c:pt idx="3">
                  <c:v>45035</c:v>
                </c:pt>
                <c:pt idx="4">
                  <c:v>45036</c:v>
                </c:pt>
                <c:pt idx="5">
                  <c:v>45037</c:v>
                </c:pt>
                <c:pt idx="6">
                  <c:v>45040</c:v>
                </c:pt>
                <c:pt idx="7">
                  <c:v>45041</c:v>
                </c:pt>
                <c:pt idx="8">
                  <c:v>45042</c:v>
                </c:pt>
                <c:pt idx="9">
                  <c:v>45043</c:v>
                </c:pt>
                <c:pt idx="10">
                  <c:v>45044</c:v>
                </c:pt>
                <c:pt idx="11">
                  <c:v>45047</c:v>
                </c:pt>
                <c:pt idx="12">
                  <c:v>45048</c:v>
                </c:pt>
                <c:pt idx="13">
                  <c:v>45049</c:v>
                </c:pt>
                <c:pt idx="14">
                  <c:v>45050</c:v>
                </c:pt>
                <c:pt idx="15">
                  <c:v>45051</c:v>
                </c:pt>
                <c:pt idx="16">
                  <c:v>45054</c:v>
                </c:pt>
                <c:pt idx="17">
                  <c:v>45055</c:v>
                </c:pt>
                <c:pt idx="18">
                  <c:v>45056</c:v>
                </c:pt>
                <c:pt idx="19">
                  <c:v>45057</c:v>
                </c:pt>
                <c:pt idx="20">
                  <c:v>45058</c:v>
                </c:pt>
                <c:pt idx="21">
                  <c:v>45061</c:v>
                </c:pt>
                <c:pt idx="22">
                  <c:v>45062</c:v>
                </c:pt>
                <c:pt idx="23">
                  <c:v>45063</c:v>
                </c:pt>
                <c:pt idx="24">
                  <c:v>45064</c:v>
                </c:pt>
                <c:pt idx="25">
                  <c:v>45065</c:v>
                </c:pt>
                <c:pt idx="26">
                  <c:v>45068</c:v>
                </c:pt>
                <c:pt idx="27">
                  <c:v>45069</c:v>
                </c:pt>
                <c:pt idx="28">
                  <c:v>45070</c:v>
                </c:pt>
                <c:pt idx="29">
                  <c:v>45071</c:v>
                </c:pt>
                <c:pt idx="30">
                  <c:v>45072</c:v>
                </c:pt>
                <c:pt idx="31">
                  <c:v>45076</c:v>
                </c:pt>
                <c:pt idx="32">
                  <c:v>45077</c:v>
                </c:pt>
                <c:pt idx="33">
                  <c:v>45078</c:v>
                </c:pt>
                <c:pt idx="34">
                  <c:v>45079</c:v>
                </c:pt>
                <c:pt idx="35">
                  <c:v>45082</c:v>
                </c:pt>
                <c:pt idx="36">
                  <c:v>45083</c:v>
                </c:pt>
                <c:pt idx="37">
                  <c:v>45084</c:v>
                </c:pt>
                <c:pt idx="38">
                  <c:v>45085</c:v>
                </c:pt>
                <c:pt idx="39">
                  <c:v>45086</c:v>
                </c:pt>
                <c:pt idx="40">
                  <c:v>45089</c:v>
                </c:pt>
                <c:pt idx="41">
                  <c:v>45090</c:v>
                </c:pt>
                <c:pt idx="42">
                  <c:v>45091</c:v>
                </c:pt>
                <c:pt idx="43">
                  <c:v>45092</c:v>
                </c:pt>
                <c:pt idx="44">
                  <c:v>45093</c:v>
                </c:pt>
                <c:pt idx="45">
                  <c:v>45097</c:v>
                </c:pt>
                <c:pt idx="46">
                  <c:v>45098</c:v>
                </c:pt>
                <c:pt idx="47">
                  <c:v>45099</c:v>
                </c:pt>
                <c:pt idx="48">
                  <c:v>45100</c:v>
                </c:pt>
                <c:pt idx="49">
                  <c:v>45103</c:v>
                </c:pt>
                <c:pt idx="50">
                  <c:v>45104</c:v>
                </c:pt>
                <c:pt idx="51">
                  <c:v>45105</c:v>
                </c:pt>
                <c:pt idx="52">
                  <c:v>45106</c:v>
                </c:pt>
                <c:pt idx="53">
                  <c:v>45107</c:v>
                </c:pt>
                <c:pt idx="54">
                  <c:v>45110</c:v>
                </c:pt>
                <c:pt idx="55">
                  <c:v>45112</c:v>
                </c:pt>
                <c:pt idx="56">
                  <c:v>45113</c:v>
                </c:pt>
                <c:pt idx="57">
                  <c:v>45114</c:v>
                </c:pt>
                <c:pt idx="58">
                  <c:v>45117</c:v>
                </c:pt>
                <c:pt idx="59">
                  <c:v>45118</c:v>
                </c:pt>
                <c:pt idx="60">
                  <c:v>45119</c:v>
                </c:pt>
                <c:pt idx="61">
                  <c:v>45120</c:v>
                </c:pt>
                <c:pt idx="62">
                  <c:v>45121</c:v>
                </c:pt>
                <c:pt idx="63">
                  <c:v>45124</c:v>
                </c:pt>
                <c:pt idx="64">
                  <c:v>45125</c:v>
                </c:pt>
                <c:pt idx="65">
                  <c:v>45126</c:v>
                </c:pt>
                <c:pt idx="66">
                  <c:v>45127</c:v>
                </c:pt>
                <c:pt idx="67">
                  <c:v>45128</c:v>
                </c:pt>
                <c:pt idx="68">
                  <c:v>45131</c:v>
                </c:pt>
                <c:pt idx="69">
                  <c:v>45132</c:v>
                </c:pt>
                <c:pt idx="70">
                  <c:v>45133</c:v>
                </c:pt>
                <c:pt idx="71">
                  <c:v>45134</c:v>
                </c:pt>
                <c:pt idx="72">
                  <c:v>45135</c:v>
                </c:pt>
                <c:pt idx="73">
                  <c:v>45138</c:v>
                </c:pt>
                <c:pt idx="74">
                  <c:v>45139</c:v>
                </c:pt>
                <c:pt idx="75">
                  <c:v>45140</c:v>
                </c:pt>
                <c:pt idx="76">
                  <c:v>45141</c:v>
                </c:pt>
                <c:pt idx="77">
                  <c:v>45142</c:v>
                </c:pt>
                <c:pt idx="78">
                  <c:v>45145</c:v>
                </c:pt>
                <c:pt idx="79">
                  <c:v>45146</c:v>
                </c:pt>
                <c:pt idx="80">
                  <c:v>45147</c:v>
                </c:pt>
                <c:pt idx="81">
                  <c:v>45148</c:v>
                </c:pt>
                <c:pt idx="82">
                  <c:v>45149</c:v>
                </c:pt>
                <c:pt idx="83">
                  <c:v>45152</c:v>
                </c:pt>
                <c:pt idx="84">
                  <c:v>45153</c:v>
                </c:pt>
                <c:pt idx="85">
                  <c:v>45154</c:v>
                </c:pt>
                <c:pt idx="86">
                  <c:v>45155</c:v>
                </c:pt>
                <c:pt idx="87">
                  <c:v>45156</c:v>
                </c:pt>
                <c:pt idx="88">
                  <c:v>45159</c:v>
                </c:pt>
                <c:pt idx="89">
                  <c:v>45160</c:v>
                </c:pt>
                <c:pt idx="90">
                  <c:v>45161</c:v>
                </c:pt>
                <c:pt idx="91">
                  <c:v>45162</c:v>
                </c:pt>
                <c:pt idx="92">
                  <c:v>45163</c:v>
                </c:pt>
                <c:pt idx="93">
                  <c:v>45166</c:v>
                </c:pt>
                <c:pt idx="94">
                  <c:v>45167</c:v>
                </c:pt>
                <c:pt idx="95">
                  <c:v>45168</c:v>
                </c:pt>
                <c:pt idx="96">
                  <c:v>45169</c:v>
                </c:pt>
                <c:pt idx="97">
                  <c:v>45170</c:v>
                </c:pt>
                <c:pt idx="98">
                  <c:v>45174</c:v>
                </c:pt>
                <c:pt idx="99">
                  <c:v>45175</c:v>
                </c:pt>
                <c:pt idx="100">
                  <c:v>45176</c:v>
                </c:pt>
                <c:pt idx="101">
                  <c:v>45177</c:v>
                </c:pt>
                <c:pt idx="102">
                  <c:v>45180</c:v>
                </c:pt>
                <c:pt idx="103">
                  <c:v>45181</c:v>
                </c:pt>
                <c:pt idx="104">
                  <c:v>45182</c:v>
                </c:pt>
                <c:pt idx="105">
                  <c:v>45183</c:v>
                </c:pt>
                <c:pt idx="106">
                  <c:v>45184</c:v>
                </c:pt>
                <c:pt idx="107">
                  <c:v>45187</c:v>
                </c:pt>
                <c:pt idx="108">
                  <c:v>45188</c:v>
                </c:pt>
                <c:pt idx="109">
                  <c:v>45189</c:v>
                </c:pt>
                <c:pt idx="110">
                  <c:v>45190</c:v>
                </c:pt>
                <c:pt idx="111">
                  <c:v>45191</c:v>
                </c:pt>
                <c:pt idx="112">
                  <c:v>45194</c:v>
                </c:pt>
                <c:pt idx="113">
                  <c:v>45195</c:v>
                </c:pt>
                <c:pt idx="114">
                  <c:v>45196</c:v>
                </c:pt>
                <c:pt idx="115">
                  <c:v>45197</c:v>
                </c:pt>
                <c:pt idx="116">
                  <c:v>45198</c:v>
                </c:pt>
                <c:pt idx="117">
                  <c:v>45201</c:v>
                </c:pt>
                <c:pt idx="118">
                  <c:v>45202</c:v>
                </c:pt>
                <c:pt idx="119">
                  <c:v>45203</c:v>
                </c:pt>
                <c:pt idx="120">
                  <c:v>45204</c:v>
                </c:pt>
                <c:pt idx="121">
                  <c:v>45205</c:v>
                </c:pt>
                <c:pt idx="122">
                  <c:v>45208</c:v>
                </c:pt>
                <c:pt idx="123">
                  <c:v>45209</c:v>
                </c:pt>
                <c:pt idx="124">
                  <c:v>45210</c:v>
                </c:pt>
                <c:pt idx="125">
                  <c:v>45211</c:v>
                </c:pt>
                <c:pt idx="126">
                  <c:v>45212</c:v>
                </c:pt>
                <c:pt idx="127">
                  <c:v>45215</c:v>
                </c:pt>
                <c:pt idx="128">
                  <c:v>45216</c:v>
                </c:pt>
                <c:pt idx="129">
                  <c:v>45217</c:v>
                </c:pt>
                <c:pt idx="130">
                  <c:v>45218</c:v>
                </c:pt>
                <c:pt idx="131">
                  <c:v>45219</c:v>
                </c:pt>
                <c:pt idx="132">
                  <c:v>45222</c:v>
                </c:pt>
                <c:pt idx="133">
                  <c:v>45223</c:v>
                </c:pt>
                <c:pt idx="134">
                  <c:v>45224</c:v>
                </c:pt>
                <c:pt idx="135">
                  <c:v>45225</c:v>
                </c:pt>
                <c:pt idx="136">
                  <c:v>45226</c:v>
                </c:pt>
                <c:pt idx="137">
                  <c:v>45229</c:v>
                </c:pt>
                <c:pt idx="138">
                  <c:v>45230</c:v>
                </c:pt>
                <c:pt idx="139">
                  <c:v>45231</c:v>
                </c:pt>
                <c:pt idx="140">
                  <c:v>45232</c:v>
                </c:pt>
                <c:pt idx="141">
                  <c:v>45233</c:v>
                </c:pt>
                <c:pt idx="142">
                  <c:v>45236</c:v>
                </c:pt>
                <c:pt idx="143">
                  <c:v>45237</c:v>
                </c:pt>
                <c:pt idx="144">
                  <c:v>45238</c:v>
                </c:pt>
                <c:pt idx="145">
                  <c:v>45239</c:v>
                </c:pt>
                <c:pt idx="146">
                  <c:v>45240</c:v>
                </c:pt>
                <c:pt idx="147">
                  <c:v>45243</c:v>
                </c:pt>
                <c:pt idx="148">
                  <c:v>45244</c:v>
                </c:pt>
                <c:pt idx="149">
                  <c:v>45245</c:v>
                </c:pt>
                <c:pt idx="150">
                  <c:v>45246</c:v>
                </c:pt>
                <c:pt idx="151">
                  <c:v>45247</c:v>
                </c:pt>
                <c:pt idx="152">
                  <c:v>45250</c:v>
                </c:pt>
                <c:pt idx="153">
                  <c:v>45251</c:v>
                </c:pt>
                <c:pt idx="154">
                  <c:v>45252</c:v>
                </c:pt>
                <c:pt idx="155">
                  <c:v>45254</c:v>
                </c:pt>
                <c:pt idx="156">
                  <c:v>45257</c:v>
                </c:pt>
                <c:pt idx="157">
                  <c:v>45258</c:v>
                </c:pt>
                <c:pt idx="158">
                  <c:v>45259</c:v>
                </c:pt>
                <c:pt idx="159">
                  <c:v>45260</c:v>
                </c:pt>
                <c:pt idx="160">
                  <c:v>45261</c:v>
                </c:pt>
                <c:pt idx="161">
                  <c:v>45264</c:v>
                </c:pt>
                <c:pt idx="162">
                  <c:v>45265</c:v>
                </c:pt>
                <c:pt idx="163">
                  <c:v>45266</c:v>
                </c:pt>
                <c:pt idx="164">
                  <c:v>45267</c:v>
                </c:pt>
                <c:pt idx="165">
                  <c:v>45268</c:v>
                </c:pt>
                <c:pt idx="166">
                  <c:v>45271</c:v>
                </c:pt>
                <c:pt idx="167">
                  <c:v>45272</c:v>
                </c:pt>
                <c:pt idx="168">
                  <c:v>45273</c:v>
                </c:pt>
                <c:pt idx="169">
                  <c:v>45274</c:v>
                </c:pt>
                <c:pt idx="170">
                  <c:v>45275</c:v>
                </c:pt>
                <c:pt idx="171">
                  <c:v>45278</c:v>
                </c:pt>
                <c:pt idx="172">
                  <c:v>45279</c:v>
                </c:pt>
                <c:pt idx="173">
                  <c:v>45280</c:v>
                </c:pt>
                <c:pt idx="174">
                  <c:v>45281</c:v>
                </c:pt>
                <c:pt idx="175">
                  <c:v>45282</c:v>
                </c:pt>
                <c:pt idx="176">
                  <c:v>45286</c:v>
                </c:pt>
                <c:pt idx="177">
                  <c:v>45287</c:v>
                </c:pt>
                <c:pt idx="178">
                  <c:v>45288</c:v>
                </c:pt>
                <c:pt idx="179">
                  <c:v>45289</c:v>
                </c:pt>
                <c:pt idx="180">
                  <c:v>45293</c:v>
                </c:pt>
                <c:pt idx="181">
                  <c:v>45294</c:v>
                </c:pt>
                <c:pt idx="182">
                  <c:v>45295</c:v>
                </c:pt>
                <c:pt idx="183">
                  <c:v>45296</c:v>
                </c:pt>
                <c:pt idx="184">
                  <c:v>45299</c:v>
                </c:pt>
                <c:pt idx="185">
                  <c:v>45300</c:v>
                </c:pt>
                <c:pt idx="186">
                  <c:v>45301</c:v>
                </c:pt>
                <c:pt idx="187">
                  <c:v>45302</c:v>
                </c:pt>
                <c:pt idx="188">
                  <c:v>45303</c:v>
                </c:pt>
                <c:pt idx="189">
                  <c:v>45307</c:v>
                </c:pt>
                <c:pt idx="190">
                  <c:v>45308</c:v>
                </c:pt>
                <c:pt idx="191">
                  <c:v>45309</c:v>
                </c:pt>
                <c:pt idx="192">
                  <c:v>45310</c:v>
                </c:pt>
                <c:pt idx="193">
                  <c:v>45313</c:v>
                </c:pt>
                <c:pt idx="194">
                  <c:v>45314</c:v>
                </c:pt>
                <c:pt idx="195">
                  <c:v>45315</c:v>
                </c:pt>
                <c:pt idx="196">
                  <c:v>45316</c:v>
                </c:pt>
                <c:pt idx="197">
                  <c:v>45317</c:v>
                </c:pt>
                <c:pt idx="198">
                  <c:v>45320</c:v>
                </c:pt>
                <c:pt idx="199">
                  <c:v>45321</c:v>
                </c:pt>
                <c:pt idx="200">
                  <c:v>45322</c:v>
                </c:pt>
                <c:pt idx="201">
                  <c:v>45323</c:v>
                </c:pt>
                <c:pt idx="202">
                  <c:v>45324</c:v>
                </c:pt>
                <c:pt idx="203">
                  <c:v>45327</c:v>
                </c:pt>
                <c:pt idx="204">
                  <c:v>45328</c:v>
                </c:pt>
                <c:pt idx="205">
                  <c:v>45329</c:v>
                </c:pt>
                <c:pt idx="206">
                  <c:v>45330</c:v>
                </c:pt>
                <c:pt idx="207">
                  <c:v>45331</c:v>
                </c:pt>
                <c:pt idx="208">
                  <c:v>45334</c:v>
                </c:pt>
                <c:pt idx="209">
                  <c:v>45335</c:v>
                </c:pt>
                <c:pt idx="210">
                  <c:v>45336</c:v>
                </c:pt>
                <c:pt idx="211">
                  <c:v>45337</c:v>
                </c:pt>
                <c:pt idx="212">
                  <c:v>45338</c:v>
                </c:pt>
                <c:pt idx="213">
                  <c:v>45342</c:v>
                </c:pt>
                <c:pt idx="214">
                  <c:v>45343</c:v>
                </c:pt>
                <c:pt idx="215">
                  <c:v>45344</c:v>
                </c:pt>
                <c:pt idx="216">
                  <c:v>45345</c:v>
                </c:pt>
                <c:pt idx="217">
                  <c:v>45348</c:v>
                </c:pt>
                <c:pt idx="218">
                  <c:v>45349</c:v>
                </c:pt>
                <c:pt idx="219">
                  <c:v>45350</c:v>
                </c:pt>
                <c:pt idx="220">
                  <c:v>45351</c:v>
                </c:pt>
                <c:pt idx="221">
                  <c:v>45352</c:v>
                </c:pt>
                <c:pt idx="222">
                  <c:v>45355</c:v>
                </c:pt>
                <c:pt idx="223">
                  <c:v>45356</c:v>
                </c:pt>
                <c:pt idx="224">
                  <c:v>45357</c:v>
                </c:pt>
                <c:pt idx="225">
                  <c:v>45358</c:v>
                </c:pt>
                <c:pt idx="226">
                  <c:v>45359</c:v>
                </c:pt>
                <c:pt idx="227">
                  <c:v>45362</c:v>
                </c:pt>
                <c:pt idx="228">
                  <c:v>45363</c:v>
                </c:pt>
                <c:pt idx="229">
                  <c:v>45364</c:v>
                </c:pt>
                <c:pt idx="230">
                  <c:v>45365</c:v>
                </c:pt>
                <c:pt idx="231">
                  <c:v>45366</c:v>
                </c:pt>
                <c:pt idx="232">
                  <c:v>45369</c:v>
                </c:pt>
                <c:pt idx="233">
                  <c:v>45370</c:v>
                </c:pt>
                <c:pt idx="234">
                  <c:v>45371</c:v>
                </c:pt>
                <c:pt idx="235">
                  <c:v>45372</c:v>
                </c:pt>
                <c:pt idx="236">
                  <c:v>45373</c:v>
                </c:pt>
                <c:pt idx="237">
                  <c:v>45376</c:v>
                </c:pt>
                <c:pt idx="238">
                  <c:v>45377</c:v>
                </c:pt>
                <c:pt idx="239">
                  <c:v>45378</c:v>
                </c:pt>
                <c:pt idx="240">
                  <c:v>45379</c:v>
                </c:pt>
                <c:pt idx="241">
                  <c:v>45383</c:v>
                </c:pt>
                <c:pt idx="242">
                  <c:v>45384</c:v>
                </c:pt>
                <c:pt idx="243">
                  <c:v>45385</c:v>
                </c:pt>
                <c:pt idx="244">
                  <c:v>45386</c:v>
                </c:pt>
                <c:pt idx="245">
                  <c:v>45387</c:v>
                </c:pt>
                <c:pt idx="246">
                  <c:v>45390</c:v>
                </c:pt>
                <c:pt idx="247">
                  <c:v>45391</c:v>
                </c:pt>
                <c:pt idx="248">
                  <c:v>45392</c:v>
                </c:pt>
                <c:pt idx="249">
                  <c:v>45393</c:v>
                </c:pt>
              </c:numCache>
            </c:numRef>
          </c:val>
          <c:smooth val="0"/>
          <c:extLst>
            <c:ext xmlns:c16="http://schemas.microsoft.com/office/drawing/2014/chart" uri="{C3380CC4-5D6E-409C-BE32-E72D297353CC}">
              <c16:uniqueId val="{00000000-25B2-4853-BC9F-A62A2A99DF51}"/>
            </c:ext>
          </c:extLst>
        </c:ser>
        <c:ser>
          <c:idx val="1"/>
          <c:order val="1"/>
          <c:spPr>
            <a:ln w="28575" cap="rnd">
              <a:solidFill>
                <a:schemeClr val="accent2"/>
              </a:solidFill>
              <a:round/>
            </a:ln>
            <a:effectLst/>
          </c:spPr>
          <c:marker>
            <c:symbol val="none"/>
          </c:marker>
          <c:val>
            <c:numRef>
              <c:f>Charting!$C$7:$C$256</c:f>
              <c:numCache>
                <c:formatCode>_([$$-409]* #,##0.00_);_([$$-409]* \(#,##0.00\);_([$$-409]* "-"??_);_(@_)</c:formatCode>
                <c:ptCount val="250"/>
                <c:pt idx="0" formatCode="General">
                  <c:v>0</c:v>
                </c:pt>
                <c:pt idx="1">
                  <c:v>72.08</c:v>
                </c:pt>
                <c:pt idx="2">
                  <c:v>72.11</c:v>
                </c:pt>
                <c:pt idx="3">
                  <c:v>72.739999999999995</c:v>
                </c:pt>
                <c:pt idx="4">
                  <c:v>73</c:v>
                </c:pt>
                <c:pt idx="5">
                  <c:v>72.930000000000007</c:v>
                </c:pt>
                <c:pt idx="6">
                  <c:v>73.67</c:v>
                </c:pt>
                <c:pt idx="7">
                  <c:v>73.77</c:v>
                </c:pt>
                <c:pt idx="8">
                  <c:v>73</c:v>
                </c:pt>
                <c:pt idx="9">
                  <c:v>73.569999999999993</c:v>
                </c:pt>
                <c:pt idx="10">
                  <c:v>73.599999999999994</c:v>
                </c:pt>
                <c:pt idx="11">
                  <c:v>73.95</c:v>
                </c:pt>
                <c:pt idx="12">
                  <c:v>73.28</c:v>
                </c:pt>
                <c:pt idx="13">
                  <c:v>71.67</c:v>
                </c:pt>
                <c:pt idx="14">
                  <c:v>72.489999999999995</c:v>
                </c:pt>
                <c:pt idx="15">
                  <c:v>73.56</c:v>
                </c:pt>
                <c:pt idx="16">
                  <c:v>73.39</c:v>
                </c:pt>
                <c:pt idx="17">
                  <c:v>73.63</c:v>
                </c:pt>
                <c:pt idx="18">
                  <c:v>74.19</c:v>
                </c:pt>
                <c:pt idx="19">
                  <c:v>73.209999999999994</c:v>
                </c:pt>
                <c:pt idx="20">
                  <c:v>73.680000000000007</c:v>
                </c:pt>
                <c:pt idx="21">
                  <c:v>72.239999999999995</c:v>
                </c:pt>
                <c:pt idx="22">
                  <c:v>70.3</c:v>
                </c:pt>
                <c:pt idx="23">
                  <c:v>69.739999999999995</c:v>
                </c:pt>
                <c:pt idx="24">
                  <c:v>68.849999999999994</c:v>
                </c:pt>
                <c:pt idx="25">
                  <c:v>68.239999999999995</c:v>
                </c:pt>
                <c:pt idx="26">
                  <c:v>67.680000000000007</c:v>
                </c:pt>
                <c:pt idx="27">
                  <c:v>67.37</c:v>
                </c:pt>
                <c:pt idx="28">
                  <c:v>66.58</c:v>
                </c:pt>
                <c:pt idx="29">
                  <c:v>65.66</c:v>
                </c:pt>
                <c:pt idx="30">
                  <c:v>65.63</c:v>
                </c:pt>
                <c:pt idx="31">
                  <c:v>65.72</c:v>
                </c:pt>
                <c:pt idx="32">
                  <c:v>67.52</c:v>
                </c:pt>
                <c:pt idx="33">
                  <c:v>66.680000000000007</c:v>
                </c:pt>
                <c:pt idx="34">
                  <c:v>66.680000000000007</c:v>
                </c:pt>
                <c:pt idx="35">
                  <c:v>66.8</c:v>
                </c:pt>
                <c:pt idx="36">
                  <c:v>66.709999999999994</c:v>
                </c:pt>
                <c:pt idx="37">
                  <c:v>68.7</c:v>
                </c:pt>
                <c:pt idx="38">
                  <c:v>68.569999999999993</c:v>
                </c:pt>
                <c:pt idx="39">
                  <c:v>67.72</c:v>
                </c:pt>
                <c:pt idx="40">
                  <c:v>67.650000000000006</c:v>
                </c:pt>
                <c:pt idx="41">
                  <c:v>67.88</c:v>
                </c:pt>
                <c:pt idx="42">
                  <c:v>68.17</c:v>
                </c:pt>
                <c:pt idx="43">
                  <c:v>68.8</c:v>
                </c:pt>
                <c:pt idx="44">
                  <c:v>70.180000000000007</c:v>
                </c:pt>
                <c:pt idx="45">
                  <c:v>68.77</c:v>
                </c:pt>
                <c:pt idx="46">
                  <c:v>69.73</c:v>
                </c:pt>
                <c:pt idx="47">
                  <c:v>69.09</c:v>
                </c:pt>
                <c:pt idx="48">
                  <c:v>67.760000000000005</c:v>
                </c:pt>
                <c:pt idx="49">
                  <c:v>68.8</c:v>
                </c:pt>
                <c:pt idx="50">
                  <c:v>69.400000000000006</c:v>
                </c:pt>
                <c:pt idx="51">
                  <c:v>68.37</c:v>
                </c:pt>
                <c:pt idx="52">
                  <c:v>68.569999999999993</c:v>
                </c:pt>
                <c:pt idx="53">
                  <c:v>69.45</c:v>
                </c:pt>
                <c:pt idx="54">
                  <c:v>69.09</c:v>
                </c:pt>
                <c:pt idx="55">
                  <c:v>70.23</c:v>
                </c:pt>
                <c:pt idx="56">
                  <c:v>69.430000000000007</c:v>
                </c:pt>
                <c:pt idx="57">
                  <c:v>68.86</c:v>
                </c:pt>
                <c:pt idx="58">
                  <c:v>68.31</c:v>
                </c:pt>
                <c:pt idx="59">
                  <c:v>69.38</c:v>
                </c:pt>
                <c:pt idx="60">
                  <c:v>70.459999999999994</c:v>
                </c:pt>
                <c:pt idx="61">
                  <c:v>70.95</c:v>
                </c:pt>
                <c:pt idx="62">
                  <c:v>70.47</c:v>
                </c:pt>
                <c:pt idx="63">
                  <c:v>69.89</c:v>
                </c:pt>
                <c:pt idx="64">
                  <c:v>69.37</c:v>
                </c:pt>
                <c:pt idx="65">
                  <c:v>70.64</c:v>
                </c:pt>
                <c:pt idx="66">
                  <c:v>72.150000000000006</c:v>
                </c:pt>
                <c:pt idx="67">
                  <c:v>72.400000000000006</c:v>
                </c:pt>
                <c:pt idx="68">
                  <c:v>72.540000000000006</c:v>
                </c:pt>
                <c:pt idx="69">
                  <c:v>72.39</c:v>
                </c:pt>
                <c:pt idx="70">
                  <c:v>72.099999999999994</c:v>
                </c:pt>
                <c:pt idx="71">
                  <c:v>70.86</c:v>
                </c:pt>
                <c:pt idx="72">
                  <c:v>72.959999999999994</c:v>
                </c:pt>
                <c:pt idx="73">
                  <c:v>71.959999999999994</c:v>
                </c:pt>
                <c:pt idx="74">
                  <c:v>71.040000000000006</c:v>
                </c:pt>
                <c:pt idx="75">
                  <c:v>71.540000000000006</c:v>
                </c:pt>
                <c:pt idx="76">
                  <c:v>70.34</c:v>
                </c:pt>
                <c:pt idx="77">
                  <c:v>69.239999999999995</c:v>
                </c:pt>
                <c:pt idx="78">
                  <c:v>69.790000000000006</c:v>
                </c:pt>
                <c:pt idx="79">
                  <c:v>70.5</c:v>
                </c:pt>
                <c:pt idx="80">
                  <c:v>70.28</c:v>
                </c:pt>
                <c:pt idx="81">
                  <c:v>69.95</c:v>
                </c:pt>
                <c:pt idx="82">
                  <c:v>70.53</c:v>
                </c:pt>
                <c:pt idx="83">
                  <c:v>69.760000000000005</c:v>
                </c:pt>
                <c:pt idx="84">
                  <c:v>68.819999999999993</c:v>
                </c:pt>
                <c:pt idx="85">
                  <c:v>69.16</c:v>
                </c:pt>
                <c:pt idx="86">
                  <c:v>68.599999999999994</c:v>
                </c:pt>
                <c:pt idx="87">
                  <c:v>69.040000000000006</c:v>
                </c:pt>
                <c:pt idx="88">
                  <c:v>69.010000000000005</c:v>
                </c:pt>
                <c:pt idx="89">
                  <c:v>69.540000000000006</c:v>
                </c:pt>
                <c:pt idx="90">
                  <c:v>69.92</c:v>
                </c:pt>
                <c:pt idx="91">
                  <c:v>69.56</c:v>
                </c:pt>
                <c:pt idx="92">
                  <c:v>69.930000000000007</c:v>
                </c:pt>
                <c:pt idx="93">
                  <c:v>69.72</c:v>
                </c:pt>
                <c:pt idx="94">
                  <c:v>70.16</c:v>
                </c:pt>
                <c:pt idx="95">
                  <c:v>69.930000000000007</c:v>
                </c:pt>
                <c:pt idx="96">
                  <c:v>68.849999999999994</c:v>
                </c:pt>
                <c:pt idx="97">
                  <c:v>68.41</c:v>
                </c:pt>
                <c:pt idx="98">
                  <c:v>67.23</c:v>
                </c:pt>
                <c:pt idx="99">
                  <c:v>67.73</c:v>
                </c:pt>
                <c:pt idx="100">
                  <c:v>68.680000000000007</c:v>
                </c:pt>
                <c:pt idx="101">
                  <c:v>69.8</c:v>
                </c:pt>
                <c:pt idx="102">
                  <c:v>69.87</c:v>
                </c:pt>
                <c:pt idx="103">
                  <c:v>70.290000000000006</c:v>
                </c:pt>
                <c:pt idx="104">
                  <c:v>70.739999999999995</c:v>
                </c:pt>
                <c:pt idx="105">
                  <c:v>71.52</c:v>
                </c:pt>
                <c:pt idx="106">
                  <c:v>71.56</c:v>
                </c:pt>
                <c:pt idx="107">
                  <c:v>71.22</c:v>
                </c:pt>
                <c:pt idx="108">
                  <c:v>70.19</c:v>
                </c:pt>
                <c:pt idx="109">
                  <c:v>69.75</c:v>
                </c:pt>
                <c:pt idx="110">
                  <c:v>68.900000000000006</c:v>
                </c:pt>
                <c:pt idx="111">
                  <c:v>68.069999999999993</c:v>
                </c:pt>
                <c:pt idx="112">
                  <c:v>67.64</c:v>
                </c:pt>
                <c:pt idx="113">
                  <c:v>65.8</c:v>
                </c:pt>
                <c:pt idx="114">
                  <c:v>65.3</c:v>
                </c:pt>
                <c:pt idx="115">
                  <c:v>63.59</c:v>
                </c:pt>
                <c:pt idx="116">
                  <c:v>63.29</c:v>
                </c:pt>
                <c:pt idx="117">
                  <c:v>61.04</c:v>
                </c:pt>
                <c:pt idx="118">
                  <c:v>61.23</c:v>
                </c:pt>
                <c:pt idx="119">
                  <c:v>61.23</c:v>
                </c:pt>
                <c:pt idx="120">
                  <c:v>60.69</c:v>
                </c:pt>
                <c:pt idx="121">
                  <c:v>62.06</c:v>
                </c:pt>
                <c:pt idx="122">
                  <c:v>62.53</c:v>
                </c:pt>
                <c:pt idx="123">
                  <c:v>63.27</c:v>
                </c:pt>
                <c:pt idx="124">
                  <c:v>64.930000000000007</c:v>
                </c:pt>
                <c:pt idx="125">
                  <c:v>64.89</c:v>
                </c:pt>
                <c:pt idx="126">
                  <c:v>65.69</c:v>
                </c:pt>
                <c:pt idx="127">
                  <c:v>66.150000000000006</c:v>
                </c:pt>
                <c:pt idx="128">
                  <c:v>66.37</c:v>
                </c:pt>
                <c:pt idx="129">
                  <c:v>65.599999999999994</c:v>
                </c:pt>
                <c:pt idx="130">
                  <c:v>64</c:v>
                </c:pt>
                <c:pt idx="131">
                  <c:v>62.71</c:v>
                </c:pt>
                <c:pt idx="132">
                  <c:v>61.84</c:v>
                </c:pt>
                <c:pt idx="133">
                  <c:v>64.06</c:v>
                </c:pt>
                <c:pt idx="134">
                  <c:v>63.3</c:v>
                </c:pt>
                <c:pt idx="135">
                  <c:v>63.69</c:v>
                </c:pt>
                <c:pt idx="136">
                  <c:v>61.94</c:v>
                </c:pt>
                <c:pt idx="137">
                  <c:v>62.7</c:v>
                </c:pt>
                <c:pt idx="138">
                  <c:v>63.06</c:v>
                </c:pt>
                <c:pt idx="139">
                  <c:v>63.97</c:v>
                </c:pt>
                <c:pt idx="140">
                  <c:v>63.63</c:v>
                </c:pt>
                <c:pt idx="141">
                  <c:v>64.05</c:v>
                </c:pt>
                <c:pt idx="142">
                  <c:v>63.88</c:v>
                </c:pt>
                <c:pt idx="143">
                  <c:v>63.52</c:v>
                </c:pt>
                <c:pt idx="144">
                  <c:v>62.92</c:v>
                </c:pt>
                <c:pt idx="145">
                  <c:v>63.17</c:v>
                </c:pt>
                <c:pt idx="146">
                  <c:v>63.72</c:v>
                </c:pt>
                <c:pt idx="147">
                  <c:v>62.25</c:v>
                </c:pt>
                <c:pt idx="148">
                  <c:v>65.709999999999994</c:v>
                </c:pt>
                <c:pt idx="149">
                  <c:v>65.27</c:v>
                </c:pt>
                <c:pt idx="150">
                  <c:v>65.989999999999995</c:v>
                </c:pt>
                <c:pt idx="151">
                  <c:v>65.930000000000007</c:v>
                </c:pt>
                <c:pt idx="152">
                  <c:v>65.69</c:v>
                </c:pt>
                <c:pt idx="153">
                  <c:v>65.53</c:v>
                </c:pt>
                <c:pt idx="154">
                  <c:v>65.900000000000006</c:v>
                </c:pt>
                <c:pt idx="155">
                  <c:v>65.849999999999994</c:v>
                </c:pt>
                <c:pt idx="156">
                  <c:v>66.27</c:v>
                </c:pt>
                <c:pt idx="157">
                  <c:v>66.489999999999995</c:v>
                </c:pt>
                <c:pt idx="158">
                  <c:v>65.78</c:v>
                </c:pt>
                <c:pt idx="159">
                  <c:v>66.989999999999995</c:v>
                </c:pt>
                <c:pt idx="160">
                  <c:v>67.48</c:v>
                </c:pt>
                <c:pt idx="161">
                  <c:v>67.37</c:v>
                </c:pt>
                <c:pt idx="162">
                  <c:v>66.72</c:v>
                </c:pt>
                <c:pt idx="163">
                  <c:v>67.16</c:v>
                </c:pt>
                <c:pt idx="164">
                  <c:v>67.31</c:v>
                </c:pt>
                <c:pt idx="165">
                  <c:v>67.45</c:v>
                </c:pt>
                <c:pt idx="166">
                  <c:v>68.03</c:v>
                </c:pt>
                <c:pt idx="167">
                  <c:v>67.62</c:v>
                </c:pt>
                <c:pt idx="168">
                  <c:v>70.790000000000006</c:v>
                </c:pt>
                <c:pt idx="169">
                  <c:v>70.319999999999993</c:v>
                </c:pt>
                <c:pt idx="170">
                  <c:v>70.05</c:v>
                </c:pt>
                <c:pt idx="171">
                  <c:v>69.760000000000005</c:v>
                </c:pt>
                <c:pt idx="172">
                  <c:v>70.010000000000005</c:v>
                </c:pt>
                <c:pt idx="173">
                  <c:v>68.77</c:v>
                </c:pt>
                <c:pt idx="174">
                  <c:v>68.87</c:v>
                </c:pt>
                <c:pt idx="175">
                  <c:v>69.48</c:v>
                </c:pt>
                <c:pt idx="176">
                  <c:v>71.64</c:v>
                </c:pt>
                <c:pt idx="177">
                  <c:v>71.91</c:v>
                </c:pt>
                <c:pt idx="178">
                  <c:v>71.599999999999994</c:v>
                </c:pt>
                <c:pt idx="179">
                  <c:v>71.489999999999995</c:v>
                </c:pt>
                <c:pt idx="180">
                  <c:v>72.34</c:v>
                </c:pt>
                <c:pt idx="181">
                  <c:v>71.58</c:v>
                </c:pt>
                <c:pt idx="182">
                  <c:v>72.290000000000006</c:v>
                </c:pt>
                <c:pt idx="183">
                  <c:v>72.569999999999993</c:v>
                </c:pt>
                <c:pt idx="184">
                  <c:v>73.17</c:v>
                </c:pt>
                <c:pt idx="185">
                  <c:v>73.02</c:v>
                </c:pt>
                <c:pt idx="186">
                  <c:v>72.33</c:v>
                </c:pt>
                <c:pt idx="187">
                  <c:v>71.17</c:v>
                </c:pt>
                <c:pt idx="188">
                  <c:v>71.36</c:v>
                </c:pt>
                <c:pt idx="189">
                  <c:v>70.17</c:v>
                </c:pt>
                <c:pt idx="190">
                  <c:v>69.3</c:v>
                </c:pt>
                <c:pt idx="191">
                  <c:v>68.599999999999994</c:v>
                </c:pt>
                <c:pt idx="192">
                  <c:v>68.290000000000006</c:v>
                </c:pt>
                <c:pt idx="193">
                  <c:v>67.650000000000006</c:v>
                </c:pt>
                <c:pt idx="194">
                  <c:v>67.010000000000005</c:v>
                </c:pt>
                <c:pt idx="195">
                  <c:v>65.180000000000007</c:v>
                </c:pt>
                <c:pt idx="196">
                  <c:v>67.040000000000006</c:v>
                </c:pt>
                <c:pt idx="197">
                  <c:v>67.5</c:v>
                </c:pt>
                <c:pt idx="198">
                  <c:v>67.7</c:v>
                </c:pt>
                <c:pt idx="199">
                  <c:v>67.31</c:v>
                </c:pt>
                <c:pt idx="200">
                  <c:v>67.48</c:v>
                </c:pt>
                <c:pt idx="201">
                  <c:v>68.290000000000006</c:v>
                </c:pt>
                <c:pt idx="202">
                  <c:v>66.87</c:v>
                </c:pt>
                <c:pt idx="203">
                  <c:v>65.56</c:v>
                </c:pt>
                <c:pt idx="204">
                  <c:v>65.13</c:v>
                </c:pt>
                <c:pt idx="205">
                  <c:v>65.44</c:v>
                </c:pt>
                <c:pt idx="206">
                  <c:v>64.72</c:v>
                </c:pt>
                <c:pt idx="207">
                  <c:v>64.7</c:v>
                </c:pt>
                <c:pt idx="208">
                  <c:v>65.38</c:v>
                </c:pt>
                <c:pt idx="209">
                  <c:v>64.41</c:v>
                </c:pt>
                <c:pt idx="210">
                  <c:v>65.03</c:v>
                </c:pt>
                <c:pt idx="211">
                  <c:v>66.459999999999994</c:v>
                </c:pt>
                <c:pt idx="212">
                  <c:v>66.31</c:v>
                </c:pt>
                <c:pt idx="213">
                  <c:v>66.540000000000006</c:v>
                </c:pt>
                <c:pt idx="214">
                  <c:v>67.95</c:v>
                </c:pt>
                <c:pt idx="215">
                  <c:v>67.42</c:v>
                </c:pt>
                <c:pt idx="216">
                  <c:v>68.260000000000005</c:v>
                </c:pt>
                <c:pt idx="217">
                  <c:v>66.55</c:v>
                </c:pt>
                <c:pt idx="218">
                  <c:v>67.709999999999994</c:v>
                </c:pt>
                <c:pt idx="219">
                  <c:v>67.849999999999994</c:v>
                </c:pt>
                <c:pt idx="220">
                  <c:v>68.02</c:v>
                </c:pt>
                <c:pt idx="221">
                  <c:v>66.55</c:v>
                </c:pt>
                <c:pt idx="222">
                  <c:v>67.459999999999994</c:v>
                </c:pt>
                <c:pt idx="223">
                  <c:v>67.11</c:v>
                </c:pt>
                <c:pt idx="224">
                  <c:v>68.25</c:v>
                </c:pt>
                <c:pt idx="225">
                  <c:v>68.959999999999994</c:v>
                </c:pt>
                <c:pt idx="226">
                  <c:v>69.27</c:v>
                </c:pt>
                <c:pt idx="227">
                  <c:v>69.39</c:v>
                </c:pt>
                <c:pt idx="228">
                  <c:v>69.459999999999994</c:v>
                </c:pt>
                <c:pt idx="229">
                  <c:v>69.650000000000006</c:v>
                </c:pt>
                <c:pt idx="230">
                  <c:v>68.45</c:v>
                </c:pt>
                <c:pt idx="231">
                  <c:v>68.8</c:v>
                </c:pt>
                <c:pt idx="232">
                  <c:v>68.959999999999994</c:v>
                </c:pt>
                <c:pt idx="233">
                  <c:v>69.5</c:v>
                </c:pt>
                <c:pt idx="234">
                  <c:v>69.5</c:v>
                </c:pt>
                <c:pt idx="235">
                  <c:v>70.17</c:v>
                </c:pt>
                <c:pt idx="236">
                  <c:v>69.56</c:v>
                </c:pt>
                <c:pt idx="237">
                  <c:v>69.23</c:v>
                </c:pt>
                <c:pt idx="238">
                  <c:v>68.23</c:v>
                </c:pt>
                <c:pt idx="239">
                  <c:v>69.400000000000006</c:v>
                </c:pt>
                <c:pt idx="240">
                  <c:v>70.73</c:v>
                </c:pt>
                <c:pt idx="241">
                  <c:v>70.44</c:v>
                </c:pt>
                <c:pt idx="242">
                  <c:v>70.13</c:v>
                </c:pt>
                <c:pt idx="243">
                  <c:v>69.900000000000006</c:v>
                </c:pt>
                <c:pt idx="244">
                  <c:v>69.849999999999994</c:v>
                </c:pt>
                <c:pt idx="245">
                  <c:v>70.819999999999993</c:v>
                </c:pt>
                <c:pt idx="246">
                  <c:v>70.680000000000007</c:v>
                </c:pt>
                <c:pt idx="247">
                  <c:v>70.89</c:v>
                </c:pt>
                <c:pt idx="248">
                  <c:v>68.92</c:v>
                </c:pt>
                <c:pt idx="249">
                  <c:v>68.84</c:v>
                </c:pt>
              </c:numCache>
            </c:numRef>
          </c:val>
          <c:smooth val="0"/>
          <c:extLst>
            <c:ext xmlns:c16="http://schemas.microsoft.com/office/drawing/2014/chart" uri="{C3380CC4-5D6E-409C-BE32-E72D297353CC}">
              <c16:uniqueId val="{00000000-DEE9-4080-8094-54CA79AA7C0E}"/>
            </c:ext>
          </c:extLst>
        </c:ser>
        <c:dLbls>
          <c:showLegendKey val="0"/>
          <c:showVal val="0"/>
          <c:showCatName val="0"/>
          <c:showSerName val="0"/>
          <c:showPercent val="0"/>
          <c:showBubbleSize val="0"/>
        </c:dLbls>
        <c:smooth val="0"/>
        <c:axId val="1321053775"/>
        <c:axId val="49182543"/>
      </c:lineChart>
      <c:catAx>
        <c:axId val="132105377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182543"/>
        <c:crosses val="autoZero"/>
        <c:auto val="1"/>
        <c:lblAlgn val="ctr"/>
        <c:lblOffset val="100"/>
        <c:noMultiLvlLbl val="0"/>
      </c:catAx>
      <c:valAx>
        <c:axId val="49182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10537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Charting!$C$4</c:f>
              <c:strCache>
                <c:ptCount val="1"/>
                <c:pt idx="0">
                  <c:v>EIX</c:v>
                </c:pt>
              </c:strCache>
            </c:strRef>
          </c:tx>
          <c:spPr>
            <a:ln w="28575" cap="rnd">
              <a:solidFill>
                <a:schemeClr val="accent1"/>
              </a:solidFill>
              <a:round/>
            </a:ln>
            <a:effectLst/>
          </c:spPr>
          <c:marker>
            <c:symbol val="none"/>
          </c:marker>
          <c:cat>
            <c:numRef>
              <c:f>Charting!$B$8:$B$68</c:f>
              <c:numCache>
                <c:formatCode>m/d/yyyy</c:formatCode>
                <c:ptCount val="61"/>
                <c:pt idx="0">
                  <c:v>45033</c:v>
                </c:pt>
                <c:pt idx="1">
                  <c:v>45034</c:v>
                </c:pt>
                <c:pt idx="2">
                  <c:v>45035</c:v>
                </c:pt>
                <c:pt idx="3">
                  <c:v>45036</c:v>
                </c:pt>
                <c:pt idx="4">
                  <c:v>45037</c:v>
                </c:pt>
                <c:pt idx="5">
                  <c:v>45040</c:v>
                </c:pt>
                <c:pt idx="6">
                  <c:v>45041</c:v>
                </c:pt>
                <c:pt idx="7">
                  <c:v>45042</c:v>
                </c:pt>
                <c:pt idx="8">
                  <c:v>45043</c:v>
                </c:pt>
                <c:pt idx="9">
                  <c:v>45044</c:v>
                </c:pt>
                <c:pt idx="10">
                  <c:v>45047</c:v>
                </c:pt>
                <c:pt idx="11">
                  <c:v>45048</c:v>
                </c:pt>
                <c:pt idx="12">
                  <c:v>45049</c:v>
                </c:pt>
                <c:pt idx="13">
                  <c:v>45050</c:v>
                </c:pt>
                <c:pt idx="14">
                  <c:v>45051</c:v>
                </c:pt>
                <c:pt idx="15">
                  <c:v>45054</c:v>
                </c:pt>
                <c:pt idx="16">
                  <c:v>45055</c:v>
                </c:pt>
                <c:pt idx="17">
                  <c:v>45056</c:v>
                </c:pt>
                <c:pt idx="18">
                  <c:v>45057</c:v>
                </c:pt>
                <c:pt idx="19">
                  <c:v>45058</c:v>
                </c:pt>
                <c:pt idx="20">
                  <c:v>45061</c:v>
                </c:pt>
                <c:pt idx="21">
                  <c:v>45062</c:v>
                </c:pt>
                <c:pt idx="22">
                  <c:v>45063</c:v>
                </c:pt>
                <c:pt idx="23">
                  <c:v>45064</c:v>
                </c:pt>
                <c:pt idx="24">
                  <c:v>45065</c:v>
                </c:pt>
                <c:pt idx="25">
                  <c:v>45068</c:v>
                </c:pt>
                <c:pt idx="26">
                  <c:v>45069</c:v>
                </c:pt>
                <c:pt idx="27">
                  <c:v>45070</c:v>
                </c:pt>
                <c:pt idx="28">
                  <c:v>45071</c:v>
                </c:pt>
                <c:pt idx="29">
                  <c:v>45072</c:v>
                </c:pt>
                <c:pt idx="30">
                  <c:v>45076</c:v>
                </c:pt>
                <c:pt idx="31">
                  <c:v>45077</c:v>
                </c:pt>
                <c:pt idx="32">
                  <c:v>45078</c:v>
                </c:pt>
                <c:pt idx="33">
                  <c:v>45079</c:v>
                </c:pt>
                <c:pt idx="34">
                  <c:v>45082</c:v>
                </c:pt>
                <c:pt idx="35">
                  <c:v>45083</c:v>
                </c:pt>
                <c:pt idx="36">
                  <c:v>45084</c:v>
                </c:pt>
                <c:pt idx="37">
                  <c:v>45085</c:v>
                </c:pt>
                <c:pt idx="38">
                  <c:v>45086</c:v>
                </c:pt>
                <c:pt idx="39">
                  <c:v>45089</c:v>
                </c:pt>
                <c:pt idx="40">
                  <c:v>45090</c:v>
                </c:pt>
                <c:pt idx="41">
                  <c:v>45091</c:v>
                </c:pt>
                <c:pt idx="42">
                  <c:v>45092</c:v>
                </c:pt>
                <c:pt idx="43">
                  <c:v>45093</c:v>
                </c:pt>
                <c:pt idx="44">
                  <c:v>45097</c:v>
                </c:pt>
                <c:pt idx="45">
                  <c:v>45098</c:v>
                </c:pt>
                <c:pt idx="46">
                  <c:v>45099</c:v>
                </c:pt>
                <c:pt idx="47">
                  <c:v>45100</c:v>
                </c:pt>
                <c:pt idx="48">
                  <c:v>45103</c:v>
                </c:pt>
                <c:pt idx="49">
                  <c:v>45104</c:v>
                </c:pt>
                <c:pt idx="50">
                  <c:v>45105</c:v>
                </c:pt>
                <c:pt idx="51">
                  <c:v>45106</c:v>
                </c:pt>
                <c:pt idx="52">
                  <c:v>45107</c:v>
                </c:pt>
                <c:pt idx="53">
                  <c:v>45110</c:v>
                </c:pt>
                <c:pt idx="54">
                  <c:v>45112</c:v>
                </c:pt>
                <c:pt idx="55">
                  <c:v>45113</c:v>
                </c:pt>
                <c:pt idx="56">
                  <c:v>45114</c:v>
                </c:pt>
                <c:pt idx="57">
                  <c:v>45117</c:v>
                </c:pt>
                <c:pt idx="58">
                  <c:v>45118</c:v>
                </c:pt>
                <c:pt idx="59">
                  <c:v>45119</c:v>
                </c:pt>
                <c:pt idx="60">
                  <c:v>45120</c:v>
                </c:pt>
              </c:numCache>
            </c:numRef>
          </c:cat>
          <c:val>
            <c:numRef>
              <c:f>Charting!$C$8:$C$68</c:f>
              <c:numCache>
                <c:formatCode>_([$$-409]* #,##0.00_);_([$$-409]* \(#,##0.00\);_([$$-409]* "-"??_);_(@_)</c:formatCode>
                <c:ptCount val="61"/>
                <c:pt idx="0">
                  <c:v>72.08</c:v>
                </c:pt>
                <c:pt idx="1">
                  <c:v>72.11</c:v>
                </c:pt>
                <c:pt idx="2">
                  <c:v>72.739999999999995</c:v>
                </c:pt>
                <c:pt idx="3">
                  <c:v>73</c:v>
                </c:pt>
                <c:pt idx="4">
                  <c:v>72.930000000000007</c:v>
                </c:pt>
                <c:pt idx="5">
                  <c:v>73.67</c:v>
                </c:pt>
                <c:pt idx="6">
                  <c:v>73.77</c:v>
                </c:pt>
                <c:pt idx="7">
                  <c:v>73</c:v>
                </c:pt>
                <c:pt idx="8">
                  <c:v>73.569999999999993</c:v>
                </c:pt>
                <c:pt idx="9">
                  <c:v>73.599999999999994</c:v>
                </c:pt>
                <c:pt idx="10">
                  <c:v>73.95</c:v>
                </c:pt>
                <c:pt idx="11">
                  <c:v>73.28</c:v>
                </c:pt>
                <c:pt idx="12">
                  <c:v>71.67</c:v>
                </c:pt>
                <c:pt idx="13">
                  <c:v>72.489999999999995</c:v>
                </c:pt>
                <c:pt idx="14">
                  <c:v>73.56</c:v>
                </c:pt>
                <c:pt idx="15">
                  <c:v>73.39</c:v>
                </c:pt>
                <c:pt idx="16">
                  <c:v>73.63</c:v>
                </c:pt>
                <c:pt idx="17">
                  <c:v>74.19</c:v>
                </c:pt>
                <c:pt idx="18">
                  <c:v>73.209999999999994</c:v>
                </c:pt>
                <c:pt idx="19">
                  <c:v>73.680000000000007</c:v>
                </c:pt>
                <c:pt idx="20">
                  <c:v>72.239999999999995</c:v>
                </c:pt>
                <c:pt idx="21">
                  <c:v>70.3</c:v>
                </c:pt>
                <c:pt idx="22">
                  <c:v>69.739999999999995</c:v>
                </c:pt>
                <c:pt idx="23">
                  <c:v>68.849999999999994</c:v>
                </c:pt>
                <c:pt idx="24">
                  <c:v>68.239999999999995</c:v>
                </c:pt>
                <c:pt idx="25">
                  <c:v>67.680000000000007</c:v>
                </c:pt>
                <c:pt idx="26">
                  <c:v>67.37</c:v>
                </c:pt>
                <c:pt idx="27">
                  <c:v>66.58</c:v>
                </c:pt>
                <c:pt idx="28">
                  <c:v>65.66</c:v>
                </c:pt>
                <c:pt idx="29">
                  <c:v>65.63</c:v>
                </c:pt>
                <c:pt idx="30">
                  <c:v>65.72</c:v>
                </c:pt>
                <c:pt idx="31">
                  <c:v>67.52</c:v>
                </c:pt>
                <c:pt idx="32">
                  <c:v>66.680000000000007</c:v>
                </c:pt>
                <c:pt idx="33">
                  <c:v>66.680000000000007</c:v>
                </c:pt>
                <c:pt idx="34">
                  <c:v>66.8</c:v>
                </c:pt>
                <c:pt idx="35">
                  <c:v>66.709999999999994</c:v>
                </c:pt>
                <c:pt idx="36">
                  <c:v>68.7</c:v>
                </c:pt>
                <c:pt idx="37">
                  <c:v>68.569999999999993</c:v>
                </c:pt>
                <c:pt idx="38">
                  <c:v>67.72</c:v>
                </c:pt>
                <c:pt idx="39">
                  <c:v>67.650000000000006</c:v>
                </c:pt>
                <c:pt idx="40">
                  <c:v>67.88</c:v>
                </c:pt>
                <c:pt idx="41">
                  <c:v>68.17</c:v>
                </c:pt>
                <c:pt idx="42">
                  <c:v>68.8</c:v>
                </c:pt>
                <c:pt idx="43">
                  <c:v>70.180000000000007</c:v>
                </c:pt>
                <c:pt idx="44">
                  <c:v>68.77</c:v>
                </c:pt>
                <c:pt idx="45">
                  <c:v>69.73</c:v>
                </c:pt>
                <c:pt idx="46">
                  <c:v>69.09</c:v>
                </c:pt>
                <c:pt idx="47">
                  <c:v>67.760000000000005</c:v>
                </c:pt>
                <c:pt idx="48">
                  <c:v>68.8</c:v>
                </c:pt>
                <c:pt idx="49">
                  <c:v>69.400000000000006</c:v>
                </c:pt>
                <c:pt idx="50">
                  <c:v>68.37</c:v>
                </c:pt>
                <c:pt idx="51">
                  <c:v>68.569999999999993</c:v>
                </c:pt>
                <c:pt idx="52">
                  <c:v>69.45</c:v>
                </c:pt>
                <c:pt idx="53">
                  <c:v>69.09</c:v>
                </c:pt>
                <c:pt idx="54">
                  <c:v>70.23</c:v>
                </c:pt>
                <c:pt idx="55">
                  <c:v>69.430000000000007</c:v>
                </c:pt>
                <c:pt idx="56">
                  <c:v>68.86</c:v>
                </c:pt>
                <c:pt idx="57">
                  <c:v>68.31</c:v>
                </c:pt>
                <c:pt idx="58">
                  <c:v>69.38</c:v>
                </c:pt>
                <c:pt idx="59">
                  <c:v>70.459999999999994</c:v>
                </c:pt>
                <c:pt idx="60">
                  <c:v>70.95</c:v>
                </c:pt>
              </c:numCache>
            </c:numRef>
          </c:val>
          <c:smooth val="0"/>
          <c:extLst>
            <c:ext xmlns:c16="http://schemas.microsoft.com/office/drawing/2014/chart" uri="{C3380CC4-5D6E-409C-BE32-E72D297353CC}">
              <c16:uniqueId val="{00000000-8BC8-471E-A30B-A92BF0E8A457}"/>
            </c:ext>
          </c:extLst>
        </c:ser>
        <c:ser>
          <c:idx val="1"/>
          <c:order val="1"/>
          <c:tx>
            <c:strRef>
              <c:f>Charting!$F$4</c:f>
              <c:strCache>
                <c:ptCount val="1"/>
                <c:pt idx="0">
                  <c:v>APPLE INC. (XNAS:AAPL)</c:v>
                </c:pt>
              </c:strCache>
            </c:strRef>
          </c:tx>
          <c:spPr>
            <a:ln w="28575" cap="rnd">
              <a:solidFill>
                <a:schemeClr val="accent2"/>
              </a:solidFill>
              <a:round/>
            </a:ln>
            <a:effectLst/>
          </c:spPr>
          <c:marker>
            <c:symbol val="none"/>
          </c:marker>
          <c:cat>
            <c:numRef>
              <c:f>Charting!$B$8:$B$68</c:f>
              <c:numCache>
                <c:formatCode>m/d/yyyy</c:formatCode>
                <c:ptCount val="61"/>
                <c:pt idx="0">
                  <c:v>45033</c:v>
                </c:pt>
                <c:pt idx="1">
                  <c:v>45034</c:v>
                </c:pt>
                <c:pt idx="2">
                  <c:v>45035</c:v>
                </c:pt>
                <c:pt idx="3">
                  <c:v>45036</c:v>
                </c:pt>
                <c:pt idx="4">
                  <c:v>45037</c:v>
                </c:pt>
                <c:pt idx="5">
                  <c:v>45040</c:v>
                </c:pt>
                <c:pt idx="6">
                  <c:v>45041</c:v>
                </c:pt>
                <c:pt idx="7">
                  <c:v>45042</c:v>
                </c:pt>
                <c:pt idx="8">
                  <c:v>45043</c:v>
                </c:pt>
                <c:pt idx="9">
                  <c:v>45044</c:v>
                </c:pt>
                <c:pt idx="10">
                  <c:v>45047</c:v>
                </c:pt>
                <c:pt idx="11">
                  <c:v>45048</c:v>
                </c:pt>
                <c:pt idx="12">
                  <c:v>45049</c:v>
                </c:pt>
                <c:pt idx="13">
                  <c:v>45050</c:v>
                </c:pt>
                <c:pt idx="14">
                  <c:v>45051</c:v>
                </c:pt>
                <c:pt idx="15">
                  <c:v>45054</c:v>
                </c:pt>
                <c:pt idx="16">
                  <c:v>45055</c:v>
                </c:pt>
                <c:pt idx="17">
                  <c:v>45056</c:v>
                </c:pt>
                <c:pt idx="18">
                  <c:v>45057</c:v>
                </c:pt>
                <c:pt idx="19">
                  <c:v>45058</c:v>
                </c:pt>
                <c:pt idx="20">
                  <c:v>45061</c:v>
                </c:pt>
                <c:pt idx="21">
                  <c:v>45062</c:v>
                </c:pt>
                <c:pt idx="22">
                  <c:v>45063</c:v>
                </c:pt>
                <c:pt idx="23">
                  <c:v>45064</c:v>
                </c:pt>
                <c:pt idx="24">
                  <c:v>45065</c:v>
                </c:pt>
                <c:pt idx="25">
                  <c:v>45068</c:v>
                </c:pt>
                <c:pt idx="26">
                  <c:v>45069</c:v>
                </c:pt>
                <c:pt idx="27">
                  <c:v>45070</c:v>
                </c:pt>
                <c:pt idx="28">
                  <c:v>45071</c:v>
                </c:pt>
                <c:pt idx="29">
                  <c:v>45072</c:v>
                </c:pt>
                <c:pt idx="30">
                  <c:v>45076</c:v>
                </c:pt>
                <c:pt idx="31">
                  <c:v>45077</c:v>
                </c:pt>
                <c:pt idx="32">
                  <c:v>45078</c:v>
                </c:pt>
                <c:pt idx="33">
                  <c:v>45079</c:v>
                </c:pt>
                <c:pt idx="34">
                  <c:v>45082</c:v>
                </c:pt>
                <c:pt idx="35">
                  <c:v>45083</c:v>
                </c:pt>
                <c:pt idx="36">
                  <c:v>45084</c:v>
                </c:pt>
                <c:pt idx="37">
                  <c:v>45085</c:v>
                </c:pt>
                <c:pt idx="38">
                  <c:v>45086</c:v>
                </c:pt>
                <c:pt idx="39">
                  <c:v>45089</c:v>
                </c:pt>
                <c:pt idx="40">
                  <c:v>45090</c:v>
                </c:pt>
                <c:pt idx="41">
                  <c:v>45091</c:v>
                </c:pt>
                <c:pt idx="42">
                  <c:v>45092</c:v>
                </c:pt>
                <c:pt idx="43">
                  <c:v>45093</c:v>
                </c:pt>
                <c:pt idx="44">
                  <c:v>45097</c:v>
                </c:pt>
                <c:pt idx="45">
                  <c:v>45098</c:v>
                </c:pt>
                <c:pt idx="46">
                  <c:v>45099</c:v>
                </c:pt>
                <c:pt idx="47">
                  <c:v>45100</c:v>
                </c:pt>
                <c:pt idx="48">
                  <c:v>45103</c:v>
                </c:pt>
                <c:pt idx="49">
                  <c:v>45104</c:v>
                </c:pt>
                <c:pt idx="50">
                  <c:v>45105</c:v>
                </c:pt>
                <c:pt idx="51">
                  <c:v>45106</c:v>
                </c:pt>
                <c:pt idx="52">
                  <c:v>45107</c:v>
                </c:pt>
                <c:pt idx="53">
                  <c:v>45110</c:v>
                </c:pt>
                <c:pt idx="54">
                  <c:v>45112</c:v>
                </c:pt>
                <c:pt idx="55">
                  <c:v>45113</c:v>
                </c:pt>
                <c:pt idx="56">
                  <c:v>45114</c:v>
                </c:pt>
                <c:pt idx="57">
                  <c:v>45117</c:v>
                </c:pt>
                <c:pt idx="58">
                  <c:v>45118</c:v>
                </c:pt>
                <c:pt idx="59">
                  <c:v>45119</c:v>
                </c:pt>
                <c:pt idx="60">
                  <c:v>45120</c:v>
                </c:pt>
              </c:numCache>
            </c:numRef>
          </c:cat>
          <c:val>
            <c:numRef>
              <c:f>Charting!$F$9:$F$68</c:f>
              <c:numCache>
                <c:formatCode>_([$$-409]* #,##0.00_);_([$$-409]* \(#,##0.00\);_([$$-409]* "-"??_);_(@_)</c:formatCode>
                <c:ptCount val="60"/>
                <c:pt idx="0">
                  <c:v>166.47</c:v>
                </c:pt>
                <c:pt idx="1">
                  <c:v>167.63</c:v>
                </c:pt>
                <c:pt idx="2">
                  <c:v>166.65</c:v>
                </c:pt>
                <c:pt idx="3">
                  <c:v>165.02</c:v>
                </c:pt>
                <c:pt idx="4">
                  <c:v>165.33</c:v>
                </c:pt>
                <c:pt idx="5">
                  <c:v>163.77000000000001</c:v>
                </c:pt>
                <c:pt idx="6">
                  <c:v>163.76</c:v>
                </c:pt>
                <c:pt idx="7">
                  <c:v>168.41</c:v>
                </c:pt>
                <c:pt idx="8">
                  <c:v>169.68</c:v>
                </c:pt>
                <c:pt idx="9">
                  <c:v>169.59</c:v>
                </c:pt>
                <c:pt idx="10">
                  <c:v>168.54</c:v>
                </c:pt>
                <c:pt idx="11">
                  <c:v>167.45</c:v>
                </c:pt>
                <c:pt idx="12">
                  <c:v>165.79</c:v>
                </c:pt>
                <c:pt idx="13">
                  <c:v>173.57</c:v>
                </c:pt>
                <c:pt idx="14">
                  <c:v>173.5</c:v>
                </c:pt>
                <c:pt idx="15">
                  <c:v>171.77</c:v>
                </c:pt>
                <c:pt idx="16">
                  <c:v>173.55500000000001</c:v>
                </c:pt>
                <c:pt idx="17">
                  <c:v>173.75</c:v>
                </c:pt>
                <c:pt idx="18">
                  <c:v>172.57</c:v>
                </c:pt>
                <c:pt idx="19">
                  <c:v>172.07</c:v>
                </c:pt>
                <c:pt idx="20">
                  <c:v>172.07</c:v>
                </c:pt>
                <c:pt idx="21">
                  <c:v>172.69</c:v>
                </c:pt>
                <c:pt idx="22">
                  <c:v>175.05</c:v>
                </c:pt>
                <c:pt idx="23">
                  <c:v>175.16</c:v>
                </c:pt>
                <c:pt idx="24">
                  <c:v>174.2</c:v>
                </c:pt>
                <c:pt idx="25">
                  <c:v>171.56</c:v>
                </c:pt>
                <c:pt idx="26">
                  <c:v>171.84</c:v>
                </c:pt>
                <c:pt idx="27">
                  <c:v>172.99</c:v>
                </c:pt>
                <c:pt idx="28">
                  <c:v>175.43</c:v>
                </c:pt>
                <c:pt idx="29">
                  <c:v>177.3</c:v>
                </c:pt>
                <c:pt idx="30">
                  <c:v>177.25</c:v>
                </c:pt>
                <c:pt idx="31">
                  <c:v>180.09</c:v>
                </c:pt>
                <c:pt idx="32">
                  <c:v>180.95</c:v>
                </c:pt>
                <c:pt idx="33">
                  <c:v>179.58</c:v>
                </c:pt>
                <c:pt idx="34">
                  <c:v>179.21</c:v>
                </c:pt>
                <c:pt idx="35">
                  <c:v>177.82</c:v>
                </c:pt>
                <c:pt idx="36">
                  <c:v>180.57</c:v>
                </c:pt>
                <c:pt idx="37">
                  <c:v>180.96</c:v>
                </c:pt>
                <c:pt idx="38">
                  <c:v>183.79</c:v>
                </c:pt>
                <c:pt idx="39">
                  <c:v>183.31</c:v>
                </c:pt>
                <c:pt idx="40">
                  <c:v>183.95</c:v>
                </c:pt>
                <c:pt idx="41">
                  <c:v>186.01</c:v>
                </c:pt>
                <c:pt idx="42">
                  <c:v>184.92</c:v>
                </c:pt>
                <c:pt idx="43">
                  <c:v>185.01</c:v>
                </c:pt>
                <c:pt idx="44">
                  <c:v>183.96</c:v>
                </c:pt>
                <c:pt idx="45">
                  <c:v>187</c:v>
                </c:pt>
                <c:pt idx="46">
                  <c:v>186.68</c:v>
                </c:pt>
                <c:pt idx="47">
                  <c:v>185.27</c:v>
                </c:pt>
                <c:pt idx="48">
                  <c:v>188.06</c:v>
                </c:pt>
                <c:pt idx="49">
                  <c:v>189.25</c:v>
                </c:pt>
                <c:pt idx="50">
                  <c:v>189.59</c:v>
                </c:pt>
                <c:pt idx="51">
                  <c:v>193.97</c:v>
                </c:pt>
                <c:pt idx="52">
                  <c:v>192.46</c:v>
                </c:pt>
                <c:pt idx="53">
                  <c:v>191.33</c:v>
                </c:pt>
                <c:pt idx="54">
                  <c:v>191.81</c:v>
                </c:pt>
                <c:pt idx="55">
                  <c:v>190.68</c:v>
                </c:pt>
                <c:pt idx="56">
                  <c:v>188.61</c:v>
                </c:pt>
                <c:pt idx="57">
                  <c:v>188.08</c:v>
                </c:pt>
                <c:pt idx="58">
                  <c:v>189.77</c:v>
                </c:pt>
                <c:pt idx="59">
                  <c:v>190.54</c:v>
                </c:pt>
              </c:numCache>
            </c:numRef>
          </c:val>
          <c:smooth val="0"/>
          <c:extLst>
            <c:ext xmlns:c16="http://schemas.microsoft.com/office/drawing/2014/chart" uri="{C3380CC4-5D6E-409C-BE32-E72D297353CC}">
              <c16:uniqueId val="{00000001-8BC8-471E-A30B-A92BF0E8A457}"/>
            </c:ext>
          </c:extLst>
        </c:ser>
        <c:dLbls>
          <c:showLegendKey val="0"/>
          <c:showVal val="0"/>
          <c:showCatName val="0"/>
          <c:showSerName val="0"/>
          <c:showPercent val="0"/>
          <c:showBubbleSize val="0"/>
        </c:dLbls>
        <c:smooth val="0"/>
        <c:axId val="1319165951"/>
        <c:axId val="1453305295"/>
      </c:lineChart>
      <c:dateAx>
        <c:axId val="131916595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305295"/>
        <c:crosses val="autoZero"/>
        <c:auto val="1"/>
        <c:lblOffset val="100"/>
        <c:baseTimeUnit val="days"/>
      </c:dateAx>
      <c:valAx>
        <c:axId val="145330529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91659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7142</xdr:colOff>
      <xdr:row>16</xdr:row>
      <xdr:rowOff>4763</xdr:rowOff>
    </xdr:from>
    <xdr:to>
      <xdr:col>3</xdr:col>
      <xdr:colOff>0</xdr:colOff>
      <xdr:row>31</xdr:row>
      <xdr:rowOff>14288</xdr:rowOff>
    </xdr:to>
    <xdr:graphicFrame macro="">
      <xdr:nvGraphicFramePr>
        <xdr:cNvPr id="2" name="Chart 1">
          <a:extLst>
            <a:ext uri="{FF2B5EF4-FFF2-40B4-BE49-F238E27FC236}">
              <a16:creationId xmlns:a16="http://schemas.microsoft.com/office/drawing/2014/main" id="{2F203E4D-C3B1-5A72-6E18-3FFB7655D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2538413</xdr:colOff>
      <xdr:row>16</xdr:row>
      <xdr:rowOff>9525</xdr:rowOff>
    </xdr:from>
    <xdr:to>
      <xdr:col>8</xdr:col>
      <xdr:colOff>4763</xdr:colOff>
      <xdr:row>32</xdr:row>
      <xdr:rowOff>4762</xdr:rowOff>
    </xdr:to>
    <xdr:graphicFrame macro="">
      <xdr:nvGraphicFramePr>
        <xdr:cNvPr id="5" name="Chart 4">
          <a:extLst>
            <a:ext uri="{FF2B5EF4-FFF2-40B4-BE49-F238E27FC236}">
              <a16:creationId xmlns:a16="http://schemas.microsoft.com/office/drawing/2014/main" id="{15E763E1-10C7-E8A5-49F4-32700DE695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814387</xdr:colOff>
      <xdr:row>20</xdr:row>
      <xdr:rowOff>4763</xdr:rowOff>
    </xdr:from>
    <xdr:to>
      <xdr:col>16</xdr:col>
      <xdr:colOff>19050</xdr:colOff>
      <xdr:row>37</xdr:row>
      <xdr:rowOff>0</xdr:rowOff>
    </xdr:to>
    <xdr:graphicFrame macro="">
      <xdr:nvGraphicFramePr>
        <xdr:cNvPr id="6" name="Chart 5">
          <a:extLst>
            <a:ext uri="{FF2B5EF4-FFF2-40B4-BE49-F238E27FC236}">
              <a16:creationId xmlns:a16="http://schemas.microsoft.com/office/drawing/2014/main" id="{AB04425F-D05E-472B-90B2-82B10BA625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38</xdr:row>
      <xdr:rowOff>180974</xdr:rowOff>
    </xdr:from>
    <xdr:to>
      <xdr:col>16</xdr:col>
      <xdr:colOff>0</xdr:colOff>
      <xdr:row>55</xdr:row>
      <xdr:rowOff>28574</xdr:rowOff>
    </xdr:to>
    <xdr:graphicFrame macro="">
      <xdr:nvGraphicFramePr>
        <xdr:cNvPr id="7" name="Chart 6">
          <a:extLst>
            <a:ext uri="{FF2B5EF4-FFF2-40B4-BE49-F238E27FC236}">
              <a16:creationId xmlns:a16="http://schemas.microsoft.com/office/drawing/2014/main" id="{A78707B4-A236-4302-8B88-BC6D501D1F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631031</xdr:colOff>
      <xdr:row>2</xdr:row>
      <xdr:rowOff>11905</xdr:rowOff>
    </xdr:from>
    <xdr:to>
      <xdr:col>14</xdr:col>
      <xdr:colOff>21431</xdr:colOff>
      <xdr:row>17</xdr:row>
      <xdr:rowOff>40480</xdr:rowOff>
    </xdr:to>
    <xdr:graphicFrame macro="">
      <xdr:nvGraphicFramePr>
        <xdr:cNvPr id="2" name="Chart 1">
          <a:extLst>
            <a:ext uri="{FF2B5EF4-FFF2-40B4-BE49-F238E27FC236}">
              <a16:creationId xmlns:a16="http://schemas.microsoft.com/office/drawing/2014/main" id="{5E6C5A04-BBFA-CADA-EC43-2E9257454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559595</xdr:colOff>
      <xdr:row>19</xdr:row>
      <xdr:rowOff>158350</xdr:rowOff>
    </xdr:from>
    <xdr:to>
      <xdr:col>13</xdr:col>
      <xdr:colOff>631032</xdr:colOff>
      <xdr:row>35</xdr:row>
      <xdr:rowOff>44050</xdr:rowOff>
    </xdr:to>
    <xdr:graphicFrame macro="">
      <xdr:nvGraphicFramePr>
        <xdr:cNvPr id="3" name="Chart 2">
          <a:extLst>
            <a:ext uri="{FF2B5EF4-FFF2-40B4-BE49-F238E27FC236}">
              <a16:creationId xmlns:a16="http://schemas.microsoft.com/office/drawing/2014/main" id="{4BCF877F-1595-6434-F96D-38B716490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52">
    <v t="i">0</v>
    <v t="i">1</v>
    <v t="i">2</v>
    <v t="i">3</v>
    <v t="i">4</v>
    <v t="i">7</v>
    <v t="i">8</v>
    <v t="i">9</v>
    <v t="i">10</v>
    <v t="i">11</v>
    <v t="i">14</v>
    <v t="i">15</v>
    <v t="i">16</v>
    <v t="i">17</v>
    <v t="i">18</v>
    <v t="i">21</v>
    <v t="i">22</v>
    <v t="i">23</v>
    <v t="i">24</v>
    <v t="i">25</v>
    <v t="i">28</v>
    <v t="i">29</v>
    <v t="i">30</v>
    <v t="i">31</v>
    <v t="i">32</v>
    <v t="i">35</v>
    <v t="i">36</v>
    <v t="i">37</v>
    <v t="i">38</v>
    <v t="i">39</v>
    <v t="i">43</v>
    <v t="i">44</v>
    <v t="i">45</v>
    <v t="i">46</v>
    <v t="i">49</v>
    <v t="i">50</v>
    <v t="i">51</v>
    <v t="i">52</v>
    <v t="i">53</v>
    <v t="i">56</v>
    <v t="i">57</v>
    <v t="i">58</v>
    <v t="i">59</v>
    <v t="i">60</v>
    <v t="i">64</v>
    <v t="i">65</v>
    <v t="i">66</v>
    <v t="i">67</v>
    <v t="i">70</v>
    <v t="i">71</v>
    <v t="i">72</v>
    <v t="i">73</v>
    <v t="i">74</v>
    <v t="i">77</v>
    <v t="i">79</v>
    <v t="i">80</v>
    <v t="i">81</v>
    <v t="i">84</v>
    <v t="i">85</v>
    <v t="i">86</v>
    <v t="i">87</v>
    <v t="i">88</v>
    <v t="i">91</v>
    <v t="i">92</v>
    <v t="i">93</v>
    <v t="i">94</v>
    <v t="i">95</v>
    <v t="i">98</v>
    <v t="i">99</v>
    <v t="i">100</v>
    <v t="i">101</v>
    <v t="i">102</v>
    <v t="i">105</v>
    <v t="i">106</v>
    <v t="i">107</v>
    <v t="i">108</v>
    <v t="i">109</v>
    <v t="i">112</v>
    <v t="i">113</v>
    <v t="i">114</v>
    <v t="i">115</v>
    <v t="i">116</v>
    <v t="i">119</v>
    <v t="i">120</v>
    <v t="i">121</v>
    <v t="i">122</v>
    <v t="i">123</v>
    <v t="i">126</v>
    <v t="i">127</v>
    <v t="i">128</v>
    <v t="i">129</v>
    <v t="i">130</v>
    <v t="i">133</v>
    <v t="i">134</v>
    <v t="i">135</v>
    <v t="i">136</v>
    <v t="i">137</v>
    <v t="i">141</v>
    <v t="i">142</v>
    <v t="i">143</v>
    <v t="i">144</v>
    <v t="i">147</v>
    <v t="i">148</v>
    <v t="i">149</v>
    <v t="i">150</v>
    <v t="i">151</v>
    <v t="i">154</v>
    <v t="i">155</v>
    <v t="i">156</v>
    <v t="i">157</v>
    <v t="i">158</v>
    <v t="i">161</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210</v>
    <v t="i">211</v>
    <v t="i">212</v>
    <v t="i">213</v>
    <v t="i">214</v>
    <v t="i">217</v>
    <v t="i">218</v>
    <v t="i">219</v>
    <v t="i">221</v>
    <v t="i">224</v>
    <v t="i">225</v>
    <v t="i">226</v>
    <v t="i">227</v>
    <v t="i">228</v>
    <v t="i">231</v>
    <v t="i">232</v>
    <v t="i">233</v>
    <v t="i">234</v>
    <v t="i">235</v>
    <v t="i">238</v>
    <v t="i">239</v>
    <v t="i">240</v>
    <v t="i">241</v>
    <v t="i">242</v>
    <v t="i">245</v>
    <v t="i">246</v>
    <v t="i">247</v>
    <v t="i">248</v>
    <v t="i">249</v>
    <v t="i">253</v>
    <v t="i">254</v>
    <v t="i">255</v>
    <v t="i">256</v>
    <v t="i">260</v>
    <v t="i">261</v>
    <v t="i">262</v>
    <v t="i">263</v>
    <v t="i">266</v>
    <v t="i">267</v>
    <v t="i">268</v>
    <v t="i">269</v>
    <v t="i">270</v>
    <v t="i">274</v>
    <v t="i">275</v>
    <v t="i">276</v>
    <v t="i">277</v>
    <v t="i">280</v>
    <v t="i">281</v>
    <v t="i">282</v>
    <v t="i">283</v>
    <v t="i">284</v>
    <v t="i">287</v>
    <v t="i">288</v>
    <v t="i">289</v>
    <v t="i">290</v>
    <v t="i">291</v>
    <v t="i">294</v>
    <v t="i">295</v>
    <v t="i">296</v>
    <v t="i">297</v>
    <v t="i">298</v>
    <v t="i">301</v>
    <v t="i">302</v>
    <v t="i">303</v>
    <v t="i">304</v>
    <v t="i">305</v>
    <v t="i">309</v>
    <v t="i">310</v>
    <v t="i">311</v>
    <v t="i">312</v>
    <v t="i">315</v>
    <v t="i">316</v>
    <v t="i">317</v>
    <v t="i">318</v>
    <v t="i">319</v>
    <v t="i">322</v>
    <v t="i">323</v>
    <v t="i">324</v>
    <v t="i">325</v>
    <v t="i">326</v>
    <v t="i">329</v>
    <v t="i">330</v>
    <v t="i">331</v>
    <v t="i">332</v>
    <v t="i">333</v>
    <v t="i">336</v>
    <v t="i">337</v>
    <v t="i">338</v>
    <v t="i">339</v>
    <v t="i">340</v>
    <v t="i">343</v>
    <v t="i">344</v>
    <v t="i">345</v>
    <v t="i">346</v>
    <v t="i">350</v>
    <v t="i">351</v>
    <v t="i">352</v>
    <v t="i">353</v>
    <v t="i">354</v>
    <v t="i">357</v>
    <v t="i">358</v>
    <v t="i">359</v>
    <v t="i">360</v>
    <v t="i">361</v>
    <v t="i">364</v>
    <v t="i">365</v>
  </a>
  <a r="1" c="252">
    <v>72.08</v>
    <v>72.11</v>
    <v>72.739999999999995</v>
    <v>73</v>
    <v>72.930000000000007</v>
    <v>73.67</v>
    <v>73.77</v>
    <v>73</v>
    <v>73.569999999999993</v>
    <v>73.599999999999994</v>
    <v>73.95</v>
    <v>73.28</v>
    <v>71.67</v>
    <v>72.489999999999995</v>
    <v>73.56</v>
    <v>73.39</v>
    <v>73.63</v>
    <v>74.19</v>
    <v>73.209999999999994</v>
    <v>73.680000000000007</v>
    <v>72.239999999999995</v>
    <v>70.3</v>
    <v>69.739999999999995</v>
    <v>68.849999999999994</v>
    <v>68.239999999999995</v>
    <v>67.680000000000007</v>
    <v>67.37</v>
    <v>66.58</v>
    <v>65.66</v>
    <v>65.63</v>
    <v>65.72</v>
    <v>67.52</v>
    <v>66.680000000000007</v>
    <v>66.680000000000007</v>
    <v>66.8</v>
    <v>66.709999999999994</v>
    <v>68.7</v>
    <v>68.569999999999993</v>
    <v>67.72</v>
    <v>67.650000000000006</v>
    <v>67.88</v>
    <v>68.17</v>
    <v>68.8</v>
    <v>70.180000000000007</v>
    <v>68.77</v>
    <v>69.73</v>
    <v>69.09</v>
    <v>67.760000000000005</v>
    <v>68.8</v>
    <v>69.400000000000006</v>
    <v>68.37</v>
    <v>68.569999999999993</v>
    <v>69.45</v>
    <v>69.09</v>
    <v>70.23</v>
    <v>69.430000000000007</v>
    <v>68.86</v>
    <v>68.31</v>
    <v>69.38</v>
    <v>70.459999999999994</v>
    <v>70.95</v>
    <v>70.47</v>
    <v>69.89</v>
    <v>69.37</v>
    <v>70.64</v>
    <v>72.150000000000006</v>
    <v>72.400000000000006</v>
    <v>72.540000000000006</v>
    <v>72.39</v>
    <v>72.099999999999994</v>
    <v>70.86</v>
    <v>72.959999999999994</v>
    <v>71.959999999999994</v>
    <v>71.040000000000006</v>
    <v>71.540000000000006</v>
    <v>70.34</v>
    <v>69.239999999999995</v>
    <v>69.790000000000006</v>
    <v>70.5</v>
    <v>70.28</v>
    <v>69.95</v>
    <v>70.53</v>
    <v>69.760000000000005</v>
    <v>68.819999999999993</v>
    <v>69.16</v>
    <v>68.599999999999994</v>
    <v>69.040000000000006</v>
    <v>69.010000000000005</v>
    <v>69.540000000000006</v>
    <v>69.92</v>
    <v>69.56</v>
    <v>69.930000000000007</v>
    <v>69.72</v>
    <v>70.16</v>
    <v>69.930000000000007</v>
    <v>68.849999999999994</v>
    <v>68.41</v>
    <v>67.23</v>
    <v>67.73</v>
    <v>68.680000000000007</v>
    <v>69.8</v>
    <v>69.87</v>
    <v>70.290000000000006</v>
    <v>70.739999999999995</v>
    <v>71.52</v>
    <v>71.56</v>
    <v>71.22</v>
    <v>70.19</v>
    <v>69.75</v>
    <v>68.900000000000006</v>
    <v>68.069999999999993</v>
    <v>67.64</v>
    <v>65.8</v>
    <v>65.3</v>
    <v>63.59</v>
    <v>63.29</v>
    <v>61.04</v>
    <v>61.23</v>
    <v>61.23</v>
    <v>60.69</v>
    <v>62.06</v>
    <v>62.53</v>
    <v>63.27</v>
    <v>64.930000000000007</v>
    <v>64.89</v>
    <v>65.69</v>
    <v>66.150000000000006</v>
    <v>66.37</v>
    <v>65.599999999999994</v>
    <v>64</v>
    <v>62.71</v>
    <v>61.84</v>
    <v>64.06</v>
    <v>63.3</v>
    <v>63.69</v>
    <v>61.94</v>
    <v>62.7</v>
    <v>63.06</v>
    <v>63.97</v>
    <v>63.63</v>
    <v>64.05</v>
    <v>63.88</v>
    <v>63.52</v>
    <v>62.92</v>
    <v>63.17</v>
    <v>63.72</v>
    <v>62.25</v>
    <v>65.709999999999994</v>
    <v>65.27</v>
    <v>65.989999999999995</v>
    <v>65.930000000000007</v>
    <v>65.69</v>
    <v>65.53</v>
    <v>65.900000000000006</v>
    <v>65.849999999999994</v>
    <v>66.27</v>
    <v>66.489999999999995</v>
    <v>65.78</v>
    <v>66.989999999999995</v>
    <v>67.48</v>
    <v>67.37</v>
    <v>66.72</v>
    <v>67.16</v>
    <v>67.31</v>
    <v>67.45</v>
    <v>68.03</v>
    <v>67.62</v>
    <v>70.790000000000006</v>
    <v>70.319999999999993</v>
    <v>70.05</v>
    <v>69.760000000000005</v>
    <v>70.010000000000005</v>
    <v>68.77</v>
    <v>68.87</v>
    <v>69.48</v>
    <v>71.64</v>
    <v>71.91</v>
    <v>71.599999999999994</v>
    <v>71.489999999999995</v>
    <v>72.34</v>
    <v>71.58</v>
    <v>72.290000000000006</v>
    <v>72.569999999999993</v>
    <v>73.17</v>
    <v>73.02</v>
    <v>72.33</v>
    <v>71.17</v>
    <v>71.36</v>
    <v>70.17</v>
    <v>69.3</v>
    <v>68.599999999999994</v>
    <v>68.290000000000006</v>
    <v>67.650000000000006</v>
    <v>67.010000000000005</v>
    <v>65.180000000000007</v>
    <v>67.040000000000006</v>
    <v>67.5</v>
    <v>67.7</v>
    <v>67.31</v>
    <v>67.48</v>
    <v>68.290000000000006</v>
    <v>66.87</v>
    <v>65.56</v>
    <v>65.13</v>
    <v>65.44</v>
    <v>64.72</v>
    <v>64.7</v>
    <v>65.38</v>
    <v>64.41</v>
    <v>65.03</v>
    <v>66.459999999999994</v>
    <v>66.31</v>
    <v>66.540000000000006</v>
    <v>67.95</v>
    <v>67.42</v>
    <v>68.260000000000005</v>
    <v>66.55</v>
    <v>67.709999999999994</v>
    <v>67.849999999999994</v>
    <v>68.02</v>
    <v>66.55</v>
    <v>67.459999999999994</v>
    <v>67.11</v>
    <v>68.25</v>
    <v>68.959999999999994</v>
    <v>69.27</v>
    <v>69.39</v>
    <v>69.459999999999994</v>
    <v>69.650000000000006</v>
    <v>68.45</v>
    <v>68.8</v>
    <v>68.959999999999994</v>
    <v>69.5</v>
    <v>69.5</v>
    <v>70.17</v>
    <v>69.56</v>
    <v>69.23</v>
    <v>68.23</v>
    <v>69.400000000000006</v>
    <v>70.73</v>
    <v>70.44</v>
    <v>70.13</v>
    <v>69.900000000000006</v>
    <v>69.849999999999994</v>
    <v>70.819999999999993</v>
    <v>70.680000000000007</v>
    <v>70.89</v>
    <v>68.92</v>
    <v>68.84</v>
    <v>68.63</v>
    <v>67.88</v>
    <v>66.81</v>
  </a>
  <a r="1" c="252">
    <v>165.23</v>
    <v>166.47</v>
    <v>167.63</v>
    <v>166.65</v>
    <v>165.02</v>
    <v>165.33</v>
    <v>163.77000000000001</v>
    <v>163.76</v>
    <v>168.41</v>
    <v>169.68</v>
    <v>169.59</v>
    <v>168.54</v>
    <v>167.45</v>
    <v>165.79</v>
    <v>173.57</v>
    <v>173.5</v>
    <v>171.77</v>
    <v>173.55500000000001</v>
    <v>173.75</v>
    <v>172.57</v>
    <v>172.07</v>
    <v>172.07</v>
    <v>172.69</v>
    <v>175.05</v>
    <v>175.16</v>
    <v>174.2</v>
    <v>171.56</v>
    <v>171.84</v>
    <v>172.99</v>
    <v>175.43</v>
    <v>177.3</v>
    <v>177.25</v>
    <v>180.09</v>
    <v>180.95</v>
    <v>179.58</v>
    <v>179.21</v>
    <v>177.82</v>
    <v>180.57</v>
    <v>180.96</v>
    <v>183.79</v>
    <v>183.31</v>
    <v>183.95</v>
    <v>186.01</v>
    <v>184.92</v>
    <v>185.01</v>
    <v>183.96</v>
    <v>187</v>
    <v>186.68</v>
    <v>185.27</v>
    <v>188.06</v>
    <v>189.25</v>
    <v>189.59</v>
    <v>193.97</v>
    <v>192.46</v>
    <v>191.33</v>
    <v>191.81</v>
    <v>190.68</v>
    <v>188.61</v>
    <v>188.08</v>
    <v>189.77</v>
    <v>190.54</v>
    <v>190.69</v>
    <v>193.99</v>
    <v>193.73</v>
    <v>195.1</v>
    <v>193.13</v>
    <v>191.94</v>
    <v>192.75</v>
    <v>193.62</v>
    <v>194.5</v>
    <v>193.22</v>
    <v>195.83</v>
    <v>196.45</v>
    <v>195.60499999999999</v>
    <v>192.58</v>
    <v>191.17</v>
    <v>181.99</v>
    <v>178.85</v>
    <v>179.8</v>
    <v>178.19</v>
    <v>177.97</v>
    <v>177.79</v>
    <v>179.46</v>
    <v>177.45</v>
    <v>176.57</v>
    <v>174</v>
    <v>174.49</v>
    <v>175.84</v>
    <v>177.23</v>
    <v>181.12</v>
    <v>176.38</v>
    <v>178.61</v>
    <v>180.19</v>
    <v>184.12</v>
    <v>187.65</v>
    <v>187.87</v>
    <v>189.46</v>
    <v>189.7</v>
    <v>182.91</v>
    <v>177.56</v>
    <v>178.18</v>
    <v>179.36</v>
    <v>176.3</v>
    <v>174.21</v>
    <v>175.74</v>
    <v>175.01</v>
    <v>177.97</v>
    <v>179.07</v>
    <v>175.49</v>
    <v>173.93</v>
    <v>174.79</v>
    <v>176.08</v>
    <v>171.96</v>
    <v>170.43</v>
    <v>170.69</v>
    <v>171.21</v>
    <v>173.75</v>
    <v>172.4</v>
    <v>173.66</v>
    <v>174.91</v>
    <v>177.49</v>
    <v>178.99</v>
    <v>178.39</v>
    <v>179.8</v>
    <v>180.71</v>
    <v>178.85</v>
    <v>178.72</v>
    <v>177.15</v>
    <v>175.84</v>
    <v>175.46</v>
    <v>172.88</v>
    <v>173</v>
    <v>173.44</v>
    <v>171.1</v>
    <v>166.89</v>
    <v>168.22</v>
    <v>170.29</v>
    <v>170.77</v>
    <v>173.97</v>
    <v>177.57</v>
    <v>176.65</v>
    <v>179.23</v>
    <v>181.82</v>
    <v>182.89</v>
    <v>182.41</v>
    <v>186.4</v>
    <v>184.8</v>
    <v>187.44</v>
    <v>188.01</v>
    <v>189.71</v>
    <v>189.69</v>
    <v>191.45</v>
    <v>190.64</v>
    <v>191.31</v>
    <v>189.97</v>
    <v>189.79</v>
    <v>190.4</v>
    <v>189.37</v>
    <v>189.95</v>
    <v>191.24</v>
    <v>189.43</v>
    <v>193.42</v>
    <v>192.32</v>
    <v>194.27</v>
    <v>195.71</v>
    <v>193.18</v>
    <v>194.71</v>
    <v>197.96</v>
    <v>198.11</v>
    <v>197.57</v>
    <v>195.89</v>
    <v>196.94</v>
    <v>194.83</v>
    <v>194.68</v>
    <v>193.6</v>
    <v>193.05</v>
    <v>193.15</v>
    <v>193.58</v>
    <v>192.53</v>
    <v>185.64</v>
    <v>184.25</v>
    <v>181.91</v>
    <v>181.18</v>
    <v>185.56</v>
    <v>185.14</v>
    <v>186.19</v>
    <v>185.59</v>
    <v>185.92</v>
    <v>183.63</v>
    <v>182.68</v>
    <v>188.63</v>
    <v>191.56</v>
    <v>193.89</v>
    <v>195.18</v>
    <v>194.5</v>
    <v>194.17</v>
    <v>192.42</v>
    <v>191.73</v>
    <v>188.04</v>
    <v>184.4</v>
    <v>186.86</v>
    <v>185.85</v>
    <v>187.68</v>
    <v>189.3</v>
    <v>189.41</v>
    <v>188.32</v>
    <v>188.85</v>
    <v>187.15</v>
    <v>185.04</v>
    <v>184.15</v>
    <v>183.86</v>
    <v>182.31</v>
    <v>181.56</v>
    <v>182.32</v>
    <v>184.37</v>
    <v>182.52</v>
    <v>181.16</v>
    <v>182.63</v>
    <v>181.42</v>
    <v>180.75</v>
    <v>179.66</v>
    <v>175.1</v>
    <v>170.12</v>
    <v>169.12</v>
    <v>169</v>
    <v>170.73</v>
    <v>172.75</v>
    <v>173.23</v>
    <v>171.13</v>
    <v>173</v>
    <v>172.62</v>
    <v>173.72</v>
    <v>176.08</v>
    <v>178.67</v>
    <v>171.37</v>
    <v>172.28</v>
    <v>170.85</v>
    <v>169.71</v>
    <v>173.31</v>
    <v>171.48</v>
    <v>170.03</v>
    <v>168.84</v>
    <v>169.65</v>
    <v>168.82</v>
    <v>169.58</v>
    <v>168.45</v>
    <v>169.67</v>
    <v>167.78</v>
    <v>175.04</v>
    <v>176.55</v>
    <v>172.69</v>
    <v>169.38</v>
  </a>
</arrayData>
</file>

<file path=xl/richData/rdrichvalue.xml><?xml version="1.0" encoding="utf-8"?>
<rvData xmlns="http://schemas.microsoft.com/office/spreadsheetml/2017/richdata" count="787">
  <rv s="0">
    <v>0</v>
    <v>8</v>
    <v>7</v>
    <v>6</v>
  </rv>
  <rv s="1">
    <v>https://www.bing.com/financeapi/forcetrigger?t=a1nhlh&amp;q=XNAS%3aAMZN&amp;form=skydnc</v>
    <v>Learn more on Bing</v>
  </rv>
  <rv s="2">
    <v>en-US</v>
    <v>a1nhlh</v>
    <v>268435456</v>
    <v>1</v>
    <v>Powered by Refinitiv</v>
    <v>0</v>
    <v>AMAZON.COM, INC. (XNAS:AMZN)</v>
    <v>2</v>
    <v>3</v>
    <v>Finance</v>
    <v>4</v>
    <v>189.77</v>
    <v>101.15</v>
    <v>1.1428</v>
    <v>-2.04</v>
    <v>-7.1709999999999992E-4</v>
    <v>-1.1128000000000001E-2</v>
    <v>-0.13</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1525000</v>
    <v>Nasdaq Stock Market</v>
    <v>XNAS</v>
    <v>XNAS</v>
    <v>410 Terry Ave N, SEATTLE, WA, 98109 US</v>
    <v>184.57</v>
    <v>Diversified Retail</v>
    <v>Stock</v>
    <v>45399.973504073438</v>
    <v>1</v>
    <v>179.82</v>
    <v>1906012000000</v>
    <v>AMAZON.COM, INC.</v>
    <v>AMAZON.COM, INC.</v>
    <v>184.31</v>
    <v>63.446399999999997</v>
    <v>183.32</v>
    <v>181.28</v>
    <v>181.15</v>
    <v>10397190000</v>
    <v>AMZN</v>
    <v>AMAZON.COM, INC. (XNAS:AMZN)</v>
    <v>31333251</v>
    <v>36439401</v>
    <v>1996</v>
  </rv>
  <rv s="3">
    <v>2</v>
  </rv>
  <rv s="1">
    <v>https://www.bing.com/financeapi/forcetrigger?t=a1zzmw&amp;q=XNYS%3aPM&amp;form=skydnc</v>
    <v>Learn more on Bing</v>
  </rv>
  <rv s="2">
    <v>en-US</v>
    <v>a1zzmw</v>
    <v>268435456</v>
    <v>1</v>
    <v>Powered by Refinitiv</v>
    <v>0</v>
    <v>Philip Morris International Inc. (XNYS:PM)</v>
    <v>2</v>
    <v>3</v>
    <v>Finance</v>
    <v>4</v>
    <v>101.91500000000001</v>
    <v>87.23</v>
    <v>0.63660000000000005</v>
    <v>1.0900000000000001</v>
    <v>2.208E-4</v>
    <v>1.2179000000000001E-2</v>
    <v>0.02</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90.63</v>
    <v>Food &amp; Tobacco</v>
    <v>Stock</v>
    <v>45399.971183008594</v>
    <v>4</v>
    <v>89.3</v>
    <v>140826775090</v>
    <v>Philip Morris International Inc.</v>
    <v>Philip Morris International Inc.</v>
    <v>89.89</v>
    <v>17.843299999999999</v>
    <v>89.5</v>
    <v>90.59</v>
    <v>90.6</v>
    <v>1554551000</v>
    <v>PM</v>
    <v>Philip Morris International Inc. (XNYS:PM)</v>
    <v>4766960</v>
    <v>6697768</v>
    <v>2007</v>
  </rv>
  <rv s="3">
    <v>5</v>
  </rv>
  <rv s="1">
    <v>https://www.bing.com/financeapi/forcetrigger?t=a1u3rw&amp;q=XNAS%3aGOOGL&amp;form=skydnc</v>
    <v>Learn more on Bing</v>
  </rv>
  <rv s="2">
    <v>en-US</v>
    <v>a1u3rw</v>
    <v>268435456</v>
    <v>1</v>
    <v>Powered by Refinitiv</v>
    <v>0</v>
    <v>ALPHABET INC. (XNAS:GOOGL)</v>
    <v>2</v>
    <v>3</v>
    <v>Finance</v>
    <v>4</v>
    <v>160.2225</v>
    <v>102.63</v>
    <v>1.0378000000000001</v>
    <v>1.07</v>
    <v>6.4320000000000008E-5</v>
    <v>6.9299999999999995E-3</v>
    <v>0.01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182502</v>
    <v>Nasdaq Stock Market</v>
    <v>XNAS</v>
    <v>XNAS</v>
    <v>1600 Amphitheatre Parkway, MOUNTAIN VIEW, CA, 94043 US</v>
    <v>157.08000000000001</v>
    <v>Software &amp; IT Services</v>
    <v>Stock</v>
    <v>45399.973236342186</v>
    <v>7</v>
    <v>154.58000000000001</v>
    <v>1928729000000</v>
    <v>ALPHABET INC.</v>
    <v>ALPHABET INC.</v>
    <v>155.62</v>
    <v>26.620200000000001</v>
    <v>154.4</v>
    <v>155.47</v>
    <v>155.47999999999999</v>
    <v>12433000000</v>
    <v>GOOGL</v>
    <v>ALPHABET INC. (XNAS:GOOGL)</v>
    <v>21752895</v>
    <v>28592037</v>
    <v>2015</v>
  </rv>
  <rv s="3">
    <v>8</v>
  </rv>
  <rv s="1">
    <v>https://www.bing.com/financeapi/forcetrigger?t=a1uj52&amp;q=XNYS%3aHD&amp;form=skydnc</v>
    <v>Learn more on Bing</v>
  </rv>
  <rv s="2">
    <v>en-US</v>
    <v>a1uj52</v>
    <v>268435456</v>
    <v>1</v>
    <v>Powered by Refinitiv</v>
    <v>0</v>
    <v>THE HOME DEPOT, INC. (XNYS:HD)</v>
    <v>2</v>
    <v>3</v>
    <v>Finance</v>
    <v>4</v>
    <v>396.87290000000002</v>
    <v>274.26</v>
    <v>1.0098</v>
    <v>-2.15</v>
    <v>5.1080000000000006E-4</v>
    <v>-6.4209999999999996E-3</v>
    <v>0.17</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337.25</v>
    <v>Specialty Retailers</v>
    <v>Stock</v>
    <v>45399.964622881249</v>
    <v>10</v>
    <v>331.94009999999997</v>
    <v>329696060008</v>
    <v>THE HOME DEPOT, INC.</v>
    <v>THE HOME DEPOT, INC.</v>
    <v>336.78</v>
    <v>22.169899999999998</v>
    <v>334.83</v>
    <v>332.68</v>
    <v>333</v>
    <v>991030600</v>
    <v>HD</v>
    <v>THE HOME DEPOT, INC. (XNYS:HD)</v>
    <v>4273500</v>
    <v>3939196</v>
    <v>1978</v>
  </rv>
  <rv s="3">
    <v>11</v>
  </rv>
  <rv s="1">
    <v>https://www.bing.com/financeapi/forcetrigger?t=a1ru6h&amp;q=XNYS%3aEIX&amp;form=skydnc</v>
    <v>Learn more on Bing</v>
  </rv>
  <rv s="2">
    <v>en-US</v>
    <v>a1ru6h</v>
    <v>268435456</v>
    <v>1</v>
    <v>Powered by Refinitiv</v>
    <v>0</v>
    <v>EDISON INTERNATIONAL (XNYS:EIX)</v>
    <v>2</v>
    <v>3</v>
    <v>Finance</v>
    <v>5</v>
    <v>74.92</v>
    <v>58.82</v>
    <v>0.97070000000000001</v>
    <v>1.23</v>
    <v>7.6429999999999996E-3</v>
    <v>1.8409999999999999E-2</v>
    <v>0.52</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PO Box 800, 2244 Walnut Grove Ave, ROSEMEAD, CA, 91770 US</v>
    <v>68.12</v>
    <v>Electrical Utilities &amp; IPPs</v>
    <v>Stock</v>
    <v>45399.958333344533</v>
    <v>13</v>
    <v>67</v>
    <v>26173634004</v>
    <v>EDISON INTERNATIONAL</v>
    <v>EDISON INTERNATIONAL</v>
    <v>67.37</v>
    <v>21.455400000000001</v>
    <v>66.81</v>
    <v>68.040000000000006</v>
    <v>68.56</v>
    <v>384680100</v>
    <v>EIX</v>
    <v>EDISON INTERNATIONAL (XNYS:EIX)</v>
    <v>1719143</v>
    <v>1655918</v>
    <v>1987</v>
  </rv>
  <rv s="3">
    <v>14</v>
  </rv>
  <rv s="1">
    <v>https://www.bing.com/financeapi/forcetrigger?t=a1mou2&amp;q=XNAS%3aAAPL&amp;form=skydnc</v>
    <v>Learn more on Bing</v>
  </rv>
  <rv s="2">
    <v>en-US</v>
    <v>a1mou2</v>
    <v>268435456</v>
    <v>1</v>
    <v>Powered by Refinitiv</v>
    <v>0</v>
    <v>APPLE INC. (XNAS:AAPL)</v>
    <v>2</v>
    <v>3</v>
    <v>Finance</v>
    <v>4</v>
    <v>199.62</v>
    <v>162.80000000000001</v>
    <v>1.2676000000000001</v>
    <v>-1.38</v>
    <v>2.1129999999999999E-3</v>
    <v>-8.1469999999999997E-3</v>
    <v>0.35499999999999998</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170.65</v>
    <v>Computers, Phones &amp; Household Electronics</v>
    <v>Stock</v>
    <v>45399.973493703124</v>
    <v>16</v>
    <v>168</v>
    <v>2594235840000</v>
    <v>APPLE INC.</v>
    <v>APPLE INC.</v>
    <v>169.61</v>
    <v>26.354600000000001</v>
    <v>169.38</v>
    <v>168</v>
    <v>168.35499999999999</v>
    <v>15441880000</v>
    <v>AAPL</v>
    <v>APPLE INC. (XNAS:AAPL)</v>
    <v>50876939</v>
    <v>64593123</v>
    <v>1977</v>
  </rv>
  <rv s="3">
    <v>17</v>
  </rv>
  <rv s="1">
    <v>https://www.bing.com/financeapi/forcetrigger?t=a1waa2&amp;q=XNYS%3aJPM&amp;form=skydnc</v>
    <v>Learn more on Bing</v>
  </rv>
  <rv s="2">
    <v>en-US</v>
    <v>a1waa2</v>
    <v>268435456</v>
    <v>1</v>
    <v>Powered by Refinitiv</v>
    <v>0</v>
    <v>JPMORGAN CHASE &amp; CO. (XNYS:JPM)</v>
    <v>2</v>
    <v>3</v>
    <v>Finance</v>
    <v>4</v>
    <v>200.94</v>
    <v>131.81</v>
    <v>1.1327</v>
    <v>-0.84</v>
    <v>1.111E-4</v>
    <v>-4.646E-3</v>
    <v>0.02</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and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offers investment and wealth management solutions.</v>
    <v>309926</v>
    <v>New York Stock Exchange</v>
    <v>XNYS</v>
    <v>XNYS</v>
    <v>383 Madison Avenue, NEW YORK, NY, 10179 US</v>
    <v>182.41990000000001</v>
    <v>Banking Services</v>
    <v>Stock</v>
    <v>45399.970166272658</v>
    <v>19</v>
    <v>179.2</v>
    <v>516861496360</v>
    <v>JPMORGAN CHASE &amp; CO.</v>
    <v>JPMORGAN CHASE &amp; CO.</v>
    <v>181.37</v>
    <v>11.139900000000001</v>
    <v>180.8</v>
    <v>179.96</v>
    <v>180.1</v>
    <v>2872091000</v>
    <v>JPM</v>
    <v>JPMORGAN CHASE &amp; CO. (XNYS:JPM)</v>
    <v>9014563</v>
    <v>10180779</v>
    <v>1968</v>
  </rv>
  <rv s="3">
    <v>20</v>
  </rv>
  <rv s="1">
    <v>https://www.bing.com/financeapi/forcetrigger?t=a1wljc&amp;q=XNYS%3aKO&amp;form=skydnc</v>
    <v>Learn more on Bing</v>
  </rv>
  <rv s="2">
    <v>en-US</v>
    <v>a1wljc</v>
    <v>268435456</v>
    <v>1</v>
    <v>Powered by Refinitiv</v>
    <v>0</v>
    <v>THE COCA-COLA COMPANY (XNYS:KO)</v>
    <v>2</v>
    <v>3</v>
    <v>Finance</v>
    <v>4</v>
    <v>64.989999999999995</v>
    <v>51.55</v>
    <v>0.59409999999999996</v>
    <v>0.43</v>
    <v>-5.1270000000000005E-4</v>
    <v>7.4060000000000003E-3</v>
    <v>-0.03</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58.555</v>
    <v>Beverages</v>
    <v>Stock</v>
    <v>45399.97262649297</v>
    <v>22</v>
    <v>58.1</v>
    <v>252161503100</v>
    <v>THE COCA-COLA COMPANY</v>
    <v>THE COCA-COLA COMPANY</v>
    <v>58.28</v>
    <v>23.516500000000001</v>
    <v>58.06</v>
    <v>58.49</v>
    <v>58.48</v>
    <v>4311190000</v>
    <v>KO</v>
    <v>THE COCA-COLA COMPANY (XNYS:KO)</v>
    <v>13803989</v>
    <v>13744446</v>
    <v>1919</v>
  </rv>
  <rv s="3">
    <v>23</v>
  </rv>
  <rv s="1">
    <v>https://www.bing.com/financeapi/forcetrigger?t=bvsk7w&amp;q=XNYS%3aPLTR&amp;form=skydnc</v>
    <v>Learn more on Bing</v>
  </rv>
  <rv s="2">
    <v>en-US</v>
    <v>bvsk7w</v>
    <v>268435456</v>
    <v>1</v>
    <v>Powered by Refinitiv</v>
    <v>0</v>
    <v>PALANTIR TECHNOLOGIES INC. (XNYS:PLTR)</v>
    <v>2</v>
    <v>3</v>
    <v>Finance</v>
    <v>4</v>
    <v>27.5</v>
    <v>7.28</v>
    <v>2.7601</v>
    <v>-0.58499999999999996</v>
    <v>-3.519E-3</v>
    <v>-2.6737E-2</v>
    <v>-7.4999999999999997E-2</v>
    <v>USD</v>
    <v>Palantir Technologies Inc. is engaged in building software to assist in counterterrorism investigations and operations. It has built four principal software platforms, including Palantir Gotham (Gotham), Palantir Foundry (Foundry), Palantir Apollo (Apollo), and Palantir Artificial Intelligence Platform (AIP). Apollo is a cloud-agnostic, single control layer that coordinates ongoing delivery of new features, security updates, and platform configurations, helping to ensure the continuous operation of critical systems. Gotham enables users to identify patterns hidden deep within datasets, ranging from signals intelligence sources to reports from confidential informants. Foundry transforms the ways organizations operate by creating a central operating system for their data. AIP enables responsible artificial intelligence (AI)-advantage across the enterprise by using primary, core components built to effectively activate large language models (LLMs) and other AI within any organization.</v>
    <v>3735</v>
    <v>New York Stock Exchange</v>
    <v>XNYS</v>
    <v>XNYS</v>
    <v>1200 17Th Street, Floor 15, DENVER, CO, 80202 US</v>
    <v>22.11</v>
    <v>Software &amp; IT Services</v>
    <v>Stock</v>
    <v>45399.973565115622</v>
    <v>25</v>
    <v>21.22</v>
    <v>47098747760</v>
    <v>PALANTIR TECHNOLOGIES INC.</v>
    <v>PALANTIR TECHNOLOGIES INC.</v>
    <v>22.01</v>
    <v>241.8749</v>
    <v>21.88</v>
    <v>21.295000000000002</v>
    <v>21.234999999999999</v>
    <v>2211728000</v>
    <v>PLTR</v>
    <v>PALANTIR TECHNOLOGIES INC. (XNYS:PLTR)</v>
    <v>30103046</v>
    <v>41945125</v>
    <v>2003</v>
  </rv>
  <rv s="3">
    <v>26</v>
  </rv>
  <rv s="4">
    <fb>45033</fb>
    <v>6</v>
  </rv>
  <rv s="4">
    <fb>72.08</fb>
    <v>7</v>
  </rv>
  <rv s="4">
    <fb>165.23</fb>
    <v>7</v>
  </rv>
  <rv s="4">
    <fb>45034</fb>
    <v>6</v>
  </rv>
  <rv s="4">
    <fb>72.11</fb>
    <v>7</v>
  </rv>
  <rv s="4">
    <fb>166.47</fb>
    <v>7</v>
  </rv>
  <rv s="4">
    <fb>45035</fb>
    <v>6</v>
  </rv>
  <rv s="4">
    <fb>72.739999999999995</fb>
    <v>7</v>
  </rv>
  <rv s="4">
    <fb>167.63</fb>
    <v>7</v>
  </rv>
  <rv s="4">
    <fb>45036</fb>
    <v>6</v>
  </rv>
  <rv s="4">
    <fb>73</fb>
    <v>7</v>
  </rv>
  <rv s="4">
    <fb>166.65</fb>
    <v>7</v>
  </rv>
  <rv s="4">
    <fb>45037</fb>
    <v>6</v>
  </rv>
  <rv s="4">
    <fb>72.930000000000007</fb>
    <v>7</v>
  </rv>
  <rv s="4">
    <fb>165.02</fb>
    <v>7</v>
  </rv>
  <rv s="4">
    <fb>45040</fb>
    <v>6</v>
  </rv>
  <rv s="4">
    <fb>73.67</fb>
    <v>7</v>
  </rv>
  <rv s="4">
    <fb>165.33</fb>
    <v>7</v>
  </rv>
  <rv s="4">
    <fb>45041</fb>
    <v>6</v>
  </rv>
  <rv s="4">
    <fb>73.77</fb>
    <v>7</v>
  </rv>
  <rv s="4">
    <fb>163.77000000000001</fb>
    <v>7</v>
  </rv>
  <rv s="4">
    <fb>45042</fb>
    <v>6</v>
  </rv>
  <rv s="4">
    <fb>163.76</fb>
    <v>7</v>
  </rv>
  <rv s="4">
    <fb>45043</fb>
    <v>6</v>
  </rv>
  <rv s="4">
    <fb>73.569999999999993</fb>
    <v>7</v>
  </rv>
  <rv s="4">
    <fb>168.41</fb>
    <v>7</v>
  </rv>
  <rv s="4">
    <fb>45044</fb>
    <v>6</v>
  </rv>
  <rv s="4">
    <fb>73.599999999999994</fb>
    <v>7</v>
  </rv>
  <rv s="4">
    <fb>169.68</fb>
    <v>7</v>
  </rv>
  <rv s="4">
    <fb>45047</fb>
    <v>6</v>
  </rv>
  <rv s="4">
    <fb>73.95</fb>
    <v>7</v>
  </rv>
  <rv s="4">
    <fb>169.59</fb>
    <v>7</v>
  </rv>
  <rv s="4">
    <fb>45048</fb>
    <v>6</v>
  </rv>
  <rv s="4">
    <fb>73.28</fb>
    <v>7</v>
  </rv>
  <rv s="4">
    <fb>168.54</fb>
    <v>7</v>
  </rv>
  <rv s="4">
    <fb>45049</fb>
    <v>6</v>
  </rv>
  <rv s="4">
    <fb>71.67</fb>
    <v>7</v>
  </rv>
  <rv s="4">
    <fb>167.45</fb>
    <v>7</v>
  </rv>
  <rv s="4">
    <fb>45050</fb>
    <v>6</v>
  </rv>
  <rv s="4">
    <fb>72.489999999999995</fb>
    <v>7</v>
  </rv>
  <rv s="4">
    <fb>165.79</fb>
    <v>7</v>
  </rv>
  <rv s="4">
    <fb>45051</fb>
    <v>6</v>
  </rv>
  <rv s="4">
    <fb>73.56</fb>
    <v>7</v>
  </rv>
  <rv s="4">
    <fb>173.57</fb>
    <v>7</v>
  </rv>
  <rv s="4">
    <fb>45054</fb>
    <v>6</v>
  </rv>
  <rv s="4">
    <fb>73.39</fb>
    <v>7</v>
  </rv>
  <rv s="4">
    <fb>173.5</fb>
    <v>7</v>
  </rv>
  <rv s="4">
    <fb>45055</fb>
    <v>6</v>
  </rv>
  <rv s="4">
    <fb>73.63</fb>
    <v>7</v>
  </rv>
  <rv s="4">
    <fb>171.77</fb>
    <v>7</v>
  </rv>
  <rv s="4">
    <fb>45056</fb>
    <v>6</v>
  </rv>
  <rv s="4">
    <fb>74.19</fb>
    <v>7</v>
  </rv>
  <rv s="4">
    <fb>173.55500000000001</fb>
    <v>7</v>
  </rv>
  <rv s="4">
    <fb>45057</fb>
    <v>6</v>
  </rv>
  <rv s="4">
    <fb>73.209999999999994</fb>
    <v>7</v>
  </rv>
  <rv s="4">
    <fb>173.75</fb>
    <v>7</v>
  </rv>
  <rv s="4">
    <fb>45058</fb>
    <v>6</v>
  </rv>
  <rv s="4">
    <fb>73.680000000000007</fb>
    <v>7</v>
  </rv>
  <rv s="4">
    <fb>172.57</fb>
    <v>7</v>
  </rv>
  <rv s="4">
    <fb>45061</fb>
    <v>6</v>
  </rv>
  <rv s="4">
    <fb>72.239999999999995</fb>
    <v>7</v>
  </rv>
  <rv s="4">
    <fb>172.07</fb>
    <v>7</v>
  </rv>
  <rv s="4">
    <fb>45062</fb>
    <v>6</v>
  </rv>
  <rv s="4">
    <fb>70.3</fb>
    <v>7</v>
  </rv>
  <rv s="4">
    <fb>45063</fb>
    <v>6</v>
  </rv>
  <rv s="4">
    <fb>69.739999999999995</fb>
    <v>7</v>
  </rv>
  <rv s="4">
    <fb>172.69</fb>
    <v>7</v>
  </rv>
  <rv s="4">
    <fb>45064</fb>
    <v>6</v>
  </rv>
  <rv s="4">
    <fb>68.849999999999994</fb>
    <v>7</v>
  </rv>
  <rv s="4">
    <fb>175.05</fb>
    <v>7</v>
  </rv>
  <rv s="4">
    <fb>45065</fb>
    <v>6</v>
  </rv>
  <rv s="4">
    <fb>68.239999999999995</fb>
    <v>7</v>
  </rv>
  <rv s="4">
    <fb>175.16</fb>
    <v>7</v>
  </rv>
  <rv s="4">
    <fb>45068</fb>
    <v>6</v>
  </rv>
  <rv s="4">
    <fb>67.680000000000007</fb>
    <v>7</v>
  </rv>
  <rv s="4">
    <fb>174.2</fb>
    <v>7</v>
  </rv>
  <rv s="4">
    <fb>45069</fb>
    <v>6</v>
  </rv>
  <rv s="4">
    <fb>67.37</fb>
    <v>7</v>
  </rv>
  <rv s="4">
    <fb>171.56</fb>
    <v>7</v>
  </rv>
  <rv s="4">
    <fb>45070</fb>
    <v>6</v>
  </rv>
  <rv s="4">
    <fb>66.58</fb>
    <v>7</v>
  </rv>
  <rv s="4">
    <fb>171.84</fb>
    <v>7</v>
  </rv>
  <rv s="4">
    <fb>45071</fb>
    <v>6</v>
  </rv>
  <rv s="4">
    <fb>65.66</fb>
    <v>7</v>
  </rv>
  <rv s="4">
    <fb>172.99</fb>
    <v>7</v>
  </rv>
  <rv s="4">
    <fb>45072</fb>
    <v>6</v>
  </rv>
  <rv s="4">
    <fb>65.63</fb>
    <v>7</v>
  </rv>
  <rv s="4">
    <fb>175.43</fb>
    <v>7</v>
  </rv>
  <rv s="4">
    <fb>45076</fb>
    <v>6</v>
  </rv>
  <rv s="4">
    <fb>65.72</fb>
    <v>7</v>
  </rv>
  <rv s="4">
    <fb>177.3</fb>
    <v>7</v>
  </rv>
  <rv s="4">
    <fb>45077</fb>
    <v>6</v>
  </rv>
  <rv s="4">
    <fb>67.52</fb>
    <v>7</v>
  </rv>
  <rv s="4">
    <fb>177.25</fb>
    <v>7</v>
  </rv>
  <rv s="4">
    <fb>45078</fb>
    <v>6</v>
  </rv>
  <rv s="4">
    <fb>66.680000000000007</fb>
    <v>7</v>
  </rv>
  <rv s="4">
    <fb>180.09</fb>
    <v>7</v>
  </rv>
  <rv s="4">
    <fb>45079</fb>
    <v>6</v>
  </rv>
  <rv s="4">
    <fb>180.95</fb>
    <v>7</v>
  </rv>
  <rv s="4">
    <fb>45082</fb>
    <v>6</v>
  </rv>
  <rv s="4">
    <fb>66.8</fb>
    <v>7</v>
  </rv>
  <rv s="4">
    <fb>179.58</fb>
    <v>7</v>
  </rv>
  <rv s="4">
    <fb>45083</fb>
    <v>6</v>
  </rv>
  <rv s="4">
    <fb>66.709999999999994</fb>
    <v>7</v>
  </rv>
  <rv s="4">
    <fb>179.21</fb>
    <v>7</v>
  </rv>
  <rv s="4">
    <fb>45084</fb>
    <v>6</v>
  </rv>
  <rv s="4">
    <fb>68.7</fb>
    <v>7</v>
  </rv>
  <rv s="4">
    <fb>177.82</fb>
    <v>7</v>
  </rv>
  <rv s="4">
    <fb>45085</fb>
    <v>6</v>
  </rv>
  <rv s="4">
    <fb>68.569999999999993</fb>
    <v>7</v>
  </rv>
  <rv s="4">
    <fb>180.57</fb>
    <v>7</v>
  </rv>
  <rv s="4">
    <fb>45086</fb>
    <v>6</v>
  </rv>
  <rv s="4">
    <fb>67.72</fb>
    <v>7</v>
  </rv>
  <rv s="4">
    <fb>180.96</fb>
    <v>7</v>
  </rv>
  <rv s="4">
    <fb>45089</fb>
    <v>6</v>
  </rv>
  <rv s="4">
    <fb>67.650000000000006</fb>
    <v>7</v>
  </rv>
  <rv s="4">
    <fb>183.79</fb>
    <v>7</v>
  </rv>
  <rv s="4">
    <fb>45090</fb>
    <v>6</v>
  </rv>
  <rv s="4">
    <fb>67.88</fb>
    <v>7</v>
  </rv>
  <rv s="4">
    <fb>183.31</fb>
    <v>7</v>
  </rv>
  <rv s="4">
    <fb>45091</fb>
    <v>6</v>
  </rv>
  <rv s="4">
    <fb>68.17</fb>
    <v>7</v>
  </rv>
  <rv s="4">
    <fb>183.95</fb>
    <v>7</v>
  </rv>
  <rv s="4">
    <fb>45092</fb>
    <v>6</v>
  </rv>
  <rv s="4">
    <fb>68.8</fb>
    <v>7</v>
  </rv>
  <rv s="4">
    <fb>186.01</fb>
    <v>7</v>
  </rv>
  <rv s="4">
    <fb>45093</fb>
    <v>6</v>
  </rv>
  <rv s="4">
    <fb>70.180000000000007</fb>
    <v>7</v>
  </rv>
  <rv s="4">
    <fb>184.92</fb>
    <v>7</v>
  </rv>
  <rv s="4">
    <fb>45097</fb>
    <v>6</v>
  </rv>
  <rv s="4">
    <fb>68.77</fb>
    <v>7</v>
  </rv>
  <rv s="4">
    <fb>185.01</fb>
    <v>7</v>
  </rv>
  <rv s="4">
    <fb>45098</fb>
    <v>6</v>
  </rv>
  <rv s="4">
    <fb>69.73</fb>
    <v>7</v>
  </rv>
  <rv s="4">
    <fb>183.96</fb>
    <v>7</v>
  </rv>
  <rv s="4">
    <fb>45099</fb>
    <v>6</v>
  </rv>
  <rv s="4">
    <fb>69.09</fb>
    <v>7</v>
  </rv>
  <rv s="4">
    <fb>187</fb>
    <v>7</v>
  </rv>
  <rv s="4">
    <fb>45100</fb>
    <v>6</v>
  </rv>
  <rv s="4">
    <fb>67.760000000000005</fb>
    <v>7</v>
  </rv>
  <rv s="4">
    <fb>186.68</fb>
    <v>7</v>
  </rv>
  <rv s="4">
    <fb>45103</fb>
    <v>6</v>
  </rv>
  <rv s="4">
    <fb>185.27</fb>
    <v>7</v>
  </rv>
  <rv s="4">
    <fb>45104</fb>
    <v>6</v>
  </rv>
  <rv s="4">
    <fb>69.400000000000006</fb>
    <v>7</v>
  </rv>
  <rv s="4">
    <fb>188.06</fb>
    <v>7</v>
  </rv>
  <rv s="4">
    <fb>45105</fb>
    <v>6</v>
  </rv>
  <rv s="4">
    <fb>68.37</fb>
    <v>7</v>
  </rv>
  <rv s="4">
    <fb>189.25</fb>
    <v>7</v>
  </rv>
  <rv s="4">
    <fb>45106</fb>
    <v>6</v>
  </rv>
  <rv s="4">
    <fb>189.59</fb>
    <v>7</v>
  </rv>
  <rv s="4">
    <fb>45107</fb>
    <v>6</v>
  </rv>
  <rv s="4">
    <fb>69.45</fb>
    <v>7</v>
  </rv>
  <rv s="4">
    <fb>193.97</fb>
    <v>7</v>
  </rv>
  <rv s="4">
    <fb>45110</fb>
    <v>6</v>
  </rv>
  <rv s="4">
    <fb>192.46</fb>
    <v>7</v>
  </rv>
  <rv s="4">
    <fb>45112</fb>
    <v>6</v>
  </rv>
  <rv s="4">
    <fb>70.23</fb>
    <v>7</v>
  </rv>
  <rv s="4">
    <fb>191.33</fb>
    <v>7</v>
  </rv>
  <rv s="4">
    <fb>45113</fb>
    <v>6</v>
  </rv>
  <rv s="4">
    <fb>69.430000000000007</fb>
    <v>7</v>
  </rv>
  <rv s="4">
    <fb>191.81</fb>
    <v>7</v>
  </rv>
  <rv s="4">
    <fb>45114</fb>
    <v>6</v>
  </rv>
  <rv s="4">
    <fb>68.86</fb>
    <v>7</v>
  </rv>
  <rv s="4">
    <fb>190.68</fb>
    <v>7</v>
  </rv>
  <rv s="4">
    <fb>45117</fb>
    <v>6</v>
  </rv>
  <rv s="4">
    <fb>68.31</fb>
    <v>7</v>
  </rv>
  <rv s="4">
    <fb>188.61</fb>
    <v>7</v>
  </rv>
  <rv s="4">
    <fb>45118</fb>
    <v>6</v>
  </rv>
  <rv s="4">
    <fb>69.38</fb>
    <v>7</v>
  </rv>
  <rv s="4">
    <fb>188.08</fb>
    <v>7</v>
  </rv>
  <rv s="4">
    <fb>45119</fb>
    <v>6</v>
  </rv>
  <rv s="4">
    <fb>70.459999999999994</fb>
    <v>7</v>
  </rv>
  <rv s="4">
    <fb>189.77</fb>
    <v>7</v>
  </rv>
  <rv s="4">
    <fb>45120</fb>
    <v>6</v>
  </rv>
  <rv s="4">
    <fb>70.95</fb>
    <v>7</v>
  </rv>
  <rv s="4">
    <fb>190.54</fb>
    <v>7</v>
  </rv>
  <rv s="4">
    <fb>45121</fb>
    <v>6</v>
  </rv>
  <rv s="4">
    <fb>70.47</fb>
    <v>7</v>
  </rv>
  <rv s="4">
    <fb>190.69</fb>
    <v>7</v>
  </rv>
  <rv s="4">
    <fb>45124</fb>
    <v>6</v>
  </rv>
  <rv s="4">
    <fb>69.89</fb>
    <v>7</v>
  </rv>
  <rv s="4">
    <fb>193.99</fb>
    <v>7</v>
  </rv>
  <rv s="4">
    <fb>45125</fb>
    <v>6</v>
  </rv>
  <rv s="4">
    <fb>69.37</fb>
    <v>7</v>
  </rv>
  <rv s="4">
    <fb>193.73</fb>
    <v>7</v>
  </rv>
  <rv s="4">
    <fb>45126</fb>
    <v>6</v>
  </rv>
  <rv s="4">
    <fb>70.64</fb>
    <v>7</v>
  </rv>
  <rv s="4">
    <fb>195.1</fb>
    <v>7</v>
  </rv>
  <rv s="4">
    <fb>45127</fb>
    <v>6</v>
  </rv>
  <rv s="4">
    <fb>72.150000000000006</fb>
    <v>7</v>
  </rv>
  <rv s="4">
    <fb>193.13</fb>
    <v>7</v>
  </rv>
  <rv s="4">
    <fb>45128</fb>
    <v>6</v>
  </rv>
  <rv s="4">
    <fb>72.400000000000006</fb>
    <v>7</v>
  </rv>
  <rv s="4">
    <fb>191.94</fb>
    <v>7</v>
  </rv>
  <rv s="4">
    <fb>45131</fb>
    <v>6</v>
  </rv>
  <rv s="4">
    <fb>72.540000000000006</fb>
    <v>7</v>
  </rv>
  <rv s="4">
    <fb>192.75</fb>
    <v>7</v>
  </rv>
  <rv s="4">
    <fb>45132</fb>
    <v>6</v>
  </rv>
  <rv s="4">
    <fb>72.39</fb>
    <v>7</v>
  </rv>
  <rv s="4">
    <fb>193.62</fb>
    <v>7</v>
  </rv>
  <rv s="4">
    <fb>45133</fb>
    <v>6</v>
  </rv>
  <rv s="4">
    <fb>72.099999999999994</fb>
    <v>7</v>
  </rv>
  <rv s="4">
    <fb>194.5</fb>
    <v>7</v>
  </rv>
  <rv s="4">
    <fb>45134</fb>
    <v>6</v>
  </rv>
  <rv s="4">
    <fb>70.86</fb>
    <v>7</v>
  </rv>
  <rv s="4">
    <fb>193.22</fb>
    <v>7</v>
  </rv>
  <rv s="4">
    <fb>45135</fb>
    <v>6</v>
  </rv>
  <rv s="4">
    <fb>72.959999999999994</fb>
    <v>7</v>
  </rv>
  <rv s="4">
    <fb>195.83</fb>
    <v>7</v>
  </rv>
  <rv s="4">
    <fb>45138</fb>
    <v>6</v>
  </rv>
  <rv s="4">
    <fb>71.959999999999994</fb>
    <v>7</v>
  </rv>
  <rv s="4">
    <fb>196.45</fb>
    <v>7</v>
  </rv>
  <rv s="4">
    <fb>45139</fb>
    <v>6</v>
  </rv>
  <rv s="4">
    <fb>71.040000000000006</fb>
    <v>7</v>
  </rv>
  <rv s="4">
    <fb>195.60499999999999</fb>
    <v>7</v>
  </rv>
  <rv s="4">
    <fb>45140</fb>
    <v>6</v>
  </rv>
  <rv s="4">
    <fb>71.540000000000006</fb>
    <v>7</v>
  </rv>
  <rv s="4">
    <fb>192.58</fb>
    <v>7</v>
  </rv>
  <rv s="4">
    <fb>45141</fb>
    <v>6</v>
  </rv>
  <rv s="4">
    <fb>70.34</fb>
    <v>7</v>
  </rv>
  <rv s="4">
    <fb>191.17</fb>
    <v>7</v>
  </rv>
  <rv s="4">
    <fb>45142</fb>
    <v>6</v>
  </rv>
  <rv s="4">
    <fb>69.239999999999995</fb>
    <v>7</v>
  </rv>
  <rv s="4">
    <fb>181.99</fb>
    <v>7</v>
  </rv>
  <rv s="4">
    <fb>45145</fb>
    <v>6</v>
  </rv>
  <rv s="4">
    <fb>69.790000000000006</fb>
    <v>7</v>
  </rv>
  <rv s="4">
    <fb>178.85</fb>
    <v>7</v>
  </rv>
  <rv s="4">
    <fb>45146</fb>
    <v>6</v>
  </rv>
  <rv s="4">
    <fb>70.5</fb>
    <v>7</v>
  </rv>
  <rv s="4">
    <fb>179.8</fb>
    <v>7</v>
  </rv>
  <rv s="4">
    <fb>45147</fb>
    <v>6</v>
  </rv>
  <rv s="4">
    <fb>70.28</fb>
    <v>7</v>
  </rv>
  <rv s="4">
    <fb>178.19</fb>
    <v>7</v>
  </rv>
  <rv s="4">
    <fb>45148</fb>
    <v>6</v>
  </rv>
  <rv s="4">
    <fb>69.95</fb>
    <v>7</v>
  </rv>
  <rv s="4">
    <fb>177.97</fb>
    <v>7</v>
  </rv>
  <rv s="4">
    <fb>45149</fb>
    <v>6</v>
  </rv>
  <rv s="4">
    <fb>70.53</fb>
    <v>7</v>
  </rv>
  <rv s="4">
    <fb>177.79</fb>
    <v>7</v>
  </rv>
  <rv s="4">
    <fb>45152</fb>
    <v>6</v>
  </rv>
  <rv s="4">
    <fb>69.760000000000005</fb>
    <v>7</v>
  </rv>
  <rv s="4">
    <fb>179.46</fb>
    <v>7</v>
  </rv>
  <rv s="4">
    <fb>45153</fb>
    <v>6</v>
  </rv>
  <rv s="4">
    <fb>68.819999999999993</fb>
    <v>7</v>
  </rv>
  <rv s="4">
    <fb>177.45</fb>
    <v>7</v>
  </rv>
  <rv s="4">
    <fb>45154</fb>
    <v>6</v>
  </rv>
  <rv s="4">
    <fb>69.16</fb>
    <v>7</v>
  </rv>
  <rv s="4">
    <fb>176.57</fb>
    <v>7</v>
  </rv>
  <rv s="4">
    <fb>45155</fb>
    <v>6</v>
  </rv>
  <rv s="4">
    <fb>68.599999999999994</fb>
    <v>7</v>
  </rv>
  <rv s="4">
    <fb>174</fb>
    <v>7</v>
  </rv>
  <rv s="4">
    <fb>45156</fb>
    <v>6</v>
  </rv>
  <rv s="4">
    <fb>69.040000000000006</fb>
    <v>7</v>
  </rv>
  <rv s="4">
    <fb>174.49</fb>
    <v>7</v>
  </rv>
  <rv s="4">
    <fb>45159</fb>
    <v>6</v>
  </rv>
  <rv s="4">
    <fb>69.010000000000005</fb>
    <v>7</v>
  </rv>
  <rv s="4">
    <fb>175.84</fb>
    <v>7</v>
  </rv>
  <rv s="4">
    <fb>45160</fb>
    <v>6</v>
  </rv>
  <rv s="4">
    <fb>69.540000000000006</fb>
    <v>7</v>
  </rv>
  <rv s="4">
    <fb>177.23</fb>
    <v>7</v>
  </rv>
  <rv s="4">
    <fb>45161</fb>
    <v>6</v>
  </rv>
  <rv s="4">
    <fb>69.92</fb>
    <v>7</v>
  </rv>
  <rv s="4">
    <fb>181.12</fb>
    <v>7</v>
  </rv>
  <rv s="4">
    <fb>45162</fb>
    <v>6</v>
  </rv>
  <rv s="4">
    <fb>69.56</fb>
    <v>7</v>
  </rv>
  <rv s="4">
    <fb>176.38</fb>
    <v>7</v>
  </rv>
  <rv s="4">
    <fb>45163</fb>
    <v>6</v>
  </rv>
  <rv s="4">
    <fb>69.930000000000007</fb>
    <v>7</v>
  </rv>
  <rv s="4">
    <fb>178.61</fb>
    <v>7</v>
  </rv>
  <rv s="4">
    <fb>45166</fb>
    <v>6</v>
  </rv>
  <rv s="4">
    <fb>69.72</fb>
    <v>7</v>
  </rv>
  <rv s="4">
    <fb>180.19</fb>
    <v>7</v>
  </rv>
  <rv s="4">
    <fb>45167</fb>
    <v>6</v>
  </rv>
  <rv s="4">
    <fb>70.16</fb>
    <v>7</v>
  </rv>
  <rv s="4">
    <fb>184.12</fb>
    <v>7</v>
  </rv>
  <rv s="4">
    <fb>45168</fb>
    <v>6</v>
  </rv>
  <rv s="4">
    <fb>187.65</fb>
    <v>7</v>
  </rv>
  <rv s="4">
    <fb>45169</fb>
    <v>6</v>
  </rv>
  <rv s="4">
    <fb>187.87</fb>
    <v>7</v>
  </rv>
  <rv s="4">
    <fb>45170</fb>
    <v>6</v>
  </rv>
  <rv s="4">
    <fb>68.41</fb>
    <v>7</v>
  </rv>
  <rv s="4">
    <fb>189.46</fb>
    <v>7</v>
  </rv>
  <rv s="4">
    <fb>45174</fb>
    <v>6</v>
  </rv>
  <rv s="4">
    <fb>67.23</fb>
    <v>7</v>
  </rv>
  <rv s="4">
    <fb>189.7</fb>
    <v>7</v>
  </rv>
  <rv s="4">
    <fb>45175</fb>
    <v>6</v>
  </rv>
  <rv s="4">
    <fb>67.73</fb>
    <v>7</v>
  </rv>
  <rv s="4">
    <fb>182.91</fb>
    <v>7</v>
  </rv>
  <rv s="4">
    <fb>45176</fb>
    <v>6</v>
  </rv>
  <rv s="4">
    <fb>68.680000000000007</fb>
    <v>7</v>
  </rv>
  <rv s="4">
    <fb>177.56</fb>
    <v>7</v>
  </rv>
  <rv s="4">
    <fb>45177</fb>
    <v>6</v>
  </rv>
  <rv s="4">
    <fb>69.8</fb>
    <v>7</v>
  </rv>
  <rv s="4">
    <fb>178.18</fb>
    <v>7</v>
  </rv>
  <rv s="4">
    <fb>45180</fb>
    <v>6</v>
  </rv>
  <rv s="4">
    <fb>69.87</fb>
    <v>7</v>
  </rv>
  <rv s="4">
    <fb>179.36</fb>
    <v>7</v>
  </rv>
  <rv s="4">
    <fb>45181</fb>
    <v>6</v>
  </rv>
  <rv s="4">
    <fb>70.290000000000006</fb>
    <v>7</v>
  </rv>
  <rv s="4">
    <fb>176.3</fb>
    <v>7</v>
  </rv>
  <rv s="4">
    <fb>45182</fb>
    <v>6</v>
  </rv>
  <rv s="4">
    <fb>70.739999999999995</fb>
    <v>7</v>
  </rv>
  <rv s="4">
    <fb>174.21</fb>
    <v>7</v>
  </rv>
  <rv s="4">
    <fb>45183</fb>
    <v>6</v>
  </rv>
  <rv s="4">
    <fb>71.52</fb>
    <v>7</v>
  </rv>
  <rv s="4">
    <fb>175.74</fb>
    <v>7</v>
  </rv>
  <rv s="4">
    <fb>45184</fb>
    <v>6</v>
  </rv>
  <rv s="4">
    <fb>71.56</fb>
    <v>7</v>
  </rv>
  <rv s="4">
    <fb>175.01</fb>
    <v>7</v>
  </rv>
  <rv s="4">
    <fb>45187</fb>
    <v>6</v>
  </rv>
  <rv s="4">
    <fb>71.22</fb>
    <v>7</v>
  </rv>
  <rv s="4">
    <fb>45188</fb>
    <v>6</v>
  </rv>
  <rv s="4">
    <fb>70.19</fb>
    <v>7</v>
  </rv>
  <rv s="4">
    <fb>179.07</fb>
    <v>7</v>
  </rv>
  <rv s="4">
    <fb>45189</fb>
    <v>6</v>
  </rv>
  <rv s="4">
    <fb>69.75</fb>
    <v>7</v>
  </rv>
  <rv s="4">
    <fb>175.49</fb>
    <v>7</v>
  </rv>
  <rv s="4">
    <fb>45190</fb>
    <v>6</v>
  </rv>
  <rv s="4">
    <fb>68.900000000000006</fb>
    <v>7</v>
  </rv>
  <rv s="4">
    <fb>173.93</fb>
    <v>7</v>
  </rv>
  <rv s="4">
    <fb>45191</fb>
    <v>6</v>
  </rv>
  <rv s="4">
    <fb>68.069999999999993</fb>
    <v>7</v>
  </rv>
  <rv s="4">
    <fb>174.79</fb>
    <v>7</v>
  </rv>
  <rv s="4">
    <fb>45194</fb>
    <v>6</v>
  </rv>
  <rv s="4">
    <fb>67.64</fb>
    <v>7</v>
  </rv>
  <rv s="4">
    <fb>176.08</fb>
    <v>7</v>
  </rv>
  <rv s="4">
    <fb>45195</fb>
    <v>6</v>
  </rv>
  <rv s="4">
    <fb>65.8</fb>
    <v>7</v>
  </rv>
  <rv s="4">
    <fb>171.96</fb>
    <v>7</v>
  </rv>
  <rv s="4">
    <fb>45196</fb>
    <v>6</v>
  </rv>
  <rv s="4">
    <fb>65.3</fb>
    <v>7</v>
  </rv>
  <rv s="4">
    <fb>170.43</fb>
    <v>7</v>
  </rv>
  <rv s="4">
    <fb>45197</fb>
    <v>6</v>
  </rv>
  <rv s="4">
    <fb>63.59</fb>
    <v>7</v>
  </rv>
  <rv s="4">
    <fb>170.69</fb>
    <v>7</v>
  </rv>
  <rv s="4">
    <fb>45198</fb>
    <v>6</v>
  </rv>
  <rv s="4">
    <fb>63.29</fb>
    <v>7</v>
  </rv>
  <rv s="4">
    <fb>171.21</fb>
    <v>7</v>
  </rv>
  <rv s="4">
    <fb>45201</fb>
    <v>6</v>
  </rv>
  <rv s="4">
    <fb>61.04</fb>
    <v>7</v>
  </rv>
  <rv s="4">
    <fb>45202</fb>
    <v>6</v>
  </rv>
  <rv s="4">
    <fb>61.23</fb>
    <v>7</v>
  </rv>
  <rv s="4">
    <fb>172.4</fb>
    <v>7</v>
  </rv>
  <rv s="4">
    <fb>45203</fb>
    <v>6</v>
  </rv>
  <rv s="4">
    <fb>173.66</fb>
    <v>7</v>
  </rv>
  <rv s="4">
    <fb>45204</fb>
    <v>6</v>
  </rv>
  <rv s="4">
    <fb>60.69</fb>
    <v>7</v>
  </rv>
  <rv s="4">
    <fb>174.91</fb>
    <v>7</v>
  </rv>
  <rv s="4">
    <fb>45205</fb>
    <v>6</v>
  </rv>
  <rv s="4">
    <fb>62.06</fb>
    <v>7</v>
  </rv>
  <rv s="4">
    <fb>177.49</fb>
    <v>7</v>
  </rv>
  <rv s="4">
    <fb>45208</fb>
    <v>6</v>
  </rv>
  <rv s="4">
    <fb>62.53</fb>
    <v>7</v>
  </rv>
  <rv s="4">
    <fb>178.99</fb>
    <v>7</v>
  </rv>
  <rv s="4">
    <fb>45209</fb>
    <v>6</v>
  </rv>
  <rv s="4">
    <fb>63.27</fb>
    <v>7</v>
  </rv>
  <rv s="4">
    <fb>178.39</fb>
    <v>7</v>
  </rv>
  <rv s="4">
    <fb>45210</fb>
    <v>6</v>
  </rv>
  <rv s="4">
    <fb>64.930000000000007</fb>
    <v>7</v>
  </rv>
  <rv s="4">
    <fb>45211</fb>
    <v>6</v>
  </rv>
  <rv s="4">
    <fb>64.89</fb>
    <v>7</v>
  </rv>
  <rv s="4">
    <fb>180.71</fb>
    <v>7</v>
  </rv>
  <rv s="4">
    <fb>45212</fb>
    <v>6</v>
  </rv>
  <rv s="4">
    <fb>65.69</fb>
    <v>7</v>
  </rv>
  <rv s="4">
    <fb>45215</fb>
    <v>6</v>
  </rv>
  <rv s="4">
    <fb>66.150000000000006</fb>
    <v>7</v>
  </rv>
  <rv s="4">
    <fb>178.72</fb>
    <v>7</v>
  </rv>
  <rv s="4">
    <fb>45216</fb>
    <v>6</v>
  </rv>
  <rv s="4">
    <fb>66.37</fb>
    <v>7</v>
  </rv>
  <rv s="4">
    <fb>177.15</fb>
    <v>7</v>
  </rv>
  <rv s="4">
    <fb>45217</fb>
    <v>6</v>
  </rv>
  <rv s="4">
    <fb>65.599999999999994</fb>
    <v>7</v>
  </rv>
  <rv s="4">
    <fb>45218</fb>
    <v>6</v>
  </rv>
  <rv s="4">
    <fb>64</fb>
    <v>7</v>
  </rv>
  <rv s="4">
    <fb>175.46</fb>
    <v>7</v>
  </rv>
  <rv s="4">
    <fb>45219</fb>
    <v>6</v>
  </rv>
  <rv s="4">
    <fb>62.71</fb>
    <v>7</v>
  </rv>
  <rv s="4">
    <fb>172.88</fb>
    <v>7</v>
  </rv>
  <rv s="4">
    <fb>45222</fb>
    <v>6</v>
  </rv>
  <rv s="4">
    <fb>61.84</fb>
    <v>7</v>
  </rv>
  <rv s="4">
    <fb>173</fb>
    <v>7</v>
  </rv>
  <rv s="4">
    <fb>45223</fb>
    <v>6</v>
  </rv>
  <rv s="4">
    <fb>64.06</fb>
    <v>7</v>
  </rv>
  <rv s="4">
    <fb>173.44</fb>
    <v>7</v>
  </rv>
  <rv s="4">
    <fb>45224</fb>
    <v>6</v>
  </rv>
  <rv s="4">
    <fb>63.3</fb>
    <v>7</v>
  </rv>
  <rv s="4">
    <fb>171.1</fb>
    <v>7</v>
  </rv>
  <rv s="4">
    <fb>45225</fb>
    <v>6</v>
  </rv>
  <rv s="4">
    <fb>63.69</fb>
    <v>7</v>
  </rv>
  <rv s="4">
    <fb>166.89</fb>
    <v>7</v>
  </rv>
  <rv s="4">
    <fb>45226</fb>
    <v>6</v>
  </rv>
  <rv s="4">
    <fb>61.94</fb>
    <v>7</v>
  </rv>
  <rv s="4">
    <fb>168.22</fb>
    <v>7</v>
  </rv>
  <rv s="4">
    <fb>45229</fb>
    <v>6</v>
  </rv>
  <rv s="4">
    <fb>62.7</fb>
    <v>7</v>
  </rv>
  <rv s="4">
    <fb>170.29</fb>
    <v>7</v>
  </rv>
  <rv s="4">
    <fb>45230</fb>
    <v>6</v>
  </rv>
  <rv s="4">
    <fb>63.06</fb>
    <v>7</v>
  </rv>
  <rv s="4">
    <fb>170.77</fb>
    <v>7</v>
  </rv>
  <rv s="4">
    <fb>45231</fb>
    <v>6</v>
  </rv>
  <rv s="4">
    <fb>63.97</fb>
    <v>7</v>
  </rv>
  <rv s="4">
    <fb>173.97</fb>
    <v>7</v>
  </rv>
  <rv s="4">
    <fb>45232</fb>
    <v>6</v>
  </rv>
  <rv s="4">
    <fb>63.63</fb>
    <v>7</v>
  </rv>
  <rv s="4">
    <fb>177.57</fb>
    <v>7</v>
  </rv>
  <rv s="4">
    <fb>45233</fb>
    <v>6</v>
  </rv>
  <rv s="4">
    <fb>64.05</fb>
    <v>7</v>
  </rv>
  <rv s="4">
    <fb>176.65</fb>
    <v>7</v>
  </rv>
  <rv s="4">
    <fb>45236</fb>
    <v>6</v>
  </rv>
  <rv s="4">
    <fb>63.88</fb>
    <v>7</v>
  </rv>
  <rv s="4">
    <fb>179.23</fb>
    <v>7</v>
  </rv>
  <rv s="4">
    <fb>45237</fb>
    <v>6</v>
  </rv>
  <rv s="4">
    <fb>63.52</fb>
    <v>7</v>
  </rv>
  <rv s="4">
    <fb>181.82</fb>
    <v>7</v>
  </rv>
  <rv s="4">
    <fb>45238</fb>
    <v>6</v>
  </rv>
  <rv s="4">
    <fb>62.92</fb>
    <v>7</v>
  </rv>
  <rv s="4">
    <fb>182.89</fb>
    <v>7</v>
  </rv>
  <rv s="4">
    <fb>45239</fb>
    <v>6</v>
  </rv>
  <rv s="4">
    <fb>63.17</fb>
    <v>7</v>
  </rv>
  <rv s="4">
    <fb>182.41</fb>
    <v>7</v>
  </rv>
  <rv s="4">
    <fb>45240</fb>
    <v>6</v>
  </rv>
  <rv s="4">
    <fb>63.72</fb>
    <v>7</v>
  </rv>
  <rv s="4">
    <fb>186.4</fb>
    <v>7</v>
  </rv>
  <rv s="4">
    <fb>45243</fb>
    <v>6</v>
  </rv>
  <rv s="4">
    <fb>62.25</fb>
    <v>7</v>
  </rv>
  <rv s="4">
    <fb>184.8</fb>
    <v>7</v>
  </rv>
  <rv s="4">
    <fb>45244</fb>
    <v>6</v>
  </rv>
  <rv s="4">
    <fb>65.709999999999994</fb>
    <v>7</v>
  </rv>
  <rv s="4">
    <fb>187.44</fb>
    <v>7</v>
  </rv>
  <rv s="4">
    <fb>45245</fb>
    <v>6</v>
  </rv>
  <rv s="4">
    <fb>65.27</fb>
    <v>7</v>
  </rv>
  <rv s="4">
    <fb>188.01</fb>
    <v>7</v>
  </rv>
  <rv s="4">
    <fb>45246</fb>
    <v>6</v>
  </rv>
  <rv s="4">
    <fb>65.989999999999995</fb>
    <v>7</v>
  </rv>
  <rv s="4">
    <fb>189.71</fb>
    <v>7</v>
  </rv>
  <rv s="4">
    <fb>45247</fb>
    <v>6</v>
  </rv>
  <rv s="4">
    <fb>65.930000000000007</fb>
    <v>7</v>
  </rv>
  <rv s="4">
    <fb>189.69</fb>
    <v>7</v>
  </rv>
  <rv s="4">
    <fb>45250</fb>
    <v>6</v>
  </rv>
  <rv s="4">
    <fb>191.45</fb>
    <v>7</v>
  </rv>
  <rv s="4">
    <fb>45251</fb>
    <v>6</v>
  </rv>
  <rv s="4">
    <fb>65.53</fb>
    <v>7</v>
  </rv>
  <rv s="4">
    <fb>190.64</fb>
    <v>7</v>
  </rv>
  <rv s="4">
    <fb>45252</fb>
    <v>6</v>
  </rv>
  <rv s="4">
    <fb>65.900000000000006</fb>
    <v>7</v>
  </rv>
  <rv s="4">
    <fb>191.31</fb>
    <v>7</v>
  </rv>
  <rv s="4">
    <fb>45254</fb>
    <v>6</v>
  </rv>
  <rv s="4">
    <fb>65.849999999999994</fb>
    <v>7</v>
  </rv>
  <rv s="4">
    <fb>189.97</fb>
    <v>7</v>
  </rv>
  <rv s="4">
    <fb>45257</fb>
    <v>6</v>
  </rv>
  <rv s="4">
    <fb>66.27</fb>
    <v>7</v>
  </rv>
  <rv s="4">
    <fb>189.79</fb>
    <v>7</v>
  </rv>
  <rv s="4">
    <fb>45258</fb>
    <v>6</v>
  </rv>
  <rv s="4">
    <fb>66.489999999999995</fb>
    <v>7</v>
  </rv>
  <rv s="4">
    <fb>190.4</fb>
    <v>7</v>
  </rv>
  <rv s="4">
    <fb>45259</fb>
    <v>6</v>
  </rv>
  <rv s="4">
    <fb>65.78</fb>
    <v>7</v>
  </rv>
  <rv s="4">
    <fb>189.37</fb>
    <v>7</v>
  </rv>
  <rv s="4">
    <fb>45260</fb>
    <v>6</v>
  </rv>
  <rv s="4">
    <fb>66.989999999999995</fb>
    <v>7</v>
  </rv>
  <rv s="4">
    <fb>189.95</fb>
    <v>7</v>
  </rv>
  <rv s="4">
    <fb>45261</fb>
    <v>6</v>
  </rv>
  <rv s="4">
    <fb>67.48</fb>
    <v>7</v>
  </rv>
  <rv s="4">
    <fb>191.24</fb>
    <v>7</v>
  </rv>
  <rv s="4">
    <fb>45264</fb>
    <v>6</v>
  </rv>
  <rv s="4">
    <fb>189.43</fb>
    <v>7</v>
  </rv>
  <rv s="4">
    <fb>45265</fb>
    <v>6</v>
  </rv>
  <rv s="4">
    <fb>66.72</fb>
    <v>7</v>
  </rv>
  <rv s="4">
    <fb>193.42</fb>
    <v>7</v>
  </rv>
  <rv s="4">
    <fb>45266</fb>
    <v>6</v>
  </rv>
  <rv s="4">
    <fb>67.16</fb>
    <v>7</v>
  </rv>
  <rv s="4">
    <fb>192.32</fb>
    <v>7</v>
  </rv>
  <rv s="4">
    <fb>45267</fb>
    <v>6</v>
  </rv>
  <rv s="4">
    <fb>67.31</fb>
    <v>7</v>
  </rv>
  <rv s="4">
    <fb>194.27</fb>
    <v>7</v>
  </rv>
  <rv s="4">
    <fb>45268</fb>
    <v>6</v>
  </rv>
  <rv s="4">
    <fb>67.45</fb>
    <v>7</v>
  </rv>
  <rv s="4">
    <fb>195.71</fb>
    <v>7</v>
  </rv>
  <rv s="4">
    <fb>45271</fb>
    <v>6</v>
  </rv>
  <rv s="4">
    <fb>68.03</fb>
    <v>7</v>
  </rv>
  <rv s="4">
    <fb>193.18</fb>
    <v>7</v>
  </rv>
  <rv s="4">
    <fb>45272</fb>
    <v>6</v>
  </rv>
  <rv s="4">
    <fb>67.62</fb>
    <v>7</v>
  </rv>
  <rv s="4">
    <fb>194.71</fb>
    <v>7</v>
  </rv>
  <rv s="4">
    <fb>45273</fb>
    <v>6</v>
  </rv>
  <rv s="4">
    <fb>70.790000000000006</fb>
    <v>7</v>
  </rv>
  <rv s="4">
    <fb>197.96</fb>
    <v>7</v>
  </rv>
  <rv s="4">
    <fb>45274</fb>
    <v>6</v>
  </rv>
  <rv s="4">
    <fb>70.319999999999993</fb>
    <v>7</v>
  </rv>
  <rv s="4">
    <fb>198.11</fb>
    <v>7</v>
  </rv>
  <rv s="4">
    <fb>45275</fb>
    <v>6</v>
  </rv>
  <rv s="4">
    <fb>70.05</fb>
    <v>7</v>
  </rv>
  <rv s="4">
    <fb>197.57</fb>
    <v>7</v>
  </rv>
  <rv s="4">
    <fb>45278</fb>
    <v>6</v>
  </rv>
  <rv s="4">
    <fb>195.89</fb>
    <v>7</v>
  </rv>
  <rv s="4">
    <fb>45279</fb>
    <v>6</v>
  </rv>
  <rv s="4">
    <fb>70.010000000000005</fb>
    <v>7</v>
  </rv>
  <rv s="4">
    <fb>196.94</fb>
    <v>7</v>
  </rv>
  <rv s="4">
    <fb>45280</fb>
    <v>6</v>
  </rv>
  <rv s="4">
    <fb>194.83</fb>
    <v>7</v>
  </rv>
  <rv s="4">
    <fb>45281</fb>
    <v>6</v>
  </rv>
  <rv s="4">
    <fb>68.87</fb>
    <v>7</v>
  </rv>
  <rv s="4">
    <fb>194.68</fb>
    <v>7</v>
  </rv>
  <rv s="4">
    <fb>45282</fb>
    <v>6</v>
  </rv>
  <rv s="4">
    <fb>69.48</fb>
    <v>7</v>
  </rv>
  <rv s="4">
    <fb>193.6</fb>
    <v>7</v>
  </rv>
  <rv s="4">
    <fb>45286</fb>
    <v>6</v>
  </rv>
  <rv s="4">
    <fb>71.64</fb>
    <v>7</v>
  </rv>
  <rv s="4">
    <fb>193.05</fb>
    <v>7</v>
  </rv>
  <rv s="4">
    <fb>45287</fb>
    <v>6</v>
  </rv>
  <rv s="4">
    <fb>71.91</fb>
    <v>7</v>
  </rv>
  <rv s="4">
    <fb>193.15</fb>
    <v>7</v>
  </rv>
  <rv s="4">
    <fb>45288</fb>
    <v>6</v>
  </rv>
  <rv s="4">
    <fb>71.599999999999994</fb>
    <v>7</v>
  </rv>
  <rv s="4">
    <fb>193.58</fb>
    <v>7</v>
  </rv>
  <rv s="4">
    <fb>45289</fb>
    <v>6</v>
  </rv>
  <rv s="4">
    <fb>71.489999999999995</fb>
    <v>7</v>
  </rv>
  <rv s="4">
    <fb>192.53</fb>
    <v>7</v>
  </rv>
  <rv s="4">
    <fb>45293</fb>
    <v>6</v>
  </rv>
  <rv s="4">
    <fb>72.34</fb>
    <v>7</v>
  </rv>
  <rv s="4">
    <fb>185.64</fb>
    <v>7</v>
  </rv>
  <rv s="4">
    <fb>45294</fb>
    <v>6</v>
  </rv>
  <rv s="4">
    <fb>71.58</fb>
    <v>7</v>
  </rv>
  <rv s="4">
    <fb>184.25</fb>
    <v>7</v>
  </rv>
  <rv s="4">
    <fb>45295</fb>
    <v>6</v>
  </rv>
  <rv s="4">
    <fb>72.290000000000006</fb>
    <v>7</v>
  </rv>
  <rv s="4">
    <fb>181.91</fb>
    <v>7</v>
  </rv>
  <rv s="4">
    <fb>45296</fb>
    <v>6</v>
  </rv>
  <rv s="4">
    <fb>72.569999999999993</fb>
    <v>7</v>
  </rv>
  <rv s="4">
    <fb>181.18</fb>
    <v>7</v>
  </rv>
  <rv s="4">
    <fb>45299</fb>
    <v>6</v>
  </rv>
  <rv s="4">
    <fb>73.17</fb>
    <v>7</v>
  </rv>
  <rv s="4">
    <fb>185.56</fb>
    <v>7</v>
  </rv>
  <rv s="4">
    <fb>45300</fb>
    <v>6</v>
  </rv>
  <rv s="4">
    <fb>73.02</fb>
    <v>7</v>
  </rv>
  <rv s="4">
    <fb>185.14</fb>
    <v>7</v>
  </rv>
  <rv s="4">
    <fb>45301</fb>
    <v>6</v>
  </rv>
  <rv s="4">
    <fb>72.33</fb>
    <v>7</v>
  </rv>
  <rv s="4">
    <fb>186.19</fb>
    <v>7</v>
  </rv>
  <rv s="4">
    <fb>45302</fb>
    <v>6</v>
  </rv>
  <rv s="4">
    <fb>71.17</fb>
    <v>7</v>
  </rv>
  <rv s="4">
    <fb>185.59</fb>
    <v>7</v>
  </rv>
  <rv s="4">
    <fb>45303</fb>
    <v>6</v>
  </rv>
  <rv s="4">
    <fb>71.36</fb>
    <v>7</v>
  </rv>
  <rv s="4">
    <fb>185.92</fb>
    <v>7</v>
  </rv>
  <rv s="4">
    <fb>45307</fb>
    <v>6</v>
  </rv>
  <rv s="4">
    <fb>70.17</fb>
    <v>7</v>
  </rv>
  <rv s="4">
    <fb>183.63</fb>
    <v>7</v>
  </rv>
  <rv s="4">
    <fb>45308</fb>
    <v>6</v>
  </rv>
  <rv s="4">
    <fb>69.3</fb>
    <v>7</v>
  </rv>
  <rv s="4">
    <fb>182.68</fb>
    <v>7</v>
  </rv>
  <rv s="4">
    <fb>45309</fb>
    <v>6</v>
  </rv>
  <rv s="4">
    <fb>188.63</fb>
    <v>7</v>
  </rv>
  <rv s="4">
    <fb>45310</fb>
    <v>6</v>
  </rv>
  <rv s="4">
    <fb>68.290000000000006</fb>
    <v>7</v>
  </rv>
  <rv s="4">
    <fb>191.56</fb>
    <v>7</v>
  </rv>
  <rv s="4">
    <fb>45313</fb>
    <v>6</v>
  </rv>
  <rv s="4">
    <fb>193.89</fb>
    <v>7</v>
  </rv>
  <rv s="4">
    <fb>45314</fb>
    <v>6</v>
  </rv>
  <rv s="4">
    <fb>67.010000000000005</fb>
    <v>7</v>
  </rv>
  <rv s="4">
    <fb>195.18</fb>
    <v>7</v>
  </rv>
  <rv s="4">
    <fb>45315</fb>
    <v>6</v>
  </rv>
  <rv s="4">
    <fb>65.180000000000007</fb>
    <v>7</v>
  </rv>
  <rv s="4">
    <fb>45316</fb>
    <v>6</v>
  </rv>
  <rv s="4">
    <fb>67.040000000000006</fb>
    <v>7</v>
  </rv>
  <rv s="4">
    <fb>194.17</fb>
    <v>7</v>
  </rv>
  <rv s="4">
    <fb>45317</fb>
    <v>6</v>
  </rv>
  <rv s="4">
    <fb>67.5</fb>
    <v>7</v>
  </rv>
  <rv s="4">
    <fb>192.42</fb>
    <v>7</v>
  </rv>
  <rv s="4">
    <fb>45320</fb>
    <v>6</v>
  </rv>
  <rv s="4">
    <fb>67.7</fb>
    <v>7</v>
  </rv>
  <rv s="4">
    <fb>191.73</fb>
    <v>7</v>
  </rv>
  <rv s="4">
    <fb>45321</fb>
    <v>6</v>
  </rv>
  <rv s="4">
    <fb>188.04</fb>
    <v>7</v>
  </rv>
  <rv s="4">
    <fb>45322</fb>
    <v>6</v>
  </rv>
  <rv s="4">
    <fb>184.4</fb>
    <v>7</v>
  </rv>
  <rv s="4">
    <fb>45323</fb>
    <v>6</v>
  </rv>
  <rv s="4">
    <fb>186.86</fb>
    <v>7</v>
  </rv>
  <rv s="4">
    <fb>45324</fb>
    <v>6</v>
  </rv>
  <rv s="4">
    <fb>66.87</fb>
    <v>7</v>
  </rv>
  <rv s="4">
    <fb>185.85</fb>
    <v>7</v>
  </rv>
  <rv s="4">
    <fb>45327</fb>
    <v>6</v>
  </rv>
  <rv s="4">
    <fb>65.56</fb>
    <v>7</v>
  </rv>
  <rv s="4">
    <fb>187.68</fb>
    <v>7</v>
  </rv>
  <rv s="4">
    <fb>45328</fb>
    <v>6</v>
  </rv>
  <rv s="4">
    <fb>65.13</fb>
    <v>7</v>
  </rv>
  <rv s="4">
    <fb>189.3</fb>
    <v>7</v>
  </rv>
  <rv s="4">
    <fb>45329</fb>
    <v>6</v>
  </rv>
  <rv s="4">
    <fb>65.44</fb>
    <v>7</v>
  </rv>
  <rv s="4">
    <fb>189.41</fb>
    <v>7</v>
  </rv>
  <rv s="4">
    <fb>45330</fb>
    <v>6</v>
  </rv>
  <rv s="4">
    <fb>64.72</fb>
    <v>7</v>
  </rv>
  <rv s="4">
    <fb>188.32</fb>
    <v>7</v>
  </rv>
  <rv s="4">
    <fb>45331</fb>
    <v>6</v>
  </rv>
  <rv s="4">
    <fb>64.7</fb>
    <v>7</v>
  </rv>
  <rv s="4">
    <fb>188.85</fb>
    <v>7</v>
  </rv>
  <rv s="4">
    <fb>45334</fb>
    <v>6</v>
  </rv>
  <rv s="4">
    <fb>65.38</fb>
    <v>7</v>
  </rv>
  <rv s="4">
    <fb>187.15</fb>
    <v>7</v>
  </rv>
  <rv s="4">
    <fb>45335</fb>
    <v>6</v>
  </rv>
  <rv s="4">
    <fb>64.41</fb>
    <v>7</v>
  </rv>
  <rv s="4">
    <fb>185.04</fb>
    <v>7</v>
  </rv>
  <rv s="4">
    <fb>45336</fb>
    <v>6</v>
  </rv>
  <rv s="4">
    <fb>65.03</fb>
    <v>7</v>
  </rv>
  <rv s="4">
    <fb>184.15</fb>
    <v>7</v>
  </rv>
  <rv s="4">
    <fb>45337</fb>
    <v>6</v>
  </rv>
  <rv s="4">
    <fb>66.459999999999994</fb>
    <v>7</v>
  </rv>
  <rv s="4">
    <fb>183.86</fb>
    <v>7</v>
  </rv>
  <rv s="4">
    <fb>45338</fb>
    <v>6</v>
  </rv>
  <rv s="4">
    <fb>66.31</fb>
    <v>7</v>
  </rv>
  <rv s="4">
    <fb>182.31</fb>
    <v>7</v>
  </rv>
  <rv s="4">
    <fb>45342</fb>
    <v>6</v>
  </rv>
  <rv s="4">
    <fb>66.540000000000006</fb>
    <v>7</v>
  </rv>
  <rv s="4">
    <fb>181.56</fb>
    <v>7</v>
  </rv>
  <rv s="4">
    <fb>45343</fb>
    <v>6</v>
  </rv>
  <rv s="4">
    <fb>67.95</fb>
    <v>7</v>
  </rv>
  <rv s="4">
    <fb>182.32</fb>
    <v>7</v>
  </rv>
  <rv s="4">
    <fb>45344</fb>
    <v>6</v>
  </rv>
  <rv s="4">
    <fb>67.42</fb>
    <v>7</v>
  </rv>
  <rv s="4">
    <fb>184.37</fb>
    <v>7</v>
  </rv>
  <rv s="4">
    <fb>45345</fb>
    <v>6</v>
  </rv>
  <rv s="4">
    <fb>68.260000000000005</fb>
    <v>7</v>
  </rv>
  <rv s="4">
    <fb>182.52</fb>
    <v>7</v>
  </rv>
  <rv s="4">
    <fb>45348</fb>
    <v>6</v>
  </rv>
  <rv s="4">
    <fb>66.55</fb>
    <v>7</v>
  </rv>
  <rv s="4">
    <fb>181.16</fb>
    <v>7</v>
  </rv>
  <rv s="4">
    <fb>45349</fb>
    <v>6</v>
  </rv>
  <rv s="4">
    <fb>67.709999999999994</fb>
    <v>7</v>
  </rv>
  <rv s="4">
    <fb>182.63</fb>
    <v>7</v>
  </rv>
  <rv s="4">
    <fb>45350</fb>
    <v>6</v>
  </rv>
  <rv s="4">
    <fb>67.849999999999994</fb>
    <v>7</v>
  </rv>
  <rv s="4">
    <fb>181.42</fb>
    <v>7</v>
  </rv>
  <rv s="4">
    <fb>45351</fb>
    <v>6</v>
  </rv>
  <rv s="4">
    <fb>68.02</fb>
    <v>7</v>
  </rv>
  <rv s="4">
    <fb>180.75</fb>
    <v>7</v>
  </rv>
  <rv s="4">
    <fb>45352</fb>
    <v>6</v>
  </rv>
  <rv s="4">
    <fb>179.66</fb>
    <v>7</v>
  </rv>
  <rv s="4">
    <fb>45355</fb>
    <v>6</v>
  </rv>
  <rv s="4">
    <fb>67.459999999999994</fb>
    <v>7</v>
  </rv>
  <rv s="4">
    <fb>175.1</fb>
    <v>7</v>
  </rv>
  <rv s="4">
    <fb>45356</fb>
    <v>6</v>
  </rv>
  <rv s="4">
    <fb>67.11</fb>
    <v>7</v>
  </rv>
  <rv s="4">
    <fb>170.12</fb>
    <v>7</v>
  </rv>
  <rv s="4">
    <fb>45357</fb>
    <v>6</v>
  </rv>
  <rv s="4">
    <fb>68.25</fb>
    <v>7</v>
  </rv>
  <rv s="4">
    <fb>169.12</fb>
    <v>7</v>
  </rv>
  <rv s="4">
    <fb>45358</fb>
    <v>6</v>
  </rv>
  <rv s="4">
    <fb>68.959999999999994</fb>
    <v>7</v>
  </rv>
  <rv s="4">
    <fb>169</fb>
    <v>7</v>
  </rv>
  <rv s="4">
    <fb>45359</fb>
    <v>6</v>
  </rv>
  <rv s="4">
    <fb>69.27</fb>
    <v>7</v>
  </rv>
  <rv s="4">
    <fb>170.73</fb>
    <v>7</v>
  </rv>
  <rv s="4">
    <fb>45362</fb>
    <v>6</v>
  </rv>
  <rv s="4">
    <fb>69.39</fb>
    <v>7</v>
  </rv>
  <rv s="4">
    <fb>172.75</fb>
    <v>7</v>
  </rv>
  <rv s="4">
    <fb>45363</fb>
    <v>6</v>
  </rv>
  <rv s="4">
    <fb>69.459999999999994</fb>
    <v>7</v>
  </rv>
  <rv s="4">
    <fb>173.23</fb>
    <v>7</v>
  </rv>
  <rv s="4">
    <fb>45364</fb>
    <v>6</v>
  </rv>
  <rv s="4">
    <fb>69.650000000000006</fb>
    <v>7</v>
  </rv>
  <rv s="4">
    <fb>171.13</fb>
    <v>7</v>
  </rv>
  <rv s="4">
    <fb>45365</fb>
    <v>6</v>
  </rv>
  <rv s="4">
    <fb>68.45</fb>
    <v>7</v>
  </rv>
  <rv s="4">
    <fb>45366</fb>
    <v>6</v>
  </rv>
  <rv s="4">
    <fb>172.62</fb>
    <v>7</v>
  </rv>
  <rv s="4">
    <fb>45369</fb>
    <v>6</v>
  </rv>
  <rv s="4">
    <fb>173.72</fb>
    <v>7</v>
  </rv>
  <rv s="4">
    <fb>45370</fb>
    <v>6</v>
  </rv>
  <rv s="4">
    <fb>69.5</fb>
    <v>7</v>
  </rv>
  <rv s="4">
    <fb>45371</fb>
    <v>6</v>
  </rv>
  <rv s="4">
    <fb>178.67</fb>
    <v>7</v>
  </rv>
  <rv s="4">
    <fb>45372</fb>
    <v>6</v>
  </rv>
  <rv s="4">
    <fb>171.37</fb>
    <v>7</v>
  </rv>
  <rv s="4">
    <fb>45373</fb>
    <v>6</v>
  </rv>
  <rv s="4">
    <fb>172.28</fb>
    <v>7</v>
  </rv>
  <rv s="4">
    <fb>45376</fb>
    <v>6</v>
  </rv>
  <rv s="4">
    <fb>69.23</fb>
    <v>7</v>
  </rv>
  <rv s="4">
    <fb>170.85</fb>
    <v>7</v>
  </rv>
  <rv s="4">
    <fb>45377</fb>
    <v>6</v>
  </rv>
  <rv s="4">
    <fb>68.23</fb>
    <v>7</v>
  </rv>
  <rv s="4">
    <fb>169.71</fb>
    <v>7</v>
  </rv>
  <rv s="4">
    <fb>45378</fb>
    <v>6</v>
  </rv>
  <rv s="4">
    <fb>173.31</fb>
    <v>7</v>
  </rv>
  <rv s="4">
    <fb>45379</fb>
    <v>6</v>
  </rv>
  <rv s="4">
    <fb>70.73</fb>
    <v>7</v>
  </rv>
  <rv s="4">
    <fb>171.48</fb>
    <v>7</v>
  </rv>
  <rv s="4">
    <fb>45383</fb>
    <v>6</v>
  </rv>
  <rv s="4">
    <fb>70.44</fb>
    <v>7</v>
  </rv>
  <rv s="4">
    <fb>170.03</fb>
    <v>7</v>
  </rv>
  <rv s="4">
    <fb>45384</fb>
    <v>6</v>
  </rv>
  <rv s="4">
    <fb>70.13</fb>
    <v>7</v>
  </rv>
  <rv s="4">
    <fb>168.84</fb>
    <v>7</v>
  </rv>
  <rv s="4">
    <fb>45385</fb>
    <v>6</v>
  </rv>
  <rv s="4">
    <fb>69.900000000000006</fb>
    <v>7</v>
  </rv>
  <rv s="4">
    <fb>169.65</fb>
    <v>7</v>
  </rv>
  <rv s="4">
    <fb>45386</fb>
    <v>6</v>
  </rv>
  <rv s="4">
    <fb>69.849999999999994</fb>
    <v>7</v>
  </rv>
  <rv s="4">
    <fb>168.82</fb>
    <v>7</v>
  </rv>
  <rv s="4">
    <fb>45387</fb>
    <v>6</v>
  </rv>
  <rv s="4">
    <fb>70.819999999999993</fb>
    <v>7</v>
  </rv>
  <rv s="4">
    <fb>169.58</fb>
    <v>7</v>
  </rv>
  <rv s="4">
    <fb>45390</fb>
    <v>6</v>
  </rv>
  <rv s="4">
    <fb>70.680000000000007</fb>
    <v>7</v>
  </rv>
  <rv s="4">
    <fb>168.45</fb>
    <v>7</v>
  </rv>
  <rv s="4">
    <fb>45391</fb>
    <v>6</v>
  </rv>
  <rv s="4">
    <fb>70.89</fb>
    <v>7</v>
  </rv>
  <rv s="4">
    <fb>169.67</fb>
    <v>7</v>
  </rv>
  <rv s="4">
    <fb>45392</fb>
    <v>6</v>
  </rv>
  <rv s="4">
    <fb>68.92</fb>
    <v>7</v>
  </rv>
  <rv s="4">
    <fb>167.78</fb>
    <v>7</v>
  </rv>
  <rv s="4">
    <fb>45393</fb>
    <v>6</v>
  </rv>
  <rv s="4">
    <fb>68.84</fb>
    <v>7</v>
  </rv>
  <rv s="4">
    <fb>175.04</fb>
    <v>7</v>
  </rv>
  <rv s="4">
    <fb>45394</fb>
    <v>6</v>
  </rv>
  <rv s="4">
    <fb>68.63</fb>
    <v>7</v>
  </rv>
  <rv s="4">
    <fb>176.55</fb>
    <v>7</v>
  </rv>
  <rv s="4">
    <fb>45397</fb>
    <v>6</v>
  </rv>
  <rv s="4">
    <fb>45398</fb>
    <v>6</v>
  </rv>
  <rv s="4">
    <fb>66.81</fb>
    <v>7</v>
  </rv>
  <rv s="4">
    <fb>169.38</fb>
    <v>7</v>
  </rv>
  <rv s="0">
    <v>0</v>
    <v>8</v>
    <v>8</v>
    <v>1</v>
  </rv>
  <rv s="5">
    <v>12</v>
    <v>Ticker symbol</v>
    <v>0</v>
  </rv>
  <rv s="5">
    <v>12</v>
    <v>Industry</v>
    <v>0</v>
  </rv>
  <rv s="5">
    <v>12</v>
    <v>Price</v>
    <v>0</v>
  </rv>
  <rv s="5">
    <v>12</v>
    <v>Market cap</v>
    <v>0</v>
  </rv>
  <rv s="6">
    <v>12</v>
    <v>1</v>
  </rv>
  <rv s="5">
    <v>12</v>
    <v>52 week high</v>
    <v>0</v>
  </rv>
  <rv s="5">
    <v>12</v>
    <v>52 week low</v>
    <v>0</v>
  </rv>
  <rv s="1">
    <v>https://www.bing.com/financeapi/forcetrigger?t=a1s24c&amp;q=XNYS%3aEOG&amp;form=skydnc</v>
    <v>Learn more on Bing</v>
  </rv>
  <rv s="2">
    <v>en-US</v>
    <v>a1s24c</v>
    <v>268435456</v>
    <v>1</v>
    <v>Powered by Refinitiv</v>
    <v>0</v>
    <v>EOG RESOURCES, INC. (XNYS:EOG)</v>
    <v>2</v>
    <v>3</v>
    <v>Finance</v>
    <v>5</v>
    <v>139.66999999999999</v>
    <v>104.974</v>
    <v>1.3787</v>
    <v>-0.56000000000000005</v>
    <v>-3.0210000000000002E-4</v>
    <v>-4.2120000000000005E-3</v>
    <v>-0.04</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134.44</v>
    <v>Oil &amp; Gas</v>
    <v>Stock</v>
    <v>45399.958333344533</v>
    <v>757</v>
    <v>131.20009999999999</v>
    <v>76158558680</v>
    <v>EOG RESOURCES, INC.</v>
    <v>EOG RESOURCES, INC.</v>
    <v>132.75</v>
    <v>10.2342</v>
    <v>132.96</v>
    <v>132.4</v>
    <v>132.36000000000001</v>
    <v>575215700</v>
    <v>EOG</v>
    <v>EOG RESOURCES, INC. (XNYS:EOG)</v>
    <v>2642926</v>
    <v>3688839</v>
    <v>1985</v>
  </rv>
  <rv s="3">
    <v>758</v>
  </rv>
  <rv s="1">
    <v>https://www.bing.com/financeapi/forcetrigger?t=a256cw&amp;q=XNYS%3aV&amp;form=skydnc</v>
    <v>Learn more on Bing</v>
  </rv>
  <rv s="2">
    <v>en-US</v>
    <v>a256cw</v>
    <v>268435456</v>
    <v>1</v>
    <v>Powered by Refinitiv</v>
    <v>0</v>
    <v>VISA INC. (XNYS:V)</v>
    <v>2</v>
    <v>3</v>
    <v>Finance</v>
    <v>5</v>
    <v>290.95999999999998</v>
    <v>216.14</v>
    <v>0.9506</v>
    <v>1.34</v>
    <v>-3.667E-5</v>
    <v>4.9380000000000005E-3</v>
    <v>-0.01</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274</v>
    <v>Software &amp; IT Services</v>
    <v>Stock</v>
    <v>45399.963091932812</v>
    <v>760</v>
    <v>271.5</v>
    <v>547825211230</v>
    <v>VISA INC.</v>
    <v>VISA INC.</v>
    <v>273.3</v>
    <v>31.261500000000002</v>
    <v>271.35000000000002</v>
    <v>272.69</v>
    <v>272.68</v>
    <v>2008967000</v>
    <v>V</v>
    <v>VISA INC. (XNYS:V)</v>
    <v>5940867</v>
    <v>6669133</v>
    <v>2007</v>
  </rv>
  <rv s="3">
    <v>761</v>
  </rv>
  <rv s="1">
    <v>https://www.bing.com/financeapi/forcetrigger?t=a25obh&amp;q=XNYS%3aVZ&amp;form=skydnc</v>
    <v>Learn more on Bing</v>
  </rv>
  <rv s="2">
    <v>en-US</v>
    <v>a25obh</v>
    <v>268435456</v>
    <v>1</v>
    <v>Powered by Refinitiv</v>
    <v>0</v>
    <v>VERIZON COMMUNICATIONS INC. (XNYS:VZ)</v>
    <v>2</v>
    <v>3</v>
    <v>Finance</v>
    <v>4</v>
    <v>43.42</v>
    <v>30.135000000000002</v>
    <v>0.40239999999999998</v>
    <v>0</v>
    <v>0</v>
    <v>0</v>
    <v>0</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105400</v>
    <v>New York Stock Exchange</v>
    <v>XNYS</v>
    <v>XNYS</v>
    <v>1095 Avenue Of The Americas, NEW YORK, NY, 10036 US</v>
    <v>39.975000000000001</v>
    <v>Telecommunications Services</v>
    <v>Stock</v>
    <v>45399.972767510939</v>
    <v>763</v>
    <v>39.461500000000001</v>
    <v>167203897440</v>
    <v>VERIZON COMMUNICATIONS INC.</v>
    <v>VERIZON COMMUNICATIONS INC.</v>
    <v>39.85</v>
    <v>14.4247</v>
    <v>39.770000000000003</v>
    <v>39.770000000000003</v>
    <v>39.78</v>
    <v>4204272000</v>
    <v>VZ</v>
    <v>VERIZON COMMUNICATIONS INC. (XNYS:VZ)</v>
    <v>21008643</v>
    <v>18161756</v>
    <v>1983</v>
  </rv>
  <rv s="3">
    <v>764</v>
  </rv>
  <rv s="1">
    <v>https://www.bing.com/financeapi/forcetrigger?t=aa4g7w&amp;q=XASX%3aAMP&amp;form=skydnc</v>
    <v>Learn more on Bing</v>
  </rv>
  <rv s="7">
    <v>en-US</v>
    <v>aa4g7w</v>
    <v>268435456</v>
    <v>1</v>
    <v>Powered by Refinitiv</v>
    <v>8</v>
    <v>AMP LIMITED (XASX:AMP)</v>
    <v>2</v>
    <v>9</v>
    <v>Finance</v>
    <v>10</v>
    <v>1.3049999999999999</v>
    <v>0.84299999999999997</v>
    <v>0.99619999999999997</v>
    <v>2.5000000000000001E-2</v>
    <v>2.2422000000000001E-2</v>
    <v>AUD</v>
    <v>AMP Ltd is an Australia-based company, which provides banking, superannuation, retirement and financial advice services in Australia and New Zealand. The Company operates through five segments: AMP Bank, AMP’s Platforms, AMP’s Master Trust, Advice, and New Zealand Wealth Management. AMP Bank offers residential mortgages, deposits and transactional banking services. AMP’s Platforms business is a provider of superannuation, retirement and investment solutions, enabling advisers and their clients to build a personalised investment portfolio on its North platform. AMP’s Master Trust segment operates SignatureSuper, which is a retail Master Trust in Australia, providing superannuation and pension solutions to individuals. Advice provides professional services to a network of aligned and independent financial advisers (IFAs). New Zealand Wealth Management encompasses wealth management, financial advice and distribution businesses in New Zealand.</v>
    <v>4300</v>
    <v>Australian Securities Exchange</v>
    <v>XASX</v>
    <v>XASX</v>
    <v>AMP share registry, GPO Box 2980, MELBOURNE, VICTORIA, 3001 AU</v>
    <v>1.1499999999999999</v>
    <v>Investment Banking &amp; Investment Services</v>
    <v>Stock</v>
    <v>45399.375011574077</v>
    <v>766</v>
    <v>1.1200000000000001</v>
    <v>3022743000</v>
    <v>AMP LIMITED</v>
    <v>AMP LIMITED</v>
    <v>1.1200000000000001</v>
    <v>12.3</v>
    <v>1.115</v>
    <v>1.1399999999999999</v>
    <v>2710980000</v>
    <v>AMP</v>
    <v>AMP LIMITED (XASX:AMP)</v>
    <v>7661305</v>
    <v>8169140</v>
    <v>1997</v>
  </rv>
  <rv s="3">
    <v>767</v>
  </rv>
  <rv s="1">
    <v>https://www.bing.com/financeapi/forcetrigger?t=a1y1w7&amp;q=XNYS%3aMTB&amp;form=skydnc</v>
    <v>Learn more on Bing</v>
  </rv>
  <rv s="2">
    <v>en-US</v>
    <v>a1y1w7</v>
    <v>268435456</v>
    <v>1</v>
    <v>Powered by Refinitiv</v>
    <v>0</v>
    <v>M&amp;T BANK CORPORATION (XNYS:MTB)</v>
    <v>2</v>
    <v>3</v>
    <v>Finance</v>
    <v>5</v>
    <v>148.22999999999999</v>
    <v>108.53</v>
    <v>0.78700000000000003</v>
    <v>1.65</v>
    <v>-7.1920000000000003E-5</v>
    <v>1.201E-2</v>
    <v>-0.01</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21736</v>
    <v>New York Stock Exchange</v>
    <v>XNYS</v>
    <v>XNYS</v>
    <v>One M&amp;T Plaza, BUFFALO, NY, 14203 US</v>
    <v>140.15989999999999</v>
    <v>Banking Services</v>
    <v>Stock</v>
    <v>45399.958333356248</v>
    <v>769</v>
    <v>137.76</v>
    <v>23167442672</v>
    <v>M&amp;T BANK CORPORATION</v>
    <v>M&amp;T BANK CORPORATION</v>
    <v>138.61000000000001</v>
    <v>9.2864000000000004</v>
    <v>137.38999999999999</v>
    <v>139.04</v>
    <v>139.03</v>
    <v>166624300</v>
    <v>MTB</v>
    <v>M&amp;T BANK CORPORATION (XNYS:MTB)</v>
    <v>1169843</v>
    <v>1204692</v>
    <v>1969</v>
  </rv>
  <rv s="3">
    <v>770</v>
  </rv>
  <rv s="1">
    <v>https://www.bing.com/financeapi/forcetrigger?t=a25e77&amp;q=XNYS%3aVLO&amp;form=skydnc</v>
    <v>Learn more on Bing</v>
  </rv>
  <rv s="2">
    <v>en-US</v>
    <v>a25e77</v>
    <v>268435456</v>
    <v>1</v>
    <v>Powered by Refinitiv</v>
    <v>0</v>
    <v>VALERO ENERGY CORPORATION (XNYS:VLO)</v>
    <v>2</v>
    <v>3</v>
    <v>Finance</v>
    <v>4</v>
    <v>184.79</v>
    <v>104.18</v>
    <v>1.5246</v>
    <v>-1.73</v>
    <v>-2.3310000000000002E-3</v>
    <v>-1.0237000000000001E-2</v>
    <v>-0.39</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1 Valero Way, SAN ANTONIO, TX, 78249 US</v>
    <v>170.29</v>
    <v>Oil &amp; Gas</v>
    <v>Stock</v>
    <v>45399.964601122658</v>
    <v>772</v>
    <v>166.535</v>
    <v>55104476040</v>
    <v>VALERO ENERGY CORPORATION</v>
    <v>VALERO ENERGY CORPORATION</v>
    <v>169.27</v>
    <v>6.8231999999999999</v>
    <v>168.99</v>
    <v>167.26</v>
    <v>166.89</v>
    <v>329454000</v>
    <v>VLO</v>
    <v>VALERO ENERGY CORPORATION (XNYS:VLO)</v>
    <v>2469789</v>
    <v>3472293</v>
    <v>1981</v>
  </rv>
  <rv s="3">
    <v>773</v>
  </rv>
  <rv s="1">
    <v>http://en.wikipedia.org/wiki/Public_domain</v>
    <v>Public domain</v>
  </rv>
  <rv s="1">
    <v>https://en.wikipedia.org/wiki/Microsoft</v>
    <v>Wikipedia</v>
  </rv>
  <rv s="8">
    <v>775</v>
    <v>776</v>
  </rv>
  <rv s="9">
    <v>15</v>
    <v>https://www.bing.com/th?id=AMMS_e6e837c7bf3a77408619758b7447855a&amp;qlt=95</v>
    <v>777</v>
    <v>0</v>
    <v>https://www.bing.com/images/search?form=xlimg&amp;q=microsoft</v>
    <v>Image of MICROSOFT CORPORATION</v>
  </rv>
  <rv s="1">
    <v>https://www.bing.com/financeapi/forcetrigger?t=a1xzim&amp;q=XNAS%3aMSFT&amp;form=skydnc</v>
    <v>Learn more on Bing</v>
  </rv>
  <rv s="10">
    <v>en-US</v>
    <v>a1xzim</v>
    <v>268435456</v>
    <v>1</v>
    <v>Powered by Refinitiv</v>
    <v>11</v>
    <v>MICROSOFT CORPORATION (XNAS:MSFT)</v>
    <v>13</v>
    <v>14</v>
    <v>Finance</v>
    <v>4</v>
    <v>430.82</v>
    <v>275.37</v>
    <v>0.87470000000000003</v>
    <v>-2.74</v>
    <v>-7.0419999999999999E-4</v>
    <v>-6.6090000000000003E-3</v>
    <v>-0.28999999999999998</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418.88</v>
    <v>778</v>
    <v>Software &amp; IT Services</v>
    <v>Stock</v>
    <v>45399.973443900002</v>
    <v>779</v>
    <v>410.33</v>
    <v>3060150762240</v>
    <v>MICROSOFT CORPORATION</v>
    <v>MICROSOFT CORPORATION</v>
    <v>417.25</v>
    <v>37.494599999999998</v>
    <v>414.58</v>
    <v>411.84</v>
    <v>411.55</v>
    <v>7430436000</v>
    <v>MSFT</v>
    <v>MICROSOFT CORPORATION (XNAS:MSFT)</v>
    <v>15843302</v>
    <v>19713499</v>
    <v>1993</v>
  </rv>
  <rv s="3">
    <v>780</v>
  </rv>
  <rv s="1">
    <v>https://www.bing.com/financeapi/forcetrigger?t=a25ya2&amp;q=XNYS%3aWMT&amp;form=skydnc</v>
    <v>Learn more on Bing</v>
  </rv>
  <rv s="2">
    <v>en-US</v>
    <v>a25ya2</v>
    <v>268435456</v>
    <v>1</v>
    <v>Powered by Refinitiv</v>
    <v>0</v>
    <v>WALMART INC. (XNYS:WMT)</v>
    <v>2</v>
    <v>3</v>
    <v>Finance</v>
    <v>4</v>
    <v>61.655000000000001</v>
    <v>48.336599999999997</v>
    <v>0.49159999999999998</v>
    <v>-0.2</v>
    <v>1.6760000000000001E-4</v>
    <v>-3.3419999999999999E-3</v>
    <v>0.01</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60.43</v>
    <v>Food &amp; Drug Retailing</v>
    <v>Stock</v>
    <v>45399.973556238285</v>
    <v>782</v>
    <v>59.57</v>
    <v>480582042360</v>
    <v>WALMART INC.</v>
    <v>WALMART INC.</v>
    <v>60.15</v>
    <v>40.953400000000002</v>
    <v>59.84</v>
    <v>59.64</v>
    <v>59.66</v>
    <v>8058049000</v>
    <v>WMT</v>
    <v>WALMART INC. (XNYS:WMT)</v>
    <v>15329125</v>
    <v>15473239</v>
    <v>1969</v>
  </rv>
  <rv s="3">
    <v>783</v>
  </rv>
  <rv s="11">
    <v>16</v>
    <v>EIX</v>
    <v>Daily</v>
    <v>45033</v>
    <v>45399</v>
    <v>0</v>
    <v>1</v>
    <v>638488224000000000,638489898288969039,0</v>
    <v>0</v>
    <v>a1ru6h</v>
    <v>XNYS:EIX</v>
    <v>1</v>
  </rv>
  <rv s="11">
    <v>16</v>
    <v>a1mou2</v>
    <v>Daily</v>
    <v>45033</v>
    <v>45399</v>
    <v>0</v>
    <v>1</v>
    <v>638488224000000000,638489898288969004,0</v>
    <v>0</v>
    <v>a1mou2</v>
    <v>XNAS:AAPL</v>
    <v>2</v>
  </rv>
</rvData>
</file>

<file path=xl/richData/rdrichvaluestructure.xml><?xml version="1.0" encoding="utf-8"?>
<rvStructures xmlns="http://schemas.microsoft.com/office/spreadsheetml/2017/richdata" count="12">
  <s t="_error">
    <k n="colOffset" t="i"/>
    <k n="errorType" t="i"/>
    <k n="rwOffset" t="i"/>
    <k n="subType"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error">
    <k n="errorType" t="i"/>
    <k n="field" t="s"/>
    <k n="subType" t="i"/>
  </s>
  <s t="_error">
    <k n="errorType" t="i"/>
    <k n="propagated" t="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4">
      <v>at close</v>
      <v>from previous close</v>
      <v>from previous close</v>
      <v>Source: Nasdaq</v>
      <v>GMT</v>
      <v>Delayed 15 minutes</v>
      <v>from close</v>
      <v>from close</v>
    </spb>
    <spb s="5">
      <v>10</v>
    </spb>
    <spb s="5">
      <v>1</v>
    </spb>
    <spb s="0">
      <v>1</v>
      <v>Name</v>
      <v>LearnMoreOnLink</v>
    </spb>
    <spb s="6">
      <v>11</v>
      <v>2</v>
      <v>2</v>
      <v>11</v>
      <v>3</v>
      <v>11</v>
      <v>11</v>
      <v>11</v>
      <v>4</v>
      <v>4</v>
      <v>5</v>
      <v>12</v>
      <v>11</v>
      <v>11</v>
      <v>11</v>
      <v>4</v>
      <v>7</v>
      <v>8</v>
      <v>9</v>
      <v>4</v>
    </spb>
    <spb s="7">
      <v>Delayed 20 minutes</v>
      <v>from previous close</v>
      <v>from previous close</v>
      <v>GMT</v>
    </spb>
    <spb s="0">
      <v>2</v>
      <v>Name</v>
      <v>LearnMoreOnLink</v>
    </spb>
    <spb s="8">
      <v>0</v>
      <v>0</v>
    </spb>
    <spb s="9">
      <v>12</v>
      <v>1</v>
      <v>1</v>
      <v>1</v>
      <v>1</v>
    </spb>
    <spb s="10">
      <v>1</v>
      <v>2</v>
      <v>2</v>
      <v>1</v>
      <v>3</v>
      <v>1</v>
      <v>13</v>
      <v>1</v>
      <v>1</v>
      <v>4</v>
      <v>4</v>
      <v>5</v>
      <v>6</v>
      <v>1</v>
      <v>1</v>
      <v>1</v>
      <v>4</v>
      <v>7</v>
      <v>8</v>
      <v>9</v>
      <v>4</v>
      <v>1</v>
      <v>1</v>
      <v>5</v>
    </spb>
    <spb s="11">
      <v>Powered by Refinitiv</v>
    </spb>
    <spb s="12">
      <v>10</v>
      <v>1</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_Self"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7"/>
    <rSty dxfid="1">
      <rpv i="0">_-[$$-en-AU]* #,##0.00_-;-[$$-en-AU]* #,##0.00_-;_-[$$-en-AU]* "-"??_-;_-@_-</rpv>
    </rSty>
    <rSty dxfid="1">
      <rpv i="0">_-[$$-en-AU]* #,##0_-;-[$$-en-AU]* #,##0_-;_-[$$-en-AU]* "-"_-;_-@_-</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08C58F-C257-43D3-B914-CE9C664373BD}" name="Table1" displayName="Table1" ref="C3:J28" totalsRowShown="0" headerRowCellStyle="Accent1">
  <autoFilter ref="C3:J28" xr:uid="{4508C58F-C257-43D3-B914-CE9C664373BD}"/>
  <tableColumns count="8">
    <tableColumn id="1" xr3:uid="{B528AD20-0D09-4871-968C-6D8207407DA0}" name="Date" dataDxfId="6"/>
    <tableColumn id="2" xr3:uid="{0C95C52E-81BC-4B93-89F2-191C2E4BAEAB}" name="Company"/>
    <tableColumn id="3" xr3:uid="{0D60B3B2-E162-4A32-968C-31D5CB03302C}" name="Ticker">
      <calculatedColumnFormula array="1">_FV(D4,"Ticker symbol",TRUE)</calculatedColumnFormula>
    </tableColumn>
    <tableColumn id="4" xr3:uid="{DEC86C6A-81D5-4B03-B768-719CD7BCFE15}" name="Transaction" dataDxfId="5"/>
    <tableColumn id="5" xr3:uid="{627C22F0-F4EC-4A21-81F5-9ED240DF1D13}" name="Quantity" dataDxfId="4"/>
    <tableColumn id="6" xr3:uid="{482E92F9-D216-48FF-BC0A-8262AD5C371E}" name="Price"/>
    <tableColumn id="7" xr3:uid="{DB1B08E4-EFB4-4FB2-98E6-8830E752E55E}" name="Total Transacation Amount">
      <calculatedColumnFormula>H4*G4</calculatedColumnFormula>
    </tableColumn>
    <tableColumn id="8" xr3:uid="{506AB680-6B86-4E1F-926C-9D20A43E5B5C}" name="Currency"/>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0E6DA724-AEC3-474B-903C-BAD4A0D737DA}">
  <we:reference id="wa200005502" version="1.0.0.11" store="en-US" storeType="OMEX"/>
  <we:alternateReferences>
    <we:reference id="wa200005502" version="1.0.0.11" store="" storeType="OMEX"/>
  </we:alternateReferences>
  <we:properties>
    <we:property name="docId" value="&quot;FrLAUF5dBYeaaoxHx9jIJ&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B40-230C-4659-80EF-44017AE156B6}">
  <dimension ref="B1:P39"/>
  <sheetViews>
    <sheetView tabSelected="1" workbookViewId="0">
      <selection activeCell="E7" sqref="E7"/>
    </sheetView>
  </sheetViews>
  <sheetFormatPr defaultRowHeight="13.5"/>
  <cols>
    <col min="2" max="2" width="34.6875" customWidth="1"/>
    <col min="3" max="3" width="12.8125" customWidth="1"/>
    <col min="4" max="4" width="35.6875" customWidth="1"/>
    <col min="5" max="5" width="14.75" customWidth="1"/>
    <col min="6" max="6" width="13" customWidth="1"/>
    <col min="7" max="7" width="12.625" customWidth="1"/>
    <col min="8" max="8" width="14.625" customWidth="1"/>
    <col min="9" max="10" width="11.5625" customWidth="1"/>
    <col min="11" max="11" width="13.3125" customWidth="1"/>
    <col min="12" max="12" width="12" customWidth="1"/>
    <col min="13" max="13" width="11.8125" customWidth="1"/>
    <col min="14" max="14" width="19.125" customWidth="1"/>
  </cols>
  <sheetData>
    <row r="1" spans="2:16" ht="14.25" customHeight="1">
      <c r="B1" s="19" t="s">
        <v>15</v>
      </c>
      <c r="C1" s="19"/>
      <c r="D1" s="19"/>
      <c r="E1" s="7"/>
      <c r="F1" s="7"/>
      <c r="G1" s="7"/>
      <c r="H1" s="7"/>
      <c r="I1" s="7"/>
      <c r="J1" s="7"/>
      <c r="K1" s="7"/>
      <c r="L1" s="7"/>
      <c r="M1" s="7"/>
    </row>
    <row r="2" spans="2:16" ht="14.25" customHeight="1">
      <c r="B2" s="19"/>
      <c r="C2" s="19"/>
      <c r="D2" s="19"/>
      <c r="E2" s="8" t="s">
        <v>24</v>
      </c>
      <c r="F2" s="8" t="s">
        <v>20</v>
      </c>
      <c r="G2" s="8" t="s">
        <v>21</v>
      </c>
      <c r="H2" s="8" t="s">
        <v>38</v>
      </c>
      <c r="I2" s="7"/>
      <c r="J2" s="7"/>
      <c r="K2" s="7"/>
      <c r="L2" s="7"/>
      <c r="M2" s="7"/>
    </row>
    <row r="3" spans="2:16" ht="14.25" customHeight="1">
      <c r="B3" s="19"/>
      <c r="C3" s="19"/>
      <c r="D3" s="19"/>
      <c r="E3" s="9">
        <f>SUM(G7:G14)</f>
        <v>5244.2169039999999</v>
      </c>
      <c r="F3" s="13">
        <f>SUM(_xlfn.ANCHORARRAY(I7))</f>
        <v>-2.039999999999992</v>
      </c>
      <c r="G3" s="9" t="e" cm="1" vm="1">
        <f t="array" aca="1" ref="G3" ca="1">K7:K14</f>
        <v>#VALUE!</v>
      </c>
      <c r="H3" s="7"/>
      <c r="I3" s="7"/>
      <c r="J3" s="7"/>
      <c r="K3" s="7"/>
      <c r="L3" s="7"/>
      <c r="M3" s="7"/>
    </row>
    <row r="4" spans="2:16">
      <c r="N4" t="s">
        <v>39</v>
      </c>
    </row>
    <row r="5" spans="2:16" ht="13.9">
      <c r="B5" s="21" t="s">
        <v>1</v>
      </c>
      <c r="C5" s="21"/>
      <c r="D5" s="21"/>
      <c r="E5" s="21"/>
      <c r="F5" s="21"/>
      <c r="G5" s="21"/>
      <c r="H5" s="21"/>
      <c r="I5" s="21"/>
      <c r="J5" s="21"/>
      <c r="K5" s="21"/>
      <c r="L5" s="21"/>
      <c r="M5" s="21"/>
    </row>
    <row r="6" spans="2:16">
      <c r="B6" t="s">
        <v>1</v>
      </c>
      <c r="C6" t="s">
        <v>2</v>
      </c>
      <c r="D6" t="s">
        <v>16</v>
      </c>
      <c r="E6" s="4" cm="1">
        <f t="array" ref="E6:E14">SUMIFS(Table1[Quantity],Table1[Company],_xlfn.ANCHORARRAY(B7))</f>
        <v>16</v>
      </c>
      <c r="F6" t="s">
        <v>19</v>
      </c>
      <c r="G6" t="s">
        <v>17</v>
      </c>
      <c r="H6" t="s">
        <v>18</v>
      </c>
      <c r="I6" t="s">
        <v>20</v>
      </c>
      <c r="J6" t="s">
        <v>42</v>
      </c>
      <c r="K6" t="s">
        <v>21</v>
      </c>
      <c r="L6" t="s">
        <v>22</v>
      </c>
      <c r="M6" t="s">
        <v>23</v>
      </c>
      <c r="O6" s="5"/>
    </row>
    <row r="7" spans="2:16">
      <c r="B7" t="e" cm="1" vm="2">
        <f t="array" ref="B7:B15">_xlfn.UNIQUE(_xlfn._xlws.FILTER(Table1[Company],SUMIFS(Table1[Quantity],Table1[Company],Table1[Company])&gt;0))</f>
        <v>#VALUE!</v>
      </c>
      <c r="C7" t="str" cm="1">
        <f t="array" ref="C7">_FV(B7,"Ticker symbol",TRUE)</f>
        <v>AMZN</v>
      </c>
      <c r="D7" t="str" cm="1">
        <f t="array" ref="D7">_FV(B7,"Industry")</f>
        <v>Diversified Retail</v>
      </c>
      <c r="E7" s="4">
        <v>15</v>
      </c>
      <c r="F7" s="5" cm="1">
        <f t="array" ref="F7">_FV(B7,"Price")</f>
        <v>181.28</v>
      </c>
      <c r="G7" s="5">
        <f>F7*E6</f>
        <v>2900.48</v>
      </c>
      <c r="H7" s="6" cm="1">
        <f t="array" ref="H7:H14">G7:G14/SUM(G7:G14)</f>
        <v>0.55308162364292623</v>
      </c>
      <c r="I7" s="5" cm="1">
        <f t="array" ref="I7">F7-_FV(B7,"Previous close",TRUE)</f>
        <v>-2.039999999999992</v>
      </c>
      <c r="J7" s="14" cm="1">
        <f t="array" ref="J7">_FV(B7,"Change (%)",TRUE)</f>
        <v>-1.1128000000000001E-2</v>
      </c>
      <c r="K7" s="10" cm="1">
        <f t="array" ref="K7:K15">G7:G14-SUMIFS(Table1[Total Transacation Amount],Table1[Company],_xlfn.ANCHORARRAY(B7))</f>
        <v>472.16170000000011</v>
      </c>
      <c r="L7" s="5" cm="1">
        <f t="array" ref="L7">_FV(B7,"52 week high",TRUE)</f>
        <v>189.77</v>
      </c>
      <c r="M7" s="5" cm="1">
        <f t="array" ref="M7">_FV(B7,"52 week low",TRUE)</f>
        <v>101.15</v>
      </c>
    </row>
    <row r="8" spans="2:16">
      <c r="B8" t="e" vm="3">
        <v>#VALUE!</v>
      </c>
      <c r="C8" t="str" cm="1">
        <f t="array" ref="C8">_FV(B8,"Ticker symbol",TRUE)</f>
        <v>PM</v>
      </c>
      <c r="D8" t="str" cm="1">
        <f t="array" ref="D8">_FV(B8,"Industry")</f>
        <v>Food &amp; Tobacco</v>
      </c>
      <c r="E8" s="4">
        <v>5</v>
      </c>
      <c r="F8" s="5" cm="1">
        <f t="array" ref="F8">_FV(B8,"Price")</f>
        <v>90.59</v>
      </c>
      <c r="G8" s="5">
        <f t="shared" ref="G8:G13" si="0">F8*E8</f>
        <v>452.95000000000005</v>
      </c>
      <c r="H8" s="6">
        <v>8.637133213435827E-2</v>
      </c>
      <c r="I8" s="5" cm="1">
        <f t="array" ref="I8">F8-_FV(B8,"Previous close",TRUE)</f>
        <v>1.0900000000000034</v>
      </c>
      <c r="J8" s="14" cm="1">
        <f t="array" ref="J8">_FV(B8,"Change (%)",TRUE)</f>
        <v>1.2179000000000001E-2</v>
      </c>
      <c r="K8" s="10">
        <v>-921.60629999999992</v>
      </c>
      <c r="L8" s="5" cm="1">
        <f t="array" ref="L8">_FV(B8,"52 week high",TRUE)</f>
        <v>101.91500000000001</v>
      </c>
      <c r="M8" s="5" cm="1">
        <f t="array" ref="M8">_FV(B8,"52 week low",TRUE)</f>
        <v>87.23</v>
      </c>
    </row>
    <row r="9" spans="2:16">
      <c r="B9" t="e" vm="4">
        <v>#VALUE!</v>
      </c>
      <c r="C9" t="str" cm="1">
        <f t="array" ref="C9">_FV(B9,"Ticker symbol",TRUE)</f>
        <v>GOOGL</v>
      </c>
      <c r="D9" t="str" cm="1">
        <f t="array" ref="D9">_FV(B9,"Industry")</f>
        <v>Software &amp; IT Services</v>
      </c>
      <c r="E9" s="4">
        <v>1</v>
      </c>
      <c r="F9" s="5" cm="1">
        <f t="array" ref="F9">_FV(B9,"Price")</f>
        <v>155.47</v>
      </c>
      <c r="G9" s="5">
        <f t="shared" si="0"/>
        <v>155.47</v>
      </c>
      <c r="H9" s="6">
        <v>2.9645989638875547E-2</v>
      </c>
      <c r="I9" s="5" cm="1">
        <f t="array" ref="I9">F9-_FV(B9,"Previous close",TRUE)</f>
        <v>1.0699999999999932</v>
      </c>
      <c r="J9" s="14" cm="1">
        <f t="array" ref="J9">_FV(B9,"Change (%)",TRUE)</f>
        <v>6.9299999999999995E-3</v>
      </c>
      <c r="K9" s="10">
        <v>-550.79</v>
      </c>
      <c r="L9" s="5" cm="1">
        <f t="array" ref="L9">_FV(B9,"52 week high",TRUE)</f>
        <v>160.2225</v>
      </c>
      <c r="M9" s="5" cm="1">
        <f t="array" ref="M9">_FV(B9,"52 week low",TRUE)</f>
        <v>102.63</v>
      </c>
    </row>
    <row r="10" spans="2:16">
      <c r="B10" t="e" vm="5">
        <v>#VALUE!</v>
      </c>
      <c r="C10" t="str" cm="1">
        <f t="array" ref="C10">_FV(B10,"Ticker symbol",TRUE)</f>
        <v>HD</v>
      </c>
      <c r="D10" t="str" cm="1">
        <f t="array" ref="D10">_FV(B10,"Industry")</f>
        <v>Specialty Retailers</v>
      </c>
      <c r="E10" s="4">
        <v>3</v>
      </c>
      <c r="F10" s="5" cm="1">
        <f t="array" ref="F10">_FV(B10,"Price")</f>
        <v>332.68</v>
      </c>
      <c r="G10" s="5">
        <f t="shared" si="0"/>
        <v>998.04</v>
      </c>
      <c r="H10" s="6">
        <v>0.19031249436665176</v>
      </c>
      <c r="I10" s="5" cm="1">
        <f t="array" ref="I10">F10-_FV(B10,"Previous close",TRUE)</f>
        <v>-2.1499999999999773</v>
      </c>
      <c r="J10" s="14" cm="1">
        <f t="array" ref="J10">_FV(B10,"Change (%)",TRUE)</f>
        <v>-6.4209999999999996E-3</v>
      </c>
      <c r="K10" s="10">
        <v>641.4701</v>
      </c>
      <c r="L10" s="5" cm="1">
        <f t="array" ref="L10">_FV(B10,"52 week high",TRUE)</f>
        <v>396.87290000000002</v>
      </c>
      <c r="M10" s="5" cm="1">
        <f t="array" ref="M10">_FV(B10,"52 week low",TRUE)</f>
        <v>274.26</v>
      </c>
    </row>
    <row r="11" spans="2:16">
      <c r="B11" t="e" vm="6">
        <v>#VALUE!</v>
      </c>
      <c r="C11" t="str" cm="1">
        <f t="array" ref="C11">_FV(B11,"Ticker symbol",TRUE)</f>
        <v>EIX</v>
      </c>
      <c r="D11" t="str" cm="1">
        <f t="array" ref="D11">_FV(B11,"Industry")</f>
        <v>Electrical Utilities &amp; IPPs</v>
      </c>
      <c r="E11" s="4">
        <v>4.0026000000000002</v>
      </c>
      <c r="F11" s="5" cm="1">
        <f t="array" ref="F11">_FV(B11,"Price")</f>
        <v>68.040000000000006</v>
      </c>
      <c r="G11" s="5">
        <f t="shared" si="0"/>
        <v>272.33690400000006</v>
      </c>
      <c r="H11" s="6">
        <v>5.1930900072473446E-2</v>
      </c>
      <c r="I11" s="5" cm="1">
        <f t="array" ref="I11">F11-_FV(B11,"Previous close",TRUE)</f>
        <v>1.230000000000004</v>
      </c>
      <c r="J11" s="14" cm="1">
        <f t="array" ref="J11">_FV(B11,"Change (%)",TRUE)</f>
        <v>1.8409999999999999E-2</v>
      </c>
      <c r="K11" s="10">
        <v>65.156904000000054</v>
      </c>
      <c r="L11" s="5" cm="1">
        <f t="array" ref="L11">_FV(B11,"52 week high",TRUE)</f>
        <v>74.92</v>
      </c>
      <c r="M11" s="5" cm="1">
        <f t="array" ref="M11">_FV(B11,"52 week low",TRUE)</f>
        <v>58.82</v>
      </c>
    </row>
    <row r="12" spans="2:16">
      <c r="B12" t="e" vm="7">
        <v>#VALUE!</v>
      </c>
      <c r="C12" t="str" cm="1">
        <f t="array" ref="C12">_FV(B12,"Ticker symbol",TRUE)</f>
        <v>AAPL</v>
      </c>
      <c r="D12" t="str" cm="1">
        <f t="array" ref="D12">_FV(B12,"Industry")</f>
        <v>Computers, Phones &amp; Household Electronics</v>
      </c>
      <c r="E12" s="4">
        <v>1</v>
      </c>
      <c r="F12" s="5" cm="1">
        <f t="array" ref="F12">_FV(B12,"Price")</f>
        <v>168</v>
      </c>
      <c r="G12" s="5">
        <f t="shared" si="0"/>
        <v>168</v>
      </c>
      <c r="H12" s="6">
        <v>3.2035288218505771E-2</v>
      </c>
      <c r="I12" s="5" cm="1">
        <f t="array" ref="I12">F12-_FV(B12,"Previous close",TRUE)</f>
        <v>-1.3799999999999955</v>
      </c>
      <c r="J12" s="14" cm="1">
        <f t="array" ref="J12">_FV(B12,"Change (%)",TRUE)</f>
        <v>-8.1469999999999997E-3</v>
      </c>
      <c r="K12" s="10">
        <v>-588.35927322000009</v>
      </c>
      <c r="L12" s="5" cm="1">
        <f t="array" ref="L12">_FV(B12,"52 week high",TRUE)</f>
        <v>199.62</v>
      </c>
      <c r="M12" s="5" cm="1">
        <f t="array" ref="M12">_FV(B12,"52 week low",TRUE)</f>
        <v>162.80000000000001</v>
      </c>
    </row>
    <row r="13" spans="2:16">
      <c r="B13" t="e" vm="8">
        <v>#VALUE!</v>
      </c>
      <c r="C13" t="str" cm="1">
        <f t="array" ref="C13">_FV(B13,"Ticker symbol",TRUE)</f>
        <v>JPM</v>
      </c>
      <c r="D13" t="str" cm="1">
        <f t="array" ref="D13">_FV(B13,"Industry")</f>
        <v>Banking Services</v>
      </c>
      <c r="E13" s="4">
        <v>1</v>
      </c>
      <c r="F13" s="5" cm="1">
        <f t="array" ref="F13">_FV(B13,"Price")</f>
        <v>179.96</v>
      </c>
      <c r="G13" s="5">
        <f t="shared" si="0"/>
        <v>179.96</v>
      </c>
      <c r="H13" s="6">
        <v>3.4315895641680347E-2</v>
      </c>
      <c r="I13" s="5" cm="1">
        <f t="array" ref="I13">F13-_FV(B13,"Previous close",TRUE)</f>
        <v>-0.84000000000000341</v>
      </c>
      <c r="J13" s="14" cm="1">
        <f t="array" ref="J13">_FV(B13,"Change (%)",TRUE)</f>
        <v>-4.646E-3</v>
      </c>
      <c r="K13" s="10">
        <v>5.0822000000000003</v>
      </c>
      <c r="L13" s="5" cm="1">
        <f t="array" ref="L13">_FV(B13,"52 week high",TRUE)</f>
        <v>200.94</v>
      </c>
      <c r="M13" s="5" cm="1">
        <f t="array" ref="M13">_FV(B13,"52 week low",TRUE)</f>
        <v>131.81</v>
      </c>
    </row>
    <row r="14" spans="2:16">
      <c r="B14" t="e" vm="9">
        <v>#VALUE!</v>
      </c>
      <c r="C14" t="str" cm="1">
        <f t="array" ref="C14">_FV(B14,"Ticker symbol",TRUE)</f>
        <v>KO</v>
      </c>
      <c r="D14" t="str" cm="1">
        <f t="array" ref="D14">_FV(B14,"Industry")</f>
        <v>Beverages</v>
      </c>
      <c r="E14" s="4">
        <v>2</v>
      </c>
      <c r="F14" s="5" cm="1">
        <f t="array" ref="F14">_FV(B14,"Price")</f>
        <v>58.49</v>
      </c>
      <c r="G14" s="5">
        <f>F14*E14</f>
        <v>116.98</v>
      </c>
      <c r="H14" s="6">
        <v>2.2306476284528601E-2</v>
      </c>
      <c r="I14" s="5" cm="1">
        <f t="array" ref="I14">F14-_FV(B14,"Previous close",TRUE)</f>
        <v>0.42999999999999972</v>
      </c>
      <c r="J14" s="14" cm="1">
        <f t="array" ref="J14">_FV(B14,"Change (%)",TRUE)</f>
        <v>7.4060000000000003E-3</v>
      </c>
      <c r="K14" s="10">
        <v>55.540100000000002</v>
      </c>
      <c r="L14" s="5" cm="1">
        <f t="array" ref="L14">_FV(B14,"52 week high",TRUE)</f>
        <v>64.989999999999995</v>
      </c>
      <c r="M14" s="5" cm="1">
        <f t="array" ref="M14">_FV(B14,"52 week low",TRUE)</f>
        <v>51.55</v>
      </c>
    </row>
    <row r="15" spans="2:16">
      <c r="B15" t="e" vm="10">
        <v>#VALUE!</v>
      </c>
      <c r="C15" t="str" cm="1">
        <f t="array" ref="C15">_FV(B15,"Ticker symbol",TRUE)</f>
        <v>PLTR</v>
      </c>
      <c r="D15" t="str" cm="1">
        <f t="array" ref="D15">_FV(B15,"Industry")</f>
        <v>Software &amp; IT Services</v>
      </c>
      <c r="E15" s="4">
        <v>4</v>
      </c>
      <c r="F15" s="5" cm="1">
        <f t="array" ref="F15">_FV(B15,"Price")</f>
        <v>21.295000000000002</v>
      </c>
      <c r="G15" s="5">
        <f>F15*E15</f>
        <v>85.18</v>
      </c>
      <c r="I15" s="5" cm="1">
        <f t="array" ref="I15">F15-_FV(B15,"Previous close",TRUE)</f>
        <v>-0.5849999999999973</v>
      </c>
      <c r="J15" s="5"/>
      <c r="K15" s="10" t="e">
        <v>#N/A</v>
      </c>
    </row>
    <row r="16" spans="2:16" ht="13.9">
      <c r="B16" s="20" t="s">
        <v>25</v>
      </c>
      <c r="C16" s="20"/>
      <c r="E16" s="21" t="s">
        <v>26</v>
      </c>
      <c r="F16" s="21"/>
      <c r="G16" s="21"/>
      <c r="H16" s="21"/>
      <c r="K16" s="21" t="s">
        <v>27</v>
      </c>
      <c r="L16" s="21"/>
      <c r="M16" s="21"/>
      <c r="N16" s="21"/>
      <c r="O16" s="21"/>
      <c r="P16" s="21"/>
    </row>
    <row r="17" spans="11:16">
      <c r="K17" s="18"/>
      <c r="L17" s="18"/>
      <c r="M17" s="18"/>
      <c r="N17" s="18"/>
      <c r="O17" s="18"/>
      <c r="P17" s="18"/>
    </row>
    <row r="18" spans="11:16">
      <c r="K18" t="s">
        <v>36</v>
      </c>
      <c r="L18" s="11" t="s">
        <v>11</v>
      </c>
      <c r="M18" s="18"/>
      <c r="N18" t="s">
        <v>28</v>
      </c>
      <c r="O18" s="11">
        <v>12</v>
      </c>
      <c r="P18" s="18"/>
    </row>
    <row r="19" spans="11:16">
      <c r="K19" s="18"/>
      <c r="L19" s="18"/>
      <c r="M19" s="18"/>
      <c r="N19" s="18"/>
      <c r="O19" s="18"/>
      <c r="P19" s="18"/>
    </row>
    <row r="20" spans="11:16">
      <c r="K20" s="15" t="str">
        <f>O18&amp;" month trailing closing prices"</f>
        <v>12 month trailing closing prices</v>
      </c>
      <c r="L20" s="15"/>
      <c r="M20" s="15"/>
      <c r="N20" s="15"/>
      <c r="O20" s="15"/>
      <c r="P20" s="15"/>
    </row>
    <row r="38" spans="11:16">
      <c r="K38" t="s">
        <v>35</v>
      </c>
      <c r="L38" s="16" t="e" vm="7">
        <v>#VALUE!</v>
      </c>
      <c r="M38" s="17"/>
    </row>
    <row r="39" spans="11:16">
      <c r="K39" s="15" t="str">
        <f>O18&amp;" month trailing closing prices"</f>
        <v>12 month trailing closing prices</v>
      </c>
      <c r="L39" s="15"/>
      <c r="M39" s="15"/>
      <c r="N39" s="15"/>
      <c r="O39" s="15"/>
      <c r="P39" s="15"/>
    </row>
  </sheetData>
  <mergeCells count="14">
    <mergeCell ref="B1:D3"/>
    <mergeCell ref="B16:C16"/>
    <mergeCell ref="E16:H16"/>
    <mergeCell ref="K16:P16"/>
    <mergeCell ref="K20:P20"/>
    <mergeCell ref="B5:M5"/>
    <mergeCell ref="K39:P39"/>
    <mergeCell ref="L38:M38"/>
    <mergeCell ref="K17:L17"/>
    <mergeCell ref="K19:L19"/>
    <mergeCell ref="M17:M19"/>
    <mergeCell ref="N17:O17"/>
    <mergeCell ref="N19:O19"/>
    <mergeCell ref="P17:P19"/>
  </mergeCells>
  <conditionalFormatting sqref="J7:J14">
    <cfRule type="cellIs" dxfId="3" priority="1" operator="greaterThan">
      <formula>0</formula>
    </cfRule>
    <cfRule type="cellIs" dxfId="2" priority="2" operator="lessThan">
      <formula>0</formula>
    </cfRule>
  </conditionalFormatting>
  <conditionalFormatting sqref="K7:K15">
    <cfRule type="cellIs" dxfId="1" priority="3" operator="greaterThan">
      <formula>0</formula>
    </cfRule>
    <cfRule type="cellIs" dxfId="0" priority="4" operator="lessThan">
      <formula>0</formula>
    </cfRule>
  </conditionalFormatting>
  <dataValidations count="2">
    <dataValidation type="list" allowBlank="1" showInputMessage="1" showErrorMessage="1" sqref="L18" xr:uid="{503FBEDA-7CE9-4F7F-A569-4840C3FF1816}">
      <formula1>$C$7:$C$14</formula1>
    </dataValidation>
    <dataValidation type="list" allowBlank="1" showInputMessage="1" showErrorMessage="1" sqref="O18" xr:uid="{75E11033-7D98-488B-B379-9F626C6A08EE}">
      <formula1>"1,3,6,12"</formula1>
    </dataValidation>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77D4-420E-40F4-AD4F-7A4B64326AB9}">
  <dimension ref="B3:F259"/>
  <sheetViews>
    <sheetView zoomScale="55" zoomScaleNormal="55" workbookViewId="0">
      <selection activeCell="B8" sqref="B8"/>
    </sheetView>
  </sheetViews>
  <sheetFormatPr defaultRowHeight="13.5"/>
  <cols>
    <col min="2" max="2" width="10.125" customWidth="1"/>
    <col min="5" max="5" width="10.4375" customWidth="1"/>
    <col min="6" max="6" width="18.3125" customWidth="1"/>
  </cols>
  <sheetData>
    <row r="3" spans="2:6" ht="13.9">
      <c r="B3" s="21" t="s">
        <v>29</v>
      </c>
      <c r="C3" s="21"/>
      <c r="E3" s="20" t="s">
        <v>32</v>
      </c>
      <c r="F3" s="20"/>
    </row>
    <row r="4" spans="2:6">
      <c r="B4" t="s">
        <v>31</v>
      </c>
      <c r="C4" s="12" t="str">
        <f>Dashboard!L18</f>
        <v>EIX</v>
      </c>
      <c r="E4" t="s">
        <v>33</v>
      </c>
      <c r="F4" s="12" t="e" vm="7">
        <f>Dashboard!L38</f>
        <v>#VALUE!</v>
      </c>
    </row>
    <row r="5" spans="2:6">
      <c r="B5" t="s">
        <v>30</v>
      </c>
      <c r="C5" s="12">
        <f>Dashboard!O18</f>
        <v>12</v>
      </c>
      <c r="E5" t="s">
        <v>34</v>
      </c>
      <c r="F5" s="12">
        <f>C5</f>
        <v>12</v>
      </c>
    </row>
    <row r="7" spans="2:6">
      <c r="B7" t="str" cm="1">
        <f t="array" aca="1" ref="B7:C259" ca="1">_xlfn.STOCKHISTORY(C4,EDATE(TODAY(),-C5),TODAY())</f>
        <v>Date</v>
      </c>
      <c r="C7" t="str">
        <f ca="1"/>
        <v>Close</v>
      </c>
      <c r="E7" t="str" cm="1">
        <f t="array" aca="1" ref="E7:F259" ca="1">_xlfn.STOCKHISTORY(F4,EDATE(TODAY(),-F5),TODAY())</f>
        <v>Date</v>
      </c>
      <c r="F7" t="str">
        <f ca="1"/>
        <v>Close</v>
      </c>
    </row>
    <row r="8" spans="2:6">
      <c r="B8" vm="11">
        <f ca="1"/>
        <v>45033</v>
      </c>
      <c r="C8" vm="12">
        <f ca="1"/>
        <v>72.08</v>
      </c>
      <c r="E8" vm="11">
        <f ca="1"/>
        <v>45033</v>
      </c>
      <c r="F8" vm="13">
        <f ca="1"/>
        <v>165.23</v>
      </c>
    </row>
    <row r="9" spans="2:6">
      <c r="B9" vm="14">
        <f ca="1"/>
        <v>45034</v>
      </c>
      <c r="C9" vm="15">
        <f ca="1"/>
        <v>72.11</v>
      </c>
      <c r="E9" vm="14">
        <f ca="1"/>
        <v>45034</v>
      </c>
      <c r="F9" vm="16">
        <f ca="1"/>
        <v>166.47</v>
      </c>
    </row>
    <row r="10" spans="2:6">
      <c r="B10" vm="17">
        <f ca="1"/>
        <v>45035</v>
      </c>
      <c r="C10" vm="18">
        <f ca="1"/>
        <v>72.739999999999995</v>
      </c>
      <c r="E10" vm="17">
        <f ca="1"/>
        <v>45035</v>
      </c>
      <c r="F10" vm="19">
        <f ca="1"/>
        <v>167.63</v>
      </c>
    </row>
    <row r="11" spans="2:6">
      <c r="B11" vm="20">
        <f ca="1"/>
        <v>45036</v>
      </c>
      <c r="C11" vm="21">
        <f ca="1"/>
        <v>73</v>
      </c>
      <c r="E11" vm="20">
        <f ca="1"/>
        <v>45036</v>
      </c>
      <c r="F11" vm="22">
        <f ca="1"/>
        <v>166.65</v>
      </c>
    </row>
    <row r="12" spans="2:6">
      <c r="B12" vm="23">
        <f ca="1"/>
        <v>45037</v>
      </c>
      <c r="C12" vm="24">
        <f ca="1"/>
        <v>72.930000000000007</v>
      </c>
      <c r="E12" vm="23">
        <f ca="1"/>
        <v>45037</v>
      </c>
      <c r="F12" vm="25">
        <f ca="1"/>
        <v>165.02</v>
      </c>
    </row>
    <row r="13" spans="2:6">
      <c r="B13" vm="26">
        <f ca="1"/>
        <v>45040</v>
      </c>
      <c r="C13" vm="27">
        <f ca="1"/>
        <v>73.67</v>
      </c>
      <c r="E13" vm="26">
        <f ca="1"/>
        <v>45040</v>
      </c>
      <c r="F13" vm="28">
        <f ca="1"/>
        <v>165.33</v>
      </c>
    </row>
    <row r="14" spans="2:6">
      <c r="B14" vm="29">
        <f ca="1"/>
        <v>45041</v>
      </c>
      <c r="C14" vm="30">
        <f ca="1"/>
        <v>73.77</v>
      </c>
      <c r="E14" vm="29">
        <f ca="1"/>
        <v>45041</v>
      </c>
      <c r="F14" vm="31">
        <f ca="1"/>
        <v>163.77000000000001</v>
      </c>
    </row>
    <row r="15" spans="2:6">
      <c r="B15" vm="32">
        <f ca="1"/>
        <v>45042</v>
      </c>
      <c r="C15" vm="21">
        <f ca="1"/>
        <v>73</v>
      </c>
      <c r="E15" vm="32">
        <f ca="1"/>
        <v>45042</v>
      </c>
      <c r="F15" vm="33">
        <f ca="1"/>
        <v>163.76</v>
      </c>
    </row>
    <row r="16" spans="2:6">
      <c r="B16" vm="34">
        <f ca="1"/>
        <v>45043</v>
      </c>
      <c r="C16" vm="35">
        <f ca="1"/>
        <v>73.569999999999993</v>
      </c>
      <c r="E16" vm="34">
        <f ca="1"/>
        <v>45043</v>
      </c>
      <c r="F16" vm="36">
        <f ca="1"/>
        <v>168.41</v>
      </c>
    </row>
    <row r="17" spans="2:6">
      <c r="B17" vm="37">
        <f ca="1"/>
        <v>45044</v>
      </c>
      <c r="C17" vm="38">
        <f ca="1"/>
        <v>73.599999999999994</v>
      </c>
      <c r="E17" vm="37">
        <f ca="1"/>
        <v>45044</v>
      </c>
      <c r="F17" vm="39">
        <f ca="1"/>
        <v>169.68</v>
      </c>
    </row>
    <row r="18" spans="2:6">
      <c r="B18" vm="40">
        <f ca="1"/>
        <v>45047</v>
      </c>
      <c r="C18" vm="41">
        <f ca="1"/>
        <v>73.95</v>
      </c>
      <c r="E18" vm="40">
        <f ca="1"/>
        <v>45047</v>
      </c>
      <c r="F18" vm="42">
        <f ca="1"/>
        <v>169.59</v>
      </c>
    </row>
    <row r="19" spans="2:6">
      <c r="B19" vm="43">
        <f ca="1"/>
        <v>45048</v>
      </c>
      <c r="C19" vm="44">
        <f ca="1"/>
        <v>73.28</v>
      </c>
      <c r="E19" vm="43">
        <f ca="1"/>
        <v>45048</v>
      </c>
      <c r="F19" vm="45">
        <f ca="1"/>
        <v>168.54</v>
      </c>
    </row>
    <row r="20" spans="2:6">
      <c r="B20" vm="46">
        <f ca="1"/>
        <v>45049</v>
      </c>
      <c r="C20" vm="47">
        <f ca="1"/>
        <v>71.67</v>
      </c>
      <c r="E20" vm="46">
        <f ca="1"/>
        <v>45049</v>
      </c>
      <c r="F20" vm="48">
        <f ca="1"/>
        <v>167.45</v>
      </c>
    </row>
    <row r="21" spans="2:6">
      <c r="B21" vm="49">
        <f ca="1"/>
        <v>45050</v>
      </c>
      <c r="C21" vm="50">
        <f ca="1"/>
        <v>72.489999999999995</v>
      </c>
      <c r="E21" vm="49">
        <f ca="1"/>
        <v>45050</v>
      </c>
      <c r="F21" vm="51">
        <f ca="1"/>
        <v>165.79</v>
      </c>
    </row>
    <row r="22" spans="2:6">
      <c r="B22" vm="52">
        <f ca="1"/>
        <v>45051</v>
      </c>
      <c r="C22" vm="53">
        <f ca="1"/>
        <v>73.56</v>
      </c>
      <c r="E22" vm="52">
        <f ca="1"/>
        <v>45051</v>
      </c>
      <c r="F22" vm="54">
        <f ca="1"/>
        <v>173.57</v>
      </c>
    </row>
    <row r="23" spans="2:6">
      <c r="B23" vm="55">
        <f ca="1"/>
        <v>45054</v>
      </c>
      <c r="C23" vm="56">
        <f ca="1"/>
        <v>73.39</v>
      </c>
      <c r="E23" vm="55">
        <f ca="1"/>
        <v>45054</v>
      </c>
      <c r="F23" vm="57">
        <f ca="1"/>
        <v>173.5</v>
      </c>
    </row>
    <row r="24" spans="2:6">
      <c r="B24" vm="58">
        <f ca="1"/>
        <v>45055</v>
      </c>
      <c r="C24" vm="59">
        <f ca="1"/>
        <v>73.63</v>
      </c>
      <c r="E24" vm="58">
        <f ca="1"/>
        <v>45055</v>
      </c>
      <c r="F24" vm="60">
        <f ca="1"/>
        <v>171.77</v>
      </c>
    </row>
    <row r="25" spans="2:6">
      <c r="B25" vm="61">
        <f ca="1"/>
        <v>45056</v>
      </c>
      <c r="C25" vm="62">
        <f ca="1"/>
        <v>74.19</v>
      </c>
      <c r="E25" vm="61">
        <f ca="1"/>
        <v>45056</v>
      </c>
      <c r="F25" vm="63">
        <f ca="1"/>
        <v>173.55500000000001</v>
      </c>
    </row>
    <row r="26" spans="2:6">
      <c r="B26" vm="64">
        <f ca="1"/>
        <v>45057</v>
      </c>
      <c r="C26" vm="65">
        <f ca="1"/>
        <v>73.209999999999994</v>
      </c>
      <c r="E26" vm="64">
        <f ca="1"/>
        <v>45057</v>
      </c>
      <c r="F26" vm="66">
        <f ca="1"/>
        <v>173.75</v>
      </c>
    </row>
    <row r="27" spans="2:6">
      <c r="B27" vm="67">
        <f ca="1"/>
        <v>45058</v>
      </c>
      <c r="C27" vm="68">
        <f ca="1"/>
        <v>73.680000000000007</v>
      </c>
      <c r="E27" vm="67">
        <f ca="1"/>
        <v>45058</v>
      </c>
      <c r="F27" vm="69">
        <f ca="1"/>
        <v>172.57</v>
      </c>
    </row>
    <row r="28" spans="2:6">
      <c r="B28" vm="70">
        <f ca="1"/>
        <v>45061</v>
      </c>
      <c r="C28" vm="71">
        <f ca="1"/>
        <v>72.239999999999995</v>
      </c>
      <c r="E28" vm="70">
        <f ca="1"/>
        <v>45061</v>
      </c>
      <c r="F28" vm="72">
        <f ca="1"/>
        <v>172.07</v>
      </c>
    </row>
    <row r="29" spans="2:6">
      <c r="B29" vm="73">
        <f ca="1"/>
        <v>45062</v>
      </c>
      <c r="C29" vm="74">
        <f ca="1"/>
        <v>70.3</v>
      </c>
      <c r="E29" vm="73">
        <f ca="1"/>
        <v>45062</v>
      </c>
      <c r="F29" vm="72">
        <f ca="1"/>
        <v>172.07</v>
      </c>
    </row>
    <row r="30" spans="2:6">
      <c r="B30" vm="75">
        <f ca="1"/>
        <v>45063</v>
      </c>
      <c r="C30" vm="76">
        <f ca="1"/>
        <v>69.739999999999995</v>
      </c>
      <c r="E30" vm="75">
        <f ca="1"/>
        <v>45063</v>
      </c>
      <c r="F30" vm="77">
        <f ca="1"/>
        <v>172.69</v>
      </c>
    </row>
    <row r="31" spans="2:6">
      <c r="B31" vm="78">
        <f ca="1"/>
        <v>45064</v>
      </c>
      <c r="C31" vm="79">
        <f ca="1"/>
        <v>68.849999999999994</v>
      </c>
      <c r="E31" vm="78">
        <f ca="1"/>
        <v>45064</v>
      </c>
      <c r="F31" vm="80">
        <f ca="1"/>
        <v>175.05</v>
      </c>
    </row>
    <row r="32" spans="2:6">
      <c r="B32" vm="81">
        <f ca="1"/>
        <v>45065</v>
      </c>
      <c r="C32" vm="82">
        <f ca="1"/>
        <v>68.239999999999995</v>
      </c>
      <c r="E32" vm="81">
        <f ca="1"/>
        <v>45065</v>
      </c>
      <c r="F32" vm="83">
        <f ca="1"/>
        <v>175.16</v>
      </c>
    </row>
    <row r="33" spans="2:6">
      <c r="B33" vm="84">
        <f ca="1"/>
        <v>45068</v>
      </c>
      <c r="C33" vm="85">
        <f ca="1"/>
        <v>67.680000000000007</v>
      </c>
      <c r="E33" vm="84">
        <f ca="1"/>
        <v>45068</v>
      </c>
      <c r="F33" vm="86">
        <f ca="1"/>
        <v>174.2</v>
      </c>
    </row>
    <row r="34" spans="2:6">
      <c r="B34" vm="87">
        <f ca="1"/>
        <v>45069</v>
      </c>
      <c r="C34" vm="88">
        <f ca="1"/>
        <v>67.37</v>
      </c>
      <c r="E34" vm="87">
        <f ca="1"/>
        <v>45069</v>
      </c>
      <c r="F34" vm="89">
        <f ca="1"/>
        <v>171.56</v>
      </c>
    </row>
    <row r="35" spans="2:6">
      <c r="B35" vm="90">
        <f ca="1"/>
        <v>45070</v>
      </c>
      <c r="C35" vm="91">
        <f ca="1"/>
        <v>66.58</v>
      </c>
      <c r="E35" vm="90">
        <f ca="1"/>
        <v>45070</v>
      </c>
      <c r="F35" vm="92">
        <f ca="1"/>
        <v>171.84</v>
      </c>
    </row>
    <row r="36" spans="2:6">
      <c r="B36" vm="93">
        <f ca="1"/>
        <v>45071</v>
      </c>
      <c r="C36" vm="94">
        <f ca="1"/>
        <v>65.66</v>
      </c>
      <c r="E36" vm="93">
        <f ca="1"/>
        <v>45071</v>
      </c>
      <c r="F36" vm="95">
        <f ca="1"/>
        <v>172.99</v>
      </c>
    </row>
    <row r="37" spans="2:6">
      <c r="B37" vm="96">
        <f ca="1"/>
        <v>45072</v>
      </c>
      <c r="C37" vm="97">
        <f ca="1"/>
        <v>65.63</v>
      </c>
      <c r="E37" vm="96">
        <f ca="1"/>
        <v>45072</v>
      </c>
      <c r="F37" vm="98">
        <f ca="1"/>
        <v>175.43</v>
      </c>
    </row>
    <row r="38" spans="2:6">
      <c r="B38" vm="99">
        <f ca="1"/>
        <v>45076</v>
      </c>
      <c r="C38" vm="100">
        <f ca="1"/>
        <v>65.72</v>
      </c>
      <c r="E38" vm="99">
        <f ca="1"/>
        <v>45076</v>
      </c>
      <c r="F38" vm="101">
        <f ca="1"/>
        <v>177.3</v>
      </c>
    </row>
    <row r="39" spans="2:6">
      <c r="B39" vm="102">
        <f ca="1"/>
        <v>45077</v>
      </c>
      <c r="C39" vm="103">
        <f ca="1"/>
        <v>67.52</v>
      </c>
      <c r="E39" vm="102">
        <f ca="1"/>
        <v>45077</v>
      </c>
      <c r="F39" vm="104">
        <f ca="1"/>
        <v>177.25</v>
      </c>
    </row>
    <row r="40" spans="2:6">
      <c r="B40" vm="105">
        <f ca="1"/>
        <v>45078</v>
      </c>
      <c r="C40" vm="106">
        <f ca="1"/>
        <v>66.680000000000007</v>
      </c>
      <c r="E40" vm="105">
        <f ca="1"/>
        <v>45078</v>
      </c>
      <c r="F40" vm="107">
        <f ca="1"/>
        <v>180.09</v>
      </c>
    </row>
    <row r="41" spans="2:6">
      <c r="B41" vm="108">
        <f ca="1"/>
        <v>45079</v>
      </c>
      <c r="C41" vm="106">
        <f ca="1"/>
        <v>66.680000000000007</v>
      </c>
      <c r="E41" vm="108">
        <f ca="1"/>
        <v>45079</v>
      </c>
      <c r="F41" vm="109">
        <f ca="1"/>
        <v>180.95</v>
      </c>
    </row>
    <row r="42" spans="2:6">
      <c r="B42" vm="110">
        <f ca="1"/>
        <v>45082</v>
      </c>
      <c r="C42" vm="111">
        <f ca="1"/>
        <v>66.8</v>
      </c>
      <c r="E42" vm="110">
        <f ca="1"/>
        <v>45082</v>
      </c>
      <c r="F42" vm="112">
        <f ca="1"/>
        <v>179.58</v>
      </c>
    </row>
    <row r="43" spans="2:6">
      <c r="B43" vm="113">
        <f ca="1"/>
        <v>45083</v>
      </c>
      <c r="C43" vm="114">
        <f ca="1"/>
        <v>66.709999999999994</v>
      </c>
      <c r="E43" vm="113">
        <f ca="1"/>
        <v>45083</v>
      </c>
      <c r="F43" vm="115">
        <f ca="1"/>
        <v>179.21</v>
      </c>
    </row>
    <row r="44" spans="2:6">
      <c r="B44" vm="116">
        <f ca="1"/>
        <v>45084</v>
      </c>
      <c r="C44" vm="117">
        <f ca="1"/>
        <v>68.7</v>
      </c>
      <c r="E44" vm="116">
        <f ca="1"/>
        <v>45084</v>
      </c>
      <c r="F44" vm="118">
        <f ca="1"/>
        <v>177.82</v>
      </c>
    </row>
    <row r="45" spans="2:6">
      <c r="B45" vm="119">
        <f ca="1"/>
        <v>45085</v>
      </c>
      <c r="C45" vm="120">
        <f ca="1"/>
        <v>68.569999999999993</v>
      </c>
      <c r="E45" vm="119">
        <f ca="1"/>
        <v>45085</v>
      </c>
      <c r="F45" vm="121">
        <f ca="1"/>
        <v>180.57</v>
      </c>
    </row>
    <row r="46" spans="2:6">
      <c r="B46" vm="122">
        <f ca="1"/>
        <v>45086</v>
      </c>
      <c r="C46" vm="123">
        <f ca="1"/>
        <v>67.72</v>
      </c>
      <c r="E46" vm="122">
        <f ca="1"/>
        <v>45086</v>
      </c>
      <c r="F46" vm="124">
        <f ca="1"/>
        <v>180.96</v>
      </c>
    </row>
    <row r="47" spans="2:6">
      <c r="B47" vm="125">
        <f ca="1"/>
        <v>45089</v>
      </c>
      <c r="C47" vm="126">
        <f ca="1"/>
        <v>67.650000000000006</v>
      </c>
      <c r="E47" vm="125">
        <f ca="1"/>
        <v>45089</v>
      </c>
      <c r="F47" vm="127">
        <f ca="1"/>
        <v>183.79</v>
      </c>
    </row>
    <row r="48" spans="2:6">
      <c r="B48" vm="128">
        <f ca="1"/>
        <v>45090</v>
      </c>
      <c r="C48" vm="129">
        <f ca="1"/>
        <v>67.88</v>
      </c>
      <c r="E48" vm="128">
        <f ca="1"/>
        <v>45090</v>
      </c>
      <c r="F48" vm="130">
        <f ca="1"/>
        <v>183.31</v>
      </c>
    </row>
    <row r="49" spans="2:6">
      <c r="B49" vm="131">
        <f ca="1"/>
        <v>45091</v>
      </c>
      <c r="C49" vm="132">
        <f ca="1"/>
        <v>68.17</v>
      </c>
      <c r="E49" vm="131">
        <f ca="1"/>
        <v>45091</v>
      </c>
      <c r="F49" vm="133">
        <f ca="1"/>
        <v>183.95</v>
      </c>
    </row>
    <row r="50" spans="2:6">
      <c r="B50" vm="134">
        <f ca="1"/>
        <v>45092</v>
      </c>
      <c r="C50" vm="135">
        <f ca="1"/>
        <v>68.8</v>
      </c>
      <c r="E50" vm="134">
        <f ca="1"/>
        <v>45092</v>
      </c>
      <c r="F50" vm="136">
        <f ca="1"/>
        <v>186.01</v>
      </c>
    </row>
    <row r="51" spans="2:6">
      <c r="B51" vm="137">
        <f ca="1"/>
        <v>45093</v>
      </c>
      <c r="C51" vm="138">
        <f ca="1"/>
        <v>70.180000000000007</v>
      </c>
      <c r="E51" vm="137">
        <f ca="1"/>
        <v>45093</v>
      </c>
      <c r="F51" vm="139">
        <f ca="1"/>
        <v>184.92</v>
      </c>
    </row>
    <row r="52" spans="2:6">
      <c r="B52" vm="140">
        <f ca="1"/>
        <v>45097</v>
      </c>
      <c r="C52" vm="141">
        <f ca="1"/>
        <v>68.77</v>
      </c>
      <c r="E52" vm="140">
        <f ca="1"/>
        <v>45097</v>
      </c>
      <c r="F52" vm="142">
        <f ca="1"/>
        <v>185.01</v>
      </c>
    </row>
    <row r="53" spans="2:6">
      <c r="B53" vm="143">
        <f ca="1"/>
        <v>45098</v>
      </c>
      <c r="C53" vm="144">
        <f ca="1"/>
        <v>69.73</v>
      </c>
      <c r="E53" vm="143">
        <f ca="1"/>
        <v>45098</v>
      </c>
      <c r="F53" vm="145">
        <f ca="1"/>
        <v>183.96</v>
      </c>
    </row>
    <row r="54" spans="2:6">
      <c r="B54" vm="146">
        <f ca="1"/>
        <v>45099</v>
      </c>
      <c r="C54" vm="147">
        <f ca="1"/>
        <v>69.09</v>
      </c>
      <c r="E54" vm="146">
        <f ca="1"/>
        <v>45099</v>
      </c>
      <c r="F54" vm="148">
        <f ca="1"/>
        <v>187</v>
      </c>
    </row>
    <row r="55" spans="2:6">
      <c r="B55" vm="149">
        <f ca="1"/>
        <v>45100</v>
      </c>
      <c r="C55" vm="150">
        <f ca="1"/>
        <v>67.760000000000005</v>
      </c>
      <c r="E55" vm="149">
        <f ca="1"/>
        <v>45100</v>
      </c>
      <c r="F55" vm="151">
        <f ca="1"/>
        <v>186.68</v>
      </c>
    </row>
    <row r="56" spans="2:6">
      <c r="B56" vm="152">
        <f ca="1"/>
        <v>45103</v>
      </c>
      <c r="C56" vm="135">
        <f ca="1"/>
        <v>68.8</v>
      </c>
      <c r="E56" vm="152">
        <f ca="1"/>
        <v>45103</v>
      </c>
      <c r="F56" vm="153">
        <f ca="1"/>
        <v>185.27</v>
      </c>
    </row>
    <row r="57" spans="2:6">
      <c r="B57" vm="154">
        <f ca="1"/>
        <v>45104</v>
      </c>
      <c r="C57" vm="155">
        <f ca="1"/>
        <v>69.400000000000006</v>
      </c>
      <c r="E57" vm="154">
        <f ca="1"/>
        <v>45104</v>
      </c>
      <c r="F57" vm="156">
        <f ca="1"/>
        <v>188.06</v>
      </c>
    </row>
    <row r="58" spans="2:6">
      <c r="B58" vm="157">
        <f ca="1"/>
        <v>45105</v>
      </c>
      <c r="C58" vm="158">
        <f ca="1"/>
        <v>68.37</v>
      </c>
      <c r="E58" vm="157">
        <f ca="1"/>
        <v>45105</v>
      </c>
      <c r="F58" vm="159">
        <f ca="1"/>
        <v>189.25</v>
      </c>
    </row>
    <row r="59" spans="2:6">
      <c r="B59" vm="160">
        <f ca="1"/>
        <v>45106</v>
      </c>
      <c r="C59" vm="120">
        <f ca="1"/>
        <v>68.569999999999993</v>
      </c>
      <c r="E59" vm="160">
        <f ca="1"/>
        <v>45106</v>
      </c>
      <c r="F59" vm="161">
        <f ca="1"/>
        <v>189.59</v>
      </c>
    </row>
    <row r="60" spans="2:6">
      <c r="B60" vm="162">
        <f ca="1"/>
        <v>45107</v>
      </c>
      <c r="C60" vm="163">
        <f ca="1"/>
        <v>69.45</v>
      </c>
      <c r="E60" vm="162">
        <f ca="1"/>
        <v>45107</v>
      </c>
      <c r="F60" vm="164">
        <f ca="1"/>
        <v>193.97</v>
      </c>
    </row>
    <row r="61" spans="2:6">
      <c r="B61" vm="165">
        <f ca="1"/>
        <v>45110</v>
      </c>
      <c r="C61" vm="147">
        <f ca="1"/>
        <v>69.09</v>
      </c>
      <c r="E61" vm="165">
        <f ca="1"/>
        <v>45110</v>
      </c>
      <c r="F61" vm="166">
        <f ca="1"/>
        <v>192.46</v>
      </c>
    </row>
    <row r="62" spans="2:6">
      <c r="B62" vm="167">
        <f ca="1"/>
        <v>45112</v>
      </c>
      <c r="C62" vm="168">
        <f ca="1"/>
        <v>70.23</v>
      </c>
      <c r="E62" vm="167">
        <f ca="1"/>
        <v>45112</v>
      </c>
      <c r="F62" vm="169">
        <f ca="1"/>
        <v>191.33</v>
      </c>
    </row>
    <row r="63" spans="2:6">
      <c r="B63" vm="170">
        <f ca="1"/>
        <v>45113</v>
      </c>
      <c r="C63" vm="171">
        <f ca="1"/>
        <v>69.430000000000007</v>
      </c>
      <c r="E63" vm="170">
        <f ca="1"/>
        <v>45113</v>
      </c>
      <c r="F63" vm="172">
        <f ca="1"/>
        <v>191.81</v>
      </c>
    </row>
    <row r="64" spans="2:6">
      <c r="B64" vm="173">
        <f ca="1"/>
        <v>45114</v>
      </c>
      <c r="C64" vm="174">
        <f ca="1"/>
        <v>68.86</v>
      </c>
      <c r="E64" vm="173">
        <f ca="1"/>
        <v>45114</v>
      </c>
      <c r="F64" vm="175">
        <f ca="1"/>
        <v>190.68</v>
      </c>
    </row>
    <row r="65" spans="2:6">
      <c r="B65" vm="176">
        <f ca="1"/>
        <v>45117</v>
      </c>
      <c r="C65" vm="177">
        <f ca="1"/>
        <v>68.31</v>
      </c>
      <c r="E65" vm="176">
        <f ca="1"/>
        <v>45117</v>
      </c>
      <c r="F65" vm="178">
        <f ca="1"/>
        <v>188.61</v>
      </c>
    </row>
    <row r="66" spans="2:6">
      <c r="B66" vm="179">
        <f ca="1"/>
        <v>45118</v>
      </c>
      <c r="C66" vm="180">
        <f ca="1"/>
        <v>69.38</v>
      </c>
      <c r="E66" vm="179">
        <f ca="1"/>
        <v>45118</v>
      </c>
      <c r="F66" vm="181">
        <f ca="1"/>
        <v>188.08</v>
      </c>
    </row>
    <row r="67" spans="2:6">
      <c r="B67" vm="182">
        <f ca="1"/>
        <v>45119</v>
      </c>
      <c r="C67" vm="183">
        <f ca="1"/>
        <v>70.459999999999994</v>
      </c>
      <c r="E67" vm="182">
        <f ca="1"/>
        <v>45119</v>
      </c>
      <c r="F67" vm="184">
        <f ca="1"/>
        <v>189.77</v>
      </c>
    </row>
    <row r="68" spans="2:6">
      <c r="B68" vm="185">
        <f ca="1"/>
        <v>45120</v>
      </c>
      <c r="C68" vm="186">
        <f ca="1"/>
        <v>70.95</v>
      </c>
      <c r="E68" vm="185">
        <f ca="1"/>
        <v>45120</v>
      </c>
      <c r="F68" vm="187">
        <f ca="1"/>
        <v>190.54</v>
      </c>
    </row>
    <row r="69" spans="2:6">
      <c r="B69" vm="188">
        <f ca="1"/>
        <v>45121</v>
      </c>
      <c r="C69" vm="189">
        <f ca="1"/>
        <v>70.47</v>
      </c>
      <c r="E69" vm="188">
        <f ca="1"/>
        <v>45121</v>
      </c>
      <c r="F69" vm="190">
        <f ca="1"/>
        <v>190.69</v>
      </c>
    </row>
    <row r="70" spans="2:6">
      <c r="B70" vm="191">
        <f ca="1"/>
        <v>45124</v>
      </c>
      <c r="C70" vm="192">
        <f ca="1"/>
        <v>69.89</v>
      </c>
      <c r="E70" vm="191">
        <f ca="1"/>
        <v>45124</v>
      </c>
      <c r="F70" vm="193">
        <f ca="1"/>
        <v>193.99</v>
      </c>
    </row>
    <row r="71" spans="2:6">
      <c r="B71" vm="194">
        <f ca="1"/>
        <v>45125</v>
      </c>
      <c r="C71" vm="195">
        <f ca="1"/>
        <v>69.37</v>
      </c>
      <c r="E71" vm="194">
        <f ca="1"/>
        <v>45125</v>
      </c>
      <c r="F71" vm="196">
        <f ca="1"/>
        <v>193.73</v>
      </c>
    </row>
    <row r="72" spans="2:6">
      <c r="B72" vm="197">
        <f ca="1"/>
        <v>45126</v>
      </c>
      <c r="C72" vm="198">
        <f ca="1"/>
        <v>70.64</v>
      </c>
      <c r="E72" vm="197">
        <f ca="1"/>
        <v>45126</v>
      </c>
      <c r="F72" vm="199">
        <f ca="1"/>
        <v>195.1</v>
      </c>
    </row>
    <row r="73" spans="2:6">
      <c r="B73" vm="200">
        <f ca="1"/>
        <v>45127</v>
      </c>
      <c r="C73" vm="201">
        <f ca="1"/>
        <v>72.150000000000006</v>
      </c>
      <c r="E73" vm="200">
        <f ca="1"/>
        <v>45127</v>
      </c>
      <c r="F73" vm="202">
        <f ca="1"/>
        <v>193.13</v>
      </c>
    </row>
    <row r="74" spans="2:6">
      <c r="B74" vm="203">
        <f ca="1"/>
        <v>45128</v>
      </c>
      <c r="C74" vm="204">
        <f ca="1"/>
        <v>72.400000000000006</v>
      </c>
      <c r="E74" vm="203">
        <f ca="1"/>
        <v>45128</v>
      </c>
      <c r="F74" vm="205">
        <f ca="1"/>
        <v>191.94</v>
      </c>
    </row>
    <row r="75" spans="2:6">
      <c r="B75" vm="206">
        <f ca="1"/>
        <v>45131</v>
      </c>
      <c r="C75" vm="207">
        <f ca="1"/>
        <v>72.540000000000006</v>
      </c>
      <c r="E75" vm="206">
        <f ca="1"/>
        <v>45131</v>
      </c>
      <c r="F75" vm="208">
        <f ca="1"/>
        <v>192.75</v>
      </c>
    </row>
    <row r="76" spans="2:6">
      <c r="B76" vm="209">
        <f ca="1"/>
        <v>45132</v>
      </c>
      <c r="C76" vm="210">
        <f ca="1"/>
        <v>72.39</v>
      </c>
      <c r="E76" vm="209">
        <f ca="1"/>
        <v>45132</v>
      </c>
      <c r="F76" vm="211">
        <f ca="1"/>
        <v>193.62</v>
      </c>
    </row>
    <row r="77" spans="2:6">
      <c r="B77" vm="212">
        <f ca="1"/>
        <v>45133</v>
      </c>
      <c r="C77" vm="213">
        <f ca="1"/>
        <v>72.099999999999994</v>
      </c>
      <c r="E77" vm="212">
        <f ca="1"/>
        <v>45133</v>
      </c>
      <c r="F77" vm="214">
        <f ca="1"/>
        <v>194.5</v>
      </c>
    </row>
    <row r="78" spans="2:6">
      <c r="B78" vm="215">
        <f ca="1"/>
        <v>45134</v>
      </c>
      <c r="C78" vm="216">
        <f ca="1"/>
        <v>70.86</v>
      </c>
      <c r="E78" vm="215">
        <f ca="1"/>
        <v>45134</v>
      </c>
      <c r="F78" vm="217">
        <f ca="1"/>
        <v>193.22</v>
      </c>
    </row>
    <row r="79" spans="2:6">
      <c r="B79" vm="218">
        <f ca="1"/>
        <v>45135</v>
      </c>
      <c r="C79" vm="219">
        <f ca="1"/>
        <v>72.959999999999994</v>
      </c>
      <c r="E79" vm="218">
        <f ca="1"/>
        <v>45135</v>
      </c>
      <c r="F79" vm="220">
        <f ca="1"/>
        <v>195.83</v>
      </c>
    </row>
    <row r="80" spans="2:6">
      <c r="B80" vm="221">
        <f ca="1"/>
        <v>45138</v>
      </c>
      <c r="C80" vm="222">
        <f ca="1"/>
        <v>71.959999999999994</v>
      </c>
      <c r="E80" vm="221">
        <f ca="1"/>
        <v>45138</v>
      </c>
      <c r="F80" vm="223">
        <f ca="1"/>
        <v>196.45</v>
      </c>
    </row>
    <row r="81" spans="2:6">
      <c r="B81" vm="224">
        <f ca="1"/>
        <v>45139</v>
      </c>
      <c r="C81" vm="225">
        <f ca="1"/>
        <v>71.040000000000006</v>
      </c>
      <c r="E81" vm="224">
        <f ca="1"/>
        <v>45139</v>
      </c>
      <c r="F81" vm="226">
        <f ca="1"/>
        <v>195.60499999999999</v>
      </c>
    </row>
    <row r="82" spans="2:6">
      <c r="B82" vm="227">
        <f ca="1"/>
        <v>45140</v>
      </c>
      <c r="C82" vm="228">
        <f ca="1"/>
        <v>71.540000000000006</v>
      </c>
      <c r="E82" vm="227">
        <f ca="1"/>
        <v>45140</v>
      </c>
      <c r="F82" vm="229">
        <f ca="1"/>
        <v>192.58</v>
      </c>
    </row>
    <row r="83" spans="2:6">
      <c r="B83" vm="230">
        <f ca="1"/>
        <v>45141</v>
      </c>
      <c r="C83" vm="231">
        <f ca="1"/>
        <v>70.34</v>
      </c>
      <c r="E83" vm="230">
        <f ca="1"/>
        <v>45141</v>
      </c>
      <c r="F83" vm="232">
        <f ca="1"/>
        <v>191.17</v>
      </c>
    </row>
    <row r="84" spans="2:6">
      <c r="B84" vm="233">
        <f ca="1"/>
        <v>45142</v>
      </c>
      <c r="C84" vm="234">
        <f ca="1"/>
        <v>69.239999999999995</v>
      </c>
      <c r="E84" vm="233">
        <f ca="1"/>
        <v>45142</v>
      </c>
      <c r="F84" vm="235">
        <f ca="1"/>
        <v>181.99</v>
      </c>
    </row>
    <row r="85" spans="2:6">
      <c r="B85" vm="236">
        <f ca="1"/>
        <v>45145</v>
      </c>
      <c r="C85" vm="237">
        <f ca="1"/>
        <v>69.790000000000006</v>
      </c>
      <c r="E85" vm="236">
        <f ca="1"/>
        <v>45145</v>
      </c>
      <c r="F85" vm="238">
        <f ca="1"/>
        <v>178.85</v>
      </c>
    </row>
    <row r="86" spans="2:6">
      <c r="B86" vm="239">
        <f ca="1"/>
        <v>45146</v>
      </c>
      <c r="C86" vm="240">
        <f ca="1"/>
        <v>70.5</v>
      </c>
      <c r="E86" vm="239">
        <f ca="1"/>
        <v>45146</v>
      </c>
      <c r="F86" vm="241">
        <f ca="1"/>
        <v>179.8</v>
      </c>
    </row>
    <row r="87" spans="2:6">
      <c r="B87" vm="242">
        <f ca="1"/>
        <v>45147</v>
      </c>
      <c r="C87" vm="243">
        <f ca="1"/>
        <v>70.28</v>
      </c>
      <c r="E87" vm="242">
        <f ca="1"/>
        <v>45147</v>
      </c>
      <c r="F87" vm="244">
        <f ca="1"/>
        <v>178.19</v>
      </c>
    </row>
    <row r="88" spans="2:6">
      <c r="B88" vm="245">
        <f ca="1"/>
        <v>45148</v>
      </c>
      <c r="C88" vm="246">
        <f ca="1"/>
        <v>69.95</v>
      </c>
      <c r="E88" vm="245">
        <f ca="1"/>
        <v>45148</v>
      </c>
      <c r="F88" vm="247">
        <f ca="1"/>
        <v>177.97</v>
      </c>
    </row>
    <row r="89" spans="2:6">
      <c r="B89" vm="248">
        <f ca="1"/>
        <v>45149</v>
      </c>
      <c r="C89" vm="249">
        <f ca="1"/>
        <v>70.53</v>
      </c>
      <c r="E89" vm="248">
        <f ca="1"/>
        <v>45149</v>
      </c>
      <c r="F89" vm="250">
        <f ca="1"/>
        <v>177.79</v>
      </c>
    </row>
    <row r="90" spans="2:6">
      <c r="B90" vm="251">
        <f ca="1"/>
        <v>45152</v>
      </c>
      <c r="C90" vm="252">
        <f ca="1"/>
        <v>69.760000000000005</v>
      </c>
      <c r="E90" vm="251">
        <f ca="1"/>
        <v>45152</v>
      </c>
      <c r="F90" vm="253">
        <f ca="1"/>
        <v>179.46</v>
      </c>
    </row>
    <row r="91" spans="2:6">
      <c r="B91" vm="254">
        <f ca="1"/>
        <v>45153</v>
      </c>
      <c r="C91" vm="255">
        <f ca="1"/>
        <v>68.819999999999993</v>
      </c>
      <c r="E91" vm="254">
        <f ca="1"/>
        <v>45153</v>
      </c>
      <c r="F91" vm="256">
        <f ca="1"/>
        <v>177.45</v>
      </c>
    </row>
    <row r="92" spans="2:6">
      <c r="B92" vm="257">
        <f ca="1"/>
        <v>45154</v>
      </c>
      <c r="C92" vm="258">
        <f ca="1"/>
        <v>69.16</v>
      </c>
      <c r="E92" vm="257">
        <f ca="1"/>
        <v>45154</v>
      </c>
      <c r="F92" vm="259">
        <f ca="1"/>
        <v>176.57</v>
      </c>
    </row>
    <row r="93" spans="2:6">
      <c r="B93" vm="260">
        <f ca="1"/>
        <v>45155</v>
      </c>
      <c r="C93" vm="261">
        <f ca="1"/>
        <v>68.599999999999994</v>
      </c>
      <c r="E93" vm="260">
        <f ca="1"/>
        <v>45155</v>
      </c>
      <c r="F93" vm="262">
        <f ca="1"/>
        <v>174</v>
      </c>
    </row>
    <row r="94" spans="2:6">
      <c r="B94" vm="263">
        <f ca="1"/>
        <v>45156</v>
      </c>
      <c r="C94" vm="264">
        <f ca="1"/>
        <v>69.040000000000006</v>
      </c>
      <c r="E94" vm="263">
        <f ca="1"/>
        <v>45156</v>
      </c>
      <c r="F94" vm="265">
        <f ca="1"/>
        <v>174.49</v>
      </c>
    </row>
    <row r="95" spans="2:6">
      <c r="B95" vm="266">
        <f ca="1"/>
        <v>45159</v>
      </c>
      <c r="C95" vm="267">
        <f ca="1"/>
        <v>69.010000000000005</v>
      </c>
      <c r="E95" vm="266">
        <f ca="1"/>
        <v>45159</v>
      </c>
      <c r="F95" vm="268">
        <f ca="1"/>
        <v>175.84</v>
      </c>
    </row>
    <row r="96" spans="2:6">
      <c r="B96" vm="269">
        <f ca="1"/>
        <v>45160</v>
      </c>
      <c r="C96" vm="270">
        <f ca="1"/>
        <v>69.540000000000006</v>
      </c>
      <c r="E96" vm="269">
        <f ca="1"/>
        <v>45160</v>
      </c>
      <c r="F96" vm="271">
        <f ca="1"/>
        <v>177.23</v>
      </c>
    </row>
    <row r="97" spans="2:6">
      <c r="B97" vm="272">
        <f ca="1"/>
        <v>45161</v>
      </c>
      <c r="C97" vm="273">
        <f ca="1"/>
        <v>69.92</v>
      </c>
      <c r="E97" vm="272">
        <f ca="1"/>
        <v>45161</v>
      </c>
      <c r="F97" vm="274">
        <f ca="1"/>
        <v>181.12</v>
      </c>
    </row>
    <row r="98" spans="2:6">
      <c r="B98" vm="275">
        <f ca="1"/>
        <v>45162</v>
      </c>
      <c r="C98" vm="276">
        <f ca="1"/>
        <v>69.56</v>
      </c>
      <c r="E98" vm="275">
        <f ca="1"/>
        <v>45162</v>
      </c>
      <c r="F98" vm="277">
        <f ca="1"/>
        <v>176.38</v>
      </c>
    </row>
    <row r="99" spans="2:6">
      <c r="B99" vm="278">
        <f ca="1"/>
        <v>45163</v>
      </c>
      <c r="C99" vm="279">
        <f ca="1"/>
        <v>69.930000000000007</v>
      </c>
      <c r="E99" vm="278">
        <f ca="1"/>
        <v>45163</v>
      </c>
      <c r="F99" vm="280">
        <f ca="1"/>
        <v>178.61</v>
      </c>
    </row>
    <row r="100" spans="2:6">
      <c r="B100" vm="281">
        <f ca="1"/>
        <v>45166</v>
      </c>
      <c r="C100" vm="282">
        <f ca="1"/>
        <v>69.72</v>
      </c>
      <c r="E100" vm="281">
        <f ca="1"/>
        <v>45166</v>
      </c>
      <c r="F100" vm="283">
        <f ca="1"/>
        <v>180.19</v>
      </c>
    </row>
    <row r="101" spans="2:6">
      <c r="B101" vm="284">
        <f ca="1"/>
        <v>45167</v>
      </c>
      <c r="C101" vm="285">
        <f ca="1"/>
        <v>70.16</v>
      </c>
      <c r="E101" vm="284">
        <f ca="1"/>
        <v>45167</v>
      </c>
      <c r="F101" vm="286">
        <f ca="1"/>
        <v>184.12</v>
      </c>
    </row>
    <row r="102" spans="2:6">
      <c r="B102" vm="287">
        <f ca="1"/>
        <v>45168</v>
      </c>
      <c r="C102" vm="279">
        <f ca="1"/>
        <v>69.930000000000007</v>
      </c>
      <c r="E102" vm="287">
        <f ca="1"/>
        <v>45168</v>
      </c>
      <c r="F102" vm="288">
        <f ca="1"/>
        <v>187.65</v>
      </c>
    </row>
    <row r="103" spans="2:6">
      <c r="B103" vm="289">
        <f ca="1"/>
        <v>45169</v>
      </c>
      <c r="C103" vm="79">
        <f ca="1"/>
        <v>68.849999999999994</v>
      </c>
      <c r="E103" vm="289">
        <f ca="1"/>
        <v>45169</v>
      </c>
      <c r="F103" vm="290">
        <f ca="1"/>
        <v>187.87</v>
      </c>
    </row>
    <row r="104" spans="2:6">
      <c r="B104" vm="291">
        <f ca="1"/>
        <v>45170</v>
      </c>
      <c r="C104" vm="292">
        <f ca="1"/>
        <v>68.41</v>
      </c>
      <c r="E104" vm="291">
        <f ca="1"/>
        <v>45170</v>
      </c>
      <c r="F104" vm="293">
        <f ca="1"/>
        <v>189.46</v>
      </c>
    </row>
    <row r="105" spans="2:6">
      <c r="B105" vm="294">
        <f ca="1"/>
        <v>45174</v>
      </c>
      <c r="C105" vm="295">
        <f ca="1"/>
        <v>67.23</v>
      </c>
      <c r="E105" vm="294">
        <f ca="1"/>
        <v>45174</v>
      </c>
      <c r="F105" vm="296">
        <f ca="1"/>
        <v>189.7</v>
      </c>
    </row>
    <row r="106" spans="2:6">
      <c r="B106" vm="297">
        <f ca="1"/>
        <v>45175</v>
      </c>
      <c r="C106" vm="298">
        <f ca="1"/>
        <v>67.73</v>
      </c>
      <c r="E106" vm="297">
        <f ca="1"/>
        <v>45175</v>
      </c>
      <c r="F106" vm="299">
        <f ca="1"/>
        <v>182.91</v>
      </c>
    </row>
    <row r="107" spans="2:6">
      <c r="B107" vm="300">
        <f ca="1"/>
        <v>45176</v>
      </c>
      <c r="C107" vm="301">
        <f ca="1"/>
        <v>68.680000000000007</v>
      </c>
      <c r="E107" vm="300">
        <f ca="1"/>
        <v>45176</v>
      </c>
      <c r="F107" vm="302">
        <f ca="1"/>
        <v>177.56</v>
      </c>
    </row>
    <row r="108" spans="2:6">
      <c r="B108" vm="303">
        <f ca="1"/>
        <v>45177</v>
      </c>
      <c r="C108" vm="304">
        <f ca="1"/>
        <v>69.8</v>
      </c>
      <c r="E108" vm="303">
        <f ca="1"/>
        <v>45177</v>
      </c>
      <c r="F108" vm="305">
        <f ca="1"/>
        <v>178.18</v>
      </c>
    </row>
    <row r="109" spans="2:6">
      <c r="B109" vm="306">
        <f ca="1"/>
        <v>45180</v>
      </c>
      <c r="C109" vm="307">
        <f ca="1"/>
        <v>69.87</v>
      </c>
      <c r="E109" vm="306">
        <f ca="1"/>
        <v>45180</v>
      </c>
      <c r="F109" vm="308">
        <f ca="1"/>
        <v>179.36</v>
      </c>
    </row>
    <row r="110" spans="2:6">
      <c r="B110" vm="309">
        <f ca="1"/>
        <v>45181</v>
      </c>
      <c r="C110" vm="310">
        <f ca="1"/>
        <v>70.290000000000006</v>
      </c>
      <c r="E110" vm="309">
        <f ca="1"/>
        <v>45181</v>
      </c>
      <c r="F110" vm="311">
        <f ca="1"/>
        <v>176.3</v>
      </c>
    </row>
    <row r="111" spans="2:6">
      <c r="B111" vm="312">
        <f ca="1"/>
        <v>45182</v>
      </c>
      <c r="C111" vm="313">
        <f ca="1"/>
        <v>70.739999999999995</v>
      </c>
      <c r="E111" vm="312">
        <f ca="1"/>
        <v>45182</v>
      </c>
      <c r="F111" vm="314">
        <f ca="1"/>
        <v>174.21</v>
      </c>
    </row>
    <row r="112" spans="2:6">
      <c r="B112" vm="315">
        <f ca="1"/>
        <v>45183</v>
      </c>
      <c r="C112" vm="316">
        <f ca="1"/>
        <v>71.52</v>
      </c>
      <c r="E112" vm="315">
        <f ca="1"/>
        <v>45183</v>
      </c>
      <c r="F112" vm="317">
        <f ca="1"/>
        <v>175.74</v>
      </c>
    </row>
    <row r="113" spans="2:6">
      <c r="B113" vm="318">
        <f ca="1"/>
        <v>45184</v>
      </c>
      <c r="C113" vm="319">
        <f ca="1"/>
        <v>71.56</v>
      </c>
      <c r="E113" vm="318">
        <f ca="1"/>
        <v>45184</v>
      </c>
      <c r="F113" vm="320">
        <f ca="1"/>
        <v>175.01</v>
      </c>
    </row>
    <row r="114" spans="2:6">
      <c r="B114" vm="321">
        <f ca="1"/>
        <v>45187</v>
      </c>
      <c r="C114" vm="322">
        <f ca="1"/>
        <v>71.22</v>
      </c>
      <c r="E114" vm="321">
        <f ca="1"/>
        <v>45187</v>
      </c>
      <c r="F114" vm="247">
        <f ca="1"/>
        <v>177.97</v>
      </c>
    </row>
    <row r="115" spans="2:6">
      <c r="B115" vm="323">
        <f ca="1"/>
        <v>45188</v>
      </c>
      <c r="C115" vm="324">
        <f ca="1"/>
        <v>70.19</v>
      </c>
      <c r="E115" vm="323">
        <f ca="1"/>
        <v>45188</v>
      </c>
      <c r="F115" vm="325">
        <f ca="1"/>
        <v>179.07</v>
      </c>
    </row>
    <row r="116" spans="2:6">
      <c r="B116" vm="326">
        <f ca="1"/>
        <v>45189</v>
      </c>
      <c r="C116" vm="327">
        <f ca="1"/>
        <v>69.75</v>
      </c>
      <c r="E116" vm="326">
        <f ca="1"/>
        <v>45189</v>
      </c>
      <c r="F116" vm="328">
        <f ca="1"/>
        <v>175.49</v>
      </c>
    </row>
    <row r="117" spans="2:6">
      <c r="B117" vm="329">
        <f ca="1"/>
        <v>45190</v>
      </c>
      <c r="C117" vm="330">
        <f ca="1"/>
        <v>68.900000000000006</v>
      </c>
      <c r="E117" vm="329">
        <f ca="1"/>
        <v>45190</v>
      </c>
      <c r="F117" vm="331">
        <f ca="1"/>
        <v>173.93</v>
      </c>
    </row>
    <row r="118" spans="2:6">
      <c r="B118" vm="332">
        <f ca="1"/>
        <v>45191</v>
      </c>
      <c r="C118" vm="333">
        <f ca="1"/>
        <v>68.069999999999993</v>
      </c>
      <c r="E118" vm="332">
        <f ca="1"/>
        <v>45191</v>
      </c>
      <c r="F118" vm="334">
        <f ca="1"/>
        <v>174.79</v>
      </c>
    </row>
    <row r="119" spans="2:6">
      <c r="B119" vm="335">
        <f ca="1"/>
        <v>45194</v>
      </c>
      <c r="C119" vm="336">
        <f ca="1"/>
        <v>67.64</v>
      </c>
      <c r="E119" vm="335">
        <f ca="1"/>
        <v>45194</v>
      </c>
      <c r="F119" vm="337">
        <f ca="1"/>
        <v>176.08</v>
      </c>
    </row>
    <row r="120" spans="2:6">
      <c r="B120" vm="338">
        <f ca="1"/>
        <v>45195</v>
      </c>
      <c r="C120" vm="339">
        <f ca="1"/>
        <v>65.8</v>
      </c>
      <c r="E120" vm="338">
        <f ca="1"/>
        <v>45195</v>
      </c>
      <c r="F120" vm="340">
        <f ca="1"/>
        <v>171.96</v>
      </c>
    </row>
    <row r="121" spans="2:6">
      <c r="B121" vm="341">
        <f ca="1"/>
        <v>45196</v>
      </c>
      <c r="C121" vm="342">
        <f ca="1"/>
        <v>65.3</v>
      </c>
      <c r="E121" vm="341">
        <f ca="1"/>
        <v>45196</v>
      </c>
      <c r="F121" vm="343">
        <f ca="1"/>
        <v>170.43</v>
      </c>
    </row>
    <row r="122" spans="2:6">
      <c r="B122" vm="344">
        <f ca="1"/>
        <v>45197</v>
      </c>
      <c r="C122" vm="345">
        <f ca="1"/>
        <v>63.59</v>
      </c>
      <c r="E122" vm="344">
        <f ca="1"/>
        <v>45197</v>
      </c>
      <c r="F122" vm="346">
        <f ca="1"/>
        <v>170.69</v>
      </c>
    </row>
    <row r="123" spans="2:6">
      <c r="B123" vm="347">
        <f ca="1"/>
        <v>45198</v>
      </c>
      <c r="C123" vm="348">
        <f ca="1"/>
        <v>63.29</v>
      </c>
      <c r="E123" vm="347">
        <f ca="1"/>
        <v>45198</v>
      </c>
      <c r="F123" vm="349">
        <f ca="1"/>
        <v>171.21</v>
      </c>
    </row>
    <row r="124" spans="2:6">
      <c r="B124" vm="350">
        <f ca="1"/>
        <v>45201</v>
      </c>
      <c r="C124" vm="351">
        <f ca="1"/>
        <v>61.04</v>
      </c>
      <c r="E124" vm="350">
        <f ca="1"/>
        <v>45201</v>
      </c>
      <c r="F124" vm="66">
        <f ca="1"/>
        <v>173.75</v>
      </c>
    </row>
    <row r="125" spans="2:6">
      <c r="B125" vm="352">
        <f ca="1"/>
        <v>45202</v>
      </c>
      <c r="C125" vm="353">
        <f ca="1"/>
        <v>61.23</v>
      </c>
      <c r="E125" vm="352">
        <f ca="1"/>
        <v>45202</v>
      </c>
      <c r="F125" vm="354">
        <f ca="1"/>
        <v>172.4</v>
      </c>
    </row>
    <row r="126" spans="2:6">
      <c r="B126" vm="355">
        <f ca="1"/>
        <v>45203</v>
      </c>
      <c r="C126" vm="353">
        <f ca="1"/>
        <v>61.23</v>
      </c>
      <c r="E126" vm="355">
        <f ca="1"/>
        <v>45203</v>
      </c>
      <c r="F126" vm="356">
        <f ca="1"/>
        <v>173.66</v>
      </c>
    </row>
    <row r="127" spans="2:6">
      <c r="B127" vm="357">
        <f ca="1"/>
        <v>45204</v>
      </c>
      <c r="C127" vm="358">
        <f ca="1"/>
        <v>60.69</v>
      </c>
      <c r="E127" vm="357">
        <f ca="1"/>
        <v>45204</v>
      </c>
      <c r="F127" vm="359">
        <f ca="1"/>
        <v>174.91</v>
      </c>
    </row>
    <row r="128" spans="2:6">
      <c r="B128" vm="360">
        <f ca="1"/>
        <v>45205</v>
      </c>
      <c r="C128" vm="361">
        <f ca="1"/>
        <v>62.06</v>
      </c>
      <c r="E128" vm="360">
        <f ca="1"/>
        <v>45205</v>
      </c>
      <c r="F128" vm="362">
        <f ca="1"/>
        <v>177.49</v>
      </c>
    </row>
    <row r="129" spans="2:6">
      <c r="B129" vm="363">
        <f ca="1"/>
        <v>45208</v>
      </c>
      <c r="C129" vm="364">
        <f ca="1"/>
        <v>62.53</v>
      </c>
      <c r="E129" vm="363">
        <f ca="1"/>
        <v>45208</v>
      </c>
      <c r="F129" vm="365">
        <f ca="1"/>
        <v>178.99</v>
      </c>
    </row>
    <row r="130" spans="2:6">
      <c r="B130" vm="366">
        <f ca="1"/>
        <v>45209</v>
      </c>
      <c r="C130" vm="367">
        <f ca="1"/>
        <v>63.27</v>
      </c>
      <c r="E130" vm="366">
        <f ca="1"/>
        <v>45209</v>
      </c>
      <c r="F130" vm="368">
        <f ca="1"/>
        <v>178.39</v>
      </c>
    </row>
    <row r="131" spans="2:6">
      <c r="B131" vm="369">
        <f ca="1"/>
        <v>45210</v>
      </c>
      <c r="C131" vm="370">
        <f ca="1"/>
        <v>64.930000000000007</v>
      </c>
      <c r="E131" vm="369">
        <f ca="1"/>
        <v>45210</v>
      </c>
      <c r="F131" vm="241">
        <f ca="1"/>
        <v>179.8</v>
      </c>
    </row>
    <row r="132" spans="2:6">
      <c r="B132" vm="371">
        <f ca="1"/>
        <v>45211</v>
      </c>
      <c r="C132" vm="372">
        <f ca="1"/>
        <v>64.89</v>
      </c>
      <c r="E132" vm="371">
        <f ca="1"/>
        <v>45211</v>
      </c>
      <c r="F132" vm="373">
        <f ca="1"/>
        <v>180.71</v>
      </c>
    </row>
    <row r="133" spans="2:6">
      <c r="B133" vm="374">
        <f ca="1"/>
        <v>45212</v>
      </c>
      <c r="C133" vm="375">
        <f ca="1"/>
        <v>65.69</v>
      </c>
      <c r="E133" vm="374">
        <f ca="1"/>
        <v>45212</v>
      </c>
      <c r="F133" vm="238">
        <f ca="1"/>
        <v>178.85</v>
      </c>
    </row>
    <row r="134" spans="2:6">
      <c r="B134" vm="376">
        <f ca="1"/>
        <v>45215</v>
      </c>
      <c r="C134" vm="377">
        <f ca="1"/>
        <v>66.150000000000006</v>
      </c>
      <c r="E134" vm="376">
        <f ca="1"/>
        <v>45215</v>
      </c>
      <c r="F134" vm="378">
        <f ca="1"/>
        <v>178.72</v>
      </c>
    </row>
    <row r="135" spans="2:6">
      <c r="B135" vm="379">
        <f ca="1"/>
        <v>45216</v>
      </c>
      <c r="C135" vm="380">
        <f ca="1"/>
        <v>66.37</v>
      </c>
      <c r="E135" vm="379">
        <f ca="1"/>
        <v>45216</v>
      </c>
      <c r="F135" vm="381">
        <f ca="1"/>
        <v>177.15</v>
      </c>
    </row>
    <row r="136" spans="2:6">
      <c r="B136" vm="382">
        <f ca="1"/>
        <v>45217</v>
      </c>
      <c r="C136" vm="383">
        <f ca="1"/>
        <v>65.599999999999994</v>
      </c>
      <c r="E136" vm="382">
        <f ca="1"/>
        <v>45217</v>
      </c>
      <c r="F136" vm="268">
        <f ca="1"/>
        <v>175.84</v>
      </c>
    </row>
    <row r="137" spans="2:6">
      <c r="B137" vm="384">
        <f ca="1"/>
        <v>45218</v>
      </c>
      <c r="C137" vm="385">
        <f ca="1"/>
        <v>64</v>
      </c>
      <c r="E137" vm="384">
        <f ca="1"/>
        <v>45218</v>
      </c>
      <c r="F137" vm="386">
        <f ca="1"/>
        <v>175.46</v>
      </c>
    </row>
    <row r="138" spans="2:6">
      <c r="B138" vm="387">
        <f ca="1"/>
        <v>45219</v>
      </c>
      <c r="C138" vm="388">
        <f ca="1"/>
        <v>62.71</v>
      </c>
      <c r="E138" vm="387">
        <f ca="1"/>
        <v>45219</v>
      </c>
      <c r="F138" vm="389">
        <f ca="1"/>
        <v>172.88</v>
      </c>
    </row>
    <row r="139" spans="2:6">
      <c r="B139" vm="390">
        <f ca="1"/>
        <v>45222</v>
      </c>
      <c r="C139" vm="391">
        <f ca="1"/>
        <v>61.84</v>
      </c>
      <c r="E139" vm="390">
        <f ca="1"/>
        <v>45222</v>
      </c>
      <c r="F139" vm="392">
        <f ca="1"/>
        <v>173</v>
      </c>
    </row>
    <row r="140" spans="2:6">
      <c r="B140" vm="393">
        <f ca="1"/>
        <v>45223</v>
      </c>
      <c r="C140" vm="394">
        <f ca="1"/>
        <v>64.06</v>
      </c>
      <c r="E140" vm="393">
        <f ca="1"/>
        <v>45223</v>
      </c>
      <c r="F140" vm="395">
        <f ca="1"/>
        <v>173.44</v>
      </c>
    </row>
    <row r="141" spans="2:6">
      <c r="B141" vm="396">
        <f ca="1"/>
        <v>45224</v>
      </c>
      <c r="C141" vm="397">
        <f ca="1"/>
        <v>63.3</v>
      </c>
      <c r="E141" vm="396">
        <f ca="1"/>
        <v>45224</v>
      </c>
      <c r="F141" vm="398">
        <f ca="1"/>
        <v>171.1</v>
      </c>
    </row>
    <row r="142" spans="2:6">
      <c r="B142" vm="399">
        <f ca="1"/>
        <v>45225</v>
      </c>
      <c r="C142" vm="400">
        <f ca="1"/>
        <v>63.69</v>
      </c>
      <c r="E142" vm="399">
        <f ca="1"/>
        <v>45225</v>
      </c>
      <c r="F142" vm="401">
        <f ca="1"/>
        <v>166.89</v>
      </c>
    </row>
    <row r="143" spans="2:6">
      <c r="B143" vm="402">
        <f ca="1"/>
        <v>45226</v>
      </c>
      <c r="C143" vm="403">
        <f ca="1"/>
        <v>61.94</v>
      </c>
      <c r="E143" vm="402">
        <f ca="1"/>
        <v>45226</v>
      </c>
      <c r="F143" vm="404">
        <f ca="1"/>
        <v>168.22</v>
      </c>
    </row>
    <row r="144" spans="2:6">
      <c r="B144" vm="405">
        <f ca="1"/>
        <v>45229</v>
      </c>
      <c r="C144" vm="406">
        <f ca="1"/>
        <v>62.7</v>
      </c>
      <c r="E144" vm="405">
        <f ca="1"/>
        <v>45229</v>
      </c>
      <c r="F144" vm="407">
        <f ca="1"/>
        <v>170.29</v>
      </c>
    </row>
    <row r="145" spans="2:6">
      <c r="B145" vm="408">
        <f ca="1"/>
        <v>45230</v>
      </c>
      <c r="C145" vm="409">
        <f ca="1"/>
        <v>63.06</v>
      </c>
      <c r="E145" vm="408">
        <f ca="1"/>
        <v>45230</v>
      </c>
      <c r="F145" vm="410">
        <f ca="1"/>
        <v>170.77</v>
      </c>
    </row>
    <row r="146" spans="2:6">
      <c r="B146" vm="411">
        <f ca="1"/>
        <v>45231</v>
      </c>
      <c r="C146" vm="412">
        <f ca="1"/>
        <v>63.97</v>
      </c>
      <c r="E146" vm="411">
        <f ca="1"/>
        <v>45231</v>
      </c>
      <c r="F146" vm="413">
        <f ca="1"/>
        <v>173.97</v>
      </c>
    </row>
    <row r="147" spans="2:6">
      <c r="B147" vm="414">
        <f ca="1"/>
        <v>45232</v>
      </c>
      <c r="C147" vm="415">
        <f ca="1"/>
        <v>63.63</v>
      </c>
      <c r="E147" vm="414">
        <f ca="1"/>
        <v>45232</v>
      </c>
      <c r="F147" vm="416">
        <f ca="1"/>
        <v>177.57</v>
      </c>
    </row>
    <row r="148" spans="2:6">
      <c r="B148" vm="417">
        <f ca="1"/>
        <v>45233</v>
      </c>
      <c r="C148" vm="418">
        <f ca="1"/>
        <v>64.05</v>
      </c>
      <c r="E148" vm="417">
        <f ca="1"/>
        <v>45233</v>
      </c>
      <c r="F148" vm="419">
        <f ca="1"/>
        <v>176.65</v>
      </c>
    </row>
    <row r="149" spans="2:6">
      <c r="B149" vm="420">
        <f ca="1"/>
        <v>45236</v>
      </c>
      <c r="C149" vm="421">
        <f ca="1"/>
        <v>63.88</v>
      </c>
      <c r="E149" vm="420">
        <f ca="1"/>
        <v>45236</v>
      </c>
      <c r="F149" vm="422">
        <f ca="1"/>
        <v>179.23</v>
      </c>
    </row>
    <row r="150" spans="2:6">
      <c r="B150" vm="423">
        <f ca="1"/>
        <v>45237</v>
      </c>
      <c r="C150" vm="424">
        <f ca="1"/>
        <v>63.52</v>
      </c>
      <c r="E150" vm="423">
        <f ca="1"/>
        <v>45237</v>
      </c>
      <c r="F150" vm="425">
        <f ca="1"/>
        <v>181.82</v>
      </c>
    </row>
    <row r="151" spans="2:6">
      <c r="B151" vm="426">
        <f ca="1"/>
        <v>45238</v>
      </c>
      <c r="C151" vm="427">
        <f ca="1"/>
        <v>62.92</v>
      </c>
      <c r="E151" vm="426">
        <f ca="1"/>
        <v>45238</v>
      </c>
      <c r="F151" vm="428">
        <f ca="1"/>
        <v>182.89</v>
      </c>
    </row>
    <row r="152" spans="2:6">
      <c r="B152" vm="429">
        <f ca="1"/>
        <v>45239</v>
      </c>
      <c r="C152" vm="430">
        <f ca="1"/>
        <v>63.17</v>
      </c>
      <c r="E152" vm="429">
        <f ca="1"/>
        <v>45239</v>
      </c>
      <c r="F152" vm="431">
        <f ca="1"/>
        <v>182.41</v>
      </c>
    </row>
    <row r="153" spans="2:6">
      <c r="B153" vm="432">
        <f ca="1"/>
        <v>45240</v>
      </c>
      <c r="C153" vm="433">
        <f ca="1"/>
        <v>63.72</v>
      </c>
      <c r="E153" vm="432">
        <f ca="1"/>
        <v>45240</v>
      </c>
      <c r="F153" vm="434">
        <f ca="1"/>
        <v>186.4</v>
      </c>
    </row>
    <row r="154" spans="2:6">
      <c r="B154" vm="435">
        <f ca="1"/>
        <v>45243</v>
      </c>
      <c r="C154" vm="436">
        <f ca="1"/>
        <v>62.25</v>
      </c>
      <c r="E154" vm="435">
        <f ca="1"/>
        <v>45243</v>
      </c>
      <c r="F154" vm="437">
        <f ca="1"/>
        <v>184.8</v>
      </c>
    </row>
    <row r="155" spans="2:6">
      <c r="B155" vm="438">
        <f ca="1"/>
        <v>45244</v>
      </c>
      <c r="C155" vm="439">
        <f ca="1"/>
        <v>65.709999999999994</v>
      </c>
      <c r="E155" vm="438">
        <f ca="1"/>
        <v>45244</v>
      </c>
      <c r="F155" vm="440">
        <f ca="1"/>
        <v>187.44</v>
      </c>
    </row>
    <row r="156" spans="2:6">
      <c r="B156" vm="441">
        <f ca="1"/>
        <v>45245</v>
      </c>
      <c r="C156" vm="442">
        <f ca="1"/>
        <v>65.27</v>
      </c>
      <c r="E156" vm="441">
        <f ca="1"/>
        <v>45245</v>
      </c>
      <c r="F156" vm="443">
        <f ca="1"/>
        <v>188.01</v>
      </c>
    </row>
    <row r="157" spans="2:6">
      <c r="B157" vm="444">
        <f ca="1"/>
        <v>45246</v>
      </c>
      <c r="C157" vm="445">
        <f ca="1"/>
        <v>65.989999999999995</v>
      </c>
      <c r="E157" vm="444">
        <f ca="1"/>
        <v>45246</v>
      </c>
      <c r="F157" vm="446">
        <f ca="1"/>
        <v>189.71</v>
      </c>
    </row>
    <row r="158" spans="2:6">
      <c r="B158" vm="447">
        <f ca="1"/>
        <v>45247</v>
      </c>
      <c r="C158" vm="448">
        <f ca="1"/>
        <v>65.930000000000007</v>
      </c>
      <c r="E158" vm="447">
        <f ca="1"/>
        <v>45247</v>
      </c>
      <c r="F158" vm="449">
        <f ca="1"/>
        <v>189.69</v>
      </c>
    </row>
    <row r="159" spans="2:6">
      <c r="B159" vm="450">
        <f ca="1"/>
        <v>45250</v>
      </c>
      <c r="C159" vm="375">
        <f ca="1"/>
        <v>65.69</v>
      </c>
      <c r="E159" vm="450">
        <f ca="1"/>
        <v>45250</v>
      </c>
      <c r="F159" vm="451">
        <f ca="1"/>
        <v>191.45</v>
      </c>
    </row>
    <row r="160" spans="2:6">
      <c r="B160" vm="452">
        <f ca="1"/>
        <v>45251</v>
      </c>
      <c r="C160" vm="453">
        <f ca="1"/>
        <v>65.53</v>
      </c>
      <c r="E160" vm="452">
        <f ca="1"/>
        <v>45251</v>
      </c>
      <c r="F160" vm="454">
        <f ca="1"/>
        <v>190.64</v>
      </c>
    </row>
    <row r="161" spans="2:6">
      <c r="B161" vm="455">
        <f ca="1"/>
        <v>45252</v>
      </c>
      <c r="C161" vm="456">
        <f ca="1"/>
        <v>65.900000000000006</v>
      </c>
      <c r="E161" vm="455">
        <f ca="1"/>
        <v>45252</v>
      </c>
      <c r="F161" vm="457">
        <f ca="1"/>
        <v>191.31</v>
      </c>
    </row>
    <row r="162" spans="2:6">
      <c r="B162" vm="458">
        <f ca="1"/>
        <v>45254</v>
      </c>
      <c r="C162" vm="459">
        <f ca="1"/>
        <v>65.849999999999994</v>
      </c>
      <c r="E162" vm="458">
        <f ca="1"/>
        <v>45254</v>
      </c>
      <c r="F162" vm="460">
        <f ca="1"/>
        <v>189.97</v>
      </c>
    </row>
    <row r="163" spans="2:6">
      <c r="B163" vm="461">
        <f ca="1"/>
        <v>45257</v>
      </c>
      <c r="C163" vm="462">
        <f ca="1"/>
        <v>66.27</v>
      </c>
      <c r="E163" vm="461">
        <f ca="1"/>
        <v>45257</v>
      </c>
      <c r="F163" vm="463">
        <f ca="1"/>
        <v>189.79</v>
      </c>
    </row>
    <row r="164" spans="2:6">
      <c r="B164" vm="464">
        <f ca="1"/>
        <v>45258</v>
      </c>
      <c r="C164" vm="465">
        <f ca="1"/>
        <v>66.489999999999995</v>
      </c>
      <c r="E164" vm="464">
        <f ca="1"/>
        <v>45258</v>
      </c>
      <c r="F164" vm="466">
        <f ca="1"/>
        <v>190.4</v>
      </c>
    </row>
    <row r="165" spans="2:6">
      <c r="B165" vm="467">
        <f ca="1"/>
        <v>45259</v>
      </c>
      <c r="C165" vm="468">
        <f ca="1"/>
        <v>65.78</v>
      </c>
      <c r="E165" vm="467">
        <f ca="1"/>
        <v>45259</v>
      </c>
      <c r="F165" vm="469">
        <f ca="1"/>
        <v>189.37</v>
      </c>
    </row>
    <row r="166" spans="2:6">
      <c r="B166" vm="470">
        <f ca="1"/>
        <v>45260</v>
      </c>
      <c r="C166" vm="471">
        <f ca="1"/>
        <v>66.989999999999995</v>
      </c>
      <c r="E166" vm="470">
        <f ca="1"/>
        <v>45260</v>
      </c>
      <c r="F166" vm="472">
        <f ca="1"/>
        <v>189.95</v>
      </c>
    </row>
    <row r="167" spans="2:6">
      <c r="B167" vm="473">
        <f ca="1"/>
        <v>45261</v>
      </c>
      <c r="C167" vm="474">
        <f ca="1"/>
        <v>67.48</v>
      </c>
      <c r="E167" vm="473">
        <f ca="1"/>
        <v>45261</v>
      </c>
      <c r="F167" vm="475">
        <f ca="1"/>
        <v>191.24</v>
      </c>
    </row>
    <row r="168" spans="2:6">
      <c r="B168" vm="476">
        <f ca="1"/>
        <v>45264</v>
      </c>
      <c r="C168" vm="88">
        <f ca="1"/>
        <v>67.37</v>
      </c>
      <c r="E168" vm="476">
        <f ca="1"/>
        <v>45264</v>
      </c>
      <c r="F168" vm="477">
        <f ca="1"/>
        <v>189.43</v>
      </c>
    </row>
    <row r="169" spans="2:6">
      <c r="B169" vm="478">
        <f ca="1"/>
        <v>45265</v>
      </c>
      <c r="C169" vm="479">
        <f ca="1"/>
        <v>66.72</v>
      </c>
      <c r="E169" vm="478">
        <f ca="1"/>
        <v>45265</v>
      </c>
      <c r="F169" vm="480">
        <f ca="1"/>
        <v>193.42</v>
      </c>
    </row>
    <row r="170" spans="2:6">
      <c r="B170" vm="481">
        <f ca="1"/>
        <v>45266</v>
      </c>
      <c r="C170" vm="482">
        <f ca="1"/>
        <v>67.16</v>
      </c>
      <c r="E170" vm="481">
        <f ca="1"/>
        <v>45266</v>
      </c>
      <c r="F170" vm="483">
        <f ca="1"/>
        <v>192.32</v>
      </c>
    </row>
    <row r="171" spans="2:6">
      <c r="B171" vm="484">
        <f ca="1"/>
        <v>45267</v>
      </c>
      <c r="C171" vm="485">
        <f ca="1"/>
        <v>67.31</v>
      </c>
      <c r="E171" vm="484">
        <f ca="1"/>
        <v>45267</v>
      </c>
      <c r="F171" vm="486">
        <f ca="1"/>
        <v>194.27</v>
      </c>
    </row>
    <row r="172" spans="2:6">
      <c r="B172" vm="487">
        <f ca="1"/>
        <v>45268</v>
      </c>
      <c r="C172" vm="488">
        <f ca="1"/>
        <v>67.45</v>
      </c>
      <c r="E172" vm="487">
        <f ca="1"/>
        <v>45268</v>
      </c>
      <c r="F172" vm="489">
        <f ca="1"/>
        <v>195.71</v>
      </c>
    </row>
    <row r="173" spans="2:6">
      <c r="B173" vm="490">
        <f ca="1"/>
        <v>45271</v>
      </c>
      <c r="C173" vm="491">
        <f ca="1"/>
        <v>68.03</v>
      </c>
      <c r="E173" vm="490">
        <f ca="1"/>
        <v>45271</v>
      </c>
      <c r="F173" vm="492">
        <f ca="1"/>
        <v>193.18</v>
      </c>
    </row>
    <row r="174" spans="2:6">
      <c r="B174" vm="493">
        <f ca="1"/>
        <v>45272</v>
      </c>
      <c r="C174" vm="494">
        <f ca="1"/>
        <v>67.62</v>
      </c>
      <c r="E174" vm="493">
        <f ca="1"/>
        <v>45272</v>
      </c>
      <c r="F174" vm="495">
        <f ca="1"/>
        <v>194.71</v>
      </c>
    </row>
    <row r="175" spans="2:6">
      <c r="B175" vm="496">
        <f ca="1"/>
        <v>45273</v>
      </c>
      <c r="C175" vm="497">
        <f ca="1"/>
        <v>70.790000000000006</v>
      </c>
      <c r="E175" vm="496">
        <f ca="1"/>
        <v>45273</v>
      </c>
      <c r="F175" vm="498">
        <f ca="1"/>
        <v>197.96</v>
      </c>
    </row>
    <row r="176" spans="2:6">
      <c r="B176" vm="499">
        <f ca="1"/>
        <v>45274</v>
      </c>
      <c r="C176" vm="500">
        <f ca="1"/>
        <v>70.319999999999993</v>
      </c>
      <c r="E176" vm="499">
        <f ca="1"/>
        <v>45274</v>
      </c>
      <c r="F176" vm="501">
        <f ca="1"/>
        <v>198.11</v>
      </c>
    </row>
    <row r="177" spans="2:6">
      <c r="B177" vm="502">
        <f ca="1"/>
        <v>45275</v>
      </c>
      <c r="C177" vm="503">
        <f ca="1"/>
        <v>70.05</v>
      </c>
      <c r="E177" vm="502">
        <f ca="1"/>
        <v>45275</v>
      </c>
      <c r="F177" vm="504">
        <f ca="1"/>
        <v>197.57</v>
      </c>
    </row>
    <row r="178" spans="2:6">
      <c r="B178" vm="505">
        <f ca="1"/>
        <v>45278</v>
      </c>
      <c r="C178" vm="252">
        <f ca="1"/>
        <v>69.760000000000005</v>
      </c>
      <c r="E178" vm="505">
        <f ca="1"/>
        <v>45278</v>
      </c>
      <c r="F178" vm="506">
        <f ca="1"/>
        <v>195.89</v>
      </c>
    </row>
    <row r="179" spans="2:6">
      <c r="B179" vm="507">
        <f ca="1"/>
        <v>45279</v>
      </c>
      <c r="C179" vm="508">
        <f ca="1"/>
        <v>70.010000000000005</v>
      </c>
      <c r="E179" vm="507">
        <f ca="1"/>
        <v>45279</v>
      </c>
      <c r="F179" vm="509">
        <f ca="1"/>
        <v>196.94</v>
      </c>
    </row>
    <row r="180" spans="2:6">
      <c r="B180" vm="510">
        <f ca="1"/>
        <v>45280</v>
      </c>
      <c r="C180" vm="141">
        <f ca="1"/>
        <v>68.77</v>
      </c>
      <c r="E180" vm="510">
        <f ca="1"/>
        <v>45280</v>
      </c>
      <c r="F180" vm="511">
        <f ca="1"/>
        <v>194.83</v>
      </c>
    </row>
    <row r="181" spans="2:6">
      <c r="B181" vm="512">
        <f ca="1"/>
        <v>45281</v>
      </c>
      <c r="C181" vm="513">
        <f ca="1"/>
        <v>68.87</v>
      </c>
      <c r="E181" vm="512">
        <f ca="1"/>
        <v>45281</v>
      </c>
      <c r="F181" vm="514">
        <f ca="1"/>
        <v>194.68</v>
      </c>
    </row>
    <row r="182" spans="2:6">
      <c r="B182" vm="515">
        <f ca="1"/>
        <v>45282</v>
      </c>
      <c r="C182" vm="516">
        <f ca="1"/>
        <v>69.48</v>
      </c>
      <c r="E182" vm="515">
        <f ca="1"/>
        <v>45282</v>
      </c>
      <c r="F182" vm="517">
        <f ca="1"/>
        <v>193.6</v>
      </c>
    </row>
    <row r="183" spans="2:6">
      <c r="B183" vm="518">
        <f ca="1"/>
        <v>45286</v>
      </c>
      <c r="C183" vm="519">
        <f ca="1"/>
        <v>71.64</v>
      </c>
      <c r="E183" vm="518">
        <f ca="1"/>
        <v>45286</v>
      </c>
      <c r="F183" vm="520">
        <f ca="1"/>
        <v>193.05</v>
      </c>
    </row>
    <row r="184" spans="2:6">
      <c r="B184" vm="521">
        <f ca="1"/>
        <v>45287</v>
      </c>
      <c r="C184" vm="522">
        <f ca="1"/>
        <v>71.91</v>
      </c>
      <c r="E184" vm="521">
        <f ca="1"/>
        <v>45287</v>
      </c>
      <c r="F184" vm="523">
        <f ca="1"/>
        <v>193.15</v>
      </c>
    </row>
    <row r="185" spans="2:6">
      <c r="B185" vm="524">
        <f ca="1"/>
        <v>45288</v>
      </c>
      <c r="C185" vm="525">
        <f ca="1"/>
        <v>71.599999999999994</v>
      </c>
      <c r="E185" vm="524">
        <f ca="1"/>
        <v>45288</v>
      </c>
      <c r="F185" vm="526">
        <f ca="1"/>
        <v>193.58</v>
      </c>
    </row>
    <row r="186" spans="2:6">
      <c r="B186" vm="527">
        <f ca="1"/>
        <v>45289</v>
      </c>
      <c r="C186" vm="528">
        <f ca="1"/>
        <v>71.489999999999995</v>
      </c>
      <c r="E186" vm="527">
        <f ca="1"/>
        <v>45289</v>
      </c>
      <c r="F186" vm="529">
        <f ca="1"/>
        <v>192.53</v>
      </c>
    </row>
    <row r="187" spans="2:6">
      <c r="B187" vm="530">
        <f ca="1"/>
        <v>45293</v>
      </c>
      <c r="C187" vm="531">
        <f ca="1"/>
        <v>72.34</v>
      </c>
      <c r="E187" vm="530">
        <f ca="1"/>
        <v>45293</v>
      </c>
      <c r="F187" vm="532">
        <f ca="1"/>
        <v>185.64</v>
      </c>
    </row>
    <row r="188" spans="2:6">
      <c r="B188" vm="533">
        <f ca="1"/>
        <v>45294</v>
      </c>
      <c r="C188" vm="534">
        <f ca="1"/>
        <v>71.58</v>
      </c>
      <c r="E188" vm="533">
        <f ca="1"/>
        <v>45294</v>
      </c>
      <c r="F188" vm="535">
        <f ca="1"/>
        <v>184.25</v>
      </c>
    </row>
    <row r="189" spans="2:6">
      <c r="B189" vm="536">
        <f ca="1"/>
        <v>45295</v>
      </c>
      <c r="C189" vm="537">
        <f ca="1"/>
        <v>72.290000000000006</v>
      </c>
      <c r="E189" vm="536">
        <f ca="1"/>
        <v>45295</v>
      </c>
      <c r="F189" vm="538">
        <f ca="1"/>
        <v>181.91</v>
      </c>
    </row>
    <row r="190" spans="2:6">
      <c r="B190" vm="539">
        <f ca="1"/>
        <v>45296</v>
      </c>
      <c r="C190" vm="540">
        <f ca="1"/>
        <v>72.569999999999993</v>
      </c>
      <c r="E190" vm="539">
        <f ca="1"/>
        <v>45296</v>
      </c>
      <c r="F190" vm="541">
        <f ca="1"/>
        <v>181.18</v>
      </c>
    </row>
    <row r="191" spans="2:6">
      <c r="B191" vm="542">
        <f ca="1"/>
        <v>45299</v>
      </c>
      <c r="C191" vm="543">
        <f ca="1"/>
        <v>73.17</v>
      </c>
      <c r="E191" vm="542">
        <f ca="1"/>
        <v>45299</v>
      </c>
      <c r="F191" vm="544">
        <f ca="1"/>
        <v>185.56</v>
      </c>
    </row>
    <row r="192" spans="2:6">
      <c r="B192" vm="545">
        <f ca="1"/>
        <v>45300</v>
      </c>
      <c r="C192" vm="546">
        <f ca="1"/>
        <v>73.02</v>
      </c>
      <c r="E192" vm="545">
        <f ca="1"/>
        <v>45300</v>
      </c>
      <c r="F192" vm="547">
        <f ca="1"/>
        <v>185.14</v>
      </c>
    </row>
    <row r="193" spans="2:6">
      <c r="B193" vm="548">
        <f ca="1"/>
        <v>45301</v>
      </c>
      <c r="C193" vm="549">
        <f ca="1"/>
        <v>72.33</v>
      </c>
      <c r="E193" vm="548">
        <f ca="1"/>
        <v>45301</v>
      </c>
      <c r="F193" vm="550">
        <f ca="1"/>
        <v>186.19</v>
      </c>
    </row>
    <row r="194" spans="2:6">
      <c r="B194" vm="551">
        <f ca="1"/>
        <v>45302</v>
      </c>
      <c r="C194" vm="552">
        <f ca="1"/>
        <v>71.17</v>
      </c>
      <c r="E194" vm="551">
        <f ca="1"/>
        <v>45302</v>
      </c>
      <c r="F194" vm="553">
        <f ca="1"/>
        <v>185.59</v>
      </c>
    </row>
    <row r="195" spans="2:6">
      <c r="B195" vm="554">
        <f ca="1"/>
        <v>45303</v>
      </c>
      <c r="C195" vm="555">
        <f ca="1"/>
        <v>71.36</v>
      </c>
      <c r="E195" vm="554">
        <f ca="1"/>
        <v>45303</v>
      </c>
      <c r="F195" vm="556">
        <f ca="1"/>
        <v>185.92</v>
      </c>
    </row>
    <row r="196" spans="2:6">
      <c r="B196" vm="557">
        <f ca="1"/>
        <v>45307</v>
      </c>
      <c r="C196" vm="558">
        <f ca="1"/>
        <v>70.17</v>
      </c>
      <c r="E196" vm="557">
        <f ca="1"/>
        <v>45307</v>
      </c>
      <c r="F196" vm="559">
        <f ca="1"/>
        <v>183.63</v>
      </c>
    </row>
    <row r="197" spans="2:6">
      <c r="B197" vm="560">
        <f ca="1"/>
        <v>45308</v>
      </c>
      <c r="C197" vm="561">
        <f ca="1"/>
        <v>69.3</v>
      </c>
      <c r="E197" vm="560">
        <f ca="1"/>
        <v>45308</v>
      </c>
      <c r="F197" vm="562">
        <f ca="1"/>
        <v>182.68</v>
      </c>
    </row>
    <row r="198" spans="2:6">
      <c r="B198" vm="563">
        <f ca="1"/>
        <v>45309</v>
      </c>
      <c r="C198" vm="261">
        <f ca="1"/>
        <v>68.599999999999994</v>
      </c>
      <c r="E198" vm="563">
        <f ca="1"/>
        <v>45309</v>
      </c>
      <c r="F198" vm="564">
        <f ca="1"/>
        <v>188.63</v>
      </c>
    </row>
    <row r="199" spans="2:6">
      <c r="B199" vm="565">
        <f ca="1"/>
        <v>45310</v>
      </c>
      <c r="C199" vm="566">
        <f ca="1"/>
        <v>68.290000000000006</v>
      </c>
      <c r="E199" vm="565">
        <f ca="1"/>
        <v>45310</v>
      </c>
      <c r="F199" vm="567">
        <f ca="1"/>
        <v>191.56</v>
      </c>
    </row>
    <row r="200" spans="2:6">
      <c r="B200" vm="568">
        <f ca="1"/>
        <v>45313</v>
      </c>
      <c r="C200" vm="126">
        <f ca="1"/>
        <v>67.650000000000006</v>
      </c>
      <c r="E200" vm="568">
        <f ca="1"/>
        <v>45313</v>
      </c>
      <c r="F200" vm="569">
        <f ca="1"/>
        <v>193.89</v>
      </c>
    </row>
    <row r="201" spans="2:6">
      <c r="B201" vm="570">
        <f ca="1"/>
        <v>45314</v>
      </c>
      <c r="C201" vm="571">
        <f ca="1"/>
        <v>67.010000000000005</v>
      </c>
      <c r="E201" vm="570">
        <f ca="1"/>
        <v>45314</v>
      </c>
      <c r="F201" vm="572">
        <f ca="1"/>
        <v>195.18</v>
      </c>
    </row>
    <row r="202" spans="2:6">
      <c r="B202" vm="573">
        <f ca="1"/>
        <v>45315</v>
      </c>
      <c r="C202" vm="574">
        <f ca="1"/>
        <v>65.180000000000007</v>
      </c>
      <c r="E202" vm="573">
        <f ca="1"/>
        <v>45315</v>
      </c>
      <c r="F202" vm="214">
        <f ca="1"/>
        <v>194.5</v>
      </c>
    </row>
    <row r="203" spans="2:6">
      <c r="B203" vm="575">
        <f ca="1"/>
        <v>45316</v>
      </c>
      <c r="C203" vm="576">
        <f ca="1"/>
        <v>67.040000000000006</v>
      </c>
      <c r="E203" vm="575">
        <f ca="1"/>
        <v>45316</v>
      </c>
      <c r="F203" vm="577">
        <f ca="1"/>
        <v>194.17</v>
      </c>
    </row>
    <row r="204" spans="2:6">
      <c r="B204" vm="578">
        <f ca="1"/>
        <v>45317</v>
      </c>
      <c r="C204" vm="579">
        <f ca="1"/>
        <v>67.5</v>
      </c>
      <c r="E204" vm="578">
        <f ca="1"/>
        <v>45317</v>
      </c>
      <c r="F204" vm="580">
        <f ca="1"/>
        <v>192.42</v>
      </c>
    </row>
    <row r="205" spans="2:6">
      <c r="B205" vm="581">
        <f ca="1"/>
        <v>45320</v>
      </c>
      <c r="C205" vm="582">
        <f ca="1"/>
        <v>67.7</v>
      </c>
      <c r="E205" vm="581">
        <f ca="1"/>
        <v>45320</v>
      </c>
      <c r="F205" vm="583">
        <f ca="1"/>
        <v>191.73</v>
      </c>
    </row>
    <row r="206" spans="2:6">
      <c r="B206" vm="584">
        <f ca="1"/>
        <v>45321</v>
      </c>
      <c r="C206" vm="485">
        <f ca="1"/>
        <v>67.31</v>
      </c>
      <c r="E206" vm="584">
        <f ca="1"/>
        <v>45321</v>
      </c>
      <c r="F206" vm="585">
        <f ca="1"/>
        <v>188.04</v>
      </c>
    </row>
    <row r="207" spans="2:6">
      <c r="B207" vm="586">
        <f ca="1"/>
        <v>45322</v>
      </c>
      <c r="C207" vm="474">
        <f ca="1"/>
        <v>67.48</v>
      </c>
      <c r="E207" vm="586">
        <f ca="1"/>
        <v>45322</v>
      </c>
      <c r="F207" vm="587">
        <f ca="1"/>
        <v>184.4</v>
      </c>
    </row>
    <row r="208" spans="2:6">
      <c r="B208" vm="588">
        <f ca="1"/>
        <v>45323</v>
      </c>
      <c r="C208" vm="566">
        <f ca="1"/>
        <v>68.290000000000006</v>
      </c>
      <c r="E208" vm="588">
        <f ca="1"/>
        <v>45323</v>
      </c>
      <c r="F208" vm="589">
        <f ca="1"/>
        <v>186.86</v>
      </c>
    </row>
    <row r="209" spans="2:6">
      <c r="B209" vm="590">
        <f ca="1"/>
        <v>45324</v>
      </c>
      <c r="C209" vm="591">
        <f ca="1"/>
        <v>66.87</v>
      </c>
      <c r="E209" vm="590">
        <f ca="1"/>
        <v>45324</v>
      </c>
      <c r="F209" vm="592">
        <f ca="1"/>
        <v>185.85</v>
      </c>
    </row>
    <row r="210" spans="2:6">
      <c r="B210" vm="593">
        <f ca="1"/>
        <v>45327</v>
      </c>
      <c r="C210" vm="594">
        <f ca="1"/>
        <v>65.56</v>
      </c>
      <c r="E210" vm="593">
        <f ca="1"/>
        <v>45327</v>
      </c>
      <c r="F210" vm="595">
        <f ca="1"/>
        <v>187.68</v>
      </c>
    </row>
    <row r="211" spans="2:6">
      <c r="B211" vm="596">
        <f ca="1"/>
        <v>45328</v>
      </c>
      <c r="C211" vm="597">
        <f ca="1"/>
        <v>65.13</v>
      </c>
      <c r="E211" vm="596">
        <f ca="1"/>
        <v>45328</v>
      </c>
      <c r="F211" vm="598">
        <f ca="1"/>
        <v>189.3</v>
      </c>
    </row>
    <row r="212" spans="2:6">
      <c r="B212" vm="599">
        <f ca="1"/>
        <v>45329</v>
      </c>
      <c r="C212" vm="600">
        <f ca="1"/>
        <v>65.44</v>
      </c>
      <c r="E212" vm="599">
        <f ca="1"/>
        <v>45329</v>
      </c>
      <c r="F212" vm="601">
        <f ca="1"/>
        <v>189.41</v>
      </c>
    </row>
    <row r="213" spans="2:6">
      <c r="B213" vm="602">
        <f ca="1"/>
        <v>45330</v>
      </c>
      <c r="C213" vm="603">
        <f ca="1"/>
        <v>64.72</v>
      </c>
      <c r="E213" vm="602">
        <f ca="1"/>
        <v>45330</v>
      </c>
      <c r="F213" vm="604">
        <f ca="1"/>
        <v>188.32</v>
      </c>
    </row>
    <row r="214" spans="2:6">
      <c r="B214" vm="605">
        <f ca="1"/>
        <v>45331</v>
      </c>
      <c r="C214" vm="606">
        <f ca="1"/>
        <v>64.7</v>
      </c>
      <c r="E214" vm="605">
        <f ca="1"/>
        <v>45331</v>
      </c>
      <c r="F214" vm="607">
        <f ca="1"/>
        <v>188.85</v>
      </c>
    </row>
    <row r="215" spans="2:6">
      <c r="B215" vm="608">
        <f ca="1"/>
        <v>45334</v>
      </c>
      <c r="C215" vm="609">
        <f ca="1"/>
        <v>65.38</v>
      </c>
      <c r="E215" vm="608">
        <f ca="1"/>
        <v>45334</v>
      </c>
      <c r="F215" vm="610">
        <f ca="1"/>
        <v>187.15</v>
      </c>
    </row>
    <row r="216" spans="2:6">
      <c r="B216" vm="611">
        <f ca="1"/>
        <v>45335</v>
      </c>
      <c r="C216" vm="612">
        <f ca="1"/>
        <v>64.41</v>
      </c>
      <c r="E216" vm="611">
        <f ca="1"/>
        <v>45335</v>
      </c>
      <c r="F216" vm="613">
        <f ca="1"/>
        <v>185.04</v>
      </c>
    </row>
    <row r="217" spans="2:6">
      <c r="B217" vm="614">
        <f ca="1"/>
        <v>45336</v>
      </c>
      <c r="C217" vm="615">
        <f ca="1"/>
        <v>65.03</v>
      </c>
      <c r="E217" vm="614">
        <f ca="1"/>
        <v>45336</v>
      </c>
      <c r="F217" vm="616">
        <f ca="1"/>
        <v>184.15</v>
      </c>
    </row>
    <row r="218" spans="2:6">
      <c r="B218" vm="617">
        <f ca="1"/>
        <v>45337</v>
      </c>
      <c r="C218" vm="618">
        <f ca="1"/>
        <v>66.459999999999994</v>
      </c>
      <c r="E218" vm="617">
        <f ca="1"/>
        <v>45337</v>
      </c>
      <c r="F218" vm="619">
        <f ca="1"/>
        <v>183.86</v>
      </c>
    </row>
    <row r="219" spans="2:6">
      <c r="B219" vm="620">
        <f ca="1"/>
        <v>45338</v>
      </c>
      <c r="C219" vm="621">
        <f ca="1"/>
        <v>66.31</v>
      </c>
      <c r="E219" vm="620">
        <f ca="1"/>
        <v>45338</v>
      </c>
      <c r="F219" vm="622">
        <f ca="1"/>
        <v>182.31</v>
      </c>
    </row>
    <row r="220" spans="2:6">
      <c r="B220" vm="623">
        <f ca="1"/>
        <v>45342</v>
      </c>
      <c r="C220" vm="624">
        <f ca="1"/>
        <v>66.540000000000006</v>
      </c>
      <c r="E220" vm="623">
        <f ca="1"/>
        <v>45342</v>
      </c>
      <c r="F220" vm="625">
        <f ca="1"/>
        <v>181.56</v>
      </c>
    </row>
    <row r="221" spans="2:6">
      <c r="B221" vm="626">
        <f ca="1"/>
        <v>45343</v>
      </c>
      <c r="C221" vm="627">
        <f ca="1"/>
        <v>67.95</v>
      </c>
      <c r="E221" vm="626">
        <f ca="1"/>
        <v>45343</v>
      </c>
      <c r="F221" vm="628">
        <f ca="1"/>
        <v>182.32</v>
      </c>
    </row>
    <row r="222" spans="2:6">
      <c r="B222" vm="629">
        <f ca="1"/>
        <v>45344</v>
      </c>
      <c r="C222" vm="630">
        <f ca="1"/>
        <v>67.42</v>
      </c>
      <c r="E222" vm="629">
        <f ca="1"/>
        <v>45344</v>
      </c>
      <c r="F222" vm="631">
        <f ca="1"/>
        <v>184.37</v>
      </c>
    </row>
    <row r="223" spans="2:6">
      <c r="B223" vm="632">
        <f ca="1"/>
        <v>45345</v>
      </c>
      <c r="C223" vm="633">
        <f ca="1"/>
        <v>68.260000000000005</v>
      </c>
      <c r="E223" vm="632">
        <f ca="1"/>
        <v>45345</v>
      </c>
      <c r="F223" vm="634">
        <f ca="1"/>
        <v>182.52</v>
      </c>
    </row>
    <row r="224" spans="2:6">
      <c r="B224" vm="635">
        <f ca="1"/>
        <v>45348</v>
      </c>
      <c r="C224" vm="636">
        <f ca="1"/>
        <v>66.55</v>
      </c>
      <c r="E224" vm="635">
        <f ca="1"/>
        <v>45348</v>
      </c>
      <c r="F224" vm="637">
        <f ca="1"/>
        <v>181.16</v>
      </c>
    </row>
    <row r="225" spans="2:6">
      <c r="B225" vm="638">
        <f ca="1"/>
        <v>45349</v>
      </c>
      <c r="C225" vm="639">
        <f ca="1"/>
        <v>67.709999999999994</v>
      </c>
      <c r="E225" vm="638">
        <f ca="1"/>
        <v>45349</v>
      </c>
      <c r="F225" vm="640">
        <f ca="1"/>
        <v>182.63</v>
      </c>
    </row>
    <row r="226" spans="2:6">
      <c r="B226" vm="641">
        <f ca="1"/>
        <v>45350</v>
      </c>
      <c r="C226" vm="642">
        <f ca="1"/>
        <v>67.849999999999994</v>
      </c>
      <c r="E226" vm="641">
        <f ca="1"/>
        <v>45350</v>
      </c>
      <c r="F226" vm="643">
        <f ca="1"/>
        <v>181.42</v>
      </c>
    </row>
    <row r="227" spans="2:6">
      <c r="B227" vm="644">
        <f ca="1"/>
        <v>45351</v>
      </c>
      <c r="C227" vm="645">
        <f ca="1"/>
        <v>68.02</v>
      </c>
      <c r="E227" vm="644">
        <f ca="1"/>
        <v>45351</v>
      </c>
      <c r="F227" vm="646">
        <f ca="1"/>
        <v>180.75</v>
      </c>
    </row>
    <row r="228" spans="2:6">
      <c r="B228" vm="647">
        <f ca="1"/>
        <v>45352</v>
      </c>
      <c r="C228" vm="636">
        <f ca="1"/>
        <v>66.55</v>
      </c>
      <c r="E228" vm="647">
        <f ca="1"/>
        <v>45352</v>
      </c>
      <c r="F228" vm="648">
        <f ca="1"/>
        <v>179.66</v>
      </c>
    </row>
    <row r="229" spans="2:6">
      <c r="B229" vm="649">
        <f ca="1"/>
        <v>45355</v>
      </c>
      <c r="C229" vm="650">
        <f ca="1"/>
        <v>67.459999999999994</v>
      </c>
      <c r="E229" vm="649">
        <f ca="1"/>
        <v>45355</v>
      </c>
      <c r="F229" vm="651">
        <f ca="1"/>
        <v>175.1</v>
      </c>
    </row>
    <row r="230" spans="2:6">
      <c r="B230" vm="652">
        <f ca="1"/>
        <v>45356</v>
      </c>
      <c r="C230" vm="653">
        <f ca="1"/>
        <v>67.11</v>
      </c>
      <c r="E230" vm="652">
        <f ca="1"/>
        <v>45356</v>
      </c>
      <c r="F230" vm="654">
        <f ca="1"/>
        <v>170.12</v>
      </c>
    </row>
    <row r="231" spans="2:6">
      <c r="B231" vm="655">
        <f ca="1"/>
        <v>45357</v>
      </c>
      <c r="C231" vm="656">
        <f ca="1"/>
        <v>68.25</v>
      </c>
      <c r="E231" vm="655">
        <f ca="1"/>
        <v>45357</v>
      </c>
      <c r="F231" vm="657">
        <f ca="1"/>
        <v>169.12</v>
      </c>
    </row>
    <row r="232" spans="2:6">
      <c r="B232" vm="658">
        <f ca="1"/>
        <v>45358</v>
      </c>
      <c r="C232" vm="659">
        <f ca="1"/>
        <v>68.959999999999994</v>
      </c>
      <c r="E232" vm="658">
        <f ca="1"/>
        <v>45358</v>
      </c>
      <c r="F232" vm="660">
        <f ca="1"/>
        <v>169</v>
      </c>
    </row>
    <row r="233" spans="2:6">
      <c r="B233" vm="661">
        <f ca="1"/>
        <v>45359</v>
      </c>
      <c r="C233" vm="662">
        <f ca="1"/>
        <v>69.27</v>
      </c>
      <c r="E233" vm="661">
        <f ca="1"/>
        <v>45359</v>
      </c>
      <c r="F233" vm="663">
        <f ca="1"/>
        <v>170.73</v>
      </c>
    </row>
    <row r="234" spans="2:6">
      <c r="B234" vm="664">
        <f ca="1"/>
        <v>45362</v>
      </c>
      <c r="C234" vm="665">
        <f ca="1"/>
        <v>69.39</v>
      </c>
      <c r="E234" vm="664">
        <f ca="1"/>
        <v>45362</v>
      </c>
      <c r="F234" vm="666">
        <f ca="1"/>
        <v>172.75</v>
      </c>
    </row>
    <row r="235" spans="2:6">
      <c r="B235" vm="667">
        <f ca="1"/>
        <v>45363</v>
      </c>
      <c r="C235" vm="668">
        <f ca="1"/>
        <v>69.459999999999994</v>
      </c>
      <c r="E235" vm="667">
        <f ca="1"/>
        <v>45363</v>
      </c>
      <c r="F235" vm="669">
        <f ca="1"/>
        <v>173.23</v>
      </c>
    </row>
    <row r="236" spans="2:6">
      <c r="B236" vm="670">
        <f ca="1"/>
        <v>45364</v>
      </c>
      <c r="C236" vm="671">
        <f ca="1"/>
        <v>69.650000000000006</v>
      </c>
      <c r="E236" vm="670">
        <f ca="1"/>
        <v>45364</v>
      </c>
      <c r="F236" vm="672">
        <f ca="1"/>
        <v>171.13</v>
      </c>
    </row>
    <row r="237" spans="2:6">
      <c r="B237" vm="673">
        <f ca="1"/>
        <v>45365</v>
      </c>
      <c r="C237" vm="674">
        <f ca="1"/>
        <v>68.45</v>
      </c>
      <c r="E237" vm="673">
        <f ca="1"/>
        <v>45365</v>
      </c>
      <c r="F237" vm="392">
        <f ca="1"/>
        <v>173</v>
      </c>
    </row>
    <row r="238" spans="2:6">
      <c r="B238" vm="675">
        <f ca="1"/>
        <v>45366</v>
      </c>
      <c r="C238" vm="135">
        <f ca="1"/>
        <v>68.8</v>
      </c>
      <c r="E238" vm="675">
        <f ca="1"/>
        <v>45366</v>
      </c>
      <c r="F238" vm="676">
        <f ca="1"/>
        <v>172.62</v>
      </c>
    </row>
    <row r="239" spans="2:6">
      <c r="B239" vm="677">
        <f ca="1"/>
        <v>45369</v>
      </c>
      <c r="C239" vm="659">
        <f ca="1"/>
        <v>68.959999999999994</v>
      </c>
      <c r="E239" vm="677">
        <f ca="1"/>
        <v>45369</v>
      </c>
      <c r="F239" vm="678">
        <f ca="1"/>
        <v>173.72</v>
      </c>
    </row>
    <row r="240" spans="2:6">
      <c r="B240" vm="679">
        <f ca="1"/>
        <v>45370</v>
      </c>
      <c r="C240" vm="680">
        <f ca="1"/>
        <v>69.5</v>
      </c>
      <c r="E240" vm="679">
        <f ca="1"/>
        <v>45370</v>
      </c>
      <c r="F240" vm="337">
        <f ca="1"/>
        <v>176.08</v>
      </c>
    </row>
    <row r="241" spans="2:6">
      <c r="B241" vm="681">
        <f ca="1"/>
        <v>45371</v>
      </c>
      <c r="C241" vm="680">
        <f ca="1"/>
        <v>69.5</v>
      </c>
      <c r="E241" vm="681">
        <f ca="1"/>
        <v>45371</v>
      </c>
      <c r="F241" vm="682">
        <f ca="1"/>
        <v>178.67</v>
      </c>
    </row>
    <row r="242" spans="2:6">
      <c r="B242" vm="683">
        <f ca="1"/>
        <v>45372</v>
      </c>
      <c r="C242" vm="558">
        <f ca="1"/>
        <v>70.17</v>
      </c>
      <c r="E242" vm="683">
        <f ca="1"/>
        <v>45372</v>
      </c>
      <c r="F242" vm="684">
        <f ca="1"/>
        <v>171.37</v>
      </c>
    </row>
    <row r="243" spans="2:6">
      <c r="B243" vm="685">
        <f ca="1"/>
        <v>45373</v>
      </c>
      <c r="C243" vm="276">
        <f ca="1"/>
        <v>69.56</v>
      </c>
      <c r="E243" vm="685">
        <f ca="1"/>
        <v>45373</v>
      </c>
      <c r="F243" vm="686">
        <f ca="1"/>
        <v>172.28</v>
      </c>
    </row>
    <row r="244" spans="2:6">
      <c r="B244" vm="687">
        <f ca="1"/>
        <v>45376</v>
      </c>
      <c r="C244" vm="688">
        <f ca="1"/>
        <v>69.23</v>
      </c>
      <c r="E244" vm="687">
        <f ca="1"/>
        <v>45376</v>
      </c>
      <c r="F244" vm="689">
        <f ca="1"/>
        <v>170.85</v>
      </c>
    </row>
    <row r="245" spans="2:6">
      <c r="B245" vm="690">
        <f ca="1"/>
        <v>45377</v>
      </c>
      <c r="C245" vm="691">
        <f ca="1"/>
        <v>68.23</v>
      </c>
      <c r="E245" vm="690">
        <f ca="1"/>
        <v>45377</v>
      </c>
      <c r="F245" vm="692">
        <f ca="1"/>
        <v>169.71</v>
      </c>
    </row>
    <row r="246" spans="2:6">
      <c r="B246" vm="693">
        <f ca="1"/>
        <v>45378</v>
      </c>
      <c r="C246" vm="155">
        <f ca="1"/>
        <v>69.400000000000006</v>
      </c>
      <c r="E246" vm="693">
        <f ca="1"/>
        <v>45378</v>
      </c>
      <c r="F246" vm="694">
        <f ca="1"/>
        <v>173.31</v>
      </c>
    </row>
    <row r="247" spans="2:6">
      <c r="B247" vm="695">
        <f ca="1"/>
        <v>45379</v>
      </c>
      <c r="C247" vm="696">
        <f ca="1"/>
        <v>70.73</v>
      </c>
      <c r="E247" vm="695">
        <f ca="1"/>
        <v>45379</v>
      </c>
      <c r="F247" vm="697">
        <f ca="1"/>
        <v>171.48</v>
      </c>
    </row>
    <row r="248" spans="2:6">
      <c r="B248" vm="698">
        <f ca="1"/>
        <v>45383</v>
      </c>
      <c r="C248" vm="699">
        <f ca="1"/>
        <v>70.44</v>
      </c>
      <c r="E248" vm="698">
        <f ca="1"/>
        <v>45383</v>
      </c>
      <c r="F248" vm="700">
        <f ca="1"/>
        <v>170.03</v>
      </c>
    </row>
    <row r="249" spans="2:6">
      <c r="B249" vm="701">
        <f ca="1"/>
        <v>45384</v>
      </c>
      <c r="C249" vm="702">
        <f ca="1"/>
        <v>70.13</v>
      </c>
      <c r="E249" vm="701">
        <f ca="1"/>
        <v>45384</v>
      </c>
      <c r="F249" vm="703">
        <f ca="1"/>
        <v>168.84</v>
      </c>
    </row>
    <row r="250" spans="2:6">
      <c r="B250" vm="704">
        <f ca="1"/>
        <v>45385</v>
      </c>
      <c r="C250" vm="705">
        <f ca="1"/>
        <v>69.900000000000006</v>
      </c>
      <c r="E250" vm="704">
        <f ca="1"/>
        <v>45385</v>
      </c>
      <c r="F250" vm="706">
        <f ca="1"/>
        <v>169.65</v>
      </c>
    </row>
    <row r="251" spans="2:6">
      <c r="B251" vm="707">
        <f ca="1"/>
        <v>45386</v>
      </c>
      <c r="C251" vm="708">
        <f ca="1"/>
        <v>69.849999999999994</v>
      </c>
      <c r="E251" vm="707">
        <f ca="1"/>
        <v>45386</v>
      </c>
      <c r="F251" vm="709">
        <f ca="1"/>
        <v>168.82</v>
      </c>
    </row>
    <row r="252" spans="2:6">
      <c r="B252" vm="710">
        <f ca="1"/>
        <v>45387</v>
      </c>
      <c r="C252" vm="711">
        <f ca="1"/>
        <v>70.819999999999993</v>
      </c>
      <c r="E252" vm="710">
        <f ca="1"/>
        <v>45387</v>
      </c>
      <c r="F252" vm="712">
        <f ca="1"/>
        <v>169.58</v>
      </c>
    </row>
    <row r="253" spans="2:6">
      <c r="B253" vm="713">
        <f ca="1"/>
        <v>45390</v>
      </c>
      <c r="C253" vm="714">
        <f ca="1"/>
        <v>70.680000000000007</v>
      </c>
      <c r="E253" vm="713">
        <f ca="1"/>
        <v>45390</v>
      </c>
      <c r="F253" vm="715">
        <f ca="1"/>
        <v>168.45</v>
      </c>
    </row>
    <row r="254" spans="2:6">
      <c r="B254" vm="716">
        <f ca="1"/>
        <v>45391</v>
      </c>
      <c r="C254" vm="717">
        <f ca="1"/>
        <v>70.89</v>
      </c>
      <c r="E254" vm="716">
        <f ca="1"/>
        <v>45391</v>
      </c>
      <c r="F254" vm="718">
        <f ca="1"/>
        <v>169.67</v>
      </c>
    </row>
    <row r="255" spans="2:6">
      <c r="B255" vm="719">
        <f ca="1"/>
        <v>45392</v>
      </c>
      <c r="C255" vm="720">
        <f ca="1"/>
        <v>68.92</v>
      </c>
      <c r="E255" vm="719">
        <f ca="1"/>
        <v>45392</v>
      </c>
      <c r="F255" vm="721">
        <f ca="1"/>
        <v>167.78</v>
      </c>
    </row>
    <row r="256" spans="2:6">
      <c r="B256" vm="722">
        <f ca="1"/>
        <v>45393</v>
      </c>
      <c r="C256" vm="723">
        <f ca="1"/>
        <v>68.84</v>
      </c>
      <c r="E256" vm="722">
        <f ca="1"/>
        <v>45393</v>
      </c>
      <c r="F256" vm="724">
        <f ca="1"/>
        <v>175.04</v>
      </c>
    </row>
    <row r="257" spans="2:6">
      <c r="B257" vm="725">
        <f ca="1"/>
        <v>45394</v>
      </c>
      <c r="C257" vm="726">
        <f ca="1"/>
        <v>68.63</v>
      </c>
      <c r="E257" vm="725">
        <f ca="1"/>
        <v>45394</v>
      </c>
      <c r="F257" vm="727">
        <f ca="1"/>
        <v>176.55</v>
      </c>
    </row>
    <row r="258" spans="2:6">
      <c r="B258" vm="728">
        <f ca="1"/>
        <v>45397</v>
      </c>
      <c r="C258" vm="129">
        <f ca="1"/>
        <v>67.88</v>
      </c>
      <c r="E258" vm="728">
        <f ca="1"/>
        <v>45397</v>
      </c>
      <c r="F258" vm="77">
        <f ca="1"/>
        <v>172.69</v>
      </c>
    </row>
    <row r="259" spans="2:6">
      <c r="B259" vm="729">
        <f ca="1"/>
        <v>45398</v>
      </c>
      <c r="C259" vm="730">
        <f ca="1"/>
        <v>66.81</v>
      </c>
      <c r="E259" vm="729">
        <f ca="1"/>
        <v>45398</v>
      </c>
      <c r="F259" vm="731">
        <f ca="1"/>
        <v>169.38</v>
      </c>
    </row>
  </sheetData>
  <mergeCells count="2">
    <mergeCell ref="B3:C3"/>
    <mergeCell ref="E3:F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277E6-7473-4E17-BF35-CFD2B062DF8E}">
  <dimension ref="C3:J28"/>
  <sheetViews>
    <sheetView workbookViewId="0">
      <selection activeCell="G4" sqref="G4"/>
    </sheetView>
  </sheetViews>
  <sheetFormatPr defaultRowHeight="13.5"/>
  <cols>
    <col min="3" max="3" width="10" customWidth="1"/>
    <col min="4" max="4" width="38.4375" customWidth="1"/>
    <col min="6" max="6" width="11.875" customWidth="1"/>
    <col min="7" max="7" width="9.3125" customWidth="1"/>
    <col min="8" max="8" width="9.1875" customWidth="1"/>
    <col min="9" max="9" width="23.625" customWidth="1"/>
    <col min="10" max="10" width="9.9375" customWidth="1"/>
    <col min="12" max="12" width="14.75" customWidth="1"/>
  </cols>
  <sheetData>
    <row r="3" spans="3:10">
      <c r="C3" s="3" t="s">
        <v>0</v>
      </c>
      <c r="D3" s="3" t="s">
        <v>1</v>
      </c>
      <c r="E3" s="3" t="s">
        <v>2</v>
      </c>
      <c r="F3" s="3" t="s">
        <v>3</v>
      </c>
      <c r="G3" s="3" t="s">
        <v>4</v>
      </c>
      <c r="H3" s="3" t="s">
        <v>5</v>
      </c>
      <c r="I3" s="3" t="s">
        <v>6</v>
      </c>
      <c r="J3" s="3" t="s">
        <v>7</v>
      </c>
    </row>
    <row r="4" spans="3:10">
      <c r="C4" s="1">
        <v>45274</v>
      </c>
      <c r="D4" t="e" vm="2">
        <v>#VALUE!</v>
      </c>
      <c r="E4" t="str" cm="1">
        <f t="array" ref="E4">_FV(D4,"Ticker symbol",TRUE)</f>
        <v>AMZN</v>
      </c>
      <c r="F4" s="2" t="s">
        <v>8</v>
      </c>
      <c r="G4" s="2">
        <v>1</v>
      </c>
      <c r="H4">
        <v>147.09989999999999</v>
      </c>
      <c r="I4">
        <f>H4*G4</f>
        <v>147.09989999999999</v>
      </c>
      <c r="J4" t="s">
        <v>14</v>
      </c>
    </row>
    <row r="5" spans="3:10">
      <c r="C5" s="1">
        <v>45278</v>
      </c>
      <c r="D5" t="e" vm="2">
        <v>#VALUE!</v>
      </c>
      <c r="E5" t="str" cm="1">
        <f t="array" ref="E5">_FV(D5,"Ticker symbol",TRUE)</f>
        <v>AMZN</v>
      </c>
      <c r="F5" s="2" t="s">
        <v>8</v>
      </c>
      <c r="G5" s="2">
        <v>2</v>
      </c>
      <c r="H5">
        <v>150.55000000000001</v>
      </c>
      <c r="I5">
        <f t="shared" ref="I5:I26" si="0">H5*G5</f>
        <v>301.10000000000002</v>
      </c>
      <c r="J5" t="s">
        <v>14</v>
      </c>
    </row>
    <row r="6" spans="3:10">
      <c r="C6" s="1">
        <v>45278</v>
      </c>
      <c r="D6" t="e" vm="2">
        <v>#VALUE!</v>
      </c>
      <c r="E6" t="str" cm="1">
        <f t="array" ref="E6">_FV(D6,"Ticker symbol",TRUE)</f>
        <v>AMZN</v>
      </c>
      <c r="F6" s="2" t="s">
        <v>8</v>
      </c>
      <c r="G6" s="2">
        <v>11</v>
      </c>
      <c r="H6">
        <v>152.8399</v>
      </c>
      <c r="I6">
        <f t="shared" si="0"/>
        <v>1681.2389000000001</v>
      </c>
      <c r="J6" t="s">
        <v>14</v>
      </c>
    </row>
    <row r="7" spans="3:10">
      <c r="C7" s="1">
        <v>45278</v>
      </c>
      <c r="D7" t="e" vm="2">
        <v>#VALUE!</v>
      </c>
      <c r="E7" t="str" cm="1">
        <f t="array" ref="E7">_FV(D7,"Ticker symbol",TRUE)</f>
        <v>AMZN</v>
      </c>
      <c r="F7" s="2" t="s">
        <v>8</v>
      </c>
      <c r="G7" s="2">
        <v>1</v>
      </c>
      <c r="H7">
        <v>153.24950000000001</v>
      </c>
      <c r="I7">
        <f t="shared" si="0"/>
        <v>153.24950000000001</v>
      </c>
      <c r="J7" t="s">
        <v>14</v>
      </c>
    </row>
    <row r="8" spans="3:10">
      <c r="C8" s="1">
        <v>45286</v>
      </c>
      <c r="D8" t="e" vm="3">
        <v>#VALUE!</v>
      </c>
      <c r="E8" t="str" cm="1">
        <f t="array" ref="E8">_FV(D8,"Ticker symbol",TRUE)</f>
        <v>PM</v>
      </c>
      <c r="F8" s="2" t="s">
        <v>8</v>
      </c>
      <c r="G8" s="2">
        <v>7</v>
      </c>
      <c r="H8">
        <v>92.75</v>
      </c>
      <c r="I8">
        <f t="shared" si="0"/>
        <v>649.25</v>
      </c>
      <c r="J8" t="s">
        <v>14</v>
      </c>
    </row>
    <row r="9" spans="3:10">
      <c r="C9" s="1">
        <v>45286</v>
      </c>
      <c r="D9" t="e" vm="4">
        <v>#VALUE!</v>
      </c>
      <c r="E9" t="str" cm="1">
        <f t="array" ref="E9">_FV(D9,"Ticker symbol",TRUE)</f>
        <v>GOOGL</v>
      </c>
      <c r="F9" s="2" t="s">
        <v>8</v>
      </c>
      <c r="G9" s="2">
        <v>3</v>
      </c>
      <c r="H9">
        <v>141.63999999999999</v>
      </c>
      <c r="I9">
        <f t="shared" si="0"/>
        <v>424.91999999999996</v>
      </c>
      <c r="J9" t="s">
        <v>14</v>
      </c>
    </row>
    <row r="10" spans="3:10">
      <c r="C10" s="1">
        <v>45286</v>
      </c>
      <c r="D10" t="e" vm="4">
        <v>#VALUE!</v>
      </c>
      <c r="E10" t="str" cm="1">
        <f t="array" ref="E10">_FV(D10,"Ticker symbol",TRUE)</f>
        <v>GOOGL</v>
      </c>
      <c r="F10" s="2" t="s">
        <v>8</v>
      </c>
      <c r="G10" s="2">
        <v>1</v>
      </c>
      <c r="H10">
        <v>141.34</v>
      </c>
      <c r="I10">
        <f t="shared" si="0"/>
        <v>141.34</v>
      </c>
      <c r="J10" t="s">
        <v>14</v>
      </c>
    </row>
    <row r="11" spans="3:10">
      <c r="C11" s="1">
        <v>45287</v>
      </c>
      <c r="D11" t="e" vm="4">
        <v>#VALUE!</v>
      </c>
      <c r="E11" t="str" cm="1">
        <f t="array" ref="E11">_FV(D11,"Ticker symbol",TRUE)</f>
        <v>GOOGL</v>
      </c>
      <c r="F11" s="2" t="s">
        <v>8</v>
      </c>
      <c r="G11" s="2">
        <v>1</v>
      </c>
      <c r="H11">
        <v>140</v>
      </c>
      <c r="I11">
        <f t="shared" si="0"/>
        <v>140</v>
      </c>
      <c r="J11" t="s">
        <v>14</v>
      </c>
    </row>
    <row r="12" spans="3:10">
      <c r="C12" s="1">
        <v>45295</v>
      </c>
      <c r="D12" t="e" vm="2">
        <v>#VALUE!</v>
      </c>
      <c r="E12" t="s">
        <v>9</v>
      </c>
      <c r="F12" s="2" t="s">
        <v>8</v>
      </c>
      <c r="G12" s="2">
        <v>1</v>
      </c>
      <c r="H12">
        <v>145.63</v>
      </c>
      <c r="I12">
        <f t="shared" si="0"/>
        <v>145.63</v>
      </c>
      <c r="J12" t="s">
        <v>14</v>
      </c>
    </row>
    <row r="13" spans="3:10">
      <c r="C13" s="1">
        <v>45308</v>
      </c>
      <c r="D13" t="e" vm="5">
        <v>#VALUE!</v>
      </c>
      <c r="E13" t="s">
        <v>10</v>
      </c>
      <c r="F13" s="2" t="s">
        <v>8</v>
      </c>
      <c r="G13" s="2">
        <v>1</v>
      </c>
      <c r="H13">
        <v>356.56990000000002</v>
      </c>
      <c r="I13">
        <f t="shared" si="0"/>
        <v>356.56990000000002</v>
      </c>
      <c r="J13" t="s">
        <v>14</v>
      </c>
    </row>
    <row r="14" spans="3:10">
      <c r="C14" s="1">
        <v>45308</v>
      </c>
      <c r="D14" t="e" vm="6">
        <v>#VALUE!</v>
      </c>
      <c r="E14" t="s">
        <v>11</v>
      </c>
      <c r="F14" s="2" t="s">
        <v>8</v>
      </c>
      <c r="G14" s="2">
        <v>3</v>
      </c>
      <c r="H14">
        <v>69.06</v>
      </c>
      <c r="I14">
        <f t="shared" si="0"/>
        <v>207.18</v>
      </c>
      <c r="J14" t="s">
        <v>14</v>
      </c>
    </row>
    <row r="15" spans="3:10">
      <c r="C15" s="1">
        <v>45309</v>
      </c>
      <c r="D15" t="e" vm="3">
        <v>#VALUE!</v>
      </c>
      <c r="E15" t="s">
        <v>12</v>
      </c>
      <c r="F15" s="2" t="s">
        <v>8</v>
      </c>
      <c r="G15" s="2">
        <v>2</v>
      </c>
      <c r="H15">
        <v>92.75</v>
      </c>
      <c r="I15">
        <f t="shared" si="0"/>
        <v>185.5</v>
      </c>
      <c r="J15" t="s">
        <v>14</v>
      </c>
    </row>
    <row r="16" spans="3:10">
      <c r="C16" s="1">
        <v>45313</v>
      </c>
      <c r="D16" t="e" vm="7">
        <v>#VALUE!</v>
      </c>
      <c r="E16" t="str" cm="1">
        <f t="array" ref="E16">_FV(D16,"Ticker symbol",TRUE)</f>
        <v>AAPL</v>
      </c>
      <c r="F16" s="2" t="s">
        <v>8</v>
      </c>
      <c r="G16" s="2">
        <v>1</v>
      </c>
      <c r="H16">
        <v>192.34</v>
      </c>
      <c r="I16">
        <f t="shared" si="0"/>
        <v>192.34</v>
      </c>
      <c r="J16" t="s">
        <v>14</v>
      </c>
    </row>
    <row r="17" spans="3:10">
      <c r="C17" s="1">
        <v>45313</v>
      </c>
      <c r="D17" t="e" vm="3">
        <v>#VALUE!</v>
      </c>
      <c r="E17" t="str" cm="1">
        <f t="array" ref="E17">_FV(D17,"Ticker symbol",TRUE)</f>
        <v>PM</v>
      </c>
      <c r="F17" s="2" t="s">
        <v>8</v>
      </c>
      <c r="G17" s="2">
        <v>1</v>
      </c>
      <c r="H17">
        <v>92.819900000000004</v>
      </c>
      <c r="I17">
        <f t="shared" si="0"/>
        <v>92.819900000000004</v>
      </c>
      <c r="J17" t="s">
        <v>14</v>
      </c>
    </row>
    <row r="18" spans="3:10">
      <c r="C18" s="1">
        <v>45327</v>
      </c>
      <c r="D18" t="e" vm="7">
        <v>#VALUE!</v>
      </c>
      <c r="E18" t="str" cm="1">
        <f t="array" ref="E18">_FV(D18,"Ticker symbol",TRUE)</f>
        <v>AAPL</v>
      </c>
      <c r="F18" s="2" t="s">
        <v>8</v>
      </c>
      <c r="G18" s="2">
        <v>1</v>
      </c>
      <c r="H18">
        <v>188.91800000000001</v>
      </c>
      <c r="I18">
        <f t="shared" si="0"/>
        <v>188.91800000000001</v>
      </c>
      <c r="J18" t="s">
        <v>14</v>
      </c>
    </row>
    <row r="19" spans="3:10">
      <c r="C19" s="1">
        <v>45327</v>
      </c>
      <c r="D19" t="e" vm="8">
        <v>#VALUE!</v>
      </c>
      <c r="E19" t="str" cm="1">
        <f t="array" ref="E19">_FV(D19,"Ticker symbol",TRUE)</f>
        <v>JPM</v>
      </c>
      <c r="F19" s="2" t="s">
        <v>8</v>
      </c>
      <c r="G19" s="2">
        <v>1</v>
      </c>
      <c r="H19">
        <v>174.87780000000001</v>
      </c>
      <c r="I19">
        <f t="shared" si="0"/>
        <v>174.87780000000001</v>
      </c>
      <c r="J19" t="s">
        <v>14</v>
      </c>
    </row>
    <row r="20" spans="3:10">
      <c r="C20" s="1">
        <v>45330</v>
      </c>
      <c r="D20" t="e" vm="3">
        <v>#VALUE!</v>
      </c>
      <c r="E20" t="str" cm="1">
        <f t="array" ref="E20">_FV(D20,"Ticker symbol",TRUE)</f>
        <v>PM</v>
      </c>
      <c r="F20" s="2" t="s">
        <v>8</v>
      </c>
      <c r="G20" s="2">
        <v>1</v>
      </c>
      <c r="H20">
        <v>89.0899</v>
      </c>
      <c r="I20">
        <f t="shared" si="0"/>
        <v>89.0899</v>
      </c>
      <c r="J20" t="s">
        <v>14</v>
      </c>
    </row>
    <row r="21" spans="3:10">
      <c r="C21" s="1">
        <v>45334</v>
      </c>
      <c r="D21" t="e" vm="7">
        <v>#VALUE!</v>
      </c>
      <c r="E21" t="str" cm="1">
        <f t="array" ref="E21">_FV(D21,"Ticker symbol",TRUE)</f>
        <v>AAPL</v>
      </c>
      <c r="F21" s="2" t="s">
        <v>8</v>
      </c>
      <c r="G21" s="2">
        <v>1</v>
      </c>
      <c r="H21">
        <v>187.6498</v>
      </c>
      <c r="I21">
        <f t="shared" si="0"/>
        <v>187.6498</v>
      </c>
      <c r="J21" t="s">
        <v>14</v>
      </c>
    </row>
    <row r="22" spans="3:10">
      <c r="C22" s="1">
        <v>45334</v>
      </c>
      <c r="D22" t="e" vm="3">
        <v>#VALUE!</v>
      </c>
      <c r="E22" t="str" cm="1">
        <f t="array" ref="E22">_FV(D22,"Ticker symbol",TRUE)</f>
        <v>PM</v>
      </c>
      <c r="F22" s="2" t="s">
        <v>8</v>
      </c>
      <c r="G22" s="2">
        <v>2</v>
      </c>
      <c r="H22">
        <v>89.85</v>
      </c>
      <c r="I22">
        <f t="shared" si="0"/>
        <v>179.7</v>
      </c>
      <c r="J22" t="s">
        <v>14</v>
      </c>
    </row>
    <row r="23" spans="3:10">
      <c r="C23" s="1">
        <v>45334</v>
      </c>
      <c r="D23" t="e" vm="7">
        <v>#VALUE!</v>
      </c>
      <c r="E23" t="str" cm="1">
        <f t="array" ref="E23">_FV(D23,"Ticker symbol",TRUE)</f>
        <v>AAPL</v>
      </c>
      <c r="F23" s="2" t="s">
        <v>8</v>
      </c>
      <c r="G23" s="2">
        <v>1</v>
      </c>
      <c r="H23">
        <v>186.977</v>
      </c>
      <c r="I23">
        <f t="shared" si="0"/>
        <v>186.977</v>
      </c>
      <c r="J23" t="s">
        <v>14</v>
      </c>
    </row>
    <row r="24" spans="3:10">
      <c r="C24" s="1">
        <v>45335</v>
      </c>
      <c r="D24" t="e" vm="3">
        <v>#VALUE!</v>
      </c>
      <c r="E24" t="str" cm="1">
        <f t="array" ref="E24">_FV(D24,"Ticker symbol",TRUE)</f>
        <v>PM</v>
      </c>
      <c r="F24" s="2" t="s">
        <v>8</v>
      </c>
      <c r="G24" s="2">
        <v>1</v>
      </c>
      <c r="H24">
        <v>89.18</v>
      </c>
      <c r="I24">
        <f t="shared" si="0"/>
        <v>89.18</v>
      </c>
      <c r="J24" t="s">
        <v>14</v>
      </c>
    </row>
    <row r="25" spans="3:10">
      <c r="C25" s="1">
        <v>45335</v>
      </c>
      <c r="D25" t="e" vm="3">
        <v>#VALUE!</v>
      </c>
      <c r="E25" t="str" cm="1">
        <f t="array" ref="E25">_FV(D25,"Ticker symbol",TRUE)</f>
        <v>PM</v>
      </c>
      <c r="F25" s="2" t="s">
        <v>8</v>
      </c>
      <c r="G25" s="2">
        <v>1</v>
      </c>
      <c r="H25">
        <v>89.016499999999994</v>
      </c>
      <c r="I25">
        <f t="shared" si="0"/>
        <v>89.016499999999994</v>
      </c>
      <c r="J25" t="s">
        <v>14</v>
      </c>
    </row>
    <row r="26" spans="3:10">
      <c r="C26" s="1">
        <v>45338</v>
      </c>
      <c r="D26" t="e" vm="7">
        <v>#VALUE!</v>
      </c>
      <c r="E26" t="str" cm="1">
        <f t="array" ref="E26">_FV(D26,"Ticker symbol",TRUE)</f>
        <v>AAPL</v>
      </c>
      <c r="F26" s="2" t="s">
        <v>13</v>
      </c>
      <c r="G26" s="2">
        <v>2.5999999999999999E-3</v>
      </c>
      <c r="H26">
        <v>182.4897</v>
      </c>
      <c r="I26">
        <f t="shared" si="0"/>
        <v>0.47447321999999997</v>
      </c>
      <c r="J26" t="s">
        <v>14</v>
      </c>
    </row>
    <row r="27" spans="3:10">
      <c r="C27" s="1">
        <v>45345</v>
      </c>
      <c r="D27" t="e" vm="9">
        <v>#VALUE!</v>
      </c>
      <c r="E27" t="str" cm="1">
        <f t="array" ref="E27">_FV(D27,"Ticker symbol",TRUE)</f>
        <v>KO</v>
      </c>
      <c r="F27" s="2" t="s">
        <v>8</v>
      </c>
      <c r="G27" s="2">
        <v>1</v>
      </c>
      <c r="H27">
        <v>61.439900000000002</v>
      </c>
      <c r="I27">
        <f>H27*G27</f>
        <v>61.439900000000002</v>
      </c>
      <c r="J27" t="s">
        <v>14</v>
      </c>
    </row>
    <row r="28" spans="3:10">
      <c r="C28" s="1">
        <v>45358</v>
      </c>
      <c r="D28" t="e" vm="10">
        <v>#VALUE!</v>
      </c>
      <c r="E28" t="str" cm="1">
        <f t="array" ref="E28">_FV(D28,"Ticker symbol",TRUE)</f>
        <v>PLTR</v>
      </c>
      <c r="F28" s="2" t="s">
        <v>8</v>
      </c>
      <c r="G28" s="2">
        <v>2</v>
      </c>
      <c r="H28">
        <v>27.09</v>
      </c>
      <c r="I28">
        <f>H28*G28</f>
        <v>54.18</v>
      </c>
      <c r="J28"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C1FD9-5E2F-4F47-9F55-08E651F11177}">
  <dimension ref="D4:K22"/>
  <sheetViews>
    <sheetView workbookViewId="0">
      <selection activeCell="D25" sqref="D25"/>
    </sheetView>
  </sheetViews>
  <sheetFormatPr defaultRowHeight="13.5"/>
  <cols>
    <col min="4" max="4" width="38.8125" customWidth="1"/>
    <col min="5" max="5" width="8.25" customWidth="1"/>
    <col min="6" max="6" width="36.625" customWidth="1"/>
    <col min="7" max="7" width="11.8125" customWidth="1"/>
    <col min="8" max="8" width="20.75" bestFit="1" customWidth="1"/>
    <col min="9" max="9" width="12.3125" customWidth="1"/>
    <col min="10" max="10" width="11.0625" customWidth="1"/>
    <col min="11" max="11" width="11.3125" customWidth="1"/>
  </cols>
  <sheetData>
    <row r="4" spans="4:11" ht="13.9">
      <c r="D4" s="21" t="s">
        <v>40</v>
      </c>
      <c r="E4" s="21"/>
      <c r="F4" s="21"/>
      <c r="G4" s="21"/>
      <c r="H4" s="21"/>
      <c r="I4" s="21"/>
      <c r="J4" s="21"/>
      <c r="K4" s="21"/>
    </row>
    <row r="5" spans="4:11">
      <c r="D5" t="s">
        <v>1</v>
      </c>
      <c r="E5" t="s">
        <v>2</v>
      </c>
      <c r="F5" t="s">
        <v>16</v>
      </c>
      <c r="G5" t="s">
        <v>19</v>
      </c>
      <c r="H5" t="s">
        <v>41</v>
      </c>
      <c r="I5" t="s">
        <v>20</v>
      </c>
      <c r="J5" t="s">
        <v>22</v>
      </c>
      <c r="K5" t="s">
        <v>23</v>
      </c>
    </row>
    <row r="6" spans="4:11">
      <c r="D6" t="e" cm="1" vm="732">
        <f t="array" aca="1" ref="D6" ca="1">_xlfn.UNIQUE(_xlfn._xlws.FILTER(Table1[Company],SUMIFS(Table1[Quantity],Table1[Company],Table1[Company])&gt;0))</f>
        <v>#VALUE!</v>
      </c>
      <c r="E6" t="e" cm="1" vm="733">
        <f t="array" aca="1" ref="E6" ca="1">_FV(D6,"Ticker symbol",TRUE)</f>
        <v>#VALUE!</v>
      </c>
      <c r="F6" t="e" cm="1" vm="734">
        <f t="array" aca="1" ref="F6" ca="1">_FV(D6,"Industry")</f>
        <v>#VALUE!</v>
      </c>
      <c r="G6" s="5" t="e" cm="1" vm="735">
        <f t="array" aca="1" ref="G6" ca="1">_FV(D6,"Price")</f>
        <v>#VALUE!</v>
      </c>
      <c r="H6" s="5" t="e" cm="1" vm="736">
        <f t="array" aca="1" ref="H6" ca="1">_FV(D6,"Market cap",TRUE)</f>
        <v>#VALUE!</v>
      </c>
      <c r="I6" s="5" t="e" cm="1" vm="737">
        <f t="array" aca="1" ref="I6" ca="1">G6-_FV(D6,"Previous close",TRUE)</f>
        <v>#VALUE!</v>
      </c>
      <c r="J6" s="5" t="e" cm="1" vm="738">
        <f t="array" aca="1" ref="J6" ca="1">_FV(D6,"52 week high",TRUE)</f>
        <v>#VALUE!</v>
      </c>
      <c r="K6" s="5" t="e" cm="1" vm="739">
        <f t="array" aca="1" ref="K6" ca="1">_FV(D6,"52 week low",TRUE)</f>
        <v>#VALUE!</v>
      </c>
    </row>
    <row r="7" spans="4:11">
      <c r="E7" t="e" cm="1" vm="733">
        <f t="array" ref="E7">_FV(D7,"Ticker symbol",TRUE)</f>
        <v>#VALUE!</v>
      </c>
      <c r="F7" t="e" cm="1" vm="734">
        <f t="array" ref="F7">_FV(D7,"Industry")</f>
        <v>#VALUE!</v>
      </c>
      <c r="G7" s="5" t="e" cm="1" vm="735">
        <f t="array" ref="G7">_FV(D7,"Price")</f>
        <v>#VALUE!</v>
      </c>
      <c r="H7" s="5" t="e" cm="1" vm="736">
        <f t="array" ref="H7">_FV(D7,"Market cap",TRUE)</f>
        <v>#VALUE!</v>
      </c>
      <c r="I7" s="5" t="e" cm="1" vm="737">
        <f t="array" ref="I7">G7-_FV(D7,"Previous close",TRUE)</f>
        <v>#VALUE!</v>
      </c>
      <c r="J7" s="5" t="e" cm="1" vm="738">
        <f t="array" ref="J7">_FV(D7,"52 week high",TRUE)</f>
        <v>#VALUE!</v>
      </c>
      <c r="K7" s="5" t="e" cm="1" vm="739">
        <f t="array" ref="K7">_FV(D7,"52 week low",TRUE)</f>
        <v>#VALUE!</v>
      </c>
    </row>
    <row r="8" spans="4:11">
      <c r="E8" t="e" cm="1" vm="733">
        <f t="array" ref="E8">_FV(D8,"Ticker symbol",TRUE)</f>
        <v>#VALUE!</v>
      </c>
      <c r="F8" t="e" cm="1" vm="734">
        <f t="array" ref="F8">_FV(D8,"Industry")</f>
        <v>#VALUE!</v>
      </c>
      <c r="G8" s="5" t="e" cm="1" vm="735">
        <f t="array" ref="G8">_FV(D8,"Price")</f>
        <v>#VALUE!</v>
      </c>
      <c r="H8" s="5" t="e" cm="1" vm="736">
        <f t="array" ref="H8">_FV(D8,"Market cap",TRUE)</f>
        <v>#VALUE!</v>
      </c>
      <c r="I8" s="5" t="e" cm="1" vm="737">
        <f t="array" ref="I8">G8-_FV(D8,"Previous close",TRUE)</f>
        <v>#VALUE!</v>
      </c>
      <c r="J8" s="5" t="e" cm="1" vm="738">
        <f t="array" ref="J8">_FV(D8,"52 week high",TRUE)</f>
        <v>#VALUE!</v>
      </c>
      <c r="K8" s="5" t="e" cm="1" vm="739">
        <f t="array" ref="K8">_FV(D8,"52 week low",TRUE)</f>
        <v>#VALUE!</v>
      </c>
    </row>
    <row r="9" spans="4:11">
      <c r="E9" t="e" cm="1" vm="733">
        <f t="array" ref="E9">_FV(D9,"Ticker symbol",TRUE)</f>
        <v>#VALUE!</v>
      </c>
      <c r="F9" t="e" cm="1" vm="734">
        <f t="array" ref="F9">_FV(D9,"Industry")</f>
        <v>#VALUE!</v>
      </c>
      <c r="G9" s="5" t="e" cm="1" vm="735">
        <f t="array" ref="G9">_FV(D9,"Price")</f>
        <v>#VALUE!</v>
      </c>
      <c r="H9" s="5" t="e" cm="1" vm="736">
        <f t="array" ref="H9">_FV(D9,"Market cap",TRUE)</f>
        <v>#VALUE!</v>
      </c>
      <c r="I9" s="5" t="e" cm="1" vm="737">
        <f t="array" ref="I9">G9-_FV(D9,"Previous close",TRUE)</f>
        <v>#VALUE!</v>
      </c>
      <c r="J9" s="5" t="e" cm="1" vm="738">
        <f t="array" ref="J9">_FV(D9,"52 week high",TRUE)</f>
        <v>#VALUE!</v>
      </c>
      <c r="K9" s="5" t="e" cm="1" vm="739">
        <f t="array" ref="K9">_FV(D9,"52 week low",TRUE)</f>
        <v>#VALUE!</v>
      </c>
    </row>
    <row r="10" spans="4:11">
      <c r="E10" t="e" cm="1" vm="733">
        <f t="array" ref="E10">_FV(D10,"Ticker symbol",TRUE)</f>
        <v>#VALUE!</v>
      </c>
      <c r="F10" t="e" cm="1" vm="734">
        <f t="array" ref="F10">_FV(D10,"Industry")</f>
        <v>#VALUE!</v>
      </c>
      <c r="G10" s="5" t="e" cm="1" vm="735">
        <f t="array" ref="G10">_FV(D10,"Price")</f>
        <v>#VALUE!</v>
      </c>
      <c r="H10" s="5" t="e" cm="1" vm="736">
        <f t="array" ref="H10">_FV(D10,"Market cap",TRUE)</f>
        <v>#VALUE!</v>
      </c>
      <c r="I10" s="5" t="e" cm="1" vm="737">
        <f t="array" ref="I10">G10-_FV(D10,"Previous close",TRUE)</f>
        <v>#VALUE!</v>
      </c>
      <c r="J10" s="5" t="e" cm="1" vm="738">
        <f t="array" ref="J10">_FV(D10,"52 week high",TRUE)</f>
        <v>#VALUE!</v>
      </c>
      <c r="K10" s="5" t="e" cm="1" vm="739">
        <f t="array" ref="K10">_FV(D10,"52 week low",TRUE)</f>
        <v>#VALUE!</v>
      </c>
    </row>
    <row r="11" spans="4:11">
      <c r="E11" t="e" cm="1" vm="733">
        <f t="array" ref="E11">_FV(D11,"Ticker symbol",TRUE)</f>
        <v>#VALUE!</v>
      </c>
      <c r="F11" t="e" cm="1" vm="734">
        <f t="array" ref="F11">_FV(D11,"Industry")</f>
        <v>#VALUE!</v>
      </c>
      <c r="G11" s="5" t="e" cm="1" vm="735">
        <f t="array" ref="G11">_FV(D11,"Price")</f>
        <v>#VALUE!</v>
      </c>
      <c r="H11" s="5" t="e" cm="1" vm="736">
        <f t="array" ref="H11">_FV(D11,"Market cap",TRUE)</f>
        <v>#VALUE!</v>
      </c>
      <c r="I11" s="5" t="e" cm="1" vm="737">
        <f t="array" ref="I11">G11-_FV(D11,"Previous close",TRUE)</f>
        <v>#VALUE!</v>
      </c>
      <c r="J11" s="5" t="e" cm="1" vm="738">
        <f t="array" ref="J11">_FV(D11,"52 week high",TRUE)</f>
        <v>#VALUE!</v>
      </c>
      <c r="K11" s="5" t="e" cm="1" vm="739">
        <f t="array" ref="K11">_FV(D11,"52 week low",TRUE)</f>
        <v>#VALUE!</v>
      </c>
    </row>
    <row r="12" spans="4:11">
      <c r="E12" t="e" cm="1" vm="733">
        <f t="array" ref="E12">_FV(D12,"Ticker symbol",TRUE)</f>
        <v>#VALUE!</v>
      </c>
      <c r="F12" t="e" cm="1" vm="734">
        <f t="array" ref="F12">_FV(D12,"Industry")</f>
        <v>#VALUE!</v>
      </c>
      <c r="G12" s="5" t="e" cm="1" vm="735">
        <f t="array" ref="G12">_FV(D12,"Price")</f>
        <v>#VALUE!</v>
      </c>
      <c r="H12" s="5" t="e" cm="1" vm="736">
        <f t="array" ref="H12">_FV(D12,"Market cap",TRUE)</f>
        <v>#VALUE!</v>
      </c>
      <c r="I12" s="5" t="e" cm="1" vm="737">
        <f t="array" ref="I12">G12-_FV(D12,"Previous close",TRUE)</f>
        <v>#VALUE!</v>
      </c>
      <c r="J12" s="5" t="e" cm="1" vm="738">
        <f t="array" ref="J12">_FV(D12,"52 week high",TRUE)</f>
        <v>#VALUE!</v>
      </c>
      <c r="K12" s="5" t="e" cm="1" vm="739">
        <f t="array" ref="K12">_FV(D12,"52 week low",TRUE)</f>
        <v>#VALUE!</v>
      </c>
    </row>
    <row r="13" spans="4:11">
      <c r="E13" t="e" cm="1" vm="733">
        <f t="array" ref="E13">_FV(D13,"Ticker symbol",TRUE)</f>
        <v>#VALUE!</v>
      </c>
      <c r="F13" t="e" cm="1" vm="734">
        <f t="array" ref="F13">_FV(D13,"Industry")</f>
        <v>#VALUE!</v>
      </c>
      <c r="G13" s="5" t="e" cm="1" vm="735">
        <f t="array" ref="G13">_FV(D13,"Price")</f>
        <v>#VALUE!</v>
      </c>
      <c r="H13" s="5" t="e" cm="1" vm="736">
        <f t="array" ref="H13">_FV(D13,"Market cap",TRUE)</f>
        <v>#VALUE!</v>
      </c>
      <c r="I13" s="5" t="e" cm="1" vm="737">
        <f t="array" ref="I13">G13-_FV(D13,"Previous close",TRUE)</f>
        <v>#VALUE!</v>
      </c>
      <c r="J13" s="5" t="e" cm="1" vm="738">
        <f t="array" ref="J13">_FV(D13,"52 week high",TRUE)</f>
        <v>#VALUE!</v>
      </c>
      <c r="K13" s="5" t="e" cm="1" vm="739">
        <f t="array" ref="K13">_FV(D13,"52 week low",TRUE)</f>
        <v>#VALUE!</v>
      </c>
    </row>
    <row r="14" spans="4:11">
      <c r="D14" t="e" vm="740">
        <v>#VALUE!</v>
      </c>
      <c r="E14" t="str" cm="1">
        <f t="array" ref="E14">_FV(D14,"Ticker symbol",TRUE)</f>
        <v>EOG</v>
      </c>
      <c r="F14" t="str" cm="1">
        <f t="array" ref="F14">_FV(D14,"Industry")</f>
        <v>Oil &amp; Gas</v>
      </c>
      <c r="G14" s="5" cm="1">
        <f t="array" ref="G14">_FV(D14,"Price")</f>
        <v>132.4</v>
      </c>
      <c r="H14" s="5" cm="1">
        <f t="array" ref="H14">_FV(D14,"Market cap",TRUE)</f>
        <v>76158558680</v>
      </c>
      <c r="I14" s="5" cm="1">
        <f t="array" ref="I14">G14-_FV(D14,"Previous close",TRUE)</f>
        <v>-0.56000000000000227</v>
      </c>
      <c r="J14" s="5" cm="1">
        <f t="array" ref="J14">_FV(D14,"52 week high",TRUE)</f>
        <v>139.66999999999999</v>
      </c>
      <c r="K14" s="5" cm="1">
        <f t="array" ref="K14">_FV(D14,"52 week low",TRUE)</f>
        <v>104.974</v>
      </c>
    </row>
    <row r="15" spans="4:11">
      <c r="D15" t="e" vm="741">
        <v>#VALUE!</v>
      </c>
      <c r="E15" t="str" cm="1">
        <f t="array" ref="E15">_FV(D15,"Ticker symbol",TRUE)</f>
        <v>V</v>
      </c>
      <c r="F15" t="str" cm="1">
        <f t="array" ref="F15">_FV(D15,"Industry")</f>
        <v>Software &amp; IT Services</v>
      </c>
      <c r="G15" s="5" cm="1">
        <f t="array" ref="G15">_FV(D15,"Price")</f>
        <v>272.69</v>
      </c>
      <c r="H15" s="5" cm="1">
        <f t="array" ref="H15">_FV(D15,"Market cap",TRUE)</f>
        <v>547825211230</v>
      </c>
      <c r="I15" s="5" cm="1">
        <f t="array" ref="I15">G15-_FV(D15,"Previous close",TRUE)</f>
        <v>1.339999999999975</v>
      </c>
      <c r="J15" s="5" cm="1">
        <f t="array" ref="J15">_FV(D15,"52 week high",TRUE)</f>
        <v>290.95999999999998</v>
      </c>
      <c r="K15" s="5" cm="1">
        <f t="array" ref="K15">_FV(D15,"52 week low",TRUE)</f>
        <v>216.14</v>
      </c>
    </row>
    <row r="16" spans="4:11">
      <c r="D16" t="e" vm="742">
        <v>#VALUE!</v>
      </c>
      <c r="E16" t="str" cm="1">
        <f t="array" ref="E16">_FV(D16,"Ticker symbol",TRUE)</f>
        <v>VZ</v>
      </c>
      <c r="F16" t="str" cm="1">
        <f t="array" ref="F16">_FV(D16,"Industry")</f>
        <v>Telecommunications Services</v>
      </c>
      <c r="G16" s="5" cm="1">
        <f t="array" ref="G16">_FV(D16,"Price")</f>
        <v>39.770000000000003</v>
      </c>
      <c r="H16" s="5" cm="1">
        <f t="array" ref="H16">_FV(D16,"Market cap",TRUE)</f>
        <v>167203897440</v>
      </c>
      <c r="I16" s="5" cm="1">
        <f t="array" ref="I16">G16-_FV(D16,"Previous close",TRUE)</f>
        <v>0</v>
      </c>
      <c r="J16" s="5" cm="1">
        <f t="array" ref="J16">_FV(D16,"52 week high",TRUE)</f>
        <v>43.42</v>
      </c>
      <c r="K16" s="5" cm="1">
        <f t="array" ref="K16">_FV(D16,"52 week low",TRUE)</f>
        <v>30.135000000000002</v>
      </c>
    </row>
    <row r="17" spans="4:11">
      <c r="D17" t="e" vm="743">
        <v>#VALUE!</v>
      </c>
      <c r="E17" t="str" cm="1">
        <f t="array" ref="E17">_FV(D17,"Ticker symbol",TRUE)</f>
        <v>AMP</v>
      </c>
      <c r="F17" t="str" cm="1">
        <f t="array" ref="F17">_FV(D17,"Industry")</f>
        <v>Investment Banking &amp; Investment Services</v>
      </c>
      <c r="G17" s="5" cm="1">
        <f t="array" ref="G17">_FV(D17,"Price")</f>
        <v>1.1399999999999999</v>
      </c>
      <c r="H17" s="5" cm="1">
        <f t="array" ref="H17">_FV(D17,"Market cap",TRUE)</f>
        <v>3022743000</v>
      </c>
      <c r="I17" s="5" cm="1">
        <f t="array" ref="I17">G17-_FV(D17,"Previous close",TRUE)</f>
        <v>2.4999999999999911E-2</v>
      </c>
      <c r="J17" s="5" cm="1">
        <f t="array" ref="J17">_FV(D17,"52 week high",TRUE)</f>
        <v>1.3049999999999999</v>
      </c>
      <c r="K17" s="5" cm="1">
        <f t="array" ref="K17">_FV(D17,"52 week low",TRUE)</f>
        <v>0.84299999999999997</v>
      </c>
    </row>
    <row r="18" spans="4:11">
      <c r="D18" t="e" vm="744">
        <v>#VALUE!</v>
      </c>
      <c r="E18" t="str" cm="1">
        <f t="array" ref="E18">_FV(D18,"Ticker symbol",TRUE)</f>
        <v>MTB</v>
      </c>
      <c r="F18" t="str" cm="1">
        <f t="array" ref="F18">_FV(D18,"Industry")</f>
        <v>Banking Services</v>
      </c>
      <c r="G18" s="5" cm="1">
        <f t="array" ref="G18">_FV(D18,"Price")</f>
        <v>139.04</v>
      </c>
      <c r="H18" s="5" cm="1">
        <f t="array" ref="H18">_FV(D18,"Market cap",TRUE)</f>
        <v>23167442672</v>
      </c>
      <c r="I18" s="5" cm="1">
        <f t="array" ref="I18">G18-_FV(D18,"Previous close",TRUE)</f>
        <v>1.6500000000000057</v>
      </c>
      <c r="J18" s="5" cm="1">
        <f t="array" ref="J18">_FV(D18,"52 week high",TRUE)</f>
        <v>148.22999999999999</v>
      </c>
      <c r="K18" s="5" cm="1">
        <f t="array" ref="K18">_FV(D18,"52 week low",TRUE)</f>
        <v>108.53</v>
      </c>
    </row>
    <row r="19" spans="4:11">
      <c r="D19" t="e" vm="745">
        <v>#VALUE!</v>
      </c>
      <c r="E19" t="str" cm="1">
        <f t="array" ref="E19">_FV(D19,"Ticker symbol",TRUE)</f>
        <v>VLO</v>
      </c>
      <c r="F19" t="str" cm="1">
        <f t="array" ref="F19">_FV(D19,"Industry")</f>
        <v>Oil &amp; Gas</v>
      </c>
      <c r="G19" s="5" cm="1">
        <f t="array" ref="G19">_FV(D19,"Price")</f>
        <v>167.26</v>
      </c>
      <c r="H19" s="5" cm="1">
        <f t="array" ref="H19">_FV(D19,"Market cap",TRUE)</f>
        <v>55104476040</v>
      </c>
      <c r="I19" s="5" cm="1">
        <f t="array" ref="I19">G19-_FV(D19,"Previous close",TRUE)</f>
        <v>-1.7300000000000182</v>
      </c>
      <c r="J19" s="5" cm="1">
        <f t="array" ref="J19">_FV(D19,"52 week high",TRUE)</f>
        <v>184.79</v>
      </c>
      <c r="K19" s="5" cm="1">
        <f t="array" ref="K19">_FV(D19,"52 week low",TRUE)</f>
        <v>104.18</v>
      </c>
    </row>
    <row r="20" spans="4:11">
      <c r="D20" t="e" vm="746">
        <v>#VALUE!</v>
      </c>
      <c r="E20" t="str" cm="1">
        <f t="array" ref="E20">_FV(D20,"Ticker symbol",TRUE)</f>
        <v>MSFT</v>
      </c>
      <c r="F20" t="str" cm="1">
        <f t="array" ref="F20">_FV(D20,"Industry")</f>
        <v>Software &amp; IT Services</v>
      </c>
      <c r="G20" s="5" cm="1">
        <f t="array" ref="G20">_FV(D20,"Price")</f>
        <v>411.84</v>
      </c>
      <c r="H20" s="5" cm="1">
        <f t="array" ref="H20">_FV(D20,"Market cap",TRUE)</f>
        <v>3060150762240</v>
      </c>
      <c r="I20" s="5" cm="1">
        <f t="array" ref="I20">G20-_FV(D20,"Previous close",TRUE)</f>
        <v>-2.7400000000000091</v>
      </c>
      <c r="J20" s="5" cm="1">
        <f t="array" ref="J20">_FV(D20,"52 week high",TRUE)</f>
        <v>430.82</v>
      </c>
      <c r="K20" s="5" cm="1">
        <f t="array" ref="K20">_FV(D20,"52 week low",TRUE)</f>
        <v>275.37</v>
      </c>
    </row>
    <row r="21" spans="4:11">
      <c r="D21" t="e" vm="10">
        <v>#VALUE!</v>
      </c>
      <c r="E21" t="str" cm="1">
        <f t="array" ref="E21">_FV(D21,"Ticker symbol",TRUE)</f>
        <v>PLTR</v>
      </c>
      <c r="F21" t="str" cm="1">
        <f t="array" ref="F21">_FV(D21,"Industry")</f>
        <v>Software &amp; IT Services</v>
      </c>
      <c r="G21" s="5" cm="1">
        <f t="array" ref="G21">_FV(D21,"Price")</f>
        <v>21.295000000000002</v>
      </c>
      <c r="H21" s="5" cm="1">
        <f t="array" ref="H21">_FV(D21,"Market cap",TRUE)</f>
        <v>47098747760</v>
      </c>
      <c r="I21" s="5" cm="1">
        <f t="array" ref="I21">G21-_FV(D21,"Previous close",TRUE)</f>
        <v>-0.5849999999999973</v>
      </c>
      <c r="J21" s="5" cm="1">
        <f t="array" ref="J21">_FV(D21,"52 week high",TRUE)</f>
        <v>27.5</v>
      </c>
      <c r="K21" s="5" cm="1">
        <f t="array" ref="K21">_FV(D21,"52 week low",TRUE)</f>
        <v>7.28</v>
      </c>
    </row>
    <row r="22" spans="4:11">
      <c r="D22" t="e" vm="747">
        <v>#VALUE!</v>
      </c>
      <c r="E22" t="str" cm="1">
        <f t="array" ref="E22">_FV(D22,"Ticker symbol",TRUE)</f>
        <v>WMT</v>
      </c>
      <c r="F22" t="str" cm="1">
        <f t="array" ref="F22">_FV(D22,"Industry")</f>
        <v>Food &amp; Drug Retailing</v>
      </c>
      <c r="G22" s="5" cm="1">
        <f t="array" ref="G22">_FV(D22,"Price")</f>
        <v>59.64</v>
      </c>
      <c r="H22" s="5" cm="1">
        <f t="array" ref="H22">_FV(D22,"Market cap",TRUE)</f>
        <v>480582042360</v>
      </c>
      <c r="I22" s="5" cm="1">
        <f t="array" ref="I22">G22-_FV(D22,"Previous close",TRUE)</f>
        <v>-0.20000000000000284</v>
      </c>
      <c r="J22" s="5" cm="1">
        <f t="array" ref="J22">_FV(D22,"52 week high",TRUE)</f>
        <v>61.655000000000001</v>
      </c>
      <c r="K22" s="5" cm="1">
        <f t="array" ref="K22">_FV(D22,"52 week low",TRUE)</f>
        <v>48.336599999999997</v>
      </c>
    </row>
  </sheetData>
  <mergeCells count="1">
    <mergeCell ref="D4:K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EC70-1E31-465B-9E3F-4AB9F4222210}">
  <dimension ref="DTK1034823"/>
  <sheetViews>
    <sheetView workbookViewId="0"/>
  </sheetViews>
  <sheetFormatPr defaultRowHeight="13.5"/>
  <sheetData>
    <row r="1034823" spans="3235:3235">
      <c r="DTK103482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Charting</vt:lpstr>
      <vt:lpstr>Transactions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Louie Celiberti</dc:creator>
  <cp:lastModifiedBy>Louie Celiberti</cp:lastModifiedBy>
  <dcterms:created xsi:type="dcterms:W3CDTF">2024-03-01T15:14:10Z</dcterms:created>
  <dcterms:modified xsi:type="dcterms:W3CDTF">2024-04-17T23:28:00Z</dcterms:modified>
</cp:coreProperties>
</file>