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ouie\OneDrive\Desktop\Decision Models\"/>
    </mc:Choice>
  </mc:AlternateContent>
  <xr:revisionPtr revIDLastSave="0" documentId="13_ncr:1_{8A796EB3-4AC5-4903-8CF8-0A2D865DBE32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Sensitivity Report 1" sheetId="2" r:id="rId1"/>
    <sheet name="Diaz" sheetId="1" r:id="rId2"/>
  </sheets>
  <definedNames>
    <definedName name="coin_cuttype" localSheetId="1" hidden="1">1</definedName>
    <definedName name="coin_dualtol" localSheetId="1" hidden="1">0.0000001</definedName>
    <definedName name="coin_heurs" localSheetId="1" hidden="1">1</definedName>
    <definedName name="coin_integerpresolve" localSheetId="1" hidden="1">1</definedName>
    <definedName name="coin_presolve1" localSheetId="1" hidden="1">1</definedName>
    <definedName name="coin_primaltol" localSheetId="1" hidden="1">0.0000001</definedName>
    <definedName name="grb_async_callbacks" localSheetId="1" hidden="1">1</definedName>
    <definedName name="grb_bariter" localSheetId="1" hidden="1">1E+100</definedName>
    <definedName name="grb_bartol" localSheetId="1" hidden="1">0.00000001</definedName>
    <definedName name="grb_crossover" localSheetId="1" hidden="1">-1</definedName>
    <definedName name="grb_cut_passes" localSheetId="1" hidden="1">-1</definedName>
    <definedName name="grb_cutoff" localSheetId="1" hidden="1">1E+100</definedName>
    <definedName name="grb_cuts" localSheetId="1" hidden="1">-1</definedName>
    <definedName name="grb_focus" localSheetId="1" hidden="1">0</definedName>
    <definedName name="grb_heur" localSheetId="1" hidden="1">0.05</definedName>
    <definedName name="grb_improv" localSheetId="1" hidden="1">1E+100</definedName>
    <definedName name="grb_improv_start_gap" localSheetId="1" hidden="1">0</definedName>
    <definedName name="grb_infeas" localSheetId="1" hidden="1">0.000001</definedName>
    <definedName name="grb_inttol" localSheetId="1" hidden="1">0.00001</definedName>
    <definedName name="grb_method" localSheetId="1" hidden="1">1</definedName>
    <definedName name="grb_nodefilestart" localSheetId="1" hidden="1">1E+100</definedName>
    <definedName name="grb_optimal" localSheetId="1" hidden="1">0.000001</definedName>
    <definedName name="grb_order" localSheetId="1" hidden="1">-1</definedName>
    <definedName name="grb_pre_passes" localSheetId="1" hidden="1">-1</definedName>
    <definedName name="grb_presolve" localSheetId="1" hidden="1">-1</definedName>
    <definedName name="grb_pricing" localSheetId="1" hidden="1">-1</definedName>
    <definedName name="grb_psdtol" localSheetId="1" hidden="1">0.000001</definedName>
    <definedName name="grb_qcptol" localSheetId="1" hidden="1">0.000001</definedName>
    <definedName name="grb_relmip" localSheetId="1" hidden="1">0.0001</definedName>
    <definedName name="grb_scaleflag" localSheetId="1" hidden="1">1</definedName>
    <definedName name="grb_seed" localSheetId="1" hidden="1">0</definedName>
    <definedName name="grb_submip" localSheetId="1" hidden="1">500</definedName>
    <definedName name="grb_symmetry" localSheetId="1" hidden="1">-1</definedName>
    <definedName name="grb_threads" localSheetId="1" hidden="1">0</definedName>
    <definedName name="grb_var" localSheetId="1" hidden="1">-1</definedName>
    <definedName name="gurobi_qp" localSheetId="1" hidden="1">2</definedName>
    <definedName name="LSGRGeng_RelaxBounds" localSheetId="1" hidden="1">0</definedName>
    <definedName name="sencount" hidden="1">2</definedName>
    <definedName name="solver_acc" localSheetId="1" hidden="1">0.001</definedName>
    <definedName name="solver_adj" localSheetId="1" hidden="1">Diaz!$B$5:$D$5</definedName>
    <definedName name="solver_adj_ob" localSheetId="1" hidden="1">1</definedName>
    <definedName name="solver_ars" localSheetId="1" hidden="1">1</definedName>
    <definedName name="solver_bigm" localSheetId="1" hidden="1">1000000</definedName>
    <definedName name="solver_bnd" localSheetId="1" hidden="1">1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on" localSheetId="1" hidden="1">" "</definedName>
    <definedName name="solver_con1" localSheetId="1" hidden="1">" "</definedName>
    <definedName name="solver_con2" localSheetId="1" hidden="1">" "</definedName>
    <definedName name="solver_corr" hidden="1">1</definedName>
    <definedName name="solver_ctp1" hidden="1">0</definedName>
    <definedName name="solver_ctp2" hidden="1">0</definedName>
    <definedName name="solver_cvg" localSheetId="1" hidden="1">0.0001</definedName>
    <definedName name="solver_dia" localSheetId="1" hidden="1">5</definedName>
    <definedName name="solver_disp" hidden="1">0</definedName>
    <definedName name="solver_drv" localSheetId="1" hidden="1">1</definedName>
    <definedName name="solver_dua" localSheetId="1" hidden="1">1</definedName>
    <definedName name="solver_eng" localSheetId="1" hidden="1">2</definedName>
    <definedName name="solver_est" localSheetId="1" hidden="1">1</definedName>
    <definedName name="solver_eval" hidden="1">0</definedName>
    <definedName name="solver_fea" localSheetId="1" hidden="1">0.000001</definedName>
    <definedName name="solver_fns" localSheetId="1" hidden="1">0</definedName>
    <definedName name="solver_gap" localSheetId="1" hidden="1">0.0000001</definedName>
    <definedName name="solver_glb" localSheetId="1" hidden="1">-1E+30</definedName>
    <definedName name="solver_gub" localSheetId="1" hidden="1">1E+30</definedName>
    <definedName name="solver_iao" localSheetId="1" hidden="1">0</definedName>
    <definedName name="solver_ibd" localSheetId="1" hidden="1">2</definedName>
    <definedName name="solver_inc" localSheetId="1" hidden="1">0</definedName>
    <definedName name="solver_int" localSheetId="1" hidden="1">0</definedName>
    <definedName name="solver_ipd" localSheetId="1" hidden="1">3</definedName>
    <definedName name="solver_ipi" localSheetId="1" hidden="1">1</definedName>
    <definedName name="solver_ips" localSheetId="1" hidden="1">0.99</definedName>
    <definedName name="solver_irs" localSheetId="1" hidden="1">0</definedName>
    <definedName name="solver_ism" localSheetId="1" hidden="1">0</definedName>
    <definedName name="solver_itr" localSheetId="1" hidden="1">2147483647</definedName>
    <definedName name="solver_kiv" localSheetId="1" hidden="1">2E+30</definedName>
    <definedName name="solver_lcens" hidden="1">-1E+30</definedName>
    <definedName name="solver_lcut" hidden="1">-1E+30</definedName>
    <definedName name="solver_legacy" localSheetId="1" hidden="1">1</definedName>
    <definedName name="solver_lhs_ob1" localSheetId="1" hidden="1">0</definedName>
    <definedName name="solver_lhs_ob2" localSheetId="1" hidden="1">0</definedName>
    <definedName name="solver_lhs1" localSheetId="1" hidden="1">Diaz!$E$15:$E$17</definedName>
    <definedName name="solver_lhs2" localSheetId="1" hidden="1">Diaz!$E$18:$E$20</definedName>
    <definedName name="solver_lhs3" localSheetId="1" hidden="1">Diaz!$E$15:$E$17</definedName>
    <definedName name="solver_lin" localSheetId="1" hidden="1">1</definedName>
    <definedName name="solver_loc" localSheetId="1" hidden="1">4</definedName>
    <definedName name="solver_log" localSheetId="1" hidden="1">1</definedName>
    <definedName name="solver_lpp" localSheetId="1" hidden="1">0</definedName>
    <definedName name="solver_lpt" localSheetId="1" hidden="1">0</definedName>
    <definedName name="solver_lva" localSheetId="1" hidden="1">0</definedName>
    <definedName name="solver_mda" localSheetId="1" hidden="1">4</definedName>
    <definedName name="solver_met" localSheetId="1" hidden="1">1</definedName>
    <definedName name="solver_mip" localSheetId="1" hidden="1">2147483647</definedName>
    <definedName name="solver_mni" localSheetId="1" hidden="1">30</definedName>
    <definedName name="solver_mod" localSheetId="1" hidden="1">1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opt" localSheetId="1" hidden="1">1</definedName>
    <definedName name="solver_nsim" hidden="1">1</definedName>
    <definedName name="solver_nsopt" localSheetId="1" hidden="1">-1</definedName>
    <definedName name="solver_nssim" hidden="1">-1</definedName>
    <definedName name="solver_ntr" localSheetId="1" hidden="1">0</definedName>
    <definedName name="solver_ntri" hidden="1">1000</definedName>
    <definedName name="solver_num" localSheetId="1" hidden="1">2</definedName>
    <definedName name="solver_nwt" localSheetId="1" hidden="1">1</definedName>
    <definedName name="solver_obc" localSheetId="1" hidden="1">0</definedName>
    <definedName name="solver_obp" localSheetId="1" hidden="1">0</definedName>
    <definedName name="solver_ofx" localSheetId="1" hidden="1">2</definedName>
    <definedName name="solver_opt" localSheetId="1" hidden="1">Diaz!$E$8</definedName>
    <definedName name="solver_opt_ob" localSheetId="1" hidden="1">1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psi" localSheetId="1" hidden="1">0</definedName>
    <definedName name="solver_rbv" localSheetId="1" hidden="1">1</definedName>
    <definedName name="solver_rdp" localSheetId="1" hidden="1">1</definedName>
    <definedName name="solver_reco1" localSheetId="1" hidden="1">0</definedName>
    <definedName name="solver_reco2" localSheetId="1" hidden="1">0</definedName>
    <definedName name="solver_red" localSheetId="1" hidden="1">0.000001</definedName>
    <definedName name="solver_rel1" localSheetId="1" hidden="1">3</definedName>
    <definedName name="solver_rel2" localSheetId="1" hidden="1">1</definedName>
    <definedName name="solver_rel3" localSheetId="1" hidden="1">3</definedName>
    <definedName name="solver_reo" localSheetId="1" hidden="1">2</definedName>
    <definedName name="solver_rep" localSheetId="1" hidden="1">0</definedName>
    <definedName name="solver_res" localSheetId="1" hidden="1">0.05</definedName>
    <definedName name="solver_rhs1" localSheetId="1" hidden="1">Diaz!$G$15:$G$17</definedName>
    <definedName name="solver_rhs2" localSheetId="1" hidden="1">Diaz!$G$18:$G$20</definedName>
    <definedName name="solver_rhs3" localSheetId="1" hidden="1">Diaz!$G$15:$G$17</definedName>
    <definedName name="solver_rlx" localSheetId="1" hidden="1">2</definedName>
    <definedName name="solver_rsd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rxv" localSheetId="1" hidden="1">1</definedName>
    <definedName name="solver_scl" localSheetId="1" hidden="1">2</definedName>
    <definedName name="solver_seed" hidden="1">0</definedName>
    <definedName name="solver_sel" localSheetId="1" hidden="1">1</definedName>
    <definedName name="solver_sho" localSheetId="1" hidden="1">2</definedName>
    <definedName name="solver_slv" localSheetId="1" hidden="1">0</definedName>
    <definedName name="solver_slvu" localSheetId="1" hidden="1">0</definedName>
    <definedName name="solver_soc" localSheetId="1" hidden="1">0</definedName>
    <definedName name="solver_spid" localSheetId="1" hidden="1">" "</definedName>
    <definedName name="solver_srvr" localSheetId="1" hidden="1">" "</definedName>
    <definedName name="solver_ssz" localSheetId="1" hidden="1">0</definedName>
    <definedName name="solver_sta" localSheetId="1" hidden="1">0</definedName>
    <definedName name="solver_std" localSheetId="1" hidden="1">0</definedName>
    <definedName name="solver_sthr" hidden="1">0</definedName>
    <definedName name="solver_thr" localSheetId="1" hidden="1">0</definedName>
    <definedName name="solver_tim" localSheetId="1" hidden="1">2147483647</definedName>
    <definedName name="solver_tms" localSheetId="1" hidden="1">0</definedName>
    <definedName name="solver_tol" localSheetId="1" hidden="1">0</definedName>
    <definedName name="solver_tree_a" localSheetId="1" hidden="1">1</definedName>
    <definedName name="solver_tree_b" localSheetId="1" hidden="1">1</definedName>
    <definedName name="solver_tree_ce" localSheetId="1" hidden="1">1</definedName>
    <definedName name="solver_tree_dn" localSheetId="1" hidden="1">1</definedName>
    <definedName name="solver_tree_rt" localSheetId="1" hidden="1">999999999999</definedName>
    <definedName name="solver_typ" localSheetId="1" hidden="1">2</definedName>
    <definedName name="solver_ubigm" localSheetId="1" hidden="1">1000000</definedName>
    <definedName name="solver_ucens" hidden="1">1E+30</definedName>
    <definedName name="solver_ucut" hidden="1">1E+30</definedName>
    <definedName name="solver_umod" localSheetId="1" hidden="1">1</definedName>
    <definedName name="solver_urs" localSheetId="1" hidden="1">0</definedName>
    <definedName name="solver_userid" localSheetId="1" hidden="1">29629</definedName>
    <definedName name="solver_val" localSheetId="1" hidden="1">0</definedName>
    <definedName name="solver_var" localSheetId="1" hidden="1">" "</definedName>
    <definedName name="solver_ver" localSheetId="1" hidden="1">3</definedName>
    <definedName name="solver_vir" localSheetId="1" hidden="1">1</definedName>
    <definedName name="solver_vol" localSheetId="1" hidden="1">0</definedName>
    <definedName name="solver_vst" localSheetId="1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9" i="1"/>
  <c r="E20" i="1"/>
  <c r="E17" i="1"/>
  <c r="E16" i="1"/>
  <c r="C16" i="1"/>
  <c r="D16" i="1"/>
  <c r="B16" i="1"/>
  <c r="C15" i="1"/>
  <c r="D15" i="1"/>
  <c r="B15" i="1"/>
  <c r="E15" i="1"/>
  <c r="E8" i="1"/>
</calcChain>
</file>

<file path=xl/sharedStrings.xml><?xml version="1.0" encoding="utf-8"?>
<sst xmlns="http://schemas.openxmlformats.org/spreadsheetml/2006/main" count="79" uniqueCount="60">
  <si>
    <t>Blending:  Coffee beans</t>
  </si>
  <si>
    <t>Decision Variables</t>
  </si>
  <si>
    <t>Brazilian</t>
  </si>
  <si>
    <t>Colombian</t>
  </si>
  <si>
    <t>Peruvian</t>
  </si>
  <si>
    <t>Inputs</t>
  </si>
  <si>
    <t>Objective Function</t>
  </si>
  <si>
    <t>Total</t>
  </si>
  <si>
    <t>Cost</t>
  </si>
  <si>
    <t>Constraints</t>
  </si>
  <si>
    <t>LHS</t>
  </si>
  <si>
    <t>RHS</t>
  </si>
  <si>
    <t>Aroma Rating</t>
  </si>
  <si>
    <t>Aroma Target</t>
  </si>
  <si>
    <t>% Colombian</t>
  </si>
  <si>
    <t>Blend Aroma</t>
  </si>
  <si>
    <t>&gt;=</t>
  </si>
  <si>
    <t>B-Supply</t>
  </si>
  <si>
    <t>C-Supply</t>
  </si>
  <si>
    <t>Output</t>
  </si>
  <si>
    <t>P-Supply</t>
  </si>
  <si>
    <t>Thousands of pounds</t>
  </si>
  <si>
    <t>&lt;=</t>
  </si>
  <si>
    <t>Microsoft Excel 16.0 Sensitivity Report</t>
  </si>
  <si>
    <t>Worksheet: [Diaz_temp.xlsx]Diaz</t>
  </si>
  <si>
    <t>Report Created: 3/25/2024 7:15:45 PM</t>
  </si>
  <si>
    <t>Variable Cells</t>
  </si>
  <si>
    <t>Cell</t>
  </si>
  <si>
    <t>Name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</si>
  <si>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</si>
  <si>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</si>
  <si>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</si>
  <si>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</si>
  <si>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</si>
  <si>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</si>
  <si>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</si>
  <si>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</si>
  <si>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</si>
  <si>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</si>
  <si>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</si>
  <si>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</si>
  <si>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$B$5</t>
  </si>
  <si>
    <t>Inputs Brazilian</t>
  </si>
  <si>
    <t>$C$5</t>
  </si>
  <si>
    <t>Inputs Colombian</t>
  </si>
  <si>
    <t>$D$5</t>
  </si>
  <si>
    <t>Inputs Peruvian</t>
  </si>
  <si>
    <t>$E$15</t>
  </si>
  <si>
    <t>Blend Aroma LHS</t>
  </si>
  <si>
    <t>$E$16</t>
  </si>
  <si>
    <t>% Colombian LHS</t>
  </si>
  <si>
    <t>$E$17</t>
  </si>
  <si>
    <t>Output LHS</t>
  </si>
  <si>
    <t>$E$18</t>
  </si>
  <si>
    <t>B-Supply LHS</t>
  </si>
  <si>
    <t>$E$19</t>
  </si>
  <si>
    <t>C-Supply LHS</t>
  </si>
  <si>
    <t>$E$20</t>
  </si>
  <si>
    <t>P-Supply LHS</t>
  </si>
  <si>
    <t>Thousands of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</si>
</sst>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7" formatCode="&quot;$&quot;#,##0.00_);\(&quot;$&quot;#,##0.00\)"/>
    <numFmt numFmtId="164" formatCode="&quot;$&quot;#,##0.000_);\(&quot;$&quot;#,##0.000\)"/>
    <numFmt numFmtId="165" formatCode="0.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b/>
      <sz val="10"/>
      <name val="Geneva"/>
    </font>
    <font>
      <i/>
      <sz val="10"/>
      <name val="Geneva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2">
    <xf numFmtId="0" fontId="0" fillId="0" borderId="0" xfId="0"/>
    <xf numFmtId="0" fontId="3" fillId="0" borderId="0" xfId="2" applyFont="1"/>
    <xf numFmtId="0" fontId="2" fillId="0" borderId="0" xfId="2"/>
    <xf numFmtId="0" fontId="2" fillId="0" borderId="0" xfId="2" applyAlignment="1">
      <alignment horizontal="center"/>
    </xf>
    <xf numFmtId="0" fontId="2" fillId="0" borderId="0" xfId="2" applyAlignment="1">
      <alignment horizontal="right"/>
    </xf>
    <xf numFmtId="0" fontId="4" fillId="0" borderId="0" xfId="2" applyFont="1" applyAlignment="1">
      <alignment horizontal="center"/>
    </xf>
    <xf numFmtId="5" fontId="2" fillId="0" borderId="0" xfId="2" applyNumberFormat="1" applyAlignment="1">
      <alignment horizontal="center"/>
    </xf>
    <xf numFmtId="164" fontId="2" fillId="0" borderId="0" xfId="2" applyNumberFormat="1"/>
    <xf numFmtId="0" fontId="4" fillId="0" borderId="0" xfId="2" applyFont="1" applyAlignment="1">
      <alignment horizontal="right"/>
    </xf>
    <xf numFmtId="165" fontId="2" fillId="0" borderId="0" xfId="2" applyNumberFormat="1" applyAlignment="1">
      <alignment horizontal="center"/>
    </xf>
    <xf numFmtId="2" fontId="2" fillId="0" borderId="0" xfId="2" applyNumberFormat="1" applyAlignment="1">
      <alignment horizontal="center"/>
    </xf>
    <xf numFmtId="9" fontId="2" fillId="0" borderId="0" xfId="1" applyFont="1" applyAlignment="1">
      <alignment horizontal="center"/>
    </xf>
    <xf numFmtId="1" fontId="2" fillId="2" borderId="1" xfId="2" applyNumberFormat="1" applyFill="1" applyBorder="1" applyAlignment="1">
      <alignment horizontal="center"/>
    </xf>
    <xf numFmtId="1" fontId="2" fillId="2" borderId="2" xfId="2" applyNumberFormat="1" applyFill="1" applyBorder="1" applyAlignment="1">
      <alignment horizontal="center"/>
    </xf>
    <xf numFmtId="1" fontId="2" fillId="2" borderId="3" xfId="2" applyNumberFormat="1" applyFill="1" applyBorder="1" applyAlignment="1">
      <alignment horizontal="center"/>
    </xf>
    <xf numFmtId="0" fontId="0" fillId="0" borderId="0" xfId="0" applyAlignment="1">
      <alignment horizontal="center"/>
    </xf>
    <xf numFmtId="7" fontId="2" fillId="3" borderId="4" xfId="2" applyNumberFormat="1" applyFill="1" applyBorder="1" applyAlignment="1">
      <alignment horizontal="center"/>
    </xf>
    <xf numFmtId="0" fontId="5" fillId="0" borderId="0" xfId="0" applyFo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</cellXfs>
  <cellStyles count="3">
    <cellStyle name="Normal" xfId="0" builtinId="0"/>
    <cellStyle name="Normal_LP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6C2D-69D7-4F5B-8EBF-4342D740A0F5}">
  <dimension ref="A1:H21"/>
  <sheetViews>
    <sheetView showGridLines="0" workbookViewId="0"/>
  </sheetViews>
  <sheetFormatPr defaultRowHeight="14.4"/>
  <cols>
    <col min="1" max="1" width="2.1015625" customWidth="1"/>
    <col min="2" max="2" width="5.62890625" bestFit="1" customWidth="1"/>
    <col min="3" max="3" width="14.5234375" bestFit="1" customWidth="1"/>
    <col min="4" max="4" width="12.15625" bestFit="1" customWidth="1"/>
    <col min="5" max="5" width="7.734375" bestFit="1" customWidth="1"/>
    <col min="6" max="6" width="9.5234375" bestFit="1" customWidth="1"/>
    <col min="7" max="7" width="8.7890625" bestFit="1" customWidth="1"/>
    <col min="8" max="8" width="12.15625" bestFit="1" customWidth="1"/>
  </cols>
  <sheetData>
    <row r="1" spans="1:8">
      <c r="A1" s="17" t="s">
        <v>23</v>
      </c>
    </row>
    <row r="2" spans="1:8">
      <c r="A2" s="17" t="s">
        <v>24</v>
      </c>
    </row>
    <row r="3" spans="1:8">
      <c r="A3" s="17" t="s">
        <v>25</v>
      </c>
    </row>
    <row r="6" spans="1:8" ht="14.7" thickBot="1">
      <c r="A6" t="s">
        <v>26</v>
      </c>
    </row>
    <row r="7" spans="1:8">
      <c r="B7" s="20"/>
      <c r="C7" s="20"/>
      <c r="D7" s="20" t="s">
        <v>29</v>
      </c>
      <c r="E7" s="20" t="s">
        <v>31</v>
      </c>
      <c r="F7" s="20" t="s">
        <v>32</v>
      </c>
      <c r="G7" s="20" t="s">
        <v>34</v>
      </c>
      <c r="H7" s="20" t="s">
        <v>34</v>
      </c>
    </row>
    <row r="8" spans="1:8" ht="14.7" thickBot="1">
      <c r="B8" s="21" t="s">
        <v>27</v>
      </c>
      <c r="C8" s="21" t="s">
        <v>28</v>
      </c>
      <c r="D8" s="21" t="s">
        <v>30</v>
      </c>
      <c r="E8" s="21" t="s">
        <v>8</v>
      </c>
      <c r="F8" s="21" t="s">
        <v>33</v>
      </c>
      <c r="G8" s="21" t="s">
        <v>35</v>
      </c>
      <c r="H8" s="21" t="s">
        <v>36</v>
      </c>
    </row>
    <row r="9" spans="1:8">
      <c r="B9" s="18" t="s">
        <v>41</v>
      </c>
      <c r="C9" s="18" t="s">
        <v>42</v>
      </c>
      <c r="D9" s="18">
        <v>1200.0000000000002</v>
      </c>
      <c r="E9" s="18">
        <v>0</v>
      </c>
      <c r="F9" s="18">
        <v>0.5</v>
      </c>
      <c r="G9" s="18">
        <v>0.14999999999999997</v>
      </c>
      <c r="H9" s="18">
        <v>2.0666666666666664</v>
      </c>
    </row>
    <row r="10" spans="1:8">
      <c r="B10" s="18" t="s">
        <v>43</v>
      </c>
      <c r="C10" s="18" t="s">
        <v>44</v>
      </c>
      <c r="D10" s="18">
        <v>800</v>
      </c>
      <c r="E10" s="18">
        <v>0</v>
      </c>
      <c r="F10" s="18">
        <v>0.60000000000000009</v>
      </c>
      <c r="G10" s="18">
        <v>1E+30</v>
      </c>
      <c r="H10" s="18">
        <v>0.3</v>
      </c>
    </row>
    <row r="11" spans="1:8" ht="14.7" thickBot="1">
      <c r="B11" s="19" t="s">
        <v>45</v>
      </c>
      <c r="C11" s="19" t="s">
        <v>46</v>
      </c>
      <c r="D11" s="19">
        <v>2000.0000000000002</v>
      </c>
      <c r="E11" s="19">
        <v>0</v>
      </c>
      <c r="F11" s="19">
        <v>0.7</v>
      </c>
      <c r="G11" s="19">
        <v>1E+30</v>
      </c>
      <c r="H11" s="19">
        <v>0.20000000000000009</v>
      </c>
    </row>
    <row r="13" spans="1:8" ht="14.7" thickBot="1">
      <c r="A13" t="s">
        <v>9</v>
      </c>
    </row>
    <row r="14" spans="1:8">
      <c r="B14" s="20"/>
      <c r="C14" s="20"/>
      <c r="D14" s="20" t="s">
        <v>29</v>
      </c>
      <c r="E14" s="20" t="s">
        <v>37</v>
      </c>
      <c r="F14" s="20" t="s">
        <v>39</v>
      </c>
      <c r="G14" s="20" t="s">
        <v>34</v>
      </c>
      <c r="H14" s="20" t="s">
        <v>34</v>
      </c>
    </row>
    <row r="15" spans="1:8" ht="14.7" thickBot="1">
      <c r="B15" s="21" t="s">
        <v>27</v>
      </c>
      <c r="C15" s="21" t="s">
        <v>28</v>
      </c>
      <c r="D15" s="21" t="s">
        <v>30</v>
      </c>
      <c r="E15" s="21" t="s">
        <v>38</v>
      </c>
      <c r="F15" s="21" t="s">
        <v>40</v>
      </c>
      <c r="G15" s="21" t="s">
        <v>35</v>
      </c>
      <c r="H15" s="21" t="s">
        <v>36</v>
      </c>
    </row>
    <row r="16" spans="1:8">
      <c r="B16" s="18" t="s">
        <v>47</v>
      </c>
      <c r="C16" s="18" t="s">
        <v>48</v>
      </c>
      <c r="D16" s="18">
        <v>1.8189894035458565E-12</v>
      </c>
      <c r="E16" s="18">
        <v>2.0000000000000004E-2</v>
      </c>
      <c r="F16" s="18">
        <v>0</v>
      </c>
      <c r="G16" s="18">
        <v>0</v>
      </c>
      <c r="H16" s="18">
        <v>2999.9999999999977</v>
      </c>
    </row>
    <row r="17" spans="2:8">
      <c r="B17" s="18" t="s">
        <v>49</v>
      </c>
      <c r="C17" s="18" t="s">
        <v>50</v>
      </c>
      <c r="D17" s="18">
        <v>-1.1368683772161603E-13</v>
      </c>
      <c r="E17" s="18">
        <v>0.29999999999999993</v>
      </c>
      <c r="F17" s="18">
        <v>0</v>
      </c>
      <c r="G17" s="18">
        <v>0</v>
      </c>
      <c r="H17" s="18">
        <v>149.99999999999986</v>
      </c>
    </row>
    <row r="18" spans="2:8">
      <c r="B18" s="18" t="s">
        <v>51</v>
      </c>
      <c r="C18" s="18" t="s">
        <v>52</v>
      </c>
      <c r="D18" s="18">
        <v>4000.0000000000005</v>
      </c>
      <c r="E18" s="18">
        <v>0.62000000000000011</v>
      </c>
      <c r="F18" s="18">
        <v>4000</v>
      </c>
      <c r="G18" s="18">
        <v>0</v>
      </c>
      <c r="H18" s="18">
        <v>3999.9999999999986</v>
      </c>
    </row>
    <row r="19" spans="2:8">
      <c r="B19" s="18" t="s">
        <v>53</v>
      </c>
      <c r="C19" s="18" t="s">
        <v>54</v>
      </c>
      <c r="D19" s="18">
        <v>1200.0000000000002</v>
      </c>
      <c r="E19" s="18">
        <v>0</v>
      </c>
      <c r="F19" s="18">
        <v>1500</v>
      </c>
      <c r="G19" s="18">
        <v>1E+30</v>
      </c>
      <c r="H19" s="18">
        <v>299.99999999999972</v>
      </c>
    </row>
    <row r="20" spans="2:8">
      <c r="B20" s="18" t="s">
        <v>55</v>
      </c>
      <c r="C20" s="18" t="s">
        <v>56</v>
      </c>
      <c r="D20" s="18">
        <v>800</v>
      </c>
      <c r="E20" s="18">
        <v>0</v>
      </c>
      <c r="F20" s="18">
        <v>1200</v>
      </c>
      <c r="G20" s="18">
        <v>1E+30</v>
      </c>
      <c r="H20" s="18">
        <v>399.99999999999989</v>
      </c>
    </row>
    <row r="21" spans="2:8" ht="14.7" thickBot="1">
      <c r="B21" s="19" t="s">
        <v>57</v>
      </c>
      <c r="C21" s="19" t="s">
        <v>58</v>
      </c>
      <c r="D21" s="19">
        <v>2000.0000000000002</v>
      </c>
      <c r="E21" s="19">
        <v>0</v>
      </c>
      <c r="F21" s="19">
        <v>2000</v>
      </c>
      <c r="G21" s="19">
        <v>1E+30</v>
      </c>
      <c r="H21" s="19">
        <v>-1.1368683772161605E-13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zoomScale="105" workbookViewId="0">
      <selection activeCell="C16" sqref="C16"/>
    </sheetView>
  </sheetViews>
  <sheetFormatPr defaultColWidth="8.83984375" defaultRowHeight="12.3"/>
  <cols>
    <col min="1" max="1" width="17.26171875" style="2" customWidth="1"/>
    <col min="2" max="5" width="9.83984375" style="3" customWidth="1"/>
    <col min="6" max="6" width="4.68359375" style="3" customWidth="1"/>
    <col min="7" max="7" width="8.68359375" style="3" customWidth="1"/>
    <col min="8" max="8" width="10.15625" style="2" customWidth="1"/>
    <col min="9" max="16384" width="8.83984375" style="2"/>
  </cols>
  <sheetData>
    <row r="1" spans="1:8">
      <c r="A1" s="1" t="s">
        <v>0</v>
      </c>
    </row>
    <row r="3" spans="1:8">
      <c r="A3" s="1" t="s">
        <v>1</v>
      </c>
    </row>
    <row r="4" spans="1:8">
      <c r="A4" s="1"/>
      <c r="B4" s="3" t="s">
        <v>2</v>
      </c>
      <c r="C4" s="3" t="s">
        <v>3</v>
      </c>
      <c r="D4" s="3" t="s">
        <v>4</v>
      </c>
    </row>
    <row r="5" spans="1:8">
      <c r="A5" s="4" t="s">
        <v>5</v>
      </c>
      <c r="B5" s="12">
        <v>1200.0000000000002</v>
      </c>
      <c r="C5" s="13">
        <v>800</v>
      </c>
      <c r="D5" s="14">
        <v>2000.0000000000002</v>
      </c>
    </row>
    <row r="6" spans="1:8">
      <c r="A6" s="1"/>
    </row>
    <row r="7" spans="1:8" ht="12.6">
      <c r="A7" s="1" t="s">
        <v>6</v>
      </c>
      <c r="E7" s="5" t="s">
        <v>7</v>
      </c>
      <c r="F7" s="5"/>
    </row>
    <row r="8" spans="1:8">
      <c r="A8" s="4" t="s">
        <v>8</v>
      </c>
      <c r="B8" s="10">
        <v>0.5</v>
      </c>
      <c r="C8" s="10">
        <v>0.6</v>
      </c>
      <c r="D8" s="10">
        <v>0.7</v>
      </c>
      <c r="E8" s="16">
        <f>SUMPRODUCT(B5:D5,B8:D8)</f>
        <v>2480</v>
      </c>
      <c r="F8" s="6"/>
      <c r="G8" s="3" t="s">
        <v>59</v>
      </c>
      <c r="H8" s="7"/>
    </row>
    <row r="9" spans="1:8">
      <c r="A9" s="1"/>
    </row>
    <row r="10" spans="1:8">
      <c r="A10" s="2" t="s">
        <v>12</v>
      </c>
      <c r="B10" s="3">
        <v>75</v>
      </c>
      <c r="C10" s="3">
        <v>65</v>
      </c>
      <c r="D10" s="3">
        <v>85</v>
      </c>
    </row>
    <row r="11" spans="1:8">
      <c r="A11" s="2" t="s">
        <v>13</v>
      </c>
      <c r="B11" s="3">
        <v>78</v>
      </c>
    </row>
    <row r="12" spans="1:8">
      <c r="A12" s="2" t="s">
        <v>14</v>
      </c>
      <c r="B12" s="11">
        <v>0.2</v>
      </c>
    </row>
    <row r="13" spans="1:8">
      <c r="A13" s="1"/>
    </row>
    <row r="14" spans="1:8" ht="14.4">
      <c r="A14" s="1" t="s">
        <v>9</v>
      </c>
      <c r="E14" s="5" t="s">
        <v>10</v>
      </c>
      <c r="F14" s="5"/>
      <c r="G14" s="5" t="s">
        <v>11</v>
      </c>
      <c r="H14"/>
    </row>
    <row r="15" spans="1:8" ht="14.4">
      <c r="A15" s="4" t="s">
        <v>15</v>
      </c>
      <c r="B15" s="3">
        <f>B10-$B$11</f>
        <v>-3</v>
      </c>
      <c r="C15" s="3">
        <f t="shared" ref="C15:D15" si="0">C10-$B$11</f>
        <v>-13</v>
      </c>
      <c r="D15" s="3">
        <f t="shared" si="0"/>
        <v>7</v>
      </c>
      <c r="E15" s="9">
        <f>SUMPRODUCT(B5:D5,B15:D15)</f>
        <v>1.8189894035458565E-12</v>
      </c>
      <c r="F15" s="3" t="s">
        <v>16</v>
      </c>
      <c r="G15" s="3">
        <v>0</v>
      </c>
      <c r="H15"/>
    </row>
    <row r="16" spans="1:8" ht="14.4">
      <c r="A16" s="4" t="s">
        <v>14</v>
      </c>
      <c r="B16" s="10">
        <f>-B12</f>
        <v>-0.2</v>
      </c>
      <c r="C16" s="10">
        <f>1-B12</f>
        <v>0.8</v>
      </c>
      <c r="D16" s="10">
        <f>-B12</f>
        <v>-0.2</v>
      </c>
      <c r="E16" s="9">
        <f>SUMPRODUCT($B$5:$D$5,B16:D16)</f>
        <v>-1.1368683772161603E-13</v>
      </c>
      <c r="F16" s="3" t="s">
        <v>16</v>
      </c>
      <c r="G16" s="3">
        <v>0</v>
      </c>
      <c r="H16"/>
    </row>
    <row r="17" spans="1:8" ht="14.4">
      <c r="A17" s="4" t="s">
        <v>19</v>
      </c>
      <c r="B17" s="3">
        <v>1</v>
      </c>
      <c r="C17" s="3">
        <v>1</v>
      </c>
      <c r="D17" s="3">
        <v>1</v>
      </c>
      <c r="E17" s="9">
        <f>SUMPRODUCT($B$5:$D$5,B17:D17)</f>
        <v>4000.0000000000005</v>
      </c>
      <c r="F17" s="3" t="s">
        <v>16</v>
      </c>
      <c r="G17" s="3">
        <v>4000</v>
      </c>
      <c r="H17" t="s">
        <v>21</v>
      </c>
    </row>
    <row r="18" spans="1:8" ht="14.4">
      <c r="A18" s="4" t="s">
        <v>17</v>
      </c>
      <c r="B18" s="3">
        <v>1</v>
      </c>
      <c r="C18" s="3">
        <v>0</v>
      </c>
      <c r="D18" s="3">
        <v>0</v>
      </c>
      <c r="E18" s="9">
        <f t="shared" ref="E18:E20" si="1">SUMPRODUCT($B$5:$D$5,B18:D18)</f>
        <v>1200.0000000000002</v>
      </c>
      <c r="F18" s="3" t="s">
        <v>22</v>
      </c>
      <c r="G18" s="3">
        <v>1500</v>
      </c>
      <c r="H18" t="s">
        <v>21</v>
      </c>
    </row>
    <row r="19" spans="1:8" ht="14.4">
      <c r="A19" s="4" t="s">
        <v>18</v>
      </c>
      <c r="B19" s="3">
        <v>0</v>
      </c>
      <c r="C19" s="3">
        <v>1</v>
      </c>
      <c r="D19" s="3">
        <v>0</v>
      </c>
      <c r="E19" s="9">
        <f t="shared" si="1"/>
        <v>800</v>
      </c>
      <c r="F19" s="3" t="s">
        <v>22</v>
      </c>
      <c r="G19" s="3">
        <v>1200</v>
      </c>
      <c r="H19" t="s">
        <v>21</v>
      </c>
    </row>
    <row r="20" spans="1:8" ht="14.4">
      <c r="A20" s="4" t="s">
        <v>20</v>
      </c>
      <c r="B20" s="3">
        <v>0</v>
      </c>
      <c r="C20" s="3">
        <v>0</v>
      </c>
      <c r="D20" s="3">
        <v>1</v>
      </c>
      <c r="E20" s="9">
        <f t="shared" si="1"/>
        <v>2000.0000000000002</v>
      </c>
      <c r="F20" s="3" t="s">
        <v>22</v>
      </c>
      <c r="G20" s="3">
        <v>2000</v>
      </c>
      <c r="H20" t="s">
        <v>21</v>
      </c>
    </row>
    <row r="21" spans="1:8" ht="14.4">
      <c r="A21" s="8"/>
      <c r="E21" s="9"/>
      <c r="F21" s="9"/>
      <c r="H21"/>
    </row>
    <row r="22" spans="1:8" ht="14.4">
      <c r="A22"/>
      <c r="B22" s="15"/>
      <c r="C22" s="15"/>
      <c r="D22" s="15"/>
      <c r="E22" s="15"/>
      <c r="F22" s="15"/>
      <c r="G22" s="15"/>
      <c r="H22"/>
    </row>
  </sheetData>
  <printOptions headings="1" gridLines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Diaz</vt:lpstr>
    </vt:vector>
  </TitlesOfParts>
  <Company>Lindner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 Sox</dc:creator>
  <cp:lastModifiedBy>Denko, Louis (denkola)</cp:lastModifiedBy>
  <cp:lastPrinted>2018-01-30T20:59:16Z</cp:lastPrinted>
  <dcterms:created xsi:type="dcterms:W3CDTF">2018-01-29T02:13:19Z</dcterms:created>
  <dcterms:modified xsi:type="dcterms:W3CDTF">2024-03-25T23:20:56Z</dcterms:modified>
</cp:coreProperties>
</file>