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kvase0-my.sharepoint.com/personal/loudel30_kva_se/Documents/Dokument/ESCAPE/Research/WEF/Results/1. Linguistic analysis/à trier/fog index/"/>
    </mc:Choice>
  </mc:AlternateContent>
  <xr:revisionPtr revIDLastSave="4" documentId="13_ncr:1_{0EA84575-0DAF-024F-BF93-510A5740169B}" xr6:coauthVersionLast="47" xr6:coauthVersionMax="47" xr10:uidLastSave="{57F0D68D-9DA6-4F28-99A2-6AC331C3A1D0}"/>
  <bookViews>
    <workbookView xWindow="57480" yWindow="-300" windowWidth="29040" windowHeight="17520" firstSheet="3" activeTab="10" xr2:uid="{4161C4F5-0FEF-244C-8602-CD60E586FF0C}"/>
  </bookViews>
  <sheets>
    <sheet name="BIS Economic" sheetId="4" r:id="rId1"/>
    <sheet name="FAO food" sheetId="6" r:id="rId2"/>
    <sheet name="IMF Eco" sheetId="9" r:id="rId3"/>
    <sheet name="WEF" sheetId="1" r:id="rId4"/>
    <sheet name="WMO Climate" sheetId="2" r:id="rId5"/>
    <sheet name="World Food Program" sheetId="5" r:id="rId6"/>
    <sheet name="UN tech innov" sheetId="7" r:id="rId7"/>
    <sheet name="UNHCR Geopo" sheetId="8" r:id="rId8"/>
    <sheet name="WIPO tech" sheetId="10" r:id="rId9"/>
    <sheet name="UNWWDR social" sheetId="11" r:id="rId10"/>
    <sheet name="comparaison " sheetId="3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3" i="3" l="1"/>
  <c r="O23" i="3"/>
  <c r="P23" i="3"/>
  <c r="Q23" i="3"/>
  <c r="R23" i="3"/>
  <c r="S23" i="3"/>
  <c r="T23" i="3"/>
  <c r="U23" i="3"/>
  <c r="N22" i="3"/>
  <c r="O22" i="3"/>
  <c r="P22" i="3"/>
  <c r="Q22" i="3"/>
  <c r="R22" i="3"/>
  <c r="S22" i="3"/>
  <c r="T22" i="3"/>
  <c r="U22" i="3"/>
  <c r="M23" i="3"/>
  <c r="M22" i="3"/>
  <c r="U21" i="3"/>
  <c r="T21" i="3"/>
  <c r="S21" i="3"/>
  <c r="R21" i="3"/>
  <c r="Q21" i="3"/>
  <c r="P21" i="3"/>
  <c r="O21" i="3"/>
  <c r="N21" i="3"/>
  <c r="M21" i="3"/>
  <c r="J22" i="3"/>
  <c r="I22" i="3"/>
  <c r="H22" i="3"/>
  <c r="G22" i="3"/>
  <c r="F22" i="3"/>
  <c r="E22" i="3"/>
  <c r="D22" i="3"/>
  <c r="C22" i="3"/>
  <c r="B22" i="3"/>
  <c r="J21" i="3"/>
  <c r="I21" i="3"/>
  <c r="H21" i="3"/>
  <c r="G21" i="3"/>
  <c r="F21" i="3"/>
  <c r="E21" i="3"/>
  <c r="D21" i="3"/>
  <c r="C21" i="3"/>
  <c r="B21" i="3"/>
  <c r="T9" i="3" l="1"/>
  <c r="T7" i="3"/>
  <c r="S8" i="3"/>
  <c r="S7" i="3"/>
  <c r="S6" i="3"/>
  <c r="R10" i="3"/>
  <c r="R11" i="3"/>
  <c r="S11" i="3"/>
  <c r="T11" i="3"/>
  <c r="U11" i="3"/>
  <c r="R12" i="3"/>
  <c r="U12" i="3"/>
  <c r="R13" i="3"/>
  <c r="T13" i="3"/>
  <c r="U13" i="3"/>
  <c r="R14" i="3"/>
  <c r="S14" i="3"/>
  <c r="U14" i="3"/>
  <c r="R15" i="3"/>
  <c r="T15" i="3"/>
  <c r="U15" i="3"/>
  <c r="R16" i="3"/>
  <c r="U16" i="3"/>
  <c r="R17" i="3"/>
  <c r="S17" i="3"/>
  <c r="U17" i="3"/>
  <c r="R18" i="3"/>
  <c r="T18" i="3"/>
  <c r="U18" i="3"/>
  <c r="R19" i="3"/>
  <c r="S19" i="3"/>
  <c r="P2" i="3"/>
  <c r="Q2" i="3"/>
  <c r="P3" i="3"/>
  <c r="Q3" i="3"/>
  <c r="P4" i="3"/>
  <c r="Q4" i="3"/>
  <c r="P5" i="3"/>
  <c r="Q5" i="3"/>
  <c r="P6" i="3"/>
  <c r="Q6" i="3"/>
  <c r="P7" i="3"/>
  <c r="Q7" i="3"/>
  <c r="P8" i="3"/>
  <c r="Q8" i="3"/>
  <c r="P9" i="3"/>
  <c r="Q9" i="3"/>
  <c r="P10" i="3"/>
  <c r="Q10" i="3"/>
  <c r="P11" i="3"/>
  <c r="Q11" i="3"/>
  <c r="P12" i="3"/>
  <c r="Q12" i="3"/>
  <c r="P13" i="3"/>
  <c r="Q13" i="3"/>
  <c r="P14" i="3"/>
  <c r="Q14" i="3"/>
  <c r="P15" i="3"/>
  <c r="Q15" i="3"/>
  <c r="P16" i="3"/>
  <c r="Q16" i="3"/>
  <c r="P17" i="3"/>
  <c r="Q17" i="3"/>
  <c r="P18" i="3"/>
  <c r="Q18" i="3"/>
  <c r="P19" i="3"/>
  <c r="Q19" i="3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" i="3"/>
  <c r="M2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3" i="3"/>
  <c r="K4" i="3"/>
  <c r="K3" i="3"/>
</calcChain>
</file>

<file path=xl/sharedStrings.xml><?xml version="1.0" encoding="utf-8"?>
<sst xmlns="http://schemas.openxmlformats.org/spreadsheetml/2006/main" count="488" uniqueCount="185">
  <si>
    <t>years</t>
  </si>
  <si>
    <t xml:space="preserve">Fog Index </t>
  </si>
  <si>
    <t>Gunning Fog Index</t>
  </si>
  <si>
    <t>For business writing, we aim for a fog index of between 20 to 25. For longer and more technical text scripts, such as official reports, we aim for 30 to 35.</t>
  </si>
  <si>
    <t>458.7075441412521</t>
  </si>
  <si>
    <t>770.7686375321337</t>
  </si>
  <si>
    <t>623.9316770186336</t>
  </si>
  <si>
    <t>862.1544787077827</t>
  </si>
  <si>
    <t>1431.9804263565893</t>
  </si>
  <si>
    <t>1066.215102481122</t>
  </si>
  <si>
    <t xml:space="preserve">Comments </t>
  </si>
  <si>
    <t xml:space="preserve">references ? Name of sources ? </t>
  </si>
  <si>
    <t>1109.8338222605696</t>
  </si>
  <si>
    <t>2488.3786201667936</t>
  </si>
  <si>
    <t>1282.5921397379914</t>
  </si>
  <si>
    <t>866.8133642691415</t>
  </si>
  <si>
    <t>1159.9664658634538</t>
  </si>
  <si>
    <t>1234.876238999537</t>
  </si>
  <si>
    <t>1273.412812058408</t>
  </si>
  <si>
    <t>1560.807483809067</t>
  </si>
  <si>
    <t>1698.7118436182445</t>
  </si>
  <si>
    <t>2104.5647579879783</t>
  </si>
  <si>
    <t>323.36219512195123</t>
  </si>
  <si>
    <t>359.2627766599598</t>
  </si>
  <si>
    <t>629.8182890855458</t>
  </si>
  <si>
    <t>120.02962962962964</t>
  </si>
  <si>
    <t>165.92046109510088</t>
  </si>
  <si>
    <t>167.48011869436203</t>
  </si>
  <si>
    <t>221.155857385399</t>
  </si>
  <si>
    <t>276.31654676258995</t>
  </si>
  <si>
    <t>399.1479849543257</t>
  </si>
  <si>
    <t>211.03691588785045</t>
  </si>
  <si>
    <t>215.5192694063927</t>
  </si>
  <si>
    <t>282.85345911949685</t>
  </si>
  <si>
    <t>298.70391908975984</t>
  </si>
  <si>
    <t>920.6523156089194</t>
  </si>
  <si>
    <t>885.7560017849175</t>
  </si>
  <si>
    <t>1102.4009252120277</t>
  </si>
  <si>
    <t>1186.4039838492597</t>
  </si>
  <si>
    <t>993.4802712302228</t>
  </si>
  <si>
    <t>1005.0559118885649</t>
  </si>
  <si>
    <t>WEF</t>
  </si>
  <si>
    <t>WMO Climate</t>
  </si>
  <si>
    <t>2432.1866090712742</t>
  </si>
  <si>
    <t>2486.375368395831</t>
  </si>
  <si>
    <t>2450.2534090909094</t>
  </si>
  <si>
    <t>2262.080121028744</t>
  </si>
  <si>
    <t>1937.7357168916453</t>
  </si>
  <si>
    <t>2701.3202610316966</t>
  </si>
  <si>
    <t>4909.80193174501</t>
  </si>
  <si>
    <t>4751.8812149976275</t>
  </si>
  <si>
    <t>4931.047524384579</t>
  </si>
  <si>
    <t>4667.920208530805</t>
  </si>
  <si>
    <t>3628.021665319321</t>
  </si>
  <si>
    <t>3519.035305552181</t>
  </si>
  <si>
    <t>3971.5222882186727</t>
  </si>
  <si>
    <t>3823.6414531548758</t>
  </si>
  <si>
    <t>4436.919259071302</t>
  </si>
  <si>
    <t>4440.761797752809</t>
  </si>
  <si>
    <t>4445.693023878001</t>
  </si>
  <si>
    <t>4284.087990714822</t>
  </si>
  <si>
    <t>BIS Economic</t>
  </si>
  <si>
    <t>3842.8889628133543</t>
  </si>
  <si>
    <t>845.6337904552935</t>
  </si>
  <si>
    <t>798.3801556420234</t>
  </si>
  <si>
    <t>473.75525423728817</t>
  </si>
  <si>
    <t>483.52399355877617</t>
  </si>
  <si>
    <t>488.0961290322581</t>
  </si>
  <si>
    <t>268.61633554083886</t>
  </si>
  <si>
    <t>301.02457627118645</t>
  </si>
  <si>
    <t>304.2645502645503</t>
  </si>
  <si>
    <t>107.20350877192982</t>
  </si>
  <si>
    <t>79.24705882352941</t>
  </si>
  <si>
    <t>127.66956521739131</t>
  </si>
  <si>
    <t>136.44223602484473</t>
  </si>
  <si>
    <t>135.36884422110552</t>
  </si>
  <si>
    <t>171.82245989304815</t>
  </si>
  <si>
    <t>188.732</t>
  </si>
  <si>
    <t xml:space="preserve">more power points presentation than pdf so might not be relevant </t>
  </si>
  <si>
    <t>Environment</t>
  </si>
  <si>
    <t>Economic</t>
  </si>
  <si>
    <t xml:space="preserve">Social </t>
  </si>
  <si>
    <t xml:space="preserve">Technological </t>
  </si>
  <si>
    <t xml:space="preserve">UN innovation and technology </t>
  </si>
  <si>
    <t xml:space="preserve">Geopolitical </t>
  </si>
  <si>
    <t>UNHCR</t>
  </si>
  <si>
    <t>WIPO</t>
  </si>
  <si>
    <t>515.380085653105</t>
  </si>
  <si>
    <t>2554.883447941889</t>
  </si>
  <si>
    <t>604.4965652600589</t>
  </si>
  <si>
    <t>690.5023055640947</t>
  </si>
  <si>
    <t>817.3071203528671</t>
  </si>
  <si>
    <t>714.9928268414964</t>
  </si>
  <si>
    <t>1025.184364060677</t>
  </si>
  <si>
    <t>776.4387357094822</t>
  </si>
  <si>
    <t>867.0801358234296</t>
  </si>
  <si>
    <t>887.7512145748988</t>
  </si>
  <si>
    <t>2260.228793590952</t>
  </si>
  <si>
    <t>1258.6592925845487</t>
  </si>
  <si>
    <t>2039.8201837109614</t>
  </si>
  <si>
    <t>1828.1182614037782</t>
  </si>
  <si>
    <t xml:space="preserve">FAO Food Social </t>
  </si>
  <si>
    <t>3781.462597178232</t>
  </si>
  <si>
    <t>2797.055570142536</t>
  </si>
  <si>
    <t>3209.553086514483</t>
  </si>
  <si>
    <t>4009.054233546719</t>
  </si>
  <si>
    <t xml:space="preserve">UN Technological and innovation </t>
  </si>
  <si>
    <t>1948.6430868167201</t>
  </si>
  <si>
    <t>1718.4397130293914</t>
  </si>
  <si>
    <t>1924.227379525294</t>
  </si>
  <si>
    <t>2342.7721017319395</t>
  </si>
  <si>
    <t>2572.0613540389595</t>
  </si>
  <si>
    <t xml:space="preserve">UNCHR Geopolitical </t>
  </si>
  <si>
    <t>1406.8595365418896</t>
  </si>
  <si>
    <t>2058.4328450269854</t>
  </si>
  <si>
    <t>2820.121832884097</t>
  </si>
  <si>
    <t>1203.523037278818</t>
  </si>
  <si>
    <t>2510.4932822833275</t>
  </si>
  <si>
    <t>504.8842754367935</t>
  </si>
  <si>
    <t>2485.2318475253614</t>
  </si>
  <si>
    <t>2387.4094842506056</t>
  </si>
  <si>
    <t>2628.1997946611914</t>
  </si>
  <si>
    <t>2486.403904820012</t>
  </si>
  <si>
    <t>2778.1511287128715</t>
  </si>
  <si>
    <t>2625.3749357895667</t>
  </si>
  <si>
    <t>2594.8614129695925</t>
  </si>
  <si>
    <t>3005.1130449591283</t>
  </si>
  <si>
    <t>3291.9168964517867</t>
  </si>
  <si>
    <t>3281.9403164430205</t>
  </si>
  <si>
    <t>5321.459471351387</t>
  </si>
  <si>
    <t>4735.91405653438</t>
  </si>
  <si>
    <t>3632.061281381804</t>
  </si>
  <si>
    <t>3771.3214329928815</t>
  </si>
  <si>
    <t>3572.6814643504767</t>
  </si>
  <si>
    <t>3717.290451092854</t>
  </si>
  <si>
    <t>3560.138580709645</t>
  </si>
  <si>
    <t>3347.776009738707</t>
  </si>
  <si>
    <t>2997.6237846246922</t>
  </si>
  <si>
    <t>4744.06802949551</t>
  </si>
  <si>
    <t>IMF Economic</t>
  </si>
  <si>
    <t xml:space="preserve">WIPO </t>
  </si>
  <si>
    <t>4252.492869669361</t>
  </si>
  <si>
    <t xml:space="preserve"> 3836.8347163515023</t>
  </si>
  <si>
    <t>1626.444162228595</t>
  </si>
  <si>
    <t>1888.9357452966717</t>
  </si>
  <si>
    <t>1740.9590625590627</t>
  </si>
  <si>
    <t>2198.4207560137456</t>
  </si>
  <si>
    <t>2365.1436597737024</t>
  </si>
  <si>
    <t>2750.670044052864</t>
  </si>
  <si>
    <t xml:space="preserve">UNWWDR social </t>
  </si>
  <si>
    <t>3883.750556453914</t>
  </si>
  <si>
    <t>5493.089446413963</t>
  </si>
  <si>
    <t>3730.5697672545707</t>
  </si>
  <si>
    <t>4383.333107056994</t>
  </si>
  <si>
    <t>3387.958646097168</t>
  </si>
  <si>
    <t>3154.785758285081</t>
  </si>
  <si>
    <t>3079.7876190476195</t>
  </si>
  <si>
    <t>2875.2848958333334</t>
  </si>
  <si>
    <t>2505.195021834061</t>
  </si>
  <si>
    <t>3549.2535242290746</t>
  </si>
  <si>
    <t>FAO FOOD</t>
  </si>
  <si>
    <t>FAO FOOD / UN WATER</t>
  </si>
  <si>
    <t>UN innovation and technology / WIPO</t>
  </si>
  <si>
    <t>MIN/MAX</t>
  </si>
  <si>
    <t>mean</t>
  </si>
  <si>
    <t>variance</t>
  </si>
  <si>
    <t xml:space="preserve">WMO: World Meteorogical Organization </t>
  </si>
  <si>
    <t>BIS: Bank for International Settlements / IMF: International Monetary Fund</t>
  </si>
  <si>
    <t>WMO (World Meteorogical Organization): State of the Climate</t>
  </si>
  <si>
    <t>BIS (Bank for International Settlements): Annual Report</t>
  </si>
  <si>
    <t>IMF (International Monetary Fund): World Economic Outlook</t>
  </si>
  <si>
    <t xml:space="preserve">FAO (Food and Agriculture Organization): The State of Food Insecurity in the World </t>
  </si>
  <si>
    <t>UNWWDR (The United Nations World Water Developement): Report</t>
  </si>
  <si>
    <t xml:space="preserve">UN Conference on Trade and Developement: Technology and Innovation Report </t>
  </si>
  <si>
    <t>WIPO (World Intellectual Property Organization): Report</t>
  </si>
  <si>
    <t>UNHCR (The UN Refugee Agency): Global Report</t>
  </si>
  <si>
    <t>WMO</t>
  </si>
  <si>
    <t>BIS</t>
  </si>
  <si>
    <t>IMF</t>
  </si>
  <si>
    <t>FAO</t>
  </si>
  <si>
    <t xml:space="preserve">UNWWDR </t>
  </si>
  <si>
    <t xml:space="preserve">UN Technology </t>
  </si>
  <si>
    <t xml:space="preserve">UNHCR 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</si>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</sst>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rgb="FFF3D0FF"/>
        <bgColor indexed="64"/>
      </patternFill>
    </fill>
    <fill>
      <patternFill patternType="solid">
        <fgColor rgb="FFFF91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0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</cellStyleXfs>
  <cellXfs count="17">
    <xf numFmtId="0" fontId="0" fillId="0" borderId="0" xfId="0"/>
    <xf numFmtId="0" fontId="2" fillId="3" borderId="0" xfId="2"/>
    <xf numFmtId="0" fontId="3" fillId="4" borderId="0" xfId="3"/>
    <xf numFmtId="0" fontId="1" fillId="2" borderId="0" xfId="1"/>
    <xf numFmtId="0" fontId="4" fillId="0" borderId="0" xfId="4"/>
    <xf numFmtId="0" fontId="6" fillId="0" borderId="0" xfId="0" applyFont="1"/>
    <xf numFmtId="0" fontId="5" fillId="0" borderId="0" xfId="5"/>
    <xf numFmtId="0" fontId="7" fillId="5" borderId="0" xfId="6"/>
    <xf numFmtId="0" fontId="7" fillId="6" borderId="0" xfId="7"/>
    <xf numFmtId="0" fontId="0" fillId="7" borderId="0" xfId="0" applyFill="1"/>
    <xf numFmtId="0" fontId="7" fillId="8" borderId="0" xfId="8"/>
    <xf numFmtId="0" fontId="7" fillId="0" borderId="0" xfId="7" applyFill="1"/>
    <xf numFmtId="0" fontId="0" fillId="10" borderId="0" xfId="0" applyFill="1"/>
    <xf numFmtId="0" fontId="7" fillId="11" borderId="0" xfId="9" applyFill="1"/>
    <xf numFmtId="0" fontId="7" fillId="12" borderId="0" xfId="6" applyFill="1"/>
    <xf numFmtId="0" fontId="7" fillId="0" borderId="0" xfId="8" applyFill="1"/>
    <xf numFmtId="0" fontId="0" fillId="13" borderId="0" xfId="0" applyFill="1"/>
  </cellXfs>
  <cellStyles count="10">
    <cellStyle name="20% - Accent1" xfId="6" builtinId="30"/>
    <cellStyle name="20% - Accent4" xfId="9" builtinId="42"/>
    <cellStyle name="40% - Accent2" xfId="8" builtinId="35"/>
    <cellStyle name="60% - Accent6" xfId="7" builtinId="52"/>
    <cellStyle name="Bad" xfId="2" builtinId="27"/>
    <cellStyle name="Good" xfId="1" builtinId="26"/>
    <cellStyle name="Hyperlink" xfId="4" builtinId="8"/>
    <cellStyle name="Neutral" xfId="3" builtinId="28"/>
    <cellStyle name="Normal" xfId="0" builtinId="0"/>
    <cellStyle name="Warning Text" xfId="5" builtinId="11"/>
  </cellStyles>
  <dxfs count="0"/>
  <tableStyles count="0" defaultTableStyle="TableStyleMedium2" defaultPivotStyle="PivotStyleLight16"/>
  <colors>
    <mruColors>
      <color rgb="FFFF9193"/>
      <color rgb="FFF3D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Gunning</a:t>
            </a:r>
            <a:r>
              <a:rPr lang="en-US" baseline="0"/>
              <a:t> Fog Index of the WEF Risks Reports from 2006 to 2024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WEF!$C$50:$T$50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WEF!$A$29:$A$47</c:f>
              <c:numCache>
                <c:formatCode>General</c:formatCode>
                <c:ptCount val="19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</c:numCache>
            </c:numRef>
          </c:cat>
          <c:val>
            <c:numRef>
              <c:f>WEF!$B$29:$B$47</c:f>
              <c:numCache>
                <c:formatCode>General</c:formatCode>
                <c:ptCount val="19"/>
                <c:pt idx="0">
                  <c:v>15.5793779197378</c:v>
                </c:pt>
                <c:pt idx="1">
                  <c:v>12.3038749308781</c:v>
                </c:pt>
                <c:pt idx="2">
                  <c:v>10.947376518889101</c:v>
                </c:pt>
                <c:pt idx="3">
                  <c:v>12.8159752215449</c:v>
                </c:pt>
                <c:pt idx="4">
                  <c:v>15.8207816835329</c:v>
                </c:pt>
                <c:pt idx="5">
                  <c:v>14.2806988961656</c:v>
                </c:pt>
                <c:pt idx="6">
                  <c:v>10.767944085947301</c:v>
                </c:pt>
                <c:pt idx="7">
                  <c:v>7.53841423430449</c:v>
                </c:pt>
                <c:pt idx="8">
                  <c:v>10.070958454508199</c:v>
                </c:pt>
                <c:pt idx="9">
                  <c:v>9.2887703574552596</c:v>
                </c:pt>
                <c:pt idx="10">
                  <c:v>8.8140255484578809</c:v>
                </c:pt>
                <c:pt idx="11">
                  <c:v>7.8329156984324904</c:v>
                </c:pt>
                <c:pt idx="12">
                  <c:v>8.2809756195883502</c:v>
                </c:pt>
                <c:pt idx="13">
                  <c:v>6.89260366530669</c:v>
                </c:pt>
                <c:pt idx="14">
                  <c:v>6.7585812960279004</c:v>
                </c:pt>
                <c:pt idx="15">
                  <c:v>6.91848462306963</c:v>
                </c:pt>
                <c:pt idx="16">
                  <c:v>7.7347391241406598</c:v>
                </c:pt>
                <c:pt idx="17">
                  <c:v>10.7585549813419</c:v>
                </c:pt>
                <c:pt idx="18">
                  <c:v>10.6088614615125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18-CD43-8FC5-C6718F94C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7144384"/>
        <c:axId val="1256802480"/>
      </c:barChart>
      <c:catAx>
        <c:axId val="1257144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256802480"/>
        <c:crosses val="autoZero"/>
        <c:auto val="1"/>
        <c:lblAlgn val="ctr"/>
        <c:lblOffset val="100"/>
        <c:noMultiLvlLbl val="0"/>
      </c:catAx>
      <c:valAx>
        <c:axId val="125680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25714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Gunning</a:t>
            </a:r>
            <a:r>
              <a:rPr lang="fr-FR" baseline="0"/>
              <a:t> Index : comparison of different annual reports from 2006 to 2023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'comparaison '!$B$1</c:f>
              <c:strCache>
                <c:ptCount val="1"/>
                <c:pt idx="0">
                  <c:v>WEF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'comparaison '!$A$2:$A$19</c:f>
              <c:numCache>
                <c:formatCode>General</c:formatCode>
                <c:ptCount val="1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</c:numCache>
            </c:numRef>
          </c:cat>
          <c:val>
            <c:numRef>
              <c:f>'comparaison '!$B$2:$B$19</c:f>
              <c:numCache>
                <c:formatCode>General</c:formatCode>
                <c:ptCount val="18"/>
                <c:pt idx="0">
                  <c:v>15.5793779197378</c:v>
                </c:pt>
                <c:pt idx="1">
                  <c:v>12.3038749308781</c:v>
                </c:pt>
                <c:pt idx="2">
                  <c:v>10.947376518889101</c:v>
                </c:pt>
                <c:pt idx="3">
                  <c:v>12.8159752215449</c:v>
                </c:pt>
                <c:pt idx="4">
                  <c:v>15.8207816835329</c:v>
                </c:pt>
                <c:pt idx="5">
                  <c:v>14.2806988961656</c:v>
                </c:pt>
                <c:pt idx="6">
                  <c:v>10.767944085947301</c:v>
                </c:pt>
                <c:pt idx="7">
                  <c:v>7.53841423430449</c:v>
                </c:pt>
                <c:pt idx="8">
                  <c:v>10.070958454508199</c:v>
                </c:pt>
                <c:pt idx="9">
                  <c:v>9.2887703574552596</c:v>
                </c:pt>
                <c:pt idx="10">
                  <c:v>8.8140255484578809</c:v>
                </c:pt>
                <c:pt idx="11">
                  <c:v>7.8329156984324904</c:v>
                </c:pt>
                <c:pt idx="12">
                  <c:v>8.2809756195883502</c:v>
                </c:pt>
                <c:pt idx="13">
                  <c:v>6.89260366530669</c:v>
                </c:pt>
                <c:pt idx="14">
                  <c:v>6.7585812960279004</c:v>
                </c:pt>
                <c:pt idx="15">
                  <c:v>6.91848462306963</c:v>
                </c:pt>
                <c:pt idx="16">
                  <c:v>7.7347391241406598</c:v>
                </c:pt>
                <c:pt idx="17">
                  <c:v>10.7585549813419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01-2B48-B981-67374336BF20}"/>
            </c:ext>
          </c:extLst>
        </c:ser>
        <c:ser>
          <c:idx val="1"/>
          <c:order val="1"/>
          <c:tx>
            <c:strRef>
              <c:f>'comparaison '!$C$1</c:f>
              <c:strCache>
                <c:ptCount val="1"/>
                <c:pt idx="0">
                  <c:v>WMO Climate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'comparaison '!$A$2:$A$19</c:f>
              <c:numCache>
                <c:formatCode>General</c:formatCode>
                <c:ptCount val="1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</c:numCache>
            </c:numRef>
          </c:cat>
          <c:val>
            <c:numRef>
              <c:f>'comparaison '!$C$2:$C$19</c:f>
              <c:numCache>
                <c:formatCode>General</c:formatCode>
                <c:ptCount val="18"/>
                <c:pt idx="0">
                  <c:v>8.6347921209223593</c:v>
                </c:pt>
                <c:pt idx="1">
                  <c:v>9.8121539014742893</c:v>
                </c:pt>
                <c:pt idx="2">
                  <c:v>9.4511643541060106</c:v>
                </c:pt>
                <c:pt idx="3">
                  <c:v>9.7691379734902597</c:v>
                </c:pt>
                <c:pt idx="4">
                  <c:v>8.1912320339749503</c:v>
                </c:pt>
                <c:pt idx="5">
                  <c:v>10.35565981239</c:v>
                </c:pt>
                <c:pt idx="6">
                  <c:v>5.8517948682953103</c:v>
                </c:pt>
                <c:pt idx="7">
                  <c:v>6.5177143879056096</c:v>
                </c:pt>
                <c:pt idx="8">
                  <c:v>5.5779475364303002</c:v>
                </c:pt>
                <c:pt idx="9">
                  <c:v>5.9559528368755501</c:v>
                </c:pt>
                <c:pt idx="10">
                  <c:v>5.5118695622263996</c:v>
                </c:pt>
                <c:pt idx="11">
                  <c:v>8.6116842760071304</c:v>
                </c:pt>
                <c:pt idx="12">
                  <c:v>8.0093782610781705</c:v>
                </c:pt>
                <c:pt idx="13">
                  <c:v>8.0491195383479308</c:v>
                </c:pt>
                <c:pt idx="14">
                  <c:v>8.3063037663271704</c:v>
                </c:pt>
                <c:pt idx="15">
                  <c:v>7.3489496736972004</c:v>
                </c:pt>
                <c:pt idx="16">
                  <c:v>7.4547507984571801</c:v>
                </c:pt>
                <c:pt idx="17">
                  <c:v>7.5463836649224598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01-2B48-B981-67374336BF20}"/>
            </c:ext>
          </c:extLst>
        </c:ser>
        <c:ser>
          <c:idx val="2"/>
          <c:order val="2"/>
          <c:tx>
            <c:strRef>
              <c:f>'comparaison '!$D$1</c:f>
              <c:strCache>
                <c:ptCount val="1"/>
                <c:pt idx="0">
                  <c:v>BIS Economic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'comparaison '!$A$2:$A$19</c:f>
              <c:numCache>
                <c:formatCode>General</c:formatCode>
                <c:ptCount val="1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</c:numCache>
            </c:numRef>
          </c:cat>
          <c:val>
            <c:numRef>
              <c:f>'comparaison '!$D$2:$D$19</c:f>
              <c:numCache>
                <c:formatCode>General</c:formatCode>
                <c:ptCount val="18"/>
                <c:pt idx="0">
                  <c:v>7.18767459258821</c:v>
                </c:pt>
                <c:pt idx="1">
                  <c:v>7.2612755977357502</c:v>
                </c:pt>
                <c:pt idx="2">
                  <c:v>6.8543782738932597</c:v>
                </c:pt>
                <c:pt idx="3">
                  <c:v>6.9856383469150902</c:v>
                </c:pt>
                <c:pt idx="4">
                  <c:v>6.8139193120264201</c:v>
                </c:pt>
                <c:pt idx="5">
                  <c:v>6.6856557909101904</c:v>
                </c:pt>
                <c:pt idx="6">
                  <c:v>6.4918749532293401</c:v>
                </c:pt>
                <c:pt idx="7">
                  <c:v>6.4424031059610103</c:v>
                </c:pt>
                <c:pt idx="8">
                  <c:v>6.52673823235863</c:v>
                </c:pt>
                <c:pt idx="9">
                  <c:v>6.8043338130964903</c:v>
                </c:pt>
                <c:pt idx="10">
                  <c:v>6.6746918325194304</c:v>
                </c:pt>
                <c:pt idx="11">
                  <c:v>6.8129584541495696</c:v>
                </c:pt>
                <c:pt idx="12">
                  <c:v>8.2268515193426701</c:v>
                </c:pt>
                <c:pt idx="13">
                  <c:v>7.5670582163456999</c:v>
                </c:pt>
                <c:pt idx="14">
                  <c:v>7.4473411600999402</c:v>
                </c:pt>
                <c:pt idx="15">
                  <c:v>7.9263716882547</c:v>
                </c:pt>
                <c:pt idx="16">
                  <c:v>7.0637220175177902</c:v>
                </c:pt>
                <c:pt idx="17">
                  <c:v>7.1200807995664199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01-2B48-B981-67374336BF20}"/>
            </c:ext>
          </c:extLst>
        </c:ser>
        <c:ser>
          <c:idx val="3"/>
          <c:order val="3"/>
          <c:tx>
            <c:strRef>
              <c:f>'comparaison '!$E$1</c:f>
              <c:strCache>
                <c:ptCount val="1"/>
                <c:pt idx="0">
                  <c:v>IMF Economic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'comparaison '!$A$2:$A$19</c:f>
              <c:numCache>
                <c:formatCode>General</c:formatCode>
                <c:ptCount val="1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</c:numCache>
            </c:numRef>
          </c:cat>
          <c:val>
            <c:numRef>
              <c:f>'comparaison '!$E$2:$E$19</c:f>
              <c:numCache>
                <c:formatCode>General</c:formatCode>
                <c:ptCount val="18"/>
                <c:pt idx="0">
                  <c:v>4.6901807166875598</c:v>
                </c:pt>
                <c:pt idx="1">
                  <c:v>5.5676045924747903</c:v>
                </c:pt>
                <c:pt idx="2">
                  <c:v>5.4162138362876302</c:v>
                </c:pt>
                <c:pt idx="3">
                  <c:v>4.8130543713389002</c:v>
                </c:pt>
                <c:pt idx="4">
                  <c:v>5.0523867276910996</c:v>
                </c:pt>
                <c:pt idx="5">
                  <c:v>5.1480875460973099</c:v>
                </c:pt>
                <c:pt idx="6">
                  <c:v>5.0976642316604304</c:v>
                </c:pt>
                <c:pt idx="7">
                  <c:v>4.5531830047923298</c:v>
                </c:pt>
                <c:pt idx="8">
                  <c:v>5.1101725536470202</c:v>
                </c:pt>
                <c:pt idx="9">
                  <c:v>5.1725102732285997</c:v>
                </c:pt>
                <c:pt idx="10">
                  <c:v>5.37937045492761</c:v>
                </c:pt>
                <c:pt idx="11">
                  <c:v>5.56171095719343</c:v>
                </c:pt>
                <c:pt idx="12">
                  <c:v>4.9526012508425596</c:v>
                </c:pt>
                <c:pt idx="13">
                  <c:v>5.1092714981869403</c:v>
                </c:pt>
                <c:pt idx="14">
                  <c:v>4.8937261377967696</c:v>
                </c:pt>
                <c:pt idx="15">
                  <c:v>4.9884387926393501</c:v>
                </c:pt>
                <c:pt idx="16">
                  <c:v>4.7554207036376601</c:v>
                </c:pt>
                <c:pt idx="17">
                  <c:v>4.9685907052893103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001-2B48-B981-67374336BF20}"/>
            </c:ext>
          </c:extLst>
        </c:ser>
        <c:ser>
          <c:idx val="4"/>
          <c:order val="4"/>
          <c:tx>
            <c:strRef>
              <c:f>'comparaison '!$F$1</c:f>
              <c:strCache>
                <c:ptCount val="1"/>
                <c:pt idx="0">
                  <c:v>FAO Food Social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'comparaison '!$A$2:$A$19</c:f>
              <c:numCache>
                <c:formatCode>General</c:formatCode>
                <c:ptCount val="1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</c:numCache>
            </c:numRef>
          </c:cat>
          <c:val>
            <c:numRef>
              <c:f>'comparaison '!$F$2:$F$19</c:f>
              <c:numCache>
                <c:formatCode>General</c:formatCode>
                <c:ptCount val="18"/>
                <c:pt idx="0">
                  <c:v>6.6781766291429898</c:v>
                </c:pt>
                <c:pt idx="1">
                  <c:v>6.2940433120186396</c:v>
                </c:pt>
                <c:pt idx="2">
                  <c:v>7.5169758433242704</c:v>
                </c:pt>
                <c:pt idx="3">
                  <c:v>5.9833510986524496</c:v>
                </c:pt>
                <c:pt idx="4">
                  <c:v>6.7797967872703504</c:v>
                </c:pt>
                <c:pt idx="5">
                  <c:v>7.1864868550908403</c:v>
                </c:pt>
                <c:pt idx="6">
                  <c:v>7.1011362967974998</c:v>
                </c:pt>
                <c:pt idx="7">
                  <c:v>6.4952449132967702</c:v>
                </c:pt>
                <c:pt idx="8">
                  <c:v>6.2888651303537904</c:v>
                </c:pt>
                <c:pt idx="9">
                  <c:v>6.0223109204137302</c:v>
                </c:pt>
                <c:pt idx="10">
                  <c:v>6.5305404538829697</c:v>
                </c:pt>
                <c:pt idx="11">
                  <c:v>3.9565808615614899</c:v>
                </c:pt>
                <c:pt idx="12">
                  <c:v>4.4682226346035598</c:v>
                </c:pt>
                <c:pt idx="13">
                  <c:v>7.4238893494394302</c:v>
                </c:pt>
                <c:pt idx="14">
                  <c:v>4.6672803037092896</c:v>
                </c:pt>
                <c:pt idx="15">
                  <c:v>4.5793996219439501</c:v>
                </c:pt>
                <c:pt idx="16">
                  <c:v>4.4734372703682403</c:v>
                </c:pt>
                <c:pt idx="17">
                  <c:v>4.5802384855279099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001-2B48-B981-67374336BF20}"/>
            </c:ext>
          </c:extLst>
        </c:ser>
        <c:ser>
          <c:idx val="5"/>
          <c:order val="5"/>
          <c:tx>
            <c:strRef>
              <c:f>'comparaison '!$G$1</c:f>
              <c:strCache>
                <c:ptCount val="1"/>
                <c:pt idx="0">
                  <c:v>UNWWDR social 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'comparaison '!$A$2:$A$19</c:f>
              <c:numCache>
                <c:formatCode>General</c:formatCode>
                <c:ptCount val="1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</c:numCache>
            </c:numRef>
          </c:cat>
          <c:val>
            <c:numRef>
              <c:f>'comparaison '!$G$2:$G$19</c:f>
              <c:numCache>
                <c:formatCode>General</c:formatCode>
                <c:ptCount val="18"/>
                <c:pt idx="8">
                  <c:v>7.9599290957844202</c:v>
                </c:pt>
                <c:pt idx="9">
                  <c:v>9.4968060152577696</c:v>
                </c:pt>
                <c:pt idx="10">
                  <c:v>8.1525003497457007</c:v>
                </c:pt>
                <c:pt idx="11">
                  <c:v>7.68500362801477</c:v>
                </c:pt>
                <c:pt idx="12">
                  <c:v>7.8813579932939897</c:v>
                </c:pt>
                <c:pt idx="13">
                  <c:v>7.93357636510801</c:v>
                </c:pt>
                <c:pt idx="14">
                  <c:v>7.0499482511346603</c:v>
                </c:pt>
                <c:pt idx="15">
                  <c:v>6.9328515900769103</c:v>
                </c:pt>
                <c:pt idx="16">
                  <c:v>7.9354169321016501</c:v>
                </c:pt>
                <c:pt idx="17">
                  <c:v>7.6866856563408001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001-2B48-B981-67374336BF20}"/>
            </c:ext>
          </c:extLst>
        </c:ser>
        <c:ser>
          <c:idx val="6"/>
          <c:order val="6"/>
          <c:tx>
            <c:strRef>
              <c:f>'comparaison '!$H$1</c:f>
              <c:strCache>
                <c:ptCount val="1"/>
                <c:pt idx="0">
                  <c:v>UN Technological and innovation 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'comparaison '!$A$2:$A$19</c:f>
              <c:numCache>
                <c:formatCode>General</c:formatCode>
                <c:ptCount val="1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</c:numCache>
            </c:numRef>
          </c:cat>
          <c:val>
            <c:numRef>
              <c:f>'comparaison '!$H$2:$H$19</c:f>
              <c:numCache>
                <c:formatCode>General</c:formatCode>
                <c:ptCount val="18"/>
                <c:pt idx="4">
                  <c:v>9.5777935877681895</c:v>
                </c:pt>
                <c:pt idx="5">
                  <c:v>10.051783929935899</c:v>
                </c:pt>
                <c:pt idx="6">
                  <c:v>5.7532944267222703</c:v>
                </c:pt>
                <c:pt idx="9">
                  <c:v>8.4511307205752892</c:v>
                </c:pt>
                <c:pt idx="12">
                  <c:v>9.18105699233816</c:v>
                </c:pt>
                <c:pt idx="15">
                  <c:v>7.8298697443902503</c:v>
                </c:pt>
                <c:pt idx="17">
                  <c:v>7.7388002941992404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001-2B48-B981-67374336BF20}"/>
            </c:ext>
          </c:extLst>
        </c:ser>
        <c:ser>
          <c:idx val="7"/>
          <c:order val="7"/>
          <c:tx>
            <c:strRef>
              <c:f>'comparaison '!$I$1</c:f>
              <c:strCache>
                <c:ptCount val="1"/>
                <c:pt idx="0">
                  <c:v>WIPO 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'comparaison '!$A$2:$A$19</c:f>
              <c:numCache>
                <c:formatCode>General</c:formatCode>
                <c:ptCount val="1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</c:numCache>
            </c:numRef>
          </c:cat>
          <c:val>
            <c:numRef>
              <c:f>'comparaison '!$I$2:$I$19</c:f>
              <c:numCache>
                <c:formatCode>General</c:formatCode>
                <c:ptCount val="18"/>
                <c:pt idx="5">
                  <c:v>7.90794613757242</c:v>
                </c:pt>
                <c:pt idx="7">
                  <c:v>8.7239741131650401</c:v>
                </c:pt>
                <c:pt idx="9">
                  <c:v>7.94812620564214</c:v>
                </c:pt>
                <c:pt idx="11">
                  <c:v>7.4384257959417504</c:v>
                </c:pt>
                <c:pt idx="13">
                  <c:v>7.4333868391167197</c:v>
                </c:pt>
                <c:pt idx="16">
                  <c:v>7.4345200759796501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001-2B48-B981-67374336BF20}"/>
            </c:ext>
          </c:extLst>
        </c:ser>
        <c:ser>
          <c:idx val="8"/>
          <c:order val="8"/>
          <c:tx>
            <c:strRef>
              <c:f>'comparaison '!$J$1</c:f>
              <c:strCache>
                <c:ptCount val="1"/>
                <c:pt idx="0">
                  <c:v>UNCHR Geopolitical 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'comparaison '!$A$2:$A$19</c:f>
              <c:numCache>
                <c:formatCode>General</c:formatCode>
                <c:ptCount val="1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</c:numCache>
            </c:numRef>
          </c:cat>
          <c:val>
            <c:numRef>
              <c:f>'comparaison '!$J$2:$J$19</c:f>
              <c:numCache>
                <c:formatCode>General</c:formatCode>
                <c:ptCount val="18"/>
                <c:pt idx="9">
                  <c:v>13.150991188815</c:v>
                </c:pt>
                <c:pt idx="10">
                  <c:v>13.181178181005301</c:v>
                </c:pt>
                <c:pt idx="11">
                  <c:v>13.065775746581</c:v>
                </c:pt>
                <c:pt idx="12">
                  <c:v>13.9980651651386</c:v>
                </c:pt>
                <c:pt idx="13">
                  <c:v>14.668504639168299</c:v>
                </c:pt>
                <c:pt idx="14">
                  <c:v>11.9877706588181</c:v>
                </c:pt>
                <c:pt idx="15">
                  <c:v>12.237957045992101</c:v>
                </c:pt>
                <c:pt idx="16">
                  <c:v>9.6441055261866904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001-2B48-B981-67374336BF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8611887"/>
        <c:axId val="1318613535"/>
      </c:barChart>
      <c:catAx>
        <c:axId val="1318611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318613535"/>
        <c:crosses val="autoZero"/>
        <c:auto val="1"/>
        <c:lblAlgn val="ctr"/>
        <c:lblOffset val="100"/>
        <c:noMultiLvlLbl val="0"/>
      </c:catAx>
      <c:valAx>
        <c:axId val="1318613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318611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fr-FR" sz="1800" b="0" i="0" baseline="0">
                <a:effectLst/>
              </a:rPr>
              <a:t>Guning Index : comparison of different annual reports from 2006 to 2023</a:t>
            </a:r>
            <a:endParaRPr lang="fr-FR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'comparaison '!$M$1</c:f>
              <c:strCache>
                <c:ptCount val="1"/>
                <c:pt idx="0">
                  <c:v>WEF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'comparaison '!$L$2:$L$20</c:f>
              <c:numCache>
                <c:formatCode>General</c:formatCode>
                <c:ptCount val="19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</c:numCache>
            </c:numRef>
          </c:cat>
          <c:val>
            <c:numRef>
              <c:f>'comparaison '!$M$2:$M$20</c:f>
              <c:numCache>
                <c:formatCode>General</c:formatCode>
                <c:ptCount val="19"/>
                <c:pt idx="0">
                  <c:v>0.97965275812357777</c:v>
                </c:pt>
                <c:pt idx="1">
                  <c:v>0.70356985645912107</c:v>
                </c:pt>
                <c:pt idx="2">
                  <c:v>0.58923443409532483</c:v>
                </c:pt>
                <c:pt idx="3">
                  <c:v>0.74673334453144335</c:v>
                </c:pt>
                <c:pt idx="4">
                  <c:v>1</c:v>
                </c:pt>
                <c:pt idx="5">
                  <c:v>0.87019076881139701</c:v>
                </c:pt>
                <c:pt idx="6">
                  <c:v>0.57411058077943122</c:v>
                </c:pt>
                <c:pt idx="7">
                  <c:v>0.30190262508956978</c:v>
                </c:pt>
                <c:pt idx="8">
                  <c:v>0.51536362918127987</c:v>
                </c:pt>
                <c:pt idx="9">
                  <c:v>0.44943520224464212</c:v>
                </c:pt>
                <c:pt idx="10">
                  <c:v>0.40942030228457105</c:v>
                </c:pt>
                <c:pt idx="11">
                  <c:v>0.32672532225620998</c:v>
                </c:pt>
                <c:pt idx="12">
                  <c:v>0.36449102833951352</c:v>
                </c:pt>
                <c:pt idx="13">
                  <c:v>0.24746907506049254</c:v>
                </c:pt>
                <c:pt idx="14">
                  <c:v>0.23617270783864033</c:v>
                </c:pt>
                <c:pt idx="15">
                  <c:v>0.24965050794006843</c:v>
                </c:pt>
                <c:pt idx="16">
                  <c:v>0.31845029591730845</c:v>
                </c:pt>
                <c:pt idx="17">
                  <c:v>0.57331919965344647</c:v>
                </c:pt>
                <c:pt idx="18">
                  <c:v>0.56070195538426815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2C-D84C-B0CE-9CE518DA8708}"/>
            </c:ext>
          </c:extLst>
        </c:ser>
        <c:ser>
          <c:idx val="1"/>
          <c:order val="1"/>
          <c:tx>
            <c:strRef>
              <c:f>'comparaison '!$N$1</c:f>
              <c:strCache>
                <c:ptCount val="1"/>
                <c:pt idx="0">
                  <c:v>WMO Climate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'comparaison '!$L$2:$L$20</c:f>
              <c:numCache>
                <c:formatCode>General</c:formatCode>
                <c:ptCount val="19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</c:numCache>
            </c:numRef>
          </c:cat>
          <c:val>
            <c:numRef>
              <c:f>'comparaison '!$N$2:$N$20</c:f>
              <c:numCache>
                <c:formatCode>General</c:formatCode>
                <c:ptCount val="19"/>
                <c:pt idx="0">
                  <c:v>0.39431322257267021</c:v>
                </c:pt>
                <c:pt idx="1">
                  <c:v>0.49354972389449242</c:v>
                </c:pt>
                <c:pt idx="2">
                  <c:v>0.46312293385737852</c:v>
                </c:pt>
                <c:pt idx="3">
                  <c:v>0.48992403273926788</c:v>
                </c:pt>
                <c:pt idx="4">
                  <c:v>0.35692679481379613</c:v>
                </c:pt>
                <c:pt idx="5">
                  <c:v>0.53936030305370453</c:v>
                </c:pt>
                <c:pt idx="6">
                  <c:v>0.15974223929386444</c:v>
                </c:pt>
                <c:pt idx="7">
                  <c:v>0.21587071601157792</c:v>
                </c:pt>
                <c:pt idx="8">
                  <c:v>0.1366604206383786</c:v>
                </c:pt>
                <c:pt idx="9">
                  <c:v>0.16852142047455965</c:v>
                </c:pt>
                <c:pt idx="10">
                  <c:v>0.13109089470102847</c:v>
                </c:pt>
                <c:pt idx="11">
                  <c:v>0.39236552754778198</c:v>
                </c:pt>
                <c:pt idx="12">
                  <c:v>0.34159885358744707</c:v>
                </c:pt>
                <c:pt idx="13">
                  <c:v>0.34494853367682682</c:v>
                </c:pt>
                <c:pt idx="14">
                  <c:v>0.36662586633820238</c:v>
                </c:pt>
                <c:pt idx="15">
                  <c:v>0.28593319204892037</c:v>
                </c:pt>
                <c:pt idx="16">
                  <c:v>0.29485087022611761</c:v>
                </c:pt>
                <c:pt idx="17">
                  <c:v>0.30257434590225285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2C-D84C-B0CE-9CE518DA8708}"/>
            </c:ext>
          </c:extLst>
        </c:ser>
        <c:ser>
          <c:idx val="2"/>
          <c:order val="2"/>
          <c:tx>
            <c:strRef>
              <c:f>'comparaison '!$O$1</c:f>
              <c:strCache>
                <c:ptCount val="1"/>
                <c:pt idx="0">
                  <c:v>BIS Economic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'comparaison '!$L$2:$L$20</c:f>
              <c:numCache>
                <c:formatCode>General</c:formatCode>
                <c:ptCount val="19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</c:numCache>
            </c:numRef>
          </c:cat>
          <c:val>
            <c:numRef>
              <c:f>'comparaison '!$O$2:$O$20</c:f>
              <c:numCache>
                <c:formatCode>General</c:formatCode>
                <c:ptCount val="19"/>
                <c:pt idx="0">
                  <c:v>0.27233977066900544</c:v>
                </c:pt>
                <c:pt idx="1">
                  <c:v>0.2785433916504742</c:v>
                </c:pt>
                <c:pt idx="2">
                  <c:v>0.24424716471128127</c:v>
                </c:pt>
                <c:pt idx="3">
                  <c:v>0.25531070577834997</c:v>
                </c:pt>
                <c:pt idx="4">
                  <c:v>0.24083699301291342</c:v>
                </c:pt>
                <c:pt idx="5">
                  <c:v>0.23002602284805432</c:v>
                </c:pt>
                <c:pt idx="6">
                  <c:v>0.21369278299577654</c:v>
                </c:pt>
                <c:pt idx="7">
                  <c:v>0.20952294062622456</c:v>
                </c:pt>
                <c:pt idx="8">
                  <c:v>0.21663131039028308</c:v>
                </c:pt>
                <c:pt idx="9">
                  <c:v>0.24002905836364666</c:v>
                </c:pt>
                <c:pt idx="10">
                  <c:v>0.22910190174160308</c:v>
                </c:pt>
                <c:pt idx="11">
                  <c:v>0.24075600501454178</c:v>
                </c:pt>
                <c:pt idx="12">
                  <c:v>0.35992906069771102</c:v>
                </c:pt>
                <c:pt idx="13">
                  <c:v>0.30431694548679061</c:v>
                </c:pt>
                <c:pt idx="14">
                  <c:v>0.2942263327230506</c:v>
                </c:pt>
                <c:pt idx="15">
                  <c:v>0.33460246385424647</c:v>
                </c:pt>
                <c:pt idx="16">
                  <c:v>0.26189215797849275</c:v>
                </c:pt>
                <c:pt idx="17">
                  <c:v>0.26664248064196777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2C-D84C-B0CE-9CE518DA8708}"/>
            </c:ext>
          </c:extLst>
        </c:ser>
        <c:ser>
          <c:idx val="3"/>
          <c:order val="3"/>
          <c:tx>
            <c:strRef>
              <c:f>'comparaison '!$P$1</c:f>
              <c:strCache>
                <c:ptCount val="1"/>
                <c:pt idx="0">
                  <c:v>IMF Economic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'comparaison '!$L$2:$L$20</c:f>
              <c:numCache>
                <c:formatCode>General</c:formatCode>
                <c:ptCount val="19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</c:numCache>
            </c:numRef>
          </c:cat>
          <c:val>
            <c:numRef>
              <c:f>'comparaison '!$P$2:$P$20</c:f>
              <c:numCache>
                <c:formatCode>General</c:formatCode>
                <c:ptCount val="19"/>
                <c:pt idx="0">
                  <c:v>6.1833061167298371E-2</c:v>
                </c:pt>
                <c:pt idx="1">
                  <c:v>0.13578864308583116</c:v>
                </c:pt>
                <c:pt idx="2">
                  <c:v>0.12302834355458937</c:v>
                </c:pt>
                <c:pt idx="3">
                  <c:v>7.2189734700992256E-2</c:v>
                </c:pt>
                <c:pt idx="4">
                  <c:v>9.2362383490700695E-2</c:v>
                </c:pt>
                <c:pt idx="5">
                  <c:v>0.1004287353539447</c:v>
                </c:pt>
                <c:pt idx="6">
                  <c:v>9.6178696502318042E-2</c:v>
                </c:pt>
                <c:pt idx="7">
                  <c:v>5.028591071435571E-2</c:v>
                </c:pt>
                <c:pt idx="8">
                  <c:v>9.7232987657220396E-2</c:v>
                </c:pt>
                <c:pt idx="9">
                  <c:v>0.10248725808950572</c:v>
                </c:pt>
                <c:pt idx="10">
                  <c:v>0.11992291893198946</c:v>
                </c:pt>
                <c:pt idx="11">
                  <c:v>0.13529188520303759</c:v>
                </c:pt>
                <c:pt idx="12">
                  <c:v>8.395174729649986E-2</c:v>
                </c:pt>
                <c:pt idx="13">
                  <c:v>9.7157040235763131E-2</c:v>
                </c:pt>
                <c:pt idx="14">
                  <c:v>7.8989330195740837E-2</c:v>
                </c:pt>
                <c:pt idx="15">
                  <c:v>8.6972392541346241E-2</c:v>
                </c:pt>
                <c:pt idx="16">
                  <c:v>6.7331955524285475E-2</c:v>
                </c:pt>
                <c:pt idx="17">
                  <c:v>8.5299453280803475E-2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A2C-D84C-B0CE-9CE518DA8708}"/>
            </c:ext>
          </c:extLst>
        </c:ser>
        <c:ser>
          <c:idx val="4"/>
          <c:order val="4"/>
          <c:tx>
            <c:strRef>
              <c:f>'comparaison '!$Q$1</c:f>
              <c:strCache>
                <c:ptCount val="1"/>
                <c:pt idx="0">
                  <c:v>FAO Food Social 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'comparaison '!$L$2:$L$20</c:f>
              <c:numCache>
                <c:formatCode>General</c:formatCode>
                <c:ptCount val="19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</c:numCache>
            </c:numRef>
          </c:cat>
          <c:val>
            <c:numRef>
              <c:f>'comparaison '!$Q$2:$Q$20</c:f>
              <c:numCache>
                <c:formatCode>General</c:formatCode>
                <c:ptCount val="19"/>
                <c:pt idx="0">
                  <c:v>0.22939562541299491</c:v>
                </c:pt>
                <c:pt idx="1">
                  <c:v>0.1970181123475577</c:v>
                </c:pt>
                <c:pt idx="2">
                  <c:v>0.3000956436247485</c:v>
                </c:pt>
                <c:pt idx="3">
                  <c:v>0.17083074262680781</c:v>
                </c:pt>
                <c:pt idx="4">
                  <c:v>0.23796090171371037</c:v>
                </c:pt>
                <c:pt idx="5">
                  <c:v>0.27223965962779906</c:v>
                </c:pt>
                <c:pt idx="6">
                  <c:v>0.26504570197535615</c:v>
                </c:pt>
                <c:pt idx="7">
                  <c:v>0.21397682741798399</c:v>
                </c:pt>
                <c:pt idx="8">
                  <c:v>0.19658165803069722</c:v>
                </c:pt>
                <c:pt idx="9">
                  <c:v>0.17411455603707399</c:v>
                </c:pt>
                <c:pt idx="10">
                  <c:v>0.21695178891061445</c:v>
                </c:pt>
                <c:pt idx="11">
                  <c:v>0</c:v>
                </c:pt>
                <c:pt idx="12">
                  <c:v>4.3124840915922155E-2</c:v>
                </c:pt>
                <c:pt idx="13">
                  <c:v>0.2922496457963526</c:v>
                </c:pt>
                <c:pt idx="14">
                  <c:v>5.990284999488963E-2</c:v>
                </c:pt>
                <c:pt idx="15">
                  <c:v>5.2495635376388523E-2</c:v>
                </c:pt>
                <c:pt idx="16">
                  <c:v>4.3564367845963958E-2</c:v>
                </c:pt>
                <c:pt idx="17">
                  <c:v>5.2566340820147224E-2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A2C-D84C-B0CE-9CE518DA8708}"/>
            </c:ext>
          </c:extLst>
        </c:ser>
        <c:ser>
          <c:idx val="5"/>
          <c:order val="5"/>
          <c:tx>
            <c:strRef>
              <c:f>'comparaison '!$R$1</c:f>
              <c:strCache>
                <c:ptCount val="1"/>
                <c:pt idx="0">
                  <c:v>UNWWDR social 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'comparaison '!$L$2:$L$20</c:f>
              <c:numCache>
                <c:formatCode>General</c:formatCode>
                <c:ptCount val="19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</c:numCache>
            </c:numRef>
          </c:cat>
          <c:val>
            <c:numRef>
              <c:f>'comparaison '!$R$2:$R$20</c:f>
              <c:numCache>
                <c:formatCode>General</c:formatCode>
                <c:ptCount val="19"/>
                <c:pt idx="8">
                  <c:v>0.33743092301751137</c:v>
                </c:pt>
                <c:pt idx="9">
                  <c:v>0.46696994065005137</c:v>
                </c:pt>
                <c:pt idx="10">
                  <c:v>0.35366221047217555</c:v>
                </c:pt>
                <c:pt idx="11">
                  <c:v>0.31425823132971448</c:v>
                </c:pt>
                <c:pt idx="12">
                  <c:v>0.33080838655935196</c:v>
                </c:pt>
                <c:pt idx="13">
                  <c:v>0.33520972573066105</c:v>
                </c:pt>
                <c:pt idx="14">
                  <c:v>0.26073120608718442</c:v>
                </c:pt>
                <c:pt idx="15">
                  <c:v>0.25086145903764884</c:v>
                </c:pt>
                <c:pt idx="16">
                  <c:v>0.33536486192746512</c:v>
                </c:pt>
                <c:pt idx="17">
                  <c:v>0.31440000474970881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A2C-D84C-B0CE-9CE518DA8708}"/>
            </c:ext>
          </c:extLst>
        </c:ser>
        <c:ser>
          <c:idx val="6"/>
          <c:order val="6"/>
          <c:tx>
            <c:strRef>
              <c:f>'comparaison '!$S$1</c:f>
              <c:strCache>
                <c:ptCount val="1"/>
                <c:pt idx="0">
                  <c:v>UN Technological and innovation 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'comparaison '!$L$2:$L$20</c:f>
              <c:numCache>
                <c:formatCode>General</c:formatCode>
                <c:ptCount val="19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</c:numCache>
            </c:numRef>
          </c:cat>
          <c:val>
            <c:numRef>
              <c:f>'comparaison '!$S$2:$S$20</c:f>
              <c:numCache>
                <c:formatCode>General</c:formatCode>
                <c:ptCount val="19"/>
                <c:pt idx="4">
                  <c:v>0.47379615454559149</c:v>
                </c:pt>
                <c:pt idx="5">
                  <c:v>0.51374746262610904</c:v>
                </c:pt>
                <c:pt idx="6">
                  <c:v>0.15143991509596094</c:v>
                </c:pt>
                <c:pt idx="9">
                  <c:v>0.37883292153065262</c:v>
                </c:pt>
                <c:pt idx="12">
                  <c:v>0.44035634672513468</c:v>
                </c:pt>
                <c:pt idx="15">
                  <c:v>0.32646858738734302</c:v>
                </c:pt>
                <c:pt idx="17">
                  <c:v>0.31879260047869618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A2C-D84C-B0CE-9CE518DA8708}"/>
            </c:ext>
          </c:extLst>
        </c:ser>
        <c:ser>
          <c:idx val="7"/>
          <c:order val="7"/>
          <c:tx>
            <c:strRef>
              <c:f>'comparaison '!$T$1</c:f>
              <c:strCache>
                <c:ptCount val="1"/>
                <c:pt idx="0">
                  <c:v>WIPO 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'comparaison '!$L$2:$L$20</c:f>
              <c:numCache>
                <c:formatCode>General</c:formatCode>
                <c:ptCount val="19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</c:numCache>
            </c:numRef>
          </c:cat>
          <c:val>
            <c:numRef>
              <c:f>'comparaison '!$T$2:$T$20</c:f>
              <c:numCache>
                <c:formatCode>General</c:formatCode>
                <c:ptCount val="19"/>
                <c:pt idx="5">
                  <c:v>0.33304942619425021</c:v>
                </c:pt>
                <c:pt idx="7">
                  <c:v>0.40183012097829429</c:v>
                </c:pt>
                <c:pt idx="9">
                  <c:v>0.33643609072165021</c:v>
                </c:pt>
                <c:pt idx="11">
                  <c:v>0.29347488184220577</c:v>
                </c:pt>
                <c:pt idx="13">
                  <c:v>0.29305016239412474</c:v>
                </c:pt>
                <c:pt idx="16">
                  <c:v>0.29314567973068495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A2C-D84C-B0CE-9CE518DA8708}"/>
            </c:ext>
          </c:extLst>
        </c:ser>
        <c:ser>
          <c:idx val="8"/>
          <c:order val="8"/>
          <c:tx>
            <c:strRef>
              <c:f>'comparaison '!$U$1</c:f>
              <c:strCache>
                <c:ptCount val="1"/>
                <c:pt idx="0">
                  <c:v>UNCHR Geopolitical 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'comparaison '!$L$2:$L$20</c:f>
              <c:numCache>
                <c:formatCode>General</c:formatCode>
                <c:ptCount val="19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</c:numCache>
            </c:numRef>
          </c:cat>
          <c:val>
            <c:numRef>
              <c:f>'comparaison '!$U$2:$U$20</c:f>
              <c:numCache>
                <c:formatCode>General</c:formatCode>
                <c:ptCount val="19"/>
                <c:pt idx="9">
                  <c:v>0.77497089481377524</c:v>
                </c:pt>
                <c:pt idx="10">
                  <c:v>0.77751527118124164</c:v>
                </c:pt>
                <c:pt idx="11">
                  <c:v>0.76778832571260247</c:v>
                </c:pt>
                <c:pt idx="12">
                  <c:v>0.84636836937058613</c:v>
                </c:pt>
                <c:pt idx="13">
                  <c:v>0.90287782028851959</c:v>
                </c:pt>
                <c:pt idx="14">
                  <c:v>0.67692631958686877</c:v>
                </c:pt>
                <c:pt idx="15">
                  <c:v>0.69801382399851686</c:v>
                </c:pt>
                <c:pt idx="16">
                  <c:v>0.47938540066621493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A2C-D84C-B0CE-9CE518DA87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6876224"/>
        <c:axId val="444323536"/>
      </c:lineChart>
      <c:catAx>
        <c:axId val="426876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444323536"/>
        <c:crosses val="autoZero"/>
        <c:auto val="1"/>
        <c:lblAlgn val="ctr"/>
        <c:lblOffset val="100"/>
        <c:noMultiLvlLbl val="0"/>
      </c:catAx>
      <c:valAx>
        <c:axId val="44432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426876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'comparaison '!$M$1</c:f>
              <c:strCache>
                <c:ptCount val="1"/>
                <c:pt idx="0">
                  <c:v>WEF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'comparaison '!$L$2:$L$19</c:f>
              <c:numCache>
                <c:formatCode>General</c:formatCode>
                <c:ptCount val="1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</c:numCache>
            </c:numRef>
          </c:cat>
          <c:val>
            <c:numRef>
              <c:f>'comparaison '!$M$2:$M$19</c:f>
              <c:numCache>
                <c:formatCode>General</c:formatCode>
                <c:ptCount val="18"/>
                <c:pt idx="0">
                  <c:v>0.97965275812357777</c:v>
                </c:pt>
                <c:pt idx="1">
                  <c:v>0.70356985645912107</c:v>
                </c:pt>
                <c:pt idx="2">
                  <c:v>0.58923443409532483</c:v>
                </c:pt>
                <c:pt idx="3">
                  <c:v>0.74673334453144335</c:v>
                </c:pt>
                <c:pt idx="4">
                  <c:v>1</c:v>
                </c:pt>
                <c:pt idx="5">
                  <c:v>0.87019076881139701</c:v>
                </c:pt>
                <c:pt idx="6">
                  <c:v>0.57411058077943122</c:v>
                </c:pt>
                <c:pt idx="7">
                  <c:v>0.30190262508956978</c:v>
                </c:pt>
                <c:pt idx="8">
                  <c:v>0.51536362918127987</c:v>
                </c:pt>
                <c:pt idx="9">
                  <c:v>0.44943520224464212</c:v>
                </c:pt>
                <c:pt idx="10">
                  <c:v>0.40942030228457105</c:v>
                </c:pt>
                <c:pt idx="11">
                  <c:v>0.32672532225620998</c:v>
                </c:pt>
                <c:pt idx="12">
                  <c:v>0.36449102833951352</c:v>
                </c:pt>
                <c:pt idx="13">
                  <c:v>0.24746907506049254</c:v>
                </c:pt>
                <c:pt idx="14">
                  <c:v>0.23617270783864033</c:v>
                </c:pt>
                <c:pt idx="15">
                  <c:v>0.24965050794006843</c:v>
                </c:pt>
                <c:pt idx="16">
                  <c:v>0.31845029591730845</c:v>
                </c:pt>
                <c:pt idx="17">
                  <c:v>0.57331919965344647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29-1E4C-8F97-5FEDE6942890}"/>
            </c:ext>
          </c:extLst>
        </c:ser>
        <c:ser>
          <c:idx val="1"/>
          <c:order val="1"/>
          <c:tx>
            <c:strRef>
              <c:f>'comparaison '!$N$1</c:f>
              <c:strCache>
                <c:ptCount val="1"/>
                <c:pt idx="0">
                  <c:v>WMO Climate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'comparaison '!$L$2:$L$19</c:f>
              <c:numCache>
                <c:formatCode>General</c:formatCode>
                <c:ptCount val="1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</c:numCache>
            </c:numRef>
          </c:cat>
          <c:val>
            <c:numRef>
              <c:f>'comparaison '!$N$2:$N$19</c:f>
              <c:numCache>
                <c:formatCode>General</c:formatCode>
                <c:ptCount val="18"/>
                <c:pt idx="0">
                  <c:v>0.39431322257267021</c:v>
                </c:pt>
                <c:pt idx="1">
                  <c:v>0.49354972389449242</c:v>
                </c:pt>
                <c:pt idx="2">
                  <c:v>0.46312293385737852</c:v>
                </c:pt>
                <c:pt idx="3">
                  <c:v>0.48992403273926788</c:v>
                </c:pt>
                <c:pt idx="4">
                  <c:v>0.35692679481379613</c:v>
                </c:pt>
                <c:pt idx="5">
                  <c:v>0.53936030305370453</c:v>
                </c:pt>
                <c:pt idx="6">
                  <c:v>0.15974223929386444</c:v>
                </c:pt>
                <c:pt idx="7">
                  <c:v>0.21587071601157792</c:v>
                </c:pt>
                <c:pt idx="8">
                  <c:v>0.1366604206383786</c:v>
                </c:pt>
                <c:pt idx="9">
                  <c:v>0.16852142047455965</c:v>
                </c:pt>
                <c:pt idx="10">
                  <c:v>0.13109089470102847</c:v>
                </c:pt>
                <c:pt idx="11">
                  <c:v>0.39236552754778198</c:v>
                </c:pt>
                <c:pt idx="12">
                  <c:v>0.34159885358744707</c:v>
                </c:pt>
                <c:pt idx="13">
                  <c:v>0.34494853367682682</c:v>
                </c:pt>
                <c:pt idx="14">
                  <c:v>0.36662586633820238</c:v>
                </c:pt>
                <c:pt idx="15">
                  <c:v>0.28593319204892037</c:v>
                </c:pt>
                <c:pt idx="16">
                  <c:v>0.29485087022611761</c:v>
                </c:pt>
                <c:pt idx="17">
                  <c:v>0.30257434590225285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29-1E4C-8F97-5FEDE6942890}"/>
            </c:ext>
          </c:extLst>
        </c:ser>
        <c:ser>
          <c:idx val="2"/>
          <c:order val="2"/>
          <c:tx>
            <c:strRef>
              <c:f>'comparaison '!$O$1</c:f>
              <c:strCache>
                <c:ptCount val="1"/>
                <c:pt idx="0">
                  <c:v>BIS Economic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'comparaison '!$L$2:$L$19</c:f>
              <c:numCache>
                <c:formatCode>General</c:formatCode>
                <c:ptCount val="1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</c:numCache>
            </c:numRef>
          </c:cat>
          <c:val>
            <c:numRef>
              <c:f>'comparaison '!$O$2:$O$19</c:f>
              <c:numCache>
                <c:formatCode>General</c:formatCode>
                <c:ptCount val="18"/>
                <c:pt idx="0">
                  <c:v>0.27233977066900544</c:v>
                </c:pt>
                <c:pt idx="1">
                  <c:v>0.2785433916504742</c:v>
                </c:pt>
                <c:pt idx="2">
                  <c:v>0.24424716471128127</c:v>
                </c:pt>
                <c:pt idx="3">
                  <c:v>0.25531070577834997</c:v>
                </c:pt>
                <c:pt idx="4">
                  <c:v>0.24083699301291342</c:v>
                </c:pt>
                <c:pt idx="5">
                  <c:v>0.23002602284805432</c:v>
                </c:pt>
                <c:pt idx="6">
                  <c:v>0.21369278299577654</c:v>
                </c:pt>
                <c:pt idx="7">
                  <c:v>0.20952294062622456</c:v>
                </c:pt>
                <c:pt idx="8">
                  <c:v>0.21663131039028308</c:v>
                </c:pt>
                <c:pt idx="9">
                  <c:v>0.24002905836364666</c:v>
                </c:pt>
                <c:pt idx="10">
                  <c:v>0.22910190174160308</c:v>
                </c:pt>
                <c:pt idx="11">
                  <c:v>0.24075600501454178</c:v>
                </c:pt>
                <c:pt idx="12">
                  <c:v>0.35992906069771102</c:v>
                </c:pt>
                <c:pt idx="13">
                  <c:v>0.30431694548679061</c:v>
                </c:pt>
                <c:pt idx="14">
                  <c:v>0.2942263327230506</c:v>
                </c:pt>
                <c:pt idx="15">
                  <c:v>0.33460246385424647</c:v>
                </c:pt>
                <c:pt idx="16">
                  <c:v>0.26189215797849275</c:v>
                </c:pt>
                <c:pt idx="17">
                  <c:v>0.26664248064196777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29-1E4C-8F97-5FEDE6942890}"/>
            </c:ext>
          </c:extLst>
        </c:ser>
        <c:ser>
          <c:idx val="3"/>
          <c:order val="3"/>
          <c:tx>
            <c:strRef>
              <c:f>'comparaison '!$P$1</c:f>
              <c:strCache>
                <c:ptCount val="1"/>
                <c:pt idx="0">
                  <c:v>IMF Economic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'comparaison '!$L$2:$L$19</c:f>
              <c:numCache>
                <c:formatCode>General</c:formatCode>
                <c:ptCount val="1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</c:numCache>
            </c:numRef>
          </c:cat>
          <c:val>
            <c:numRef>
              <c:f>'comparaison '!$P$2:$P$19</c:f>
              <c:numCache>
                <c:formatCode>General</c:formatCode>
                <c:ptCount val="18"/>
                <c:pt idx="0">
                  <c:v>6.1833061167298371E-2</c:v>
                </c:pt>
                <c:pt idx="1">
                  <c:v>0.13578864308583116</c:v>
                </c:pt>
                <c:pt idx="2">
                  <c:v>0.12302834355458937</c:v>
                </c:pt>
                <c:pt idx="3">
                  <c:v>7.2189734700992256E-2</c:v>
                </c:pt>
                <c:pt idx="4">
                  <c:v>9.2362383490700695E-2</c:v>
                </c:pt>
                <c:pt idx="5">
                  <c:v>0.1004287353539447</c:v>
                </c:pt>
                <c:pt idx="6">
                  <c:v>9.6178696502318042E-2</c:v>
                </c:pt>
                <c:pt idx="7">
                  <c:v>5.028591071435571E-2</c:v>
                </c:pt>
                <c:pt idx="8">
                  <c:v>9.7232987657220396E-2</c:v>
                </c:pt>
                <c:pt idx="9">
                  <c:v>0.10248725808950572</c:v>
                </c:pt>
                <c:pt idx="10">
                  <c:v>0.11992291893198946</c:v>
                </c:pt>
                <c:pt idx="11">
                  <c:v>0.13529188520303759</c:v>
                </c:pt>
                <c:pt idx="12">
                  <c:v>8.395174729649986E-2</c:v>
                </c:pt>
                <c:pt idx="13">
                  <c:v>9.7157040235763131E-2</c:v>
                </c:pt>
                <c:pt idx="14">
                  <c:v>7.8989330195740837E-2</c:v>
                </c:pt>
                <c:pt idx="15">
                  <c:v>8.6972392541346241E-2</c:v>
                </c:pt>
                <c:pt idx="16">
                  <c:v>6.7331955524285475E-2</c:v>
                </c:pt>
                <c:pt idx="17">
                  <c:v>8.5299453280803475E-2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29-1E4C-8F97-5FEDE6942890}"/>
            </c:ext>
          </c:extLst>
        </c:ser>
        <c:ser>
          <c:idx val="4"/>
          <c:order val="4"/>
          <c:tx>
            <c:strRef>
              <c:f>'comparaison '!$Q$1</c:f>
              <c:strCache>
                <c:ptCount val="1"/>
                <c:pt idx="0">
                  <c:v>FAO Food Social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'comparaison '!$L$2:$L$19</c:f>
              <c:numCache>
                <c:formatCode>General</c:formatCode>
                <c:ptCount val="1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</c:numCache>
            </c:numRef>
          </c:cat>
          <c:val>
            <c:numRef>
              <c:f>'comparaison '!$Q$2:$Q$19</c:f>
              <c:numCache>
                <c:formatCode>General</c:formatCode>
                <c:ptCount val="18"/>
                <c:pt idx="0">
                  <c:v>0.22939562541299491</c:v>
                </c:pt>
                <c:pt idx="1">
                  <c:v>0.1970181123475577</c:v>
                </c:pt>
                <c:pt idx="2">
                  <c:v>0.3000956436247485</c:v>
                </c:pt>
                <c:pt idx="3">
                  <c:v>0.17083074262680781</c:v>
                </c:pt>
                <c:pt idx="4">
                  <c:v>0.23796090171371037</c:v>
                </c:pt>
                <c:pt idx="5">
                  <c:v>0.27223965962779906</c:v>
                </c:pt>
                <c:pt idx="6">
                  <c:v>0.26504570197535615</c:v>
                </c:pt>
                <c:pt idx="7">
                  <c:v>0.21397682741798399</c:v>
                </c:pt>
                <c:pt idx="8">
                  <c:v>0.19658165803069722</c:v>
                </c:pt>
                <c:pt idx="9">
                  <c:v>0.17411455603707399</c:v>
                </c:pt>
                <c:pt idx="10">
                  <c:v>0.21695178891061445</c:v>
                </c:pt>
                <c:pt idx="11">
                  <c:v>0</c:v>
                </c:pt>
                <c:pt idx="12">
                  <c:v>4.3124840915922155E-2</c:v>
                </c:pt>
                <c:pt idx="13">
                  <c:v>0.2922496457963526</c:v>
                </c:pt>
                <c:pt idx="14">
                  <c:v>5.990284999488963E-2</c:v>
                </c:pt>
                <c:pt idx="15">
                  <c:v>5.2495635376388523E-2</c:v>
                </c:pt>
                <c:pt idx="16">
                  <c:v>4.3564367845963958E-2</c:v>
                </c:pt>
                <c:pt idx="17">
                  <c:v>5.2566340820147224E-2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629-1E4C-8F97-5FEDE6942890}"/>
            </c:ext>
          </c:extLst>
        </c:ser>
        <c:ser>
          <c:idx val="5"/>
          <c:order val="5"/>
          <c:tx>
            <c:strRef>
              <c:f>'comparaison '!$R$1</c:f>
              <c:strCache>
                <c:ptCount val="1"/>
                <c:pt idx="0">
                  <c:v>UNWWDR social 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'comparaison '!$L$2:$L$19</c:f>
              <c:numCache>
                <c:formatCode>General</c:formatCode>
                <c:ptCount val="1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</c:numCache>
            </c:numRef>
          </c:cat>
          <c:val>
            <c:numRef>
              <c:f>'comparaison '!$R$2:$R$19</c:f>
              <c:numCache>
                <c:formatCode>General</c:formatCode>
                <c:ptCount val="18"/>
                <c:pt idx="8">
                  <c:v>0.33743092301751137</c:v>
                </c:pt>
                <c:pt idx="9">
                  <c:v>0.46696994065005137</c:v>
                </c:pt>
                <c:pt idx="10">
                  <c:v>0.35366221047217555</c:v>
                </c:pt>
                <c:pt idx="11">
                  <c:v>0.31425823132971448</c:v>
                </c:pt>
                <c:pt idx="12">
                  <c:v>0.33080838655935196</c:v>
                </c:pt>
                <c:pt idx="13">
                  <c:v>0.33520972573066105</c:v>
                </c:pt>
                <c:pt idx="14">
                  <c:v>0.26073120608718442</c:v>
                </c:pt>
                <c:pt idx="15">
                  <c:v>0.25086145903764884</c:v>
                </c:pt>
                <c:pt idx="16">
                  <c:v>0.33536486192746512</c:v>
                </c:pt>
                <c:pt idx="17">
                  <c:v>0.31440000474970881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629-1E4C-8F97-5FEDE6942890}"/>
            </c:ext>
          </c:extLst>
        </c:ser>
        <c:ser>
          <c:idx val="6"/>
          <c:order val="6"/>
          <c:tx>
            <c:strRef>
              <c:f>'comparaison '!$S$1</c:f>
              <c:strCache>
                <c:ptCount val="1"/>
                <c:pt idx="0">
                  <c:v>UN Technological and innovation 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'comparaison '!$L$2:$L$19</c:f>
              <c:numCache>
                <c:formatCode>General</c:formatCode>
                <c:ptCount val="1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</c:numCache>
            </c:numRef>
          </c:cat>
          <c:val>
            <c:numRef>
              <c:f>'comparaison '!$S$2:$S$19</c:f>
              <c:numCache>
                <c:formatCode>General</c:formatCode>
                <c:ptCount val="18"/>
                <c:pt idx="4">
                  <c:v>0.47379615454559149</c:v>
                </c:pt>
                <c:pt idx="5">
                  <c:v>0.51374746262610904</c:v>
                </c:pt>
                <c:pt idx="6">
                  <c:v>0.15143991509596094</c:v>
                </c:pt>
                <c:pt idx="9">
                  <c:v>0.37883292153065262</c:v>
                </c:pt>
                <c:pt idx="12">
                  <c:v>0.44035634672513468</c:v>
                </c:pt>
                <c:pt idx="15">
                  <c:v>0.32646858738734302</c:v>
                </c:pt>
                <c:pt idx="17">
                  <c:v>0.31879260047869618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629-1E4C-8F97-5FEDE6942890}"/>
            </c:ext>
          </c:extLst>
        </c:ser>
        <c:ser>
          <c:idx val="7"/>
          <c:order val="7"/>
          <c:tx>
            <c:strRef>
              <c:f>'comparaison '!$T$1</c:f>
              <c:strCache>
                <c:ptCount val="1"/>
                <c:pt idx="0">
                  <c:v>WIPO 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'comparaison '!$L$2:$L$19</c:f>
              <c:numCache>
                <c:formatCode>General</c:formatCode>
                <c:ptCount val="1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</c:numCache>
            </c:numRef>
          </c:cat>
          <c:val>
            <c:numRef>
              <c:f>'comparaison '!$T$2:$T$19</c:f>
              <c:numCache>
                <c:formatCode>General</c:formatCode>
                <c:ptCount val="18"/>
                <c:pt idx="5">
                  <c:v>0.33304942619425021</c:v>
                </c:pt>
                <c:pt idx="7">
                  <c:v>0.40183012097829429</c:v>
                </c:pt>
                <c:pt idx="9">
                  <c:v>0.33643609072165021</c:v>
                </c:pt>
                <c:pt idx="11">
                  <c:v>0.29347488184220577</c:v>
                </c:pt>
                <c:pt idx="13">
                  <c:v>0.29305016239412474</c:v>
                </c:pt>
                <c:pt idx="16">
                  <c:v>0.29314567973068495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629-1E4C-8F97-5FEDE6942890}"/>
            </c:ext>
          </c:extLst>
        </c:ser>
        <c:ser>
          <c:idx val="8"/>
          <c:order val="8"/>
          <c:tx>
            <c:strRef>
              <c:f>'comparaison '!$U$1</c:f>
              <c:strCache>
                <c:ptCount val="1"/>
                <c:pt idx="0">
                  <c:v>UNCHR Geopolitical 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'comparaison '!$L$2:$L$19</c:f>
              <c:numCache>
                <c:formatCode>General</c:formatCode>
                <c:ptCount val="1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</c:numCache>
            </c:numRef>
          </c:cat>
          <c:val>
            <c:numRef>
              <c:f>'comparaison '!$U$2:$U$19</c:f>
              <c:numCache>
                <c:formatCode>General</c:formatCode>
                <c:ptCount val="18"/>
                <c:pt idx="9">
                  <c:v>0.77497089481377524</c:v>
                </c:pt>
                <c:pt idx="10">
                  <c:v>0.77751527118124164</c:v>
                </c:pt>
                <c:pt idx="11">
                  <c:v>0.76778832571260247</c:v>
                </c:pt>
                <c:pt idx="12">
                  <c:v>0.84636836937058613</c:v>
                </c:pt>
                <c:pt idx="13">
                  <c:v>0.90287782028851959</c:v>
                </c:pt>
                <c:pt idx="14">
                  <c:v>0.67692631958686877</c:v>
                </c:pt>
                <c:pt idx="15">
                  <c:v>0.69801382399851686</c:v>
                </c:pt>
                <c:pt idx="16">
                  <c:v>0.47938540066621493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629-1E4C-8F97-5FEDE6942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6879872"/>
        <c:axId val="546881520"/>
      </c:barChart>
      <c:catAx>
        <c:axId val="54687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546881520"/>
        <c:crosses val="autoZero"/>
        <c:auto val="1"/>
        <c:lblAlgn val="ctr"/>
        <c:lblOffset val="100"/>
        <c:noMultiLvlLbl val="0"/>
      </c:catAx>
      <c:valAx>
        <c:axId val="54688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54687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39705</xdr:colOff>
      <xdr:row>1</xdr:row>
      <xdr:rowOff>26900</xdr:rowOff>
    </xdr:from>
    <xdr:to>
      <xdr:col>12</xdr:col>
      <xdr:colOff>262758</xdr:colOff>
      <xdr:row>18</xdr:row>
      <xdr:rowOff>69174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82FD6ADC-F21C-E086-E18E-AF6DB62194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71544" y="231268"/>
          <a:ext cx="6879605" cy="3516527"/>
        </a:xfrm>
        <a:prstGeom prst="rect">
          <a:avLst/>
        </a:prstGeom>
      </xdr:spPr>
    </xdr:pic>
    <xdr:clientData/>
  </xdr:twoCellAnchor>
  <xdr:twoCellAnchor editAs="oneCell">
    <xdr:from>
      <xdr:col>12</xdr:col>
      <xdr:colOff>617979</xdr:colOff>
      <xdr:row>3</xdr:row>
      <xdr:rowOff>14599</xdr:rowOff>
    </xdr:from>
    <xdr:to>
      <xdr:col>23</xdr:col>
      <xdr:colOff>418662</xdr:colOff>
      <xdr:row>17</xdr:row>
      <xdr:rowOff>172475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1C4B2789-FED9-5721-CADF-299209F5E0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106370" y="627702"/>
          <a:ext cx="8953441" cy="3019026"/>
        </a:xfrm>
        <a:prstGeom prst="rect">
          <a:avLst/>
        </a:prstGeom>
      </xdr:spPr>
    </xdr:pic>
    <xdr:clientData/>
  </xdr:twoCellAnchor>
  <xdr:twoCellAnchor editAs="oneCell">
    <xdr:from>
      <xdr:col>3</xdr:col>
      <xdr:colOff>715288</xdr:colOff>
      <xdr:row>24</xdr:row>
      <xdr:rowOff>29195</xdr:rowOff>
    </xdr:from>
    <xdr:to>
      <xdr:col>13</xdr:col>
      <xdr:colOff>166998</xdr:colOff>
      <xdr:row>42</xdr:row>
      <xdr:rowOff>193541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5F3636EC-F7C1-DC1E-57A3-0A3A82BC73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715058" y="4934023"/>
          <a:ext cx="7772400" cy="3842966"/>
        </a:xfrm>
        <a:prstGeom prst="rect">
          <a:avLst/>
        </a:prstGeom>
      </xdr:spPr>
    </xdr:pic>
    <xdr:clientData/>
  </xdr:twoCellAnchor>
  <xdr:twoCellAnchor>
    <xdr:from>
      <xdr:col>3</xdr:col>
      <xdr:colOff>349996</xdr:colOff>
      <xdr:row>45</xdr:row>
      <xdr:rowOff>202453</xdr:rowOff>
    </xdr:from>
    <xdr:to>
      <xdr:col>11</xdr:col>
      <xdr:colOff>609601</xdr:colOff>
      <xdr:row>64</xdr:row>
      <xdr:rowOff>91514</xdr:rowOff>
    </xdr:to>
    <xdr:graphicFrame macro="">
      <xdr:nvGraphicFramePr>
        <xdr:cNvPr id="13" name="Graphique 12">
          <a:extLst>
            <a:ext uri="{FF2B5EF4-FFF2-40B4-BE49-F238E27FC236}">
              <a16:creationId xmlns:a16="http://schemas.microsoft.com/office/drawing/2014/main" id="{A0705CDB-60ED-ECDA-BB62-4EF38E6569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2042140</xdr:colOff>
      <xdr:row>22</xdr:row>
      <xdr:rowOff>173604</xdr:rowOff>
    </xdr:from>
    <xdr:to>
      <xdr:col>6</xdr:col>
      <xdr:colOff>3270865</xdr:colOff>
      <xdr:row>54</xdr:row>
      <xdr:rowOff>33752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B0EDDCE7-A700-3BB0-4B5F-EC29310372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115455</xdr:colOff>
      <xdr:row>30</xdr:row>
      <xdr:rowOff>70812</xdr:rowOff>
    </xdr:from>
    <xdr:to>
      <xdr:col>20</xdr:col>
      <xdr:colOff>1266921</xdr:colOff>
      <xdr:row>59</xdr:row>
      <xdr:rowOff>103524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15EA3B91-0418-D94F-7EB0-1DAE60874F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57453</xdr:colOff>
      <xdr:row>65</xdr:row>
      <xdr:rowOff>75596</xdr:rowOff>
    </xdr:from>
    <xdr:to>
      <xdr:col>20</xdr:col>
      <xdr:colOff>1315358</xdr:colOff>
      <xdr:row>87</xdr:row>
      <xdr:rowOff>90714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10C09DB-3700-5360-9FE1-EF92E1A245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corporatefinanceinstitute.com/resources/career/business-letter-forma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030DA-9C6D-C64F-99CD-2157502D18F8}">
  <dimension ref="A1:C20"/>
  <sheetViews>
    <sheetView workbookViewId="0"/>
  </sheetViews>
  <sheetFormatPr defaultColWidth="10.85546875" defaultRowHeight="15.9" x14ac:dyDescent="0.45"/>
  <cols>
    <col min="2" max="2" width="21.85546875" customWidth="1"/>
    <col min="3" max="3" width="25.35546875" customWidth="1"/>
  </cols>
  <sheetData>
    <row r="1" spans="1:3" x14ac:dyDescent="0.45">
      <c r="A1" s="1" t="s">
        <v>0</v>
      </c>
      <c r="B1" s="2" t="s">
        <v>1</v>
      </c>
      <c r="C1" s="3" t="s">
        <v>2</v>
      </c>
    </row>
    <row r="2" spans="1:3" x14ac:dyDescent="0.45">
      <c r="A2" s="5">
        <v>2006</v>
      </c>
      <c r="B2" t="s">
        <v>60</v>
      </c>
      <c r="C2">
        <v>7.18767459258821</v>
      </c>
    </row>
    <row r="3" spans="1:3" x14ac:dyDescent="0.45">
      <c r="A3" s="5">
        <v>2007</v>
      </c>
      <c r="B3" t="s">
        <v>59</v>
      </c>
      <c r="C3">
        <v>7.2612755977357502</v>
      </c>
    </row>
    <row r="4" spans="1:3" x14ac:dyDescent="0.45">
      <c r="A4" s="5">
        <v>2008</v>
      </c>
      <c r="B4" t="s">
        <v>58</v>
      </c>
      <c r="C4">
        <v>6.8543782738932597</v>
      </c>
    </row>
    <row r="5" spans="1:3" x14ac:dyDescent="0.45">
      <c r="A5" s="5">
        <v>2009</v>
      </c>
      <c r="B5" t="s">
        <v>57</v>
      </c>
      <c r="C5">
        <v>6.9856383469150902</v>
      </c>
    </row>
    <row r="6" spans="1:3" x14ac:dyDescent="0.45">
      <c r="A6" s="5">
        <v>2010</v>
      </c>
      <c r="B6" t="s">
        <v>56</v>
      </c>
      <c r="C6">
        <v>6.8139193120264201</v>
      </c>
    </row>
    <row r="7" spans="1:3" x14ac:dyDescent="0.45">
      <c r="A7" s="5">
        <v>2011</v>
      </c>
      <c r="B7" t="s">
        <v>55</v>
      </c>
      <c r="C7">
        <v>6.6856557909101904</v>
      </c>
    </row>
    <row r="8" spans="1:3" x14ac:dyDescent="0.45">
      <c r="A8" s="5">
        <v>2012</v>
      </c>
      <c r="B8" t="s">
        <v>54</v>
      </c>
      <c r="C8">
        <v>6.4918749532293401</v>
      </c>
    </row>
    <row r="9" spans="1:3" x14ac:dyDescent="0.45">
      <c r="A9" s="5">
        <v>2013</v>
      </c>
      <c r="B9" t="s">
        <v>53</v>
      </c>
      <c r="C9">
        <v>6.4424031059610103</v>
      </c>
    </row>
    <row r="10" spans="1:3" x14ac:dyDescent="0.45">
      <c r="A10" s="5">
        <v>2014</v>
      </c>
      <c r="B10" t="s">
        <v>52</v>
      </c>
      <c r="C10">
        <v>6.52673823235863</v>
      </c>
    </row>
    <row r="11" spans="1:3" x14ac:dyDescent="0.45">
      <c r="A11" s="5">
        <v>2015</v>
      </c>
      <c r="B11" t="s">
        <v>51</v>
      </c>
      <c r="C11">
        <v>6.8043338130964903</v>
      </c>
    </row>
    <row r="12" spans="1:3" x14ac:dyDescent="0.45">
      <c r="A12" s="5">
        <v>2016</v>
      </c>
      <c r="B12" t="s">
        <v>50</v>
      </c>
      <c r="C12">
        <v>6.6746918325194304</v>
      </c>
    </row>
    <row r="13" spans="1:3" x14ac:dyDescent="0.45">
      <c r="A13" s="5">
        <v>2017</v>
      </c>
      <c r="B13" t="s">
        <v>49</v>
      </c>
      <c r="C13">
        <v>6.8129584541495696</v>
      </c>
    </row>
    <row r="14" spans="1:3" x14ac:dyDescent="0.45">
      <c r="A14" s="5">
        <v>2018</v>
      </c>
      <c r="B14" t="s">
        <v>48</v>
      </c>
      <c r="C14">
        <v>8.2268515193426701</v>
      </c>
    </row>
    <row r="15" spans="1:3" x14ac:dyDescent="0.45">
      <c r="A15" s="5">
        <v>2019</v>
      </c>
      <c r="B15" t="s">
        <v>47</v>
      </c>
      <c r="C15">
        <v>7.5670582163456999</v>
      </c>
    </row>
    <row r="16" spans="1:3" x14ac:dyDescent="0.45">
      <c r="A16" s="5">
        <v>2020</v>
      </c>
      <c r="B16" t="s">
        <v>46</v>
      </c>
      <c r="C16">
        <v>7.4473411600999402</v>
      </c>
    </row>
    <row r="17" spans="1:3" x14ac:dyDescent="0.45">
      <c r="A17" s="5">
        <v>2021</v>
      </c>
      <c r="B17" t="s">
        <v>45</v>
      </c>
      <c r="C17">
        <v>7.9263716882547</v>
      </c>
    </row>
    <row r="18" spans="1:3" x14ac:dyDescent="0.45">
      <c r="A18" s="5">
        <v>2022</v>
      </c>
      <c r="B18" t="s">
        <v>44</v>
      </c>
      <c r="C18">
        <v>7.0637220175177902</v>
      </c>
    </row>
    <row r="19" spans="1:3" x14ac:dyDescent="0.45">
      <c r="A19" s="5">
        <v>2023</v>
      </c>
      <c r="B19" t="s">
        <v>43</v>
      </c>
      <c r="C19">
        <v>7.1200807995664199</v>
      </c>
    </row>
    <row r="20" spans="1:3" x14ac:dyDescent="0.45">
      <c r="A20" s="5">
        <v>2024</v>
      </c>
      <c r="B20" s="9"/>
      <c r="C20" s="9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45868-2731-744B-8B8D-B4D09DE258B2}">
  <dimension ref="A1:C20"/>
  <sheetViews>
    <sheetView workbookViewId="0">
      <selection activeCell="B13" sqref="B13"/>
    </sheetView>
  </sheetViews>
  <sheetFormatPr defaultColWidth="10.85546875" defaultRowHeight="15.9" x14ac:dyDescent="0.45"/>
  <cols>
    <col min="2" max="2" width="20.35546875" customWidth="1"/>
    <col min="3" max="3" width="21.140625" customWidth="1"/>
  </cols>
  <sheetData>
    <row r="1" spans="1:3" x14ac:dyDescent="0.45">
      <c r="A1" s="1" t="s">
        <v>0</v>
      </c>
      <c r="B1" s="2" t="s">
        <v>1</v>
      </c>
      <c r="C1" s="3" t="s">
        <v>2</v>
      </c>
    </row>
    <row r="2" spans="1:3" x14ac:dyDescent="0.45">
      <c r="A2" s="5">
        <v>2006</v>
      </c>
      <c r="B2" s="9"/>
      <c r="C2" s="9"/>
    </row>
    <row r="3" spans="1:3" x14ac:dyDescent="0.45">
      <c r="A3" s="5">
        <v>2007</v>
      </c>
      <c r="B3" s="9"/>
      <c r="C3" s="9"/>
    </row>
    <row r="4" spans="1:3" x14ac:dyDescent="0.45">
      <c r="A4" s="5">
        <v>2008</v>
      </c>
      <c r="B4" s="9"/>
      <c r="C4" s="9"/>
    </row>
    <row r="5" spans="1:3" x14ac:dyDescent="0.45">
      <c r="A5" s="5">
        <v>2009</v>
      </c>
      <c r="B5" s="9"/>
      <c r="C5" s="9"/>
    </row>
    <row r="6" spans="1:3" x14ac:dyDescent="0.45">
      <c r="A6" s="5">
        <v>2010</v>
      </c>
      <c r="B6" s="9"/>
      <c r="C6" s="9"/>
    </row>
    <row r="7" spans="1:3" x14ac:dyDescent="0.45">
      <c r="A7" s="5">
        <v>2011</v>
      </c>
      <c r="B7" s="9"/>
      <c r="C7" s="9"/>
    </row>
    <row r="8" spans="1:3" x14ac:dyDescent="0.45">
      <c r="A8" s="5">
        <v>2012</v>
      </c>
      <c r="B8" s="9"/>
      <c r="C8" s="9"/>
    </row>
    <row r="9" spans="1:3" x14ac:dyDescent="0.45">
      <c r="A9" s="5">
        <v>2013</v>
      </c>
      <c r="B9" s="9"/>
      <c r="C9" s="9"/>
    </row>
    <row r="10" spans="1:3" x14ac:dyDescent="0.45">
      <c r="A10" s="5">
        <v>2014</v>
      </c>
      <c r="B10" t="s">
        <v>159</v>
      </c>
      <c r="C10">
        <v>7.9599290957844202</v>
      </c>
    </row>
    <row r="11" spans="1:3" x14ac:dyDescent="0.45">
      <c r="A11" s="5">
        <v>2015</v>
      </c>
      <c r="B11" t="s">
        <v>158</v>
      </c>
      <c r="C11">
        <v>9.4968060152577696</v>
      </c>
    </row>
    <row r="12" spans="1:3" x14ac:dyDescent="0.45">
      <c r="A12" s="5">
        <v>2016</v>
      </c>
      <c r="B12" t="s">
        <v>157</v>
      </c>
      <c r="C12">
        <v>8.1525003497457007</v>
      </c>
    </row>
    <row r="13" spans="1:3" x14ac:dyDescent="0.45">
      <c r="A13" s="5">
        <v>2017</v>
      </c>
      <c r="B13" t="s">
        <v>156</v>
      </c>
      <c r="C13">
        <v>7.68500362801477</v>
      </c>
    </row>
    <row r="14" spans="1:3" x14ac:dyDescent="0.45">
      <c r="A14" s="5">
        <v>2018</v>
      </c>
      <c r="B14" t="s">
        <v>155</v>
      </c>
      <c r="C14">
        <v>7.8813579932939897</v>
      </c>
    </row>
    <row r="15" spans="1:3" x14ac:dyDescent="0.45">
      <c r="A15" s="5">
        <v>2019</v>
      </c>
      <c r="B15" t="s">
        <v>154</v>
      </c>
      <c r="C15">
        <v>7.93357636510801</v>
      </c>
    </row>
    <row r="16" spans="1:3" x14ac:dyDescent="0.45">
      <c r="A16" s="5">
        <v>2020</v>
      </c>
      <c r="B16" t="s">
        <v>153</v>
      </c>
      <c r="C16">
        <v>7.0499482511346603</v>
      </c>
    </row>
    <row r="17" spans="1:3" x14ac:dyDescent="0.45">
      <c r="A17" s="5">
        <v>2021</v>
      </c>
      <c r="B17" t="s">
        <v>152</v>
      </c>
      <c r="C17">
        <v>6.9328515900769103</v>
      </c>
    </row>
    <row r="18" spans="1:3" x14ac:dyDescent="0.45">
      <c r="A18" s="5">
        <v>2022</v>
      </c>
      <c r="B18" t="s">
        <v>151</v>
      </c>
      <c r="C18">
        <v>7.9354169321016501</v>
      </c>
    </row>
    <row r="19" spans="1:3" x14ac:dyDescent="0.45">
      <c r="A19" s="5">
        <v>2023</v>
      </c>
      <c r="B19" t="s">
        <v>150</v>
      </c>
      <c r="C19">
        <v>7.6866856563408001</v>
      </c>
    </row>
    <row r="20" spans="1:3" x14ac:dyDescent="0.45">
      <c r="A20" s="5">
        <v>2024</v>
      </c>
      <c r="B20" s="9"/>
      <c r="C20" s="9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44982-E295-1043-99F6-7D1788F5CFC3}">
  <dimension ref="A1:U126"/>
  <sheetViews>
    <sheetView tabSelected="1" topLeftCell="A40" zoomScale="40" zoomScaleNormal="40" workbookViewId="0">
      <selection activeCell="B24" sqref="B24"/>
    </sheetView>
  </sheetViews>
  <sheetFormatPr defaultColWidth="10.85546875" defaultRowHeight="15.9" x14ac:dyDescent="0.45"/>
  <cols>
    <col min="2" max="2" width="52.140625" customWidth="1"/>
    <col min="3" max="3" width="50.35546875" customWidth="1"/>
    <col min="4" max="4" width="22" customWidth="1"/>
    <col min="5" max="5" width="71" customWidth="1"/>
    <col min="6" max="6" width="57.5" customWidth="1"/>
    <col min="7" max="7" width="66" customWidth="1"/>
    <col min="8" max="8" width="46.5" customWidth="1"/>
    <col min="9" max="9" width="27.85546875" customWidth="1"/>
    <col min="10" max="11" width="28.140625" customWidth="1"/>
    <col min="21" max="21" width="20.140625" customWidth="1"/>
  </cols>
  <sheetData>
    <row r="1" spans="1:21" x14ac:dyDescent="0.45">
      <c r="A1" s="1" t="s">
        <v>0</v>
      </c>
      <c r="B1" s="14" t="s">
        <v>41</v>
      </c>
      <c r="C1" s="8" t="s">
        <v>42</v>
      </c>
      <c r="D1" s="7" t="s">
        <v>61</v>
      </c>
      <c r="E1" s="7" t="s">
        <v>139</v>
      </c>
      <c r="F1" s="13" t="s">
        <v>101</v>
      </c>
      <c r="G1" s="13" t="s">
        <v>149</v>
      </c>
      <c r="H1" s="12" t="s">
        <v>106</v>
      </c>
      <c r="I1" s="12" t="s">
        <v>140</v>
      </c>
      <c r="J1" s="10" t="s">
        <v>112</v>
      </c>
      <c r="K1" s="15"/>
      <c r="M1" s="14" t="s">
        <v>41</v>
      </c>
      <c r="N1" s="8" t="s">
        <v>42</v>
      </c>
      <c r="O1" s="7" t="s">
        <v>61</v>
      </c>
      <c r="P1" s="7" t="s">
        <v>139</v>
      </c>
      <c r="Q1" s="13" t="s">
        <v>101</v>
      </c>
      <c r="R1" s="13" t="s">
        <v>149</v>
      </c>
      <c r="S1" s="12" t="s">
        <v>106</v>
      </c>
      <c r="T1" s="12" t="s">
        <v>140</v>
      </c>
      <c r="U1" s="10" t="s">
        <v>112</v>
      </c>
    </row>
    <row r="2" spans="1:21" x14ac:dyDescent="0.45">
      <c r="A2" s="5">
        <v>2006</v>
      </c>
      <c r="B2">
        <v>15.5793779197378</v>
      </c>
      <c r="C2">
        <v>8.6347921209223593</v>
      </c>
      <c r="D2">
        <v>7.18767459258821</v>
      </c>
      <c r="E2">
        <v>4.6901807166875598</v>
      </c>
      <c r="F2">
        <v>6.6781766291429898</v>
      </c>
      <c r="G2" s="9"/>
      <c r="H2" s="9"/>
      <c r="I2" s="9"/>
      <c r="J2" s="9"/>
      <c r="K2" t="s">
        <v>163</v>
      </c>
      <c r="L2" s="5">
        <v>2006</v>
      </c>
      <c r="M2">
        <f>((B2)-($K$3))/(($K$4)-($K$3))</f>
        <v>0.97965275812357777</v>
      </c>
      <c r="N2">
        <f>((C2)-($K$3))/(($K$4)-($K$3))</f>
        <v>0.39431322257267021</v>
      </c>
      <c r="O2">
        <f>((D2)-($K$3))/(($K$4)-($K$3))</f>
        <v>0.27233977066900544</v>
      </c>
      <c r="P2">
        <f t="shared" ref="P2:Q17" si="0">((E2)-($K$3))/(($K$4)-($K$3))</f>
        <v>6.1833061167298371E-2</v>
      </c>
      <c r="Q2">
        <f t="shared" si="0"/>
        <v>0.22939562541299491</v>
      </c>
      <c r="R2" s="9"/>
      <c r="S2" s="9"/>
      <c r="T2" s="9"/>
      <c r="U2" s="9"/>
    </row>
    <row r="3" spans="1:21" x14ac:dyDescent="0.45">
      <c r="A3" s="5">
        <v>2007</v>
      </c>
      <c r="B3">
        <v>12.3038749308781</v>
      </c>
      <c r="C3">
        <v>9.8121539014742893</v>
      </c>
      <c r="D3">
        <v>7.2612755977357502</v>
      </c>
      <c r="E3">
        <v>5.5676045924747903</v>
      </c>
      <c r="F3">
        <v>6.2940433120186396</v>
      </c>
      <c r="G3" s="9"/>
      <c r="H3" s="9"/>
      <c r="I3" s="9"/>
      <c r="J3" s="9"/>
      <c r="K3">
        <f>MIN(B2:J20)</f>
        <v>3.9565808615614899</v>
      </c>
      <c r="L3" s="5">
        <v>2007</v>
      </c>
      <c r="M3">
        <f>((B3)-($K$3))/(($K$4)-($K$3))</f>
        <v>0.70356985645912107</v>
      </c>
      <c r="N3">
        <f t="shared" ref="N3:N19" si="1">((C3)-($K$3))/(($K$4)-($K$3))</f>
        <v>0.49354972389449242</v>
      </c>
      <c r="O3">
        <f t="shared" ref="O3:O19" si="2">((D3)-($K$3))/(($K$4)-($K$3))</f>
        <v>0.2785433916504742</v>
      </c>
      <c r="P3">
        <f t="shared" si="0"/>
        <v>0.13578864308583116</v>
      </c>
      <c r="Q3">
        <f t="shared" si="0"/>
        <v>0.1970181123475577</v>
      </c>
      <c r="R3" s="9"/>
      <c r="S3" s="9"/>
      <c r="T3" s="9"/>
      <c r="U3" s="9"/>
    </row>
    <row r="4" spans="1:21" x14ac:dyDescent="0.45">
      <c r="A4" s="5">
        <v>2008</v>
      </c>
      <c r="B4">
        <v>10.947376518889101</v>
      </c>
      <c r="C4">
        <v>9.4511643541060106</v>
      </c>
      <c r="D4">
        <v>6.8543782738932597</v>
      </c>
      <c r="E4">
        <v>5.4162138362876302</v>
      </c>
      <c r="F4">
        <v>7.5169758433242704</v>
      </c>
      <c r="G4" s="9"/>
      <c r="H4" s="9"/>
      <c r="I4" s="9"/>
      <c r="J4" s="9"/>
      <c r="K4">
        <f>MAX(B2:J20)</f>
        <v>15.8207816835329</v>
      </c>
      <c r="L4" s="5">
        <v>2008</v>
      </c>
      <c r="M4">
        <f t="shared" ref="M4:M20" si="3">((B4)-($K$3))/(($K$4)-($K$3))</f>
        <v>0.58923443409532483</v>
      </c>
      <c r="N4">
        <f t="shared" si="1"/>
        <v>0.46312293385737852</v>
      </c>
      <c r="O4">
        <f t="shared" si="2"/>
        <v>0.24424716471128127</v>
      </c>
      <c r="P4">
        <f t="shared" si="0"/>
        <v>0.12302834355458937</v>
      </c>
      <c r="Q4">
        <f t="shared" si="0"/>
        <v>0.3000956436247485</v>
      </c>
      <c r="R4" s="9"/>
      <c r="S4" s="9"/>
      <c r="T4" s="9"/>
      <c r="U4" s="9"/>
    </row>
    <row r="5" spans="1:21" x14ac:dyDescent="0.45">
      <c r="A5" s="5">
        <v>2009</v>
      </c>
      <c r="B5">
        <v>12.8159752215449</v>
      </c>
      <c r="C5">
        <v>9.7691379734902597</v>
      </c>
      <c r="D5">
        <v>6.9856383469150902</v>
      </c>
      <c r="E5">
        <v>4.8130543713389002</v>
      </c>
      <c r="F5">
        <v>5.9833510986524496</v>
      </c>
      <c r="G5" s="9"/>
      <c r="H5" s="9"/>
      <c r="I5" s="9"/>
      <c r="J5" s="9"/>
      <c r="L5" s="5">
        <v>2009</v>
      </c>
      <c r="M5">
        <f t="shared" si="3"/>
        <v>0.74673334453144335</v>
      </c>
      <c r="N5">
        <f t="shared" si="1"/>
        <v>0.48992403273926788</v>
      </c>
      <c r="O5">
        <f t="shared" si="2"/>
        <v>0.25531070577834997</v>
      </c>
      <c r="P5">
        <f t="shared" si="0"/>
        <v>7.2189734700992256E-2</v>
      </c>
      <c r="Q5">
        <f t="shared" si="0"/>
        <v>0.17083074262680781</v>
      </c>
      <c r="R5" s="9"/>
      <c r="S5" s="9"/>
      <c r="T5" s="9"/>
      <c r="U5" s="9"/>
    </row>
    <row r="6" spans="1:21" x14ac:dyDescent="0.45">
      <c r="A6" s="5">
        <v>2010</v>
      </c>
      <c r="B6">
        <v>15.8207816835329</v>
      </c>
      <c r="C6">
        <v>8.1912320339749503</v>
      </c>
      <c r="D6">
        <v>6.8139193120264201</v>
      </c>
      <c r="E6">
        <v>5.0523867276910996</v>
      </c>
      <c r="F6">
        <v>6.7797967872703504</v>
      </c>
      <c r="G6" s="9"/>
      <c r="H6">
        <v>9.5777935877681895</v>
      </c>
      <c r="I6" s="9"/>
      <c r="J6" s="9"/>
      <c r="L6" s="5">
        <v>2010</v>
      </c>
      <c r="M6">
        <f t="shared" si="3"/>
        <v>1</v>
      </c>
      <c r="N6">
        <f t="shared" si="1"/>
        <v>0.35692679481379613</v>
      </c>
      <c r="O6">
        <f t="shared" si="2"/>
        <v>0.24083699301291342</v>
      </c>
      <c r="P6">
        <f t="shared" si="0"/>
        <v>9.2362383490700695E-2</v>
      </c>
      <c r="Q6">
        <f t="shared" si="0"/>
        <v>0.23796090171371037</v>
      </c>
      <c r="R6" s="9"/>
      <c r="S6">
        <f t="shared" ref="S6:S7" si="4">((H6)-($K$3))/(($K$4)-($K$3))</f>
        <v>0.47379615454559149</v>
      </c>
      <c r="T6" s="9"/>
      <c r="U6" s="9"/>
    </row>
    <row r="7" spans="1:21" x14ac:dyDescent="0.45">
      <c r="A7" s="5">
        <v>2011</v>
      </c>
      <c r="B7">
        <v>14.2806988961656</v>
      </c>
      <c r="C7">
        <v>10.35565981239</v>
      </c>
      <c r="D7">
        <v>6.6856557909101904</v>
      </c>
      <c r="E7">
        <v>5.1480875460973099</v>
      </c>
      <c r="F7">
        <v>7.1864868550908403</v>
      </c>
      <c r="G7" s="9"/>
      <c r="H7">
        <v>10.051783929935899</v>
      </c>
      <c r="I7">
        <v>7.90794613757242</v>
      </c>
      <c r="J7" s="9"/>
      <c r="L7" s="5">
        <v>2011</v>
      </c>
      <c r="M7">
        <f t="shared" si="3"/>
        <v>0.87019076881139701</v>
      </c>
      <c r="N7">
        <f t="shared" si="1"/>
        <v>0.53936030305370453</v>
      </c>
      <c r="O7">
        <f t="shared" si="2"/>
        <v>0.23002602284805432</v>
      </c>
      <c r="P7">
        <f t="shared" si="0"/>
        <v>0.1004287353539447</v>
      </c>
      <c r="Q7">
        <f t="shared" si="0"/>
        <v>0.27223965962779906</v>
      </c>
      <c r="R7" s="9"/>
      <c r="S7">
        <f t="shared" si="4"/>
        <v>0.51374746262610904</v>
      </c>
      <c r="T7">
        <f t="shared" ref="S7:T19" si="5">((I7)-($K$3))/(($K$4)-($K$3))</f>
        <v>0.33304942619425021</v>
      </c>
      <c r="U7" s="9"/>
    </row>
    <row r="8" spans="1:21" x14ac:dyDescent="0.45">
      <c r="A8" s="5">
        <v>2012</v>
      </c>
      <c r="B8">
        <v>10.767944085947301</v>
      </c>
      <c r="C8">
        <v>5.8517948682953103</v>
      </c>
      <c r="D8">
        <v>6.4918749532293401</v>
      </c>
      <c r="E8">
        <v>5.0976642316604304</v>
      </c>
      <c r="F8">
        <v>7.1011362967974998</v>
      </c>
      <c r="G8" s="9"/>
      <c r="H8">
        <v>5.7532944267222703</v>
      </c>
      <c r="I8" s="9"/>
      <c r="J8" s="9"/>
      <c r="L8" s="5">
        <v>2012</v>
      </c>
      <c r="M8">
        <f t="shared" si="3"/>
        <v>0.57411058077943122</v>
      </c>
      <c r="N8">
        <f t="shared" si="1"/>
        <v>0.15974223929386444</v>
      </c>
      <c r="O8">
        <f t="shared" si="2"/>
        <v>0.21369278299577654</v>
      </c>
      <c r="P8">
        <f t="shared" si="0"/>
        <v>9.6178696502318042E-2</v>
      </c>
      <c r="Q8">
        <f t="shared" si="0"/>
        <v>0.26504570197535615</v>
      </c>
      <c r="R8" s="9"/>
      <c r="S8">
        <f t="shared" si="5"/>
        <v>0.15143991509596094</v>
      </c>
      <c r="T8" s="9"/>
      <c r="U8" s="9"/>
    </row>
    <row r="9" spans="1:21" x14ac:dyDescent="0.45">
      <c r="A9" s="5">
        <v>2013</v>
      </c>
      <c r="B9">
        <v>7.53841423430449</v>
      </c>
      <c r="C9">
        <v>6.5177143879056096</v>
      </c>
      <c r="D9">
        <v>6.4424031059610103</v>
      </c>
      <c r="E9">
        <v>4.5531830047923298</v>
      </c>
      <c r="F9">
        <v>6.4952449132967702</v>
      </c>
      <c r="G9" s="9"/>
      <c r="H9" s="9"/>
      <c r="I9">
        <v>8.7239741131650401</v>
      </c>
      <c r="J9" s="9"/>
      <c r="L9" s="5">
        <v>2013</v>
      </c>
      <c r="M9">
        <f t="shared" si="3"/>
        <v>0.30190262508956978</v>
      </c>
      <c r="N9">
        <f t="shared" si="1"/>
        <v>0.21587071601157792</v>
      </c>
      <c r="O9">
        <f t="shared" si="2"/>
        <v>0.20952294062622456</v>
      </c>
      <c r="P9">
        <f t="shared" si="0"/>
        <v>5.028591071435571E-2</v>
      </c>
      <c r="Q9">
        <f t="shared" si="0"/>
        <v>0.21397682741798399</v>
      </c>
      <c r="R9" s="9"/>
      <c r="S9" s="9"/>
      <c r="T9">
        <f t="shared" si="5"/>
        <v>0.40183012097829429</v>
      </c>
      <c r="U9" s="9"/>
    </row>
    <row r="10" spans="1:21" x14ac:dyDescent="0.45">
      <c r="A10" s="5">
        <v>2014</v>
      </c>
      <c r="B10">
        <v>10.070958454508199</v>
      </c>
      <c r="C10">
        <v>5.5779475364303002</v>
      </c>
      <c r="D10">
        <v>6.52673823235863</v>
      </c>
      <c r="E10">
        <v>5.1101725536470202</v>
      </c>
      <c r="F10">
        <v>6.2888651303537904</v>
      </c>
      <c r="G10">
        <v>7.9599290957844202</v>
      </c>
      <c r="H10" s="9"/>
      <c r="I10" s="9"/>
      <c r="J10" s="9"/>
      <c r="L10" s="5">
        <v>2014</v>
      </c>
      <c r="M10">
        <f t="shared" si="3"/>
        <v>0.51536362918127987</v>
      </c>
      <c r="N10">
        <f t="shared" si="1"/>
        <v>0.1366604206383786</v>
      </c>
      <c r="O10">
        <f t="shared" si="2"/>
        <v>0.21663131039028308</v>
      </c>
      <c r="P10">
        <f t="shared" si="0"/>
        <v>9.7232987657220396E-2</v>
      </c>
      <c r="Q10">
        <f t="shared" si="0"/>
        <v>0.19658165803069722</v>
      </c>
      <c r="R10">
        <f t="shared" ref="R10:R19" si="6">((G10)-($K$3))/(($K$4)-($K$3))</f>
        <v>0.33743092301751137</v>
      </c>
      <c r="S10" s="9"/>
      <c r="T10" s="9"/>
      <c r="U10" s="9"/>
    </row>
    <row r="11" spans="1:21" x14ac:dyDescent="0.45">
      <c r="A11" s="5">
        <v>2015</v>
      </c>
      <c r="B11">
        <v>9.2887703574552596</v>
      </c>
      <c r="C11">
        <v>5.9559528368755501</v>
      </c>
      <c r="D11">
        <v>6.8043338130964903</v>
      </c>
      <c r="E11">
        <v>5.1725102732285997</v>
      </c>
      <c r="F11">
        <v>6.0223109204137302</v>
      </c>
      <c r="G11">
        <v>9.4968060152577696</v>
      </c>
      <c r="H11">
        <v>8.4511307205752892</v>
      </c>
      <c r="I11">
        <v>7.94812620564214</v>
      </c>
      <c r="J11">
        <v>13.150991188815</v>
      </c>
      <c r="L11" s="5">
        <v>2015</v>
      </c>
      <c r="M11">
        <f t="shared" si="3"/>
        <v>0.44943520224464212</v>
      </c>
      <c r="N11">
        <f t="shared" si="1"/>
        <v>0.16852142047455965</v>
      </c>
      <c r="O11">
        <f t="shared" si="2"/>
        <v>0.24002905836364666</v>
      </c>
      <c r="P11">
        <f t="shared" si="0"/>
        <v>0.10248725808950572</v>
      </c>
      <c r="Q11">
        <f t="shared" si="0"/>
        <v>0.17411455603707399</v>
      </c>
      <c r="R11">
        <f t="shared" si="6"/>
        <v>0.46696994065005137</v>
      </c>
      <c r="S11">
        <f t="shared" si="5"/>
        <v>0.37883292153065262</v>
      </c>
      <c r="T11">
        <f t="shared" ref="T11:T18" si="7">((I11)-($K$3))/(($K$4)-($K$3))</f>
        <v>0.33643609072165021</v>
      </c>
      <c r="U11">
        <f t="shared" ref="U11:U18" si="8">((J11)-($K$3))/(($K$4)-($K$3))</f>
        <v>0.77497089481377524</v>
      </c>
    </row>
    <row r="12" spans="1:21" x14ac:dyDescent="0.45">
      <c r="A12" s="5">
        <v>2016</v>
      </c>
      <c r="B12">
        <v>8.8140255484578809</v>
      </c>
      <c r="C12">
        <v>5.5118695622263996</v>
      </c>
      <c r="D12">
        <v>6.6746918325194304</v>
      </c>
      <c r="E12">
        <v>5.37937045492761</v>
      </c>
      <c r="F12">
        <v>6.5305404538829697</v>
      </c>
      <c r="G12">
        <v>8.1525003497457007</v>
      </c>
      <c r="H12" s="9"/>
      <c r="I12" s="9"/>
      <c r="J12">
        <v>13.181178181005301</v>
      </c>
      <c r="L12" s="5">
        <v>2016</v>
      </c>
      <c r="M12">
        <f t="shared" si="3"/>
        <v>0.40942030228457105</v>
      </c>
      <c r="N12">
        <f t="shared" si="1"/>
        <v>0.13109089470102847</v>
      </c>
      <c r="O12">
        <f t="shared" si="2"/>
        <v>0.22910190174160308</v>
      </c>
      <c r="P12">
        <f t="shared" si="0"/>
        <v>0.11992291893198946</v>
      </c>
      <c r="Q12">
        <f t="shared" si="0"/>
        <v>0.21695178891061445</v>
      </c>
      <c r="R12">
        <f t="shared" si="6"/>
        <v>0.35366221047217555</v>
      </c>
      <c r="S12" s="9"/>
      <c r="T12" s="9"/>
      <c r="U12">
        <f t="shared" si="8"/>
        <v>0.77751527118124164</v>
      </c>
    </row>
    <row r="13" spans="1:21" x14ac:dyDescent="0.45">
      <c r="A13" s="5">
        <v>2017</v>
      </c>
      <c r="B13">
        <v>7.8329156984324904</v>
      </c>
      <c r="C13">
        <v>8.6116842760071304</v>
      </c>
      <c r="D13">
        <v>6.8129584541495696</v>
      </c>
      <c r="E13">
        <v>5.56171095719343</v>
      </c>
      <c r="F13">
        <v>3.9565808615614899</v>
      </c>
      <c r="G13">
        <v>7.68500362801477</v>
      </c>
      <c r="H13" s="9"/>
      <c r="I13">
        <v>7.4384257959417504</v>
      </c>
      <c r="J13">
        <v>13.065775746581</v>
      </c>
      <c r="L13" s="5">
        <v>2017</v>
      </c>
      <c r="M13">
        <f t="shared" si="3"/>
        <v>0.32672532225620998</v>
      </c>
      <c r="N13">
        <f t="shared" si="1"/>
        <v>0.39236552754778198</v>
      </c>
      <c r="O13">
        <f t="shared" si="2"/>
        <v>0.24075600501454178</v>
      </c>
      <c r="P13">
        <f t="shared" si="0"/>
        <v>0.13529188520303759</v>
      </c>
      <c r="Q13">
        <f t="shared" si="0"/>
        <v>0</v>
      </c>
      <c r="R13">
        <f t="shared" si="6"/>
        <v>0.31425823132971448</v>
      </c>
      <c r="S13" s="9"/>
      <c r="T13">
        <f t="shared" si="7"/>
        <v>0.29347488184220577</v>
      </c>
      <c r="U13">
        <f t="shared" si="8"/>
        <v>0.76778832571260247</v>
      </c>
    </row>
    <row r="14" spans="1:21" x14ac:dyDescent="0.45">
      <c r="A14" s="5">
        <v>2018</v>
      </c>
      <c r="B14">
        <v>8.2809756195883502</v>
      </c>
      <c r="C14">
        <v>8.0093782610781705</v>
      </c>
      <c r="D14">
        <v>8.2268515193426701</v>
      </c>
      <c r="E14">
        <v>4.9526012508425596</v>
      </c>
      <c r="F14">
        <v>4.4682226346035598</v>
      </c>
      <c r="G14">
        <v>7.8813579932939897</v>
      </c>
      <c r="H14">
        <v>9.18105699233816</v>
      </c>
      <c r="I14" s="9"/>
      <c r="J14">
        <v>13.9980651651386</v>
      </c>
      <c r="L14" s="5">
        <v>2018</v>
      </c>
      <c r="M14">
        <f t="shared" si="3"/>
        <v>0.36449102833951352</v>
      </c>
      <c r="N14">
        <f t="shared" si="1"/>
        <v>0.34159885358744707</v>
      </c>
      <c r="O14">
        <f t="shared" si="2"/>
        <v>0.35992906069771102</v>
      </c>
      <c r="P14">
        <f t="shared" si="0"/>
        <v>8.395174729649986E-2</v>
      </c>
      <c r="Q14">
        <f t="shared" si="0"/>
        <v>4.3124840915922155E-2</v>
      </c>
      <c r="R14">
        <f t="shared" si="6"/>
        <v>0.33080838655935196</v>
      </c>
      <c r="S14">
        <f t="shared" si="5"/>
        <v>0.44035634672513468</v>
      </c>
      <c r="T14" s="9"/>
      <c r="U14">
        <f t="shared" si="8"/>
        <v>0.84636836937058613</v>
      </c>
    </row>
    <row r="15" spans="1:21" x14ac:dyDescent="0.45">
      <c r="A15" s="5">
        <v>2019</v>
      </c>
      <c r="B15">
        <v>6.89260366530669</v>
      </c>
      <c r="C15">
        <v>8.0491195383479308</v>
      </c>
      <c r="D15">
        <v>7.5670582163456999</v>
      </c>
      <c r="E15">
        <v>5.1092714981869403</v>
      </c>
      <c r="F15">
        <v>7.4238893494394302</v>
      </c>
      <c r="G15">
        <v>7.93357636510801</v>
      </c>
      <c r="H15" s="9"/>
      <c r="I15">
        <v>7.4333868391167197</v>
      </c>
      <c r="J15">
        <v>14.668504639168299</v>
      </c>
      <c r="L15" s="5">
        <v>2019</v>
      </c>
      <c r="M15">
        <f t="shared" si="3"/>
        <v>0.24746907506049254</v>
      </c>
      <c r="N15">
        <f t="shared" si="1"/>
        <v>0.34494853367682682</v>
      </c>
      <c r="O15">
        <f t="shared" si="2"/>
        <v>0.30431694548679061</v>
      </c>
      <c r="P15">
        <f t="shared" si="0"/>
        <v>9.7157040235763131E-2</v>
      </c>
      <c r="Q15">
        <f t="shared" si="0"/>
        <v>0.2922496457963526</v>
      </c>
      <c r="R15">
        <f t="shared" si="6"/>
        <v>0.33520972573066105</v>
      </c>
      <c r="S15" s="9"/>
      <c r="T15">
        <f t="shared" si="7"/>
        <v>0.29305016239412474</v>
      </c>
      <c r="U15">
        <f t="shared" si="8"/>
        <v>0.90287782028851959</v>
      </c>
    </row>
    <row r="16" spans="1:21" x14ac:dyDescent="0.45">
      <c r="A16" s="5">
        <v>2020</v>
      </c>
      <c r="B16">
        <v>6.7585812960279004</v>
      </c>
      <c r="C16">
        <v>8.3063037663271704</v>
      </c>
      <c r="D16">
        <v>7.4473411600999402</v>
      </c>
      <c r="E16">
        <v>4.8937261377967696</v>
      </c>
      <c r="F16">
        <v>4.6672803037092896</v>
      </c>
      <c r="G16">
        <v>7.0499482511346603</v>
      </c>
      <c r="H16" s="9"/>
      <c r="I16" s="9"/>
      <c r="J16">
        <v>11.9877706588181</v>
      </c>
      <c r="L16" s="5">
        <v>2020</v>
      </c>
      <c r="M16">
        <f t="shared" si="3"/>
        <v>0.23617270783864033</v>
      </c>
      <c r="N16">
        <f t="shared" si="1"/>
        <v>0.36662586633820238</v>
      </c>
      <c r="O16">
        <f t="shared" si="2"/>
        <v>0.2942263327230506</v>
      </c>
      <c r="P16">
        <f t="shared" si="0"/>
        <v>7.8989330195740837E-2</v>
      </c>
      <c r="Q16">
        <f t="shared" si="0"/>
        <v>5.990284999488963E-2</v>
      </c>
      <c r="R16">
        <f t="shared" si="6"/>
        <v>0.26073120608718442</v>
      </c>
      <c r="S16" s="9"/>
      <c r="T16" s="9"/>
      <c r="U16">
        <f t="shared" si="8"/>
        <v>0.67692631958686877</v>
      </c>
    </row>
    <row r="17" spans="1:21" x14ac:dyDescent="0.45">
      <c r="A17" s="5">
        <v>2021</v>
      </c>
      <c r="B17">
        <v>6.91848462306963</v>
      </c>
      <c r="C17">
        <v>7.3489496736972004</v>
      </c>
      <c r="D17">
        <v>7.9263716882547</v>
      </c>
      <c r="E17">
        <v>4.9884387926393501</v>
      </c>
      <c r="F17">
        <v>4.5793996219439501</v>
      </c>
      <c r="G17">
        <v>6.9328515900769103</v>
      </c>
      <c r="H17">
        <v>7.8298697443902503</v>
      </c>
      <c r="I17" s="9"/>
      <c r="J17">
        <v>12.237957045992101</v>
      </c>
      <c r="L17" s="5">
        <v>2021</v>
      </c>
      <c r="M17">
        <f t="shared" si="3"/>
        <v>0.24965050794006843</v>
      </c>
      <c r="N17">
        <f t="shared" si="1"/>
        <v>0.28593319204892037</v>
      </c>
      <c r="O17">
        <f t="shared" si="2"/>
        <v>0.33460246385424647</v>
      </c>
      <c r="P17">
        <f t="shared" si="0"/>
        <v>8.6972392541346241E-2</v>
      </c>
      <c r="Q17">
        <f t="shared" si="0"/>
        <v>5.2495635376388523E-2</v>
      </c>
      <c r="R17">
        <f t="shared" si="6"/>
        <v>0.25086145903764884</v>
      </c>
      <c r="S17">
        <f t="shared" si="5"/>
        <v>0.32646858738734302</v>
      </c>
      <c r="T17" s="9"/>
      <c r="U17">
        <f t="shared" si="8"/>
        <v>0.69801382399851686</v>
      </c>
    </row>
    <row r="18" spans="1:21" x14ac:dyDescent="0.45">
      <c r="A18" s="5">
        <v>2022</v>
      </c>
      <c r="B18">
        <v>7.7347391241406598</v>
      </c>
      <c r="C18">
        <v>7.4547507984571801</v>
      </c>
      <c r="D18">
        <v>7.0637220175177902</v>
      </c>
      <c r="E18">
        <v>4.7554207036376601</v>
      </c>
      <c r="F18">
        <v>4.4734372703682403</v>
      </c>
      <c r="G18">
        <v>7.9354169321016501</v>
      </c>
      <c r="H18" s="9"/>
      <c r="I18">
        <v>7.4345200759796501</v>
      </c>
      <c r="J18">
        <v>9.6441055261866904</v>
      </c>
      <c r="L18" s="5">
        <v>2022</v>
      </c>
      <c r="M18">
        <f t="shared" si="3"/>
        <v>0.31845029591730845</v>
      </c>
      <c r="N18">
        <f t="shared" si="1"/>
        <v>0.29485087022611761</v>
      </c>
      <c r="O18">
        <f t="shared" si="2"/>
        <v>0.26189215797849275</v>
      </c>
      <c r="P18">
        <f t="shared" ref="P18:P19" si="9">((E18)-($K$3))/(($K$4)-($K$3))</f>
        <v>6.7331955524285475E-2</v>
      </c>
      <c r="Q18">
        <f t="shared" ref="Q18:Q19" si="10">((F18)-($K$3))/(($K$4)-($K$3))</f>
        <v>4.3564367845963958E-2</v>
      </c>
      <c r="R18">
        <f t="shared" si="6"/>
        <v>0.33536486192746512</v>
      </c>
      <c r="S18" s="9"/>
      <c r="T18">
        <f t="shared" si="7"/>
        <v>0.29314567973068495</v>
      </c>
      <c r="U18">
        <f t="shared" si="8"/>
        <v>0.47938540066621493</v>
      </c>
    </row>
    <row r="19" spans="1:21" x14ac:dyDescent="0.45">
      <c r="A19" s="5">
        <v>2023</v>
      </c>
      <c r="B19">
        <v>10.7585549813419</v>
      </c>
      <c r="C19">
        <v>7.5463836649224598</v>
      </c>
      <c r="D19">
        <v>7.1200807995664199</v>
      </c>
      <c r="E19">
        <v>4.9685907052893103</v>
      </c>
      <c r="F19">
        <v>4.5802384855279099</v>
      </c>
      <c r="G19">
        <v>7.6866856563408001</v>
      </c>
      <c r="H19">
        <v>7.7388002941992404</v>
      </c>
      <c r="I19" s="9"/>
      <c r="J19" s="9"/>
      <c r="L19" s="5">
        <v>2023</v>
      </c>
      <c r="M19">
        <f t="shared" si="3"/>
        <v>0.57331919965344647</v>
      </c>
      <c r="N19">
        <f t="shared" si="1"/>
        <v>0.30257434590225285</v>
      </c>
      <c r="O19">
        <f t="shared" si="2"/>
        <v>0.26664248064196777</v>
      </c>
      <c r="P19">
        <f t="shared" si="9"/>
        <v>8.5299453280803475E-2</v>
      </c>
      <c r="Q19">
        <f t="shared" si="10"/>
        <v>5.2566340820147224E-2</v>
      </c>
      <c r="R19">
        <f t="shared" si="6"/>
        <v>0.31440000474970881</v>
      </c>
      <c r="S19">
        <f t="shared" si="5"/>
        <v>0.31879260047869618</v>
      </c>
      <c r="T19" s="9"/>
      <c r="U19" s="9"/>
    </row>
    <row r="20" spans="1:21" x14ac:dyDescent="0.45">
      <c r="A20" s="5">
        <v>2024</v>
      </c>
      <c r="B20">
        <v>10.6088614615125</v>
      </c>
      <c r="C20" s="9"/>
      <c r="D20" s="9"/>
      <c r="E20" s="9"/>
      <c r="F20" s="9"/>
      <c r="G20" s="9"/>
      <c r="H20" s="9"/>
      <c r="I20" s="9"/>
      <c r="J20" s="9"/>
      <c r="L20" s="5">
        <v>2024</v>
      </c>
      <c r="M20">
        <f t="shared" si="3"/>
        <v>0.56070195538426815</v>
      </c>
      <c r="N20" s="9"/>
      <c r="O20" s="9"/>
      <c r="P20" s="9"/>
      <c r="Q20" s="9"/>
      <c r="R20" s="9"/>
      <c r="S20" s="9"/>
      <c r="T20" s="9"/>
      <c r="U20" s="9"/>
    </row>
    <row r="21" spans="1:21" x14ac:dyDescent="0.45">
      <c r="A21" t="s">
        <v>164</v>
      </c>
      <c r="B21" s="16">
        <f>AVERAGE(B2:B20)</f>
        <v>10.21125864846535</v>
      </c>
      <c r="C21" s="16">
        <f>AVERAGE(C2:C19)</f>
        <v>7.8308882981626828</v>
      </c>
      <c r="D21" s="16">
        <f t="shared" ref="D21:F21" si="11">AVERAGE(D2:D19)</f>
        <v>7.0496093170283674</v>
      </c>
      <c r="E21" s="16">
        <f t="shared" si="11"/>
        <v>5.0683437974677394</v>
      </c>
      <c r="F21" s="16">
        <f t="shared" si="11"/>
        <v>5.9458875981887873</v>
      </c>
      <c r="G21" s="16">
        <f>AVERAGE(G10:G19,G8,G5,G2)</f>
        <v>7.8714075876858676</v>
      </c>
      <c r="H21" s="16">
        <f>AVERAGE(H19,H17,H14,H11,H6,H7,H8,)</f>
        <v>7.3229662119911625</v>
      </c>
      <c r="I21" s="16">
        <f>AVERAGE(I18,I15,I13,I11,I9,I7,)</f>
        <v>6.698054166773959</v>
      </c>
      <c r="J21" s="16">
        <f>AVERAGE(J11:J18)</f>
        <v>12.741793518963139</v>
      </c>
      <c r="L21" t="s">
        <v>164</v>
      </c>
      <c r="M21" s="16">
        <f>AVERAGE(M2:M20)</f>
        <v>0.52718913652580546</v>
      </c>
      <c r="N21" s="16">
        <f>AVERAGE(N2:N19)</f>
        <v>0.32655443840990372</v>
      </c>
      <c r="O21" s="16">
        <f t="shared" ref="O21:Q21" si="12">AVERAGE(O2:O19)</f>
        <v>0.26070263828802304</v>
      </c>
      <c r="P21" s="16">
        <f t="shared" si="12"/>
        <v>9.3707359862567924E-2</v>
      </c>
      <c r="Q21" s="16">
        <f t="shared" si="12"/>
        <v>0.16767304991527821</v>
      </c>
      <c r="R21" s="16">
        <f>AVERAGE(R10:R19,R8,R5,R2)</f>
        <v>0.32996969495614731</v>
      </c>
      <c r="S21" s="16">
        <f>AVERAGE(S19,S17,S14,S11,S6,S7,S8,)</f>
        <v>0.32542924854868605</v>
      </c>
      <c r="T21" s="16">
        <f>AVERAGE(T18,T15,T13,T11,T9,T7,)</f>
        <v>0.27871233740874429</v>
      </c>
      <c r="U21" s="16">
        <f>AVERAGE(U11:U18)</f>
        <v>0.74048077820229075</v>
      </c>
    </row>
    <row r="22" spans="1:21" x14ac:dyDescent="0.45">
      <c r="A22" t="s">
        <v>165</v>
      </c>
      <c r="B22">
        <f>VARP(B2:B20)</f>
        <v>7.8198038738992786</v>
      </c>
      <c r="C22">
        <f>VARP(C2:C19)</f>
        <v>2.1354523469947564</v>
      </c>
      <c r="D22">
        <f t="shared" ref="D22:F22" si="13">VARP(D2:D19)</f>
        <v>0.22720515916968609</v>
      </c>
      <c r="E22">
        <f t="shared" si="13"/>
        <v>7.5771503553072758E-2</v>
      </c>
      <c r="F22">
        <f t="shared" si="13"/>
        <v>1.2957731243114261</v>
      </c>
      <c r="G22">
        <f>VARP(G10:G19,G8,G5,G2)</f>
        <v>0.43613818406179589</v>
      </c>
      <c r="H22">
        <f>VARP(H6,H7,H8,H11,H14,H17,H19,)</f>
        <v>9.2219402461600026</v>
      </c>
      <c r="I22">
        <f>VARP(I7,I9,I11,I13,I15,I18,)</f>
        <v>7.6608637510427835</v>
      </c>
      <c r="J22">
        <f>VARP(J11:J18)</f>
        <v>2.0217466066846441</v>
      </c>
      <c r="L22" t="s">
        <v>183</v>
      </c>
      <c r="M22">
        <f>MIN(M2:M20)</f>
        <v>0.23617270783864033</v>
      </c>
      <c r="N22">
        <f t="shared" ref="N22:U22" si="14">MIN(N2:N20)</f>
        <v>0.13109089470102847</v>
      </c>
      <c r="O22">
        <f t="shared" si="14"/>
        <v>0.20952294062622456</v>
      </c>
      <c r="P22">
        <f t="shared" si="14"/>
        <v>5.028591071435571E-2</v>
      </c>
      <c r="Q22">
        <f t="shared" si="14"/>
        <v>0</v>
      </c>
      <c r="R22">
        <f t="shared" si="14"/>
        <v>0.25086145903764884</v>
      </c>
      <c r="S22">
        <f t="shared" si="14"/>
        <v>0.15143991509596094</v>
      </c>
      <c r="T22">
        <f t="shared" si="14"/>
        <v>0.29305016239412474</v>
      </c>
      <c r="U22">
        <f t="shared" si="14"/>
        <v>0.47938540066621493</v>
      </c>
    </row>
    <row r="23" spans="1:21" x14ac:dyDescent="0.45">
      <c r="L23" t="s">
        <v>184</v>
      </c>
      <c r="M23">
        <f>MAX(M2:M20)</f>
        <v>1</v>
      </c>
      <c r="N23">
        <f t="shared" ref="N23:U23" si="15">MAX(N2:N20)</f>
        <v>0.53936030305370453</v>
      </c>
      <c r="O23">
        <f t="shared" si="15"/>
        <v>0.35992906069771102</v>
      </c>
      <c r="P23">
        <f t="shared" si="15"/>
        <v>0.13578864308583116</v>
      </c>
      <c r="Q23">
        <f t="shared" si="15"/>
        <v>0.3000956436247485</v>
      </c>
      <c r="R23">
        <f t="shared" si="15"/>
        <v>0.46696994065005137</v>
      </c>
      <c r="S23">
        <f t="shared" si="15"/>
        <v>0.51374746262610904</v>
      </c>
      <c r="T23">
        <f t="shared" si="15"/>
        <v>0.40183012097829429</v>
      </c>
      <c r="U23">
        <f t="shared" si="15"/>
        <v>0.90287782028851959</v>
      </c>
    </row>
    <row r="55" spans="1:9" x14ac:dyDescent="0.45">
      <c r="A55" s="1" t="s">
        <v>0</v>
      </c>
      <c r="B55" s="3" t="s">
        <v>79</v>
      </c>
      <c r="C55" s="7" t="s">
        <v>80</v>
      </c>
      <c r="D55" s="13" t="s">
        <v>81</v>
      </c>
      <c r="E55" s="13"/>
      <c r="F55" s="12" t="s">
        <v>82</v>
      </c>
      <c r="G55" s="12"/>
      <c r="H55" s="10" t="s">
        <v>84</v>
      </c>
      <c r="I55" s="10"/>
    </row>
    <row r="56" spans="1:9" x14ac:dyDescent="0.45">
      <c r="A56" s="5">
        <v>2006</v>
      </c>
      <c r="B56" s="11" t="s">
        <v>166</v>
      </c>
      <c r="C56" t="s">
        <v>167</v>
      </c>
      <c r="D56" t="s">
        <v>160</v>
      </c>
    </row>
    <row r="57" spans="1:9" x14ac:dyDescent="0.45">
      <c r="A57" s="5">
        <v>2007</v>
      </c>
      <c r="B57" s="11" t="s">
        <v>166</v>
      </c>
      <c r="C57" t="s">
        <v>167</v>
      </c>
      <c r="D57" t="s">
        <v>160</v>
      </c>
    </row>
    <row r="58" spans="1:9" x14ac:dyDescent="0.45">
      <c r="A58" s="5">
        <v>2008</v>
      </c>
      <c r="B58" s="11" t="s">
        <v>166</v>
      </c>
      <c r="C58" t="s">
        <v>167</v>
      </c>
      <c r="D58" t="s">
        <v>160</v>
      </c>
    </row>
    <row r="59" spans="1:9" x14ac:dyDescent="0.45">
      <c r="A59" s="5">
        <v>2009</v>
      </c>
      <c r="B59" s="11" t="s">
        <v>166</v>
      </c>
      <c r="C59" t="s">
        <v>167</v>
      </c>
      <c r="D59" t="s">
        <v>160</v>
      </c>
    </row>
    <row r="60" spans="1:9" x14ac:dyDescent="0.45">
      <c r="A60" s="5">
        <v>2010</v>
      </c>
      <c r="B60" s="11" t="s">
        <v>166</v>
      </c>
      <c r="C60" t="s">
        <v>167</v>
      </c>
      <c r="D60" t="s">
        <v>160</v>
      </c>
      <c r="F60" t="s">
        <v>83</v>
      </c>
    </row>
    <row r="61" spans="1:9" x14ac:dyDescent="0.45">
      <c r="A61" s="5">
        <v>2011</v>
      </c>
      <c r="B61" s="11" t="s">
        <v>166</v>
      </c>
      <c r="C61" t="s">
        <v>167</v>
      </c>
      <c r="D61" t="s">
        <v>160</v>
      </c>
      <c r="F61" t="s">
        <v>162</v>
      </c>
    </row>
    <row r="62" spans="1:9" x14ac:dyDescent="0.45">
      <c r="A62" s="5">
        <v>2012</v>
      </c>
      <c r="B62" s="11" t="s">
        <v>166</v>
      </c>
      <c r="C62" t="s">
        <v>167</v>
      </c>
      <c r="D62" t="s">
        <v>160</v>
      </c>
      <c r="F62" t="s">
        <v>83</v>
      </c>
    </row>
    <row r="63" spans="1:9" x14ac:dyDescent="0.45">
      <c r="A63" s="5">
        <v>2013</v>
      </c>
      <c r="B63" s="11" t="s">
        <v>166</v>
      </c>
      <c r="C63" t="s">
        <v>167</v>
      </c>
      <c r="D63" t="s">
        <v>160</v>
      </c>
      <c r="F63" t="s">
        <v>86</v>
      </c>
    </row>
    <row r="64" spans="1:9" x14ac:dyDescent="0.45">
      <c r="A64" s="5">
        <v>2014</v>
      </c>
      <c r="B64" s="11" t="s">
        <v>166</v>
      </c>
      <c r="C64" t="s">
        <v>167</v>
      </c>
      <c r="D64" t="s">
        <v>161</v>
      </c>
    </row>
    <row r="65" spans="1:8" x14ac:dyDescent="0.45">
      <c r="A65" s="5">
        <v>2015</v>
      </c>
      <c r="B65" s="11" t="s">
        <v>166</v>
      </c>
      <c r="C65" t="s">
        <v>167</v>
      </c>
      <c r="D65" t="s">
        <v>161</v>
      </c>
      <c r="F65" t="s">
        <v>162</v>
      </c>
      <c r="H65" t="s">
        <v>85</v>
      </c>
    </row>
    <row r="66" spans="1:8" x14ac:dyDescent="0.45">
      <c r="A66" s="5">
        <v>2016</v>
      </c>
      <c r="B66" s="11" t="s">
        <v>166</v>
      </c>
      <c r="C66" t="s">
        <v>167</v>
      </c>
      <c r="D66" t="s">
        <v>161</v>
      </c>
      <c r="H66" t="s">
        <v>85</v>
      </c>
    </row>
    <row r="67" spans="1:8" x14ac:dyDescent="0.45">
      <c r="A67" s="5">
        <v>2017</v>
      </c>
      <c r="B67" s="11" t="s">
        <v>166</v>
      </c>
      <c r="C67" t="s">
        <v>167</v>
      </c>
      <c r="D67" t="s">
        <v>161</v>
      </c>
      <c r="F67" t="s">
        <v>86</v>
      </c>
      <c r="H67" t="s">
        <v>85</v>
      </c>
    </row>
    <row r="68" spans="1:8" x14ac:dyDescent="0.45">
      <c r="A68" s="5">
        <v>2018</v>
      </c>
      <c r="B68" s="11" t="s">
        <v>166</v>
      </c>
      <c r="C68" t="s">
        <v>167</v>
      </c>
      <c r="D68" t="s">
        <v>161</v>
      </c>
      <c r="F68" t="s">
        <v>83</v>
      </c>
      <c r="H68" t="s">
        <v>85</v>
      </c>
    </row>
    <row r="69" spans="1:8" x14ac:dyDescent="0.45">
      <c r="A69" s="5">
        <v>2019</v>
      </c>
      <c r="B69" s="11" t="s">
        <v>166</v>
      </c>
      <c r="C69" t="s">
        <v>167</v>
      </c>
      <c r="D69" t="s">
        <v>161</v>
      </c>
      <c r="F69" t="s">
        <v>86</v>
      </c>
      <c r="H69" t="s">
        <v>85</v>
      </c>
    </row>
    <row r="70" spans="1:8" x14ac:dyDescent="0.45">
      <c r="A70" s="5">
        <v>2020</v>
      </c>
      <c r="B70" s="11" t="s">
        <v>166</v>
      </c>
      <c r="C70" t="s">
        <v>167</v>
      </c>
      <c r="D70" t="s">
        <v>161</v>
      </c>
      <c r="H70" t="s">
        <v>85</v>
      </c>
    </row>
    <row r="71" spans="1:8" x14ac:dyDescent="0.45">
      <c r="A71" s="5">
        <v>2021</v>
      </c>
      <c r="B71" s="11" t="s">
        <v>166</v>
      </c>
      <c r="C71" t="s">
        <v>167</v>
      </c>
      <c r="D71" t="s">
        <v>161</v>
      </c>
      <c r="F71" t="s">
        <v>83</v>
      </c>
      <c r="H71" t="s">
        <v>85</v>
      </c>
    </row>
    <row r="72" spans="1:8" x14ac:dyDescent="0.45">
      <c r="A72" s="5">
        <v>2022</v>
      </c>
      <c r="B72" s="11" t="s">
        <v>166</v>
      </c>
      <c r="C72" t="s">
        <v>167</v>
      </c>
      <c r="D72" t="s">
        <v>161</v>
      </c>
      <c r="F72" t="s">
        <v>86</v>
      </c>
    </row>
    <row r="73" spans="1:8" x14ac:dyDescent="0.45">
      <c r="A73" s="5">
        <v>2023</v>
      </c>
      <c r="B73" s="11" t="s">
        <v>166</v>
      </c>
      <c r="C73" t="s">
        <v>167</v>
      </c>
      <c r="D73" t="s">
        <v>161</v>
      </c>
      <c r="F73" t="s">
        <v>83</v>
      </c>
    </row>
    <row r="74" spans="1:8" x14ac:dyDescent="0.45">
      <c r="A74" s="5">
        <v>2024</v>
      </c>
    </row>
    <row r="76" spans="1:8" x14ac:dyDescent="0.45">
      <c r="A76" s="6"/>
    </row>
    <row r="85" spans="1:9" x14ac:dyDescent="0.45">
      <c r="A85" s="1" t="s">
        <v>0</v>
      </c>
    </row>
    <row r="86" spans="1:9" x14ac:dyDescent="0.45">
      <c r="A86" s="5">
        <v>2006</v>
      </c>
      <c r="B86" s="11" t="s">
        <v>168</v>
      </c>
      <c r="C86" t="s">
        <v>169</v>
      </c>
      <c r="D86" t="s">
        <v>170</v>
      </c>
      <c r="E86" t="s">
        <v>171</v>
      </c>
      <c r="F86" t="s">
        <v>172</v>
      </c>
    </row>
    <row r="87" spans="1:9" x14ac:dyDescent="0.45">
      <c r="A87" s="5">
        <v>2007</v>
      </c>
      <c r="B87" s="11" t="s">
        <v>168</v>
      </c>
      <c r="C87" t="s">
        <v>169</v>
      </c>
      <c r="D87" t="s">
        <v>170</v>
      </c>
      <c r="E87" t="s">
        <v>171</v>
      </c>
    </row>
    <row r="88" spans="1:9" x14ac:dyDescent="0.45">
      <c r="A88" s="5">
        <v>2008</v>
      </c>
      <c r="B88" s="11" t="s">
        <v>168</v>
      </c>
      <c r="C88" t="s">
        <v>169</v>
      </c>
      <c r="D88" t="s">
        <v>170</v>
      </c>
      <c r="E88" t="s">
        <v>171</v>
      </c>
    </row>
    <row r="89" spans="1:9" x14ac:dyDescent="0.45">
      <c r="A89" s="5">
        <v>2009</v>
      </c>
      <c r="B89" s="11" t="s">
        <v>168</v>
      </c>
      <c r="C89" t="s">
        <v>169</v>
      </c>
      <c r="D89" t="s">
        <v>170</v>
      </c>
      <c r="E89" t="s">
        <v>171</v>
      </c>
      <c r="F89" t="s">
        <v>172</v>
      </c>
    </row>
    <row r="90" spans="1:9" x14ac:dyDescent="0.45">
      <c r="A90" s="5">
        <v>2010</v>
      </c>
      <c r="B90" s="11" t="s">
        <v>168</v>
      </c>
      <c r="C90" t="s">
        <v>169</v>
      </c>
      <c r="D90" t="s">
        <v>170</v>
      </c>
      <c r="E90" t="s">
        <v>171</v>
      </c>
      <c r="G90" t="s">
        <v>173</v>
      </c>
    </row>
    <row r="91" spans="1:9" x14ac:dyDescent="0.45">
      <c r="A91" s="5">
        <v>2011</v>
      </c>
      <c r="B91" s="11" t="s">
        <v>168</v>
      </c>
      <c r="C91" t="s">
        <v>169</v>
      </c>
      <c r="D91" t="s">
        <v>170</v>
      </c>
      <c r="E91" t="s">
        <v>171</v>
      </c>
      <c r="G91" t="s">
        <v>173</v>
      </c>
      <c r="H91" t="s">
        <v>174</v>
      </c>
    </row>
    <row r="92" spans="1:9" x14ac:dyDescent="0.45">
      <c r="A92" s="5">
        <v>2012</v>
      </c>
      <c r="B92" s="11" t="s">
        <v>168</v>
      </c>
      <c r="C92" t="s">
        <v>169</v>
      </c>
      <c r="D92" t="s">
        <v>170</v>
      </c>
      <c r="E92" t="s">
        <v>171</v>
      </c>
      <c r="F92" t="s">
        <v>172</v>
      </c>
      <c r="G92" t="s">
        <v>173</v>
      </c>
    </row>
    <row r="93" spans="1:9" x14ac:dyDescent="0.45">
      <c r="A93" s="5">
        <v>2013</v>
      </c>
      <c r="B93" s="11" t="s">
        <v>168</v>
      </c>
      <c r="C93" t="s">
        <v>169</v>
      </c>
      <c r="D93" t="s">
        <v>170</v>
      </c>
      <c r="E93" t="s">
        <v>171</v>
      </c>
      <c r="H93" t="s">
        <v>174</v>
      </c>
    </row>
    <row r="94" spans="1:9" x14ac:dyDescent="0.45">
      <c r="A94" s="5">
        <v>2014</v>
      </c>
      <c r="B94" s="11" t="s">
        <v>168</v>
      </c>
      <c r="C94" t="s">
        <v>169</v>
      </c>
      <c r="D94" t="s">
        <v>170</v>
      </c>
      <c r="E94" t="s">
        <v>171</v>
      </c>
      <c r="F94" t="s">
        <v>172</v>
      </c>
    </row>
    <row r="95" spans="1:9" x14ac:dyDescent="0.45">
      <c r="A95" s="5">
        <v>2015</v>
      </c>
      <c r="B95" s="11" t="s">
        <v>168</v>
      </c>
      <c r="C95" t="s">
        <v>169</v>
      </c>
      <c r="D95" t="s">
        <v>170</v>
      </c>
      <c r="E95" t="s">
        <v>171</v>
      </c>
      <c r="F95" t="s">
        <v>172</v>
      </c>
      <c r="G95" t="s">
        <v>173</v>
      </c>
      <c r="H95" t="s">
        <v>174</v>
      </c>
      <c r="I95" t="s">
        <v>175</v>
      </c>
    </row>
    <row r="96" spans="1:9" x14ac:dyDescent="0.45">
      <c r="A96" s="5">
        <v>2016</v>
      </c>
      <c r="B96" s="11" t="s">
        <v>168</v>
      </c>
      <c r="C96" t="s">
        <v>169</v>
      </c>
      <c r="D96" t="s">
        <v>170</v>
      </c>
      <c r="E96" t="s">
        <v>171</v>
      </c>
      <c r="F96" t="s">
        <v>172</v>
      </c>
      <c r="I96" t="s">
        <v>175</v>
      </c>
    </row>
    <row r="97" spans="1:9" x14ac:dyDescent="0.45">
      <c r="A97" s="5">
        <v>2017</v>
      </c>
      <c r="B97" s="11" t="s">
        <v>168</v>
      </c>
      <c r="C97" t="s">
        <v>169</v>
      </c>
      <c r="D97" t="s">
        <v>170</v>
      </c>
      <c r="E97" t="s">
        <v>171</v>
      </c>
      <c r="F97" t="s">
        <v>172</v>
      </c>
      <c r="H97" t="s">
        <v>174</v>
      </c>
      <c r="I97" t="s">
        <v>175</v>
      </c>
    </row>
    <row r="98" spans="1:9" x14ac:dyDescent="0.45">
      <c r="A98" s="5">
        <v>2018</v>
      </c>
      <c r="B98" s="11" t="s">
        <v>168</v>
      </c>
      <c r="C98" t="s">
        <v>169</v>
      </c>
      <c r="D98" t="s">
        <v>170</v>
      </c>
      <c r="E98" t="s">
        <v>171</v>
      </c>
      <c r="F98" t="s">
        <v>172</v>
      </c>
      <c r="G98" t="s">
        <v>173</v>
      </c>
      <c r="I98" t="s">
        <v>175</v>
      </c>
    </row>
    <row r="99" spans="1:9" x14ac:dyDescent="0.45">
      <c r="A99" s="5">
        <v>2019</v>
      </c>
      <c r="B99" s="11" t="s">
        <v>168</v>
      </c>
      <c r="C99" t="s">
        <v>169</v>
      </c>
      <c r="D99" t="s">
        <v>170</v>
      </c>
      <c r="E99" t="s">
        <v>171</v>
      </c>
      <c r="F99" t="s">
        <v>172</v>
      </c>
      <c r="H99" t="s">
        <v>174</v>
      </c>
      <c r="I99" t="s">
        <v>175</v>
      </c>
    </row>
    <row r="100" spans="1:9" x14ac:dyDescent="0.45">
      <c r="A100" s="5">
        <v>2020</v>
      </c>
      <c r="B100" s="11" t="s">
        <v>168</v>
      </c>
      <c r="C100" t="s">
        <v>169</v>
      </c>
      <c r="D100" t="s">
        <v>170</v>
      </c>
      <c r="E100" t="s">
        <v>171</v>
      </c>
      <c r="F100" t="s">
        <v>172</v>
      </c>
      <c r="I100" t="s">
        <v>175</v>
      </c>
    </row>
    <row r="101" spans="1:9" x14ac:dyDescent="0.45">
      <c r="A101" s="5">
        <v>2021</v>
      </c>
      <c r="B101" s="11" t="s">
        <v>168</v>
      </c>
      <c r="C101" t="s">
        <v>169</v>
      </c>
      <c r="D101" t="s">
        <v>170</v>
      </c>
      <c r="E101" t="s">
        <v>171</v>
      </c>
      <c r="F101" t="s">
        <v>172</v>
      </c>
      <c r="G101" t="s">
        <v>173</v>
      </c>
      <c r="I101" t="s">
        <v>175</v>
      </c>
    </row>
    <row r="102" spans="1:9" x14ac:dyDescent="0.45">
      <c r="A102" s="5">
        <v>2022</v>
      </c>
      <c r="B102" s="11" t="s">
        <v>168</v>
      </c>
      <c r="C102" t="s">
        <v>169</v>
      </c>
      <c r="D102" t="s">
        <v>170</v>
      </c>
      <c r="E102" t="s">
        <v>171</v>
      </c>
      <c r="F102" t="s">
        <v>172</v>
      </c>
      <c r="H102" t="s">
        <v>174</v>
      </c>
      <c r="I102" t="s">
        <v>175</v>
      </c>
    </row>
    <row r="103" spans="1:9" x14ac:dyDescent="0.45">
      <c r="A103" s="5">
        <v>2023</v>
      </c>
      <c r="B103" s="11" t="s">
        <v>168</v>
      </c>
      <c r="C103" t="s">
        <v>169</v>
      </c>
      <c r="D103" t="s">
        <v>170</v>
      </c>
      <c r="E103" t="s">
        <v>171</v>
      </c>
      <c r="F103" t="s">
        <v>172</v>
      </c>
      <c r="G103" t="s">
        <v>173</v>
      </c>
    </row>
    <row r="104" spans="1:9" x14ac:dyDescent="0.45">
      <c r="A104" s="5">
        <v>2024</v>
      </c>
    </row>
    <row r="107" spans="1:9" x14ac:dyDescent="0.45">
      <c r="A107" s="1" t="s">
        <v>0</v>
      </c>
    </row>
    <row r="108" spans="1:9" x14ac:dyDescent="0.45">
      <c r="A108" s="5">
        <v>2006</v>
      </c>
      <c r="B108" t="s">
        <v>176</v>
      </c>
      <c r="C108" t="s">
        <v>177</v>
      </c>
      <c r="D108" t="s">
        <v>178</v>
      </c>
      <c r="E108" t="s">
        <v>179</v>
      </c>
      <c r="F108" t="s">
        <v>180</v>
      </c>
    </row>
    <row r="109" spans="1:9" x14ac:dyDescent="0.45">
      <c r="A109" s="5">
        <v>2007</v>
      </c>
      <c r="B109" t="s">
        <v>176</v>
      </c>
      <c r="C109" t="s">
        <v>177</v>
      </c>
      <c r="D109" t="s">
        <v>178</v>
      </c>
      <c r="E109" t="s">
        <v>179</v>
      </c>
    </row>
    <row r="110" spans="1:9" x14ac:dyDescent="0.45">
      <c r="A110" s="5">
        <v>2008</v>
      </c>
      <c r="B110" t="s">
        <v>176</v>
      </c>
      <c r="C110" t="s">
        <v>177</v>
      </c>
      <c r="D110" t="s">
        <v>178</v>
      </c>
      <c r="E110" t="s">
        <v>179</v>
      </c>
    </row>
    <row r="111" spans="1:9" x14ac:dyDescent="0.45">
      <c r="A111" s="5">
        <v>2009</v>
      </c>
      <c r="B111" t="s">
        <v>176</v>
      </c>
      <c r="C111" t="s">
        <v>177</v>
      </c>
      <c r="D111" t="s">
        <v>178</v>
      </c>
      <c r="E111" t="s">
        <v>179</v>
      </c>
      <c r="F111" t="s">
        <v>180</v>
      </c>
    </row>
    <row r="112" spans="1:9" x14ac:dyDescent="0.45">
      <c r="A112" s="5">
        <v>2010</v>
      </c>
      <c r="B112" t="s">
        <v>176</v>
      </c>
      <c r="C112" t="s">
        <v>177</v>
      </c>
      <c r="D112" t="s">
        <v>178</v>
      </c>
      <c r="E112" t="s">
        <v>179</v>
      </c>
      <c r="G112" t="s">
        <v>181</v>
      </c>
    </row>
    <row r="113" spans="1:9" x14ac:dyDescent="0.45">
      <c r="A113" s="5">
        <v>2011</v>
      </c>
      <c r="B113" t="s">
        <v>176</v>
      </c>
      <c r="C113" t="s">
        <v>177</v>
      </c>
      <c r="D113" t="s">
        <v>178</v>
      </c>
      <c r="E113" t="s">
        <v>179</v>
      </c>
      <c r="G113" t="s">
        <v>181</v>
      </c>
      <c r="H113" t="s">
        <v>86</v>
      </c>
    </row>
    <row r="114" spans="1:9" x14ac:dyDescent="0.45">
      <c r="A114" s="5">
        <v>2012</v>
      </c>
      <c r="B114" t="s">
        <v>176</v>
      </c>
      <c r="C114" t="s">
        <v>177</v>
      </c>
      <c r="D114" t="s">
        <v>178</v>
      </c>
      <c r="E114" t="s">
        <v>179</v>
      </c>
      <c r="F114" t="s">
        <v>180</v>
      </c>
      <c r="G114" t="s">
        <v>181</v>
      </c>
    </row>
    <row r="115" spans="1:9" x14ac:dyDescent="0.45">
      <c r="A115" s="5">
        <v>2013</v>
      </c>
      <c r="B115" t="s">
        <v>176</v>
      </c>
      <c r="C115" t="s">
        <v>177</v>
      </c>
      <c r="D115" t="s">
        <v>178</v>
      </c>
      <c r="E115" t="s">
        <v>179</v>
      </c>
      <c r="H115" t="s">
        <v>86</v>
      </c>
    </row>
    <row r="116" spans="1:9" x14ac:dyDescent="0.45">
      <c r="A116" s="5">
        <v>2014</v>
      </c>
      <c r="B116" t="s">
        <v>176</v>
      </c>
      <c r="C116" t="s">
        <v>177</v>
      </c>
      <c r="D116" t="s">
        <v>178</v>
      </c>
      <c r="E116" t="s">
        <v>179</v>
      </c>
      <c r="F116" t="s">
        <v>180</v>
      </c>
    </row>
    <row r="117" spans="1:9" x14ac:dyDescent="0.45">
      <c r="A117" s="5">
        <v>2015</v>
      </c>
      <c r="B117" t="s">
        <v>176</v>
      </c>
      <c r="C117" t="s">
        <v>177</v>
      </c>
      <c r="D117" t="s">
        <v>178</v>
      </c>
      <c r="E117" t="s">
        <v>179</v>
      </c>
      <c r="F117" t="s">
        <v>180</v>
      </c>
      <c r="G117" t="s">
        <v>181</v>
      </c>
      <c r="H117" t="s">
        <v>86</v>
      </c>
      <c r="I117" t="s">
        <v>182</v>
      </c>
    </row>
    <row r="118" spans="1:9" x14ac:dyDescent="0.45">
      <c r="A118" s="5">
        <v>2016</v>
      </c>
      <c r="B118" t="s">
        <v>176</v>
      </c>
      <c r="C118" t="s">
        <v>177</v>
      </c>
      <c r="D118" t="s">
        <v>178</v>
      </c>
      <c r="E118" t="s">
        <v>179</v>
      </c>
      <c r="F118" t="s">
        <v>180</v>
      </c>
      <c r="I118" t="s">
        <v>182</v>
      </c>
    </row>
    <row r="119" spans="1:9" x14ac:dyDescent="0.45">
      <c r="A119" s="5">
        <v>2017</v>
      </c>
      <c r="B119" t="s">
        <v>176</v>
      </c>
      <c r="C119" t="s">
        <v>177</v>
      </c>
      <c r="D119" t="s">
        <v>178</v>
      </c>
      <c r="E119" t="s">
        <v>179</v>
      </c>
      <c r="F119" t="s">
        <v>180</v>
      </c>
      <c r="H119" t="s">
        <v>86</v>
      </c>
      <c r="I119" t="s">
        <v>182</v>
      </c>
    </row>
    <row r="120" spans="1:9" x14ac:dyDescent="0.45">
      <c r="A120" s="5">
        <v>2018</v>
      </c>
      <c r="B120" t="s">
        <v>176</v>
      </c>
      <c r="C120" t="s">
        <v>177</v>
      </c>
      <c r="D120" t="s">
        <v>178</v>
      </c>
      <c r="E120" t="s">
        <v>179</v>
      </c>
      <c r="F120" t="s">
        <v>180</v>
      </c>
      <c r="G120" t="s">
        <v>181</v>
      </c>
      <c r="I120" t="s">
        <v>182</v>
      </c>
    </row>
    <row r="121" spans="1:9" x14ac:dyDescent="0.45">
      <c r="A121" s="5">
        <v>2019</v>
      </c>
      <c r="B121" t="s">
        <v>176</v>
      </c>
      <c r="C121" t="s">
        <v>177</v>
      </c>
      <c r="D121" t="s">
        <v>178</v>
      </c>
      <c r="E121" t="s">
        <v>179</v>
      </c>
      <c r="F121" t="s">
        <v>180</v>
      </c>
      <c r="H121" t="s">
        <v>86</v>
      </c>
      <c r="I121" t="s">
        <v>182</v>
      </c>
    </row>
    <row r="122" spans="1:9" x14ac:dyDescent="0.45">
      <c r="A122" s="5">
        <v>2020</v>
      </c>
      <c r="B122" t="s">
        <v>176</v>
      </c>
      <c r="C122" t="s">
        <v>177</v>
      </c>
      <c r="D122" t="s">
        <v>178</v>
      </c>
      <c r="E122" t="s">
        <v>179</v>
      </c>
      <c r="F122" t="s">
        <v>180</v>
      </c>
      <c r="I122" t="s">
        <v>182</v>
      </c>
    </row>
    <row r="123" spans="1:9" x14ac:dyDescent="0.45">
      <c r="A123" s="5">
        <v>2021</v>
      </c>
      <c r="B123" t="s">
        <v>176</v>
      </c>
      <c r="C123" t="s">
        <v>177</v>
      </c>
      <c r="D123" t="s">
        <v>178</v>
      </c>
      <c r="E123" t="s">
        <v>179</v>
      </c>
      <c r="F123" t="s">
        <v>180</v>
      </c>
      <c r="G123" t="s">
        <v>181</v>
      </c>
      <c r="I123" t="s">
        <v>182</v>
      </c>
    </row>
    <row r="124" spans="1:9" x14ac:dyDescent="0.45">
      <c r="A124" s="5">
        <v>2022</v>
      </c>
      <c r="B124" t="s">
        <v>176</v>
      </c>
      <c r="C124" t="s">
        <v>177</v>
      </c>
      <c r="D124" t="s">
        <v>178</v>
      </c>
      <c r="E124" t="s">
        <v>179</v>
      </c>
      <c r="F124" t="s">
        <v>180</v>
      </c>
      <c r="H124" t="s">
        <v>86</v>
      </c>
      <c r="I124" t="s">
        <v>182</v>
      </c>
    </row>
    <row r="125" spans="1:9" x14ac:dyDescent="0.45">
      <c r="A125" s="5">
        <v>2023</v>
      </c>
      <c r="B125" t="s">
        <v>176</v>
      </c>
      <c r="C125" t="s">
        <v>177</v>
      </c>
      <c r="D125" t="s">
        <v>178</v>
      </c>
      <c r="E125" t="s">
        <v>179</v>
      </c>
      <c r="F125" t="s">
        <v>180</v>
      </c>
      <c r="G125" t="s">
        <v>181</v>
      </c>
    </row>
    <row r="126" spans="1:9" x14ac:dyDescent="0.45">
      <c r="A126" s="5">
        <v>2024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435BF-5877-0C48-9F81-7FADC31C7E13}">
  <dimension ref="A1:C20"/>
  <sheetViews>
    <sheetView workbookViewId="0">
      <selection activeCell="B1" sqref="B1:C1"/>
    </sheetView>
  </sheetViews>
  <sheetFormatPr defaultColWidth="10.85546875" defaultRowHeight="15.9" x14ac:dyDescent="0.45"/>
  <cols>
    <col min="2" max="2" width="17" customWidth="1"/>
    <col min="3" max="3" width="19.85546875" customWidth="1"/>
  </cols>
  <sheetData>
    <row r="1" spans="1:3" x14ac:dyDescent="0.45">
      <c r="A1" s="1" t="s">
        <v>0</v>
      </c>
      <c r="B1" s="2" t="s">
        <v>1</v>
      </c>
      <c r="C1" s="3" t="s">
        <v>2</v>
      </c>
    </row>
    <row r="2" spans="1:3" x14ac:dyDescent="0.45">
      <c r="A2" s="5">
        <v>2006</v>
      </c>
      <c r="B2" t="s">
        <v>87</v>
      </c>
      <c r="C2">
        <v>6.6781766291429898</v>
      </c>
    </row>
    <row r="3" spans="1:3" x14ac:dyDescent="0.45">
      <c r="A3" s="5">
        <v>2007</v>
      </c>
      <c r="B3" t="s">
        <v>88</v>
      </c>
      <c r="C3">
        <v>6.2940433120186396</v>
      </c>
    </row>
    <row r="4" spans="1:3" x14ac:dyDescent="0.45">
      <c r="A4" s="5">
        <v>2008</v>
      </c>
      <c r="B4" t="s">
        <v>89</v>
      </c>
      <c r="C4">
        <v>7.5169758433242704</v>
      </c>
    </row>
    <row r="5" spans="1:3" x14ac:dyDescent="0.45">
      <c r="A5" s="5">
        <v>2009</v>
      </c>
      <c r="B5" t="s">
        <v>90</v>
      </c>
      <c r="C5">
        <v>5.9833510986524496</v>
      </c>
    </row>
    <row r="6" spans="1:3" x14ac:dyDescent="0.45">
      <c r="A6" s="5">
        <v>2010</v>
      </c>
      <c r="B6" t="s">
        <v>91</v>
      </c>
      <c r="C6">
        <v>6.7797967872703504</v>
      </c>
    </row>
    <row r="7" spans="1:3" x14ac:dyDescent="0.45">
      <c r="A7" s="5">
        <v>2011</v>
      </c>
      <c r="B7" t="s">
        <v>92</v>
      </c>
      <c r="C7">
        <v>7.1864868550908403</v>
      </c>
    </row>
    <row r="8" spans="1:3" x14ac:dyDescent="0.45">
      <c r="A8" s="5">
        <v>2012</v>
      </c>
      <c r="B8" t="s">
        <v>93</v>
      </c>
      <c r="C8">
        <v>7.1011362967974998</v>
      </c>
    </row>
    <row r="9" spans="1:3" x14ac:dyDescent="0.45">
      <c r="A9" s="5">
        <v>2013</v>
      </c>
      <c r="B9" t="s">
        <v>94</v>
      </c>
      <c r="C9">
        <v>6.4952449132967702</v>
      </c>
    </row>
    <row r="10" spans="1:3" x14ac:dyDescent="0.45">
      <c r="A10" s="5">
        <v>2014</v>
      </c>
      <c r="B10" t="s">
        <v>95</v>
      </c>
      <c r="C10">
        <v>6.2888651303537904</v>
      </c>
    </row>
    <row r="11" spans="1:3" x14ac:dyDescent="0.45">
      <c r="A11" s="5">
        <v>2015</v>
      </c>
      <c r="B11" t="s">
        <v>96</v>
      </c>
      <c r="C11">
        <v>6.0223109204137302</v>
      </c>
    </row>
    <row r="12" spans="1:3" x14ac:dyDescent="0.45">
      <c r="A12" s="5">
        <v>2016</v>
      </c>
      <c r="B12" t="s">
        <v>97</v>
      </c>
      <c r="C12">
        <v>6.5305404538829697</v>
      </c>
    </row>
    <row r="13" spans="1:3" x14ac:dyDescent="0.45">
      <c r="A13" s="5">
        <v>2017</v>
      </c>
      <c r="B13" t="s">
        <v>98</v>
      </c>
      <c r="C13">
        <v>3.9565808615614899</v>
      </c>
    </row>
    <row r="14" spans="1:3" x14ac:dyDescent="0.45">
      <c r="A14" s="5">
        <v>2018</v>
      </c>
      <c r="B14" t="s">
        <v>99</v>
      </c>
      <c r="C14">
        <v>4.4682226346035598</v>
      </c>
    </row>
    <row r="15" spans="1:3" x14ac:dyDescent="0.45">
      <c r="A15" s="5">
        <v>2019</v>
      </c>
      <c r="B15" t="s">
        <v>100</v>
      </c>
      <c r="C15">
        <v>7.4238893494394302</v>
      </c>
    </row>
    <row r="16" spans="1:3" x14ac:dyDescent="0.45">
      <c r="A16" s="5">
        <v>2020</v>
      </c>
      <c r="B16" t="s">
        <v>102</v>
      </c>
      <c r="C16">
        <v>4.6672803037092896</v>
      </c>
    </row>
    <row r="17" spans="1:3" x14ac:dyDescent="0.45">
      <c r="A17" s="5">
        <v>2021</v>
      </c>
      <c r="B17" t="s">
        <v>103</v>
      </c>
      <c r="C17">
        <v>4.5793996219439501</v>
      </c>
    </row>
    <row r="18" spans="1:3" x14ac:dyDescent="0.45">
      <c r="A18" s="5">
        <v>2022</v>
      </c>
      <c r="B18" t="s">
        <v>104</v>
      </c>
      <c r="C18">
        <v>4.4734372703682403</v>
      </c>
    </row>
    <row r="19" spans="1:3" x14ac:dyDescent="0.45">
      <c r="A19" s="5">
        <v>2023</v>
      </c>
      <c r="B19" t="s">
        <v>105</v>
      </c>
      <c r="C19">
        <v>4.5802384855279099</v>
      </c>
    </row>
    <row r="20" spans="1:3" x14ac:dyDescent="0.45">
      <c r="A20" s="5">
        <v>2024</v>
      </c>
      <c r="B20" s="9"/>
      <c r="C20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985A7C-D804-004E-AB8B-D51D79069ADB}">
  <dimension ref="A1:C20"/>
  <sheetViews>
    <sheetView workbookViewId="0">
      <selection activeCell="C2" sqref="C2:C20"/>
    </sheetView>
  </sheetViews>
  <sheetFormatPr defaultColWidth="10.85546875" defaultRowHeight="15.9" x14ac:dyDescent="0.45"/>
  <cols>
    <col min="2" max="2" width="18.85546875" customWidth="1"/>
    <col min="3" max="3" width="20.85546875" customWidth="1"/>
  </cols>
  <sheetData>
    <row r="1" spans="1:3" x14ac:dyDescent="0.45">
      <c r="A1" s="1" t="s">
        <v>0</v>
      </c>
      <c r="B1" s="2" t="s">
        <v>1</v>
      </c>
      <c r="C1" s="3" t="s">
        <v>2</v>
      </c>
    </row>
    <row r="2" spans="1:3" x14ac:dyDescent="0.45">
      <c r="A2" s="5">
        <v>2006</v>
      </c>
      <c r="B2" t="s">
        <v>142</v>
      </c>
      <c r="C2">
        <v>4.6901807166875598</v>
      </c>
    </row>
    <row r="3" spans="1:3" x14ac:dyDescent="0.45">
      <c r="A3" s="5">
        <v>2007</v>
      </c>
      <c r="B3" t="s">
        <v>141</v>
      </c>
      <c r="C3">
        <v>5.5676045924747903</v>
      </c>
    </row>
    <row r="4" spans="1:3" x14ac:dyDescent="0.45">
      <c r="A4" s="5">
        <v>2008</v>
      </c>
      <c r="B4" t="s">
        <v>138</v>
      </c>
      <c r="C4">
        <v>5.4162138362876302</v>
      </c>
    </row>
    <row r="5" spans="1:3" x14ac:dyDescent="0.45">
      <c r="A5" s="5">
        <v>2009</v>
      </c>
      <c r="B5" t="s">
        <v>137</v>
      </c>
      <c r="C5">
        <v>4.8130543713389002</v>
      </c>
    </row>
    <row r="6" spans="1:3" x14ac:dyDescent="0.45">
      <c r="A6" s="5">
        <v>2010</v>
      </c>
      <c r="B6" t="s">
        <v>136</v>
      </c>
      <c r="C6">
        <v>5.0523867276910996</v>
      </c>
    </row>
    <row r="7" spans="1:3" x14ac:dyDescent="0.45">
      <c r="A7" s="5">
        <v>2011</v>
      </c>
      <c r="B7" t="s">
        <v>135</v>
      </c>
      <c r="C7">
        <v>5.1480875460973099</v>
      </c>
    </row>
    <row r="8" spans="1:3" x14ac:dyDescent="0.45">
      <c r="A8" s="5">
        <v>2012</v>
      </c>
      <c r="B8" t="s">
        <v>134</v>
      </c>
      <c r="C8">
        <v>5.0976642316604304</v>
      </c>
    </row>
    <row r="9" spans="1:3" x14ac:dyDescent="0.45">
      <c r="A9" s="5">
        <v>2013</v>
      </c>
      <c r="B9" t="s">
        <v>133</v>
      </c>
      <c r="C9">
        <v>4.5531830047923298</v>
      </c>
    </row>
    <row r="10" spans="1:3" x14ac:dyDescent="0.45">
      <c r="A10" s="5">
        <v>2014</v>
      </c>
      <c r="B10" t="s">
        <v>132</v>
      </c>
      <c r="C10">
        <v>5.1101725536470202</v>
      </c>
    </row>
    <row r="11" spans="1:3" x14ac:dyDescent="0.45">
      <c r="A11" s="5">
        <v>2015</v>
      </c>
      <c r="B11" t="s">
        <v>131</v>
      </c>
      <c r="C11">
        <v>5.1725102732285997</v>
      </c>
    </row>
    <row r="12" spans="1:3" x14ac:dyDescent="0.45">
      <c r="A12" s="5">
        <v>2016</v>
      </c>
      <c r="B12" t="s">
        <v>130</v>
      </c>
      <c r="C12">
        <v>5.37937045492761</v>
      </c>
    </row>
    <row r="13" spans="1:3" x14ac:dyDescent="0.45">
      <c r="A13" s="5">
        <v>2017</v>
      </c>
      <c r="B13" t="s">
        <v>129</v>
      </c>
      <c r="C13">
        <v>5.56171095719343</v>
      </c>
    </row>
    <row r="14" spans="1:3" x14ac:dyDescent="0.45">
      <c r="A14" s="5">
        <v>2018</v>
      </c>
      <c r="B14" t="s">
        <v>128</v>
      </c>
      <c r="C14">
        <v>4.9526012508425596</v>
      </c>
    </row>
    <row r="15" spans="1:3" x14ac:dyDescent="0.45">
      <c r="A15" s="5">
        <v>2019</v>
      </c>
      <c r="B15" t="s">
        <v>127</v>
      </c>
      <c r="C15">
        <v>5.1092714981869403</v>
      </c>
    </row>
    <row r="16" spans="1:3" x14ac:dyDescent="0.45">
      <c r="A16" s="5">
        <v>2020</v>
      </c>
      <c r="B16" t="s">
        <v>126</v>
      </c>
      <c r="C16">
        <v>4.8937261377967696</v>
      </c>
    </row>
    <row r="17" spans="1:3" x14ac:dyDescent="0.45">
      <c r="A17" s="5">
        <v>2021</v>
      </c>
      <c r="B17" t="s">
        <v>125</v>
      </c>
      <c r="C17">
        <v>4.9884387926393501</v>
      </c>
    </row>
    <row r="18" spans="1:3" x14ac:dyDescent="0.45">
      <c r="A18" s="5">
        <v>2022</v>
      </c>
      <c r="B18" t="s">
        <v>124</v>
      </c>
      <c r="C18">
        <v>4.7554207036376601</v>
      </c>
    </row>
    <row r="19" spans="1:3" x14ac:dyDescent="0.45">
      <c r="A19" s="5">
        <v>2023</v>
      </c>
      <c r="B19" t="s">
        <v>123</v>
      </c>
      <c r="C19">
        <v>4.9685907052893103</v>
      </c>
    </row>
    <row r="20" spans="1:3" x14ac:dyDescent="0.45">
      <c r="A20" s="5">
        <v>2024</v>
      </c>
      <c r="B20" s="9"/>
      <c r="C20" s="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27E8B-29F7-D642-87F3-7AE5DC2E8DFA}">
  <dimension ref="A1:U49"/>
  <sheetViews>
    <sheetView workbookViewId="0">
      <selection activeCell="D13" sqref="D13"/>
    </sheetView>
  </sheetViews>
  <sheetFormatPr defaultColWidth="10.85546875" defaultRowHeight="15.9" x14ac:dyDescent="0.45"/>
  <cols>
    <col min="2" max="2" width="20.5" customWidth="1"/>
    <col min="3" max="3" width="21.140625" customWidth="1"/>
  </cols>
  <sheetData>
    <row r="1" spans="1:3" x14ac:dyDescent="0.45">
      <c r="A1" s="1" t="s">
        <v>0</v>
      </c>
      <c r="B1" s="2" t="s">
        <v>1</v>
      </c>
      <c r="C1" s="3" t="s">
        <v>2</v>
      </c>
    </row>
    <row r="2" spans="1:3" x14ac:dyDescent="0.45">
      <c r="A2" s="5">
        <v>2006</v>
      </c>
      <c r="B2" t="s">
        <v>22</v>
      </c>
      <c r="C2">
        <v>15.5793779197378</v>
      </c>
    </row>
    <row r="3" spans="1:3" x14ac:dyDescent="0.45">
      <c r="A3" s="5">
        <v>2007</v>
      </c>
      <c r="B3" t="s">
        <v>23</v>
      </c>
      <c r="C3">
        <v>12.3038749308781</v>
      </c>
    </row>
    <row r="4" spans="1:3" x14ac:dyDescent="0.45">
      <c r="A4" s="5">
        <v>2008</v>
      </c>
      <c r="B4" t="s">
        <v>24</v>
      </c>
      <c r="C4">
        <v>10.947376518889101</v>
      </c>
    </row>
    <row r="5" spans="1:3" x14ac:dyDescent="0.45">
      <c r="A5" s="5">
        <v>2009</v>
      </c>
      <c r="B5" t="s">
        <v>4</v>
      </c>
      <c r="C5">
        <v>12.8159752215449</v>
      </c>
    </row>
    <row r="6" spans="1:3" x14ac:dyDescent="0.45">
      <c r="A6" s="5">
        <v>2010</v>
      </c>
      <c r="B6" t="s">
        <v>5</v>
      </c>
      <c r="C6">
        <v>15.8207816835329</v>
      </c>
    </row>
    <row r="7" spans="1:3" x14ac:dyDescent="0.45">
      <c r="A7" s="5">
        <v>2011</v>
      </c>
      <c r="B7" t="s">
        <v>6</v>
      </c>
      <c r="C7">
        <v>14.2806988961656</v>
      </c>
    </row>
    <row r="8" spans="1:3" x14ac:dyDescent="0.45">
      <c r="A8" s="5">
        <v>2012</v>
      </c>
      <c r="B8" t="s">
        <v>7</v>
      </c>
      <c r="C8">
        <v>10.767944085947301</v>
      </c>
    </row>
    <row r="9" spans="1:3" x14ac:dyDescent="0.45">
      <c r="A9" s="5">
        <v>2013</v>
      </c>
      <c r="B9" t="s">
        <v>8</v>
      </c>
      <c r="C9">
        <v>7.53841423430449</v>
      </c>
    </row>
    <row r="10" spans="1:3" x14ac:dyDescent="0.45">
      <c r="A10" s="5">
        <v>2014</v>
      </c>
      <c r="B10" t="s">
        <v>9</v>
      </c>
      <c r="C10">
        <v>10.070958454508199</v>
      </c>
    </row>
    <row r="11" spans="1:3" x14ac:dyDescent="0.45">
      <c r="A11" s="5">
        <v>2015</v>
      </c>
      <c r="B11" t="s">
        <v>12</v>
      </c>
      <c r="C11">
        <v>9.2887703574552596</v>
      </c>
    </row>
    <row r="12" spans="1:3" x14ac:dyDescent="0.45">
      <c r="A12" s="5">
        <v>2016</v>
      </c>
      <c r="B12" t="s">
        <v>13</v>
      </c>
      <c r="C12">
        <v>8.8140255484578809</v>
      </c>
    </row>
    <row r="13" spans="1:3" x14ac:dyDescent="0.45">
      <c r="A13" s="5">
        <v>2017</v>
      </c>
      <c r="B13" t="s">
        <v>14</v>
      </c>
      <c r="C13">
        <v>7.8329156984324904</v>
      </c>
    </row>
    <row r="14" spans="1:3" x14ac:dyDescent="0.45">
      <c r="A14" s="5">
        <v>2018</v>
      </c>
      <c r="B14" t="s">
        <v>15</v>
      </c>
      <c r="C14">
        <v>8.2809756195883502</v>
      </c>
    </row>
    <row r="15" spans="1:3" x14ac:dyDescent="0.45">
      <c r="A15" s="5">
        <v>2019</v>
      </c>
      <c r="B15" t="s">
        <v>16</v>
      </c>
      <c r="C15">
        <v>6.89260366530669</v>
      </c>
    </row>
    <row r="16" spans="1:3" x14ac:dyDescent="0.45">
      <c r="A16" s="5">
        <v>2020</v>
      </c>
      <c r="B16" t="s">
        <v>17</v>
      </c>
      <c r="C16">
        <v>6.7585812960279004</v>
      </c>
    </row>
    <row r="17" spans="1:3" x14ac:dyDescent="0.45">
      <c r="A17" s="5">
        <v>2021</v>
      </c>
      <c r="B17" t="s">
        <v>18</v>
      </c>
      <c r="C17">
        <v>6.91848462306963</v>
      </c>
    </row>
    <row r="18" spans="1:3" x14ac:dyDescent="0.45">
      <c r="A18" s="5">
        <v>2022</v>
      </c>
      <c r="B18" t="s">
        <v>19</v>
      </c>
      <c r="C18">
        <v>7.7347391241406598</v>
      </c>
    </row>
    <row r="19" spans="1:3" x14ac:dyDescent="0.45">
      <c r="A19" s="5">
        <v>2023</v>
      </c>
      <c r="B19" t="s">
        <v>20</v>
      </c>
      <c r="C19">
        <v>10.7585549813419</v>
      </c>
    </row>
    <row r="20" spans="1:3" x14ac:dyDescent="0.45">
      <c r="A20" s="5">
        <v>2024</v>
      </c>
      <c r="B20" t="s">
        <v>21</v>
      </c>
      <c r="C20">
        <v>10.6088614615125</v>
      </c>
    </row>
    <row r="23" spans="1:3" x14ac:dyDescent="0.45">
      <c r="A23" s="6" t="s">
        <v>10</v>
      </c>
      <c r="B23" s="4" t="s">
        <v>3</v>
      </c>
    </row>
    <row r="24" spans="1:3" x14ac:dyDescent="0.45">
      <c r="B24" t="s">
        <v>11</v>
      </c>
    </row>
    <row r="29" spans="1:3" x14ac:dyDescent="0.45">
      <c r="A29" s="5">
        <v>2006</v>
      </c>
      <c r="B29">
        <v>15.5793779197378</v>
      </c>
      <c r="C29" s="5"/>
    </row>
    <row r="30" spans="1:3" x14ac:dyDescent="0.45">
      <c r="A30" s="5">
        <v>2007</v>
      </c>
      <c r="B30">
        <v>12.3038749308781</v>
      </c>
      <c r="C30" s="5"/>
    </row>
    <row r="31" spans="1:3" x14ac:dyDescent="0.45">
      <c r="A31" s="5">
        <v>2008</v>
      </c>
      <c r="B31">
        <v>10.947376518889101</v>
      </c>
      <c r="C31" s="5"/>
    </row>
    <row r="32" spans="1:3" x14ac:dyDescent="0.45">
      <c r="A32" s="5">
        <v>2009</v>
      </c>
      <c r="B32">
        <v>12.8159752215449</v>
      </c>
      <c r="C32" s="5"/>
    </row>
    <row r="33" spans="1:3" x14ac:dyDescent="0.45">
      <c r="A33" s="5">
        <v>2010</v>
      </c>
      <c r="B33">
        <v>15.8207816835329</v>
      </c>
      <c r="C33" s="5"/>
    </row>
    <row r="34" spans="1:3" x14ac:dyDescent="0.45">
      <c r="A34" s="5">
        <v>2011</v>
      </c>
      <c r="B34">
        <v>14.2806988961656</v>
      </c>
      <c r="C34" s="5"/>
    </row>
    <row r="35" spans="1:3" x14ac:dyDescent="0.45">
      <c r="A35" s="5">
        <v>2012</v>
      </c>
      <c r="B35">
        <v>10.767944085947301</v>
      </c>
      <c r="C35" s="5"/>
    </row>
    <row r="36" spans="1:3" x14ac:dyDescent="0.45">
      <c r="A36" s="5">
        <v>2013</v>
      </c>
      <c r="B36">
        <v>7.53841423430449</v>
      </c>
      <c r="C36" s="5"/>
    </row>
    <row r="37" spans="1:3" x14ac:dyDescent="0.45">
      <c r="A37" s="5">
        <v>2014</v>
      </c>
      <c r="B37">
        <v>10.070958454508199</v>
      </c>
      <c r="C37" s="5"/>
    </row>
    <row r="38" spans="1:3" x14ac:dyDescent="0.45">
      <c r="A38" s="5">
        <v>2015</v>
      </c>
      <c r="B38">
        <v>9.2887703574552596</v>
      </c>
      <c r="C38" s="5"/>
    </row>
    <row r="39" spans="1:3" x14ac:dyDescent="0.45">
      <c r="A39" s="5">
        <v>2016</v>
      </c>
      <c r="B39">
        <v>8.8140255484578809</v>
      </c>
      <c r="C39" s="5"/>
    </row>
    <row r="40" spans="1:3" x14ac:dyDescent="0.45">
      <c r="A40" s="5">
        <v>2017</v>
      </c>
      <c r="B40">
        <v>7.8329156984324904</v>
      </c>
      <c r="C40" s="5"/>
    </row>
    <row r="41" spans="1:3" x14ac:dyDescent="0.45">
      <c r="A41" s="5">
        <v>2018</v>
      </c>
      <c r="B41">
        <v>8.2809756195883502</v>
      </c>
      <c r="C41" s="5"/>
    </row>
    <row r="42" spans="1:3" x14ac:dyDescent="0.45">
      <c r="A42" s="5">
        <v>2019</v>
      </c>
      <c r="B42">
        <v>6.89260366530669</v>
      </c>
      <c r="C42" s="5"/>
    </row>
    <row r="43" spans="1:3" x14ac:dyDescent="0.45">
      <c r="A43" s="5">
        <v>2020</v>
      </c>
      <c r="B43">
        <v>6.7585812960279004</v>
      </c>
      <c r="C43" s="5"/>
    </row>
    <row r="44" spans="1:3" x14ac:dyDescent="0.45">
      <c r="A44" s="5">
        <v>2021</v>
      </c>
      <c r="B44">
        <v>6.91848462306963</v>
      </c>
      <c r="C44" s="5"/>
    </row>
    <row r="45" spans="1:3" x14ac:dyDescent="0.45">
      <c r="A45" s="5">
        <v>2022</v>
      </c>
      <c r="B45">
        <v>7.7347391241406598</v>
      </c>
      <c r="C45" s="5"/>
    </row>
    <row r="46" spans="1:3" x14ac:dyDescent="0.45">
      <c r="A46" s="5">
        <v>2023</v>
      </c>
      <c r="B46">
        <v>10.7585549813419</v>
      </c>
      <c r="C46" s="5"/>
    </row>
    <row r="47" spans="1:3" x14ac:dyDescent="0.45">
      <c r="A47" s="5">
        <v>2024</v>
      </c>
      <c r="B47">
        <v>10.6088614615125</v>
      </c>
      <c r="C47" s="5"/>
    </row>
    <row r="49" spans="3:21" x14ac:dyDescent="0.45"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</row>
  </sheetData>
  <hyperlinks>
    <hyperlink ref="B23" r:id="rId1" display="https://corporatefinanceinstitute.com/resources/career/business-letter-format/" xr:uid="{2400E9C4-4FEC-A949-AD8F-B36969FD083A}"/>
  </hyperlinks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60032-1C62-274D-BB7C-C350DCA9F109}">
  <dimension ref="A1:C20"/>
  <sheetViews>
    <sheetView workbookViewId="0">
      <selection activeCell="C13" sqref="C13"/>
    </sheetView>
  </sheetViews>
  <sheetFormatPr defaultColWidth="10.85546875" defaultRowHeight="15.9" x14ac:dyDescent="0.45"/>
  <cols>
    <col min="2" max="2" width="20.85546875" customWidth="1"/>
    <col min="3" max="3" width="19.35546875" customWidth="1"/>
  </cols>
  <sheetData>
    <row r="1" spans="1:3" x14ac:dyDescent="0.45">
      <c r="A1" s="1" t="s">
        <v>0</v>
      </c>
      <c r="B1" s="2" t="s">
        <v>1</v>
      </c>
      <c r="C1" s="3" t="s">
        <v>2</v>
      </c>
    </row>
    <row r="2" spans="1:3" x14ac:dyDescent="0.45">
      <c r="A2" s="5">
        <v>2006</v>
      </c>
      <c r="B2" t="s">
        <v>62</v>
      </c>
      <c r="C2">
        <v>8.6347921209223593</v>
      </c>
    </row>
    <row r="3" spans="1:3" x14ac:dyDescent="0.45">
      <c r="A3" s="5">
        <v>2007</v>
      </c>
      <c r="B3" t="s">
        <v>25</v>
      </c>
      <c r="C3">
        <v>9.8121539014742893</v>
      </c>
    </row>
    <row r="4" spans="1:3" x14ac:dyDescent="0.45">
      <c r="A4" s="5">
        <v>2008</v>
      </c>
      <c r="B4" t="s">
        <v>26</v>
      </c>
      <c r="C4">
        <v>9.4511643541060106</v>
      </c>
    </row>
    <row r="5" spans="1:3" x14ac:dyDescent="0.45">
      <c r="A5" s="5">
        <v>2009</v>
      </c>
      <c r="B5" t="s">
        <v>27</v>
      </c>
      <c r="C5">
        <v>9.7691379734902597</v>
      </c>
    </row>
    <row r="6" spans="1:3" x14ac:dyDescent="0.45">
      <c r="A6" s="5">
        <v>2010</v>
      </c>
      <c r="B6" t="s">
        <v>28</v>
      </c>
      <c r="C6">
        <v>8.1912320339749503</v>
      </c>
    </row>
    <row r="7" spans="1:3" x14ac:dyDescent="0.45">
      <c r="A7" s="5">
        <v>2011</v>
      </c>
      <c r="B7" t="s">
        <v>29</v>
      </c>
      <c r="C7">
        <v>10.35565981239</v>
      </c>
    </row>
    <row r="8" spans="1:3" x14ac:dyDescent="0.45">
      <c r="A8" s="5">
        <v>2012</v>
      </c>
      <c r="B8" t="s">
        <v>30</v>
      </c>
      <c r="C8">
        <v>5.8517948682953103</v>
      </c>
    </row>
    <row r="9" spans="1:3" x14ac:dyDescent="0.45">
      <c r="A9" s="5">
        <v>2013</v>
      </c>
      <c r="B9" t="s">
        <v>31</v>
      </c>
      <c r="C9">
        <v>6.5177143879056096</v>
      </c>
    </row>
    <row r="10" spans="1:3" x14ac:dyDescent="0.45">
      <c r="A10" s="5">
        <v>2014</v>
      </c>
      <c r="B10" t="s">
        <v>32</v>
      </c>
      <c r="C10">
        <v>5.5779475364303002</v>
      </c>
    </row>
    <row r="11" spans="1:3" x14ac:dyDescent="0.45">
      <c r="A11" s="5">
        <v>2015</v>
      </c>
      <c r="B11" t="s">
        <v>33</v>
      </c>
      <c r="C11">
        <v>5.9559528368755501</v>
      </c>
    </row>
    <row r="12" spans="1:3" x14ac:dyDescent="0.45">
      <c r="A12" s="5">
        <v>2016</v>
      </c>
      <c r="B12" t="s">
        <v>34</v>
      </c>
      <c r="C12">
        <v>5.5118695622263996</v>
      </c>
    </row>
    <row r="13" spans="1:3" x14ac:dyDescent="0.45">
      <c r="A13" s="5">
        <v>2017</v>
      </c>
      <c r="B13" t="s">
        <v>63</v>
      </c>
      <c r="C13">
        <v>8.6116842760071304</v>
      </c>
    </row>
    <row r="14" spans="1:3" x14ac:dyDescent="0.45">
      <c r="A14" s="5">
        <v>2018</v>
      </c>
      <c r="B14" t="s">
        <v>35</v>
      </c>
      <c r="C14">
        <v>8.0093782610781705</v>
      </c>
    </row>
    <row r="15" spans="1:3" x14ac:dyDescent="0.45">
      <c r="A15" s="5">
        <v>2019</v>
      </c>
      <c r="B15" t="s">
        <v>36</v>
      </c>
      <c r="C15">
        <v>8.0491195383479308</v>
      </c>
    </row>
    <row r="16" spans="1:3" x14ac:dyDescent="0.45">
      <c r="A16" s="5">
        <v>2020</v>
      </c>
      <c r="B16" t="s">
        <v>37</v>
      </c>
      <c r="C16">
        <v>8.3063037663271704</v>
      </c>
    </row>
    <row r="17" spans="1:3" x14ac:dyDescent="0.45">
      <c r="A17" s="5">
        <v>2021</v>
      </c>
      <c r="B17" t="s">
        <v>38</v>
      </c>
      <c r="C17">
        <v>7.3489496736972004</v>
      </c>
    </row>
    <row r="18" spans="1:3" x14ac:dyDescent="0.45">
      <c r="A18" s="5">
        <v>2022</v>
      </c>
      <c r="B18" t="s">
        <v>39</v>
      </c>
      <c r="C18">
        <v>7.4547507984571801</v>
      </c>
    </row>
    <row r="19" spans="1:3" x14ac:dyDescent="0.45">
      <c r="A19" s="5">
        <v>2023</v>
      </c>
      <c r="B19" t="s">
        <v>40</v>
      </c>
      <c r="C19">
        <v>7.5463836649224598</v>
      </c>
    </row>
    <row r="20" spans="1:3" x14ac:dyDescent="0.45">
      <c r="A20" s="5">
        <v>2024</v>
      </c>
      <c r="B20" s="9"/>
      <c r="C20" s="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BC3EB-6296-D14F-AC97-C7C37D6AA180}">
  <dimension ref="A1:C22"/>
  <sheetViews>
    <sheetView workbookViewId="0">
      <selection activeCell="B1" sqref="B1:C1"/>
    </sheetView>
  </sheetViews>
  <sheetFormatPr defaultColWidth="10.85546875" defaultRowHeight="15.9" x14ac:dyDescent="0.45"/>
  <cols>
    <col min="2" max="2" width="21.140625" customWidth="1"/>
    <col min="3" max="3" width="21.5" customWidth="1"/>
  </cols>
  <sheetData>
    <row r="1" spans="1:3" x14ac:dyDescent="0.45">
      <c r="A1" s="1" t="s">
        <v>0</v>
      </c>
      <c r="B1" s="2" t="s">
        <v>1</v>
      </c>
      <c r="C1" s="3" t="s">
        <v>2</v>
      </c>
    </row>
    <row r="2" spans="1:3" x14ac:dyDescent="0.45">
      <c r="A2" s="5">
        <v>2006</v>
      </c>
      <c r="B2" t="s">
        <v>64</v>
      </c>
      <c r="C2">
        <v>12.0482616920767</v>
      </c>
    </row>
    <row r="3" spans="1:3" x14ac:dyDescent="0.45">
      <c r="A3" s="5">
        <v>2007</v>
      </c>
      <c r="B3" t="s">
        <v>65</v>
      </c>
      <c r="C3">
        <v>12.4740671678657</v>
      </c>
    </row>
    <row r="4" spans="1:3" x14ac:dyDescent="0.45">
      <c r="A4" s="5">
        <v>2008</v>
      </c>
      <c r="B4" t="s">
        <v>66</v>
      </c>
      <c r="C4">
        <v>12.2296048995912</v>
      </c>
    </row>
    <row r="5" spans="1:3" x14ac:dyDescent="0.45">
      <c r="A5" s="5">
        <v>2009</v>
      </c>
      <c r="B5" t="s">
        <v>67</v>
      </c>
      <c r="C5">
        <v>12.1380152802647</v>
      </c>
    </row>
    <row r="6" spans="1:3" x14ac:dyDescent="0.45">
      <c r="A6" s="5">
        <v>2010</v>
      </c>
      <c r="B6" t="s">
        <v>68</v>
      </c>
      <c r="C6">
        <v>11.014830973401899</v>
      </c>
    </row>
    <row r="7" spans="1:3" x14ac:dyDescent="0.45">
      <c r="A7" s="5">
        <v>2011</v>
      </c>
      <c r="B7" t="s">
        <v>69</v>
      </c>
      <c r="C7">
        <v>11.241577816781399</v>
      </c>
    </row>
    <row r="8" spans="1:3" x14ac:dyDescent="0.45">
      <c r="A8" s="5">
        <v>2012</v>
      </c>
      <c r="B8" t="s">
        <v>70</v>
      </c>
      <c r="C8">
        <v>10.523323138608299</v>
      </c>
    </row>
    <row r="9" spans="1:3" x14ac:dyDescent="0.45">
      <c r="A9" s="5">
        <v>2013</v>
      </c>
      <c r="B9" t="s">
        <v>71</v>
      </c>
      <c r="C9">
        <v>12.283421116707</v>
      </c>
    </row>
    <row r="10" spans="1:3" x14ac:dyDescent="0.45">
      <c r="A10" s="5">
        <v>2014</v>
      </c>
      <c r="B10" t="s">
        <v>72</v>
      </c>
      <c r="C10">
        <v>9.9876097524211396</v>
      </c>
    </row>
    <row r="11" spans="1:3" x14ac:dyDescent="0.45">
      <c r="A11" s="5">
        <v>2015</v>
      </c>
      <c r="B11" t="s">
        <v>73</v>
      </c>
      <c r="C11">
        <v>16.4863016190649</v>
      </c>
    </row>
    <row r="12" spans="1:3" x14ac:dyDescent="0.45">
      <c r="A12" s="5">
        <v>2016</v>
      </c>
      <c r="B12" t="s">
        <v>74</v>
      </c>
      <c r="C12">
        <v>11.674483023129399</v>
      </c>
    </row>
    <row r="13" spans="1:3" x14ac:dyDescent="0.45">
      <c r="A13" s="5">
        <v>2017</v>
      </c>
      <c r="B13" s="9"/>
      <c r="C13" s="9"/>
    </row>
    <row r="14" spans="1:3" x14ac:dyDescent="0.45">
      <c r="A14" s="5">
        <v>2018</v>
      </c>
      <c r="B14" s="9"/>
      <c r="C14" s="9"/>
    </row>
    <row r="15" spans="1:3" x14ac:dyDescent="0.45">
      <c r="A15" s="5">
        <v>2019</v>
      </c>
      <c r="B15" s="9"/>
      <c r="C15" s="9"/>
    </row>
    <row r="16" spans="1:3" x14ac:dyDescent="0.45">
      <c r="A16" s="5">
        <v>2020</v>
      </c>
      <c r="B16" t="s">
        <v>75</v>
      </c>
      <c r="C16">
        <v>11.298765480947999</v>
      </c>
    </row>
    <row r="17" spans="1:3" x14ac:dyDescent="0.45">
      <c r="A17" s="5">
        <v>2021</v>
      </c>
      <c r="B17" t="s">
        <v>76</v>
      </c>
      <c r="C17">
        <v>13.1091795298245</v>
      </c>
    </row>
    <row r="18" spans="1:3" x14ac:dyDescent="0.45">
      <c r="A18" s="5">
        <v>2022</v>
      </c>
      <c r="B18" t="s">
        <v>77</v>
      </c>
      <c r="C18">
        <v>13.5324832863471</v>
      </c>
    </row>
    <row r="19" spans="1:3" x14ac:dyDescent="0.45">
      <c r="A19" s="5">
        <v>2023</v>
      </c>
    </row>
    <row r="20" spans="1:3" x14ac:dyDescent="0.45">
      <c r="A20" s="5">
        <v>2024</v>
      </c>
      <c r="B20" s="9"/>
      <c r="C20" s="9"/>
    </row>
    <row r="22" spans="1:3" x14ac:dyDescent="0.45">
      <c r="A22" s="6" t="s">
        <v>10</v>
      </c>
      <c r="B22" t="s">
        <v>78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BA89E-1E44-3A4D-80EC-DA65388EAE82}">
  <dimension ref="A1:C20"/>
  <sheetViews>
    <sheetView workbookViewId="0">
      <selection activeCell="C2" sqref="C2:C20"/>
    </sheetView>
  </sheetViews>
  <sheetFormatPr defaultColWidth="10.85546875" defaultRowHeight="15.9" x14ac:dyDescent="0.45"/>
  <cols>
    <col min="2" max="2" width="21.140625" customWidth="1"/>
    <col min="3" max="3" width="18.640625" customWidth="1"/>
  </cols>
  <sheetData>
    <row r="1" spans="1:3" x14ac:dyDescent="0.45">
      <c r="A1" s="1" t="s">
        <v>0</v>
      </c>
      <c r="B1" s="2" t="s">
        <v>1</v>
      </c>
      <c r="C1" s="3" t="s">
        <v>2</v>
      </c>
    </row>
    <row r="2" spans="1:3" x14ac:dyDescent="0.45">
      <c r="A2" s="5">
        <v>2006</v>
      </c>
      <c r="B2" s="9"/>
      <c r="C2" s="9"/>
    </row>
    <row r="3" spans="1:3" x14ac:dyDescent="0.45">
      <c r="A3" s="5">
        <v>2007</v>
      </c>
      <c r="B3" s="9"/>
      <c r="C3" s="9"/>
    </row>
    <row r="4" spans="1:3" x14ac:dyDescent="0.45">
      <c r="A4" s="5">
        <v>2008</v>
      </c>
      <c r="B4" s="9"/>
      <c r="C4" s="9"/>
    </row>
    <row r="5" spans="1:3" x14ac:dyDescent="0.45">
      <c r="A5" s="5">
        <v>2009</v>
      </c>
      <c r="B5" s="9"/>
      <c r="C5" s="9"/>
    </row>
    <row r="6" spans="1:3" x14ac:dyDescent="0.45">
      <c r="A6" s="5">
        <v>2010</v>
      </c>
      <c r="B6" t="s">
        <v>107</v>
      </c>
      <c r="C6">
        <v>9.5777935877681895</v>
      </c>
    </row>
    <row r="7" spans="1:3" x14ac:dyDescent="0.45">
      <c r="A7" s="5">
        <v>2011</v>
      </c>
      <c r="B7" t="s">
        <v>115</v>
      </c>
      <c r="C7">
        <v>10.051783929935899</v>
      </c>
    </row>
    <row r="8" spans="1:3" x14ac:dyDescent="0.45">
      <c r="A8" s="5">
        <v>2012</v>
      </c>
      <c r="B8" t="s">
        <v>116</v>
      </c>
      <c r="C8">
        <v>5.7532944267222703</v>
      </c>
    </row>
    <row r="9" spans="1:3" x14ac:dyDescent="0.45">
      <c r="A9" s="5">
        <v>2013</v>
      </c>
      <c r="B9" s="9"/>
      <c r="C9" s="9"/>
    </row>
    <row r="10" spans="1:3" x14ac:dyDescent="0.45">
      <c r="A10" s="5">
        <v>2014</v>
      </c>
      <c r="B10" s="9"/>
      <c r="C10" s="9"/>
    </row>
    <row r="11" spans="1:3" x14ac:dyDescent="0.45">
      <c r="A11" s="5">
        <v>2015</v>
      </c>
      <c r="B11" t="s">
        <v>108</v>
      </c>
      <c r="C11">
        <v>8.4511307205752892</v>
      </c>
    </row>
    <row r="12" spans="1:3" x14ac:dyDescent="0.45">
      <c r="A12" s="5">
        <v>2016</v>
      </c>
      <c r="B12" s="9"/>
      <c r="C12" s="9"/>
    </row>
    <row r="13" spans="1:3" x14ac:dyDescent="0.45">
      <c r="A13" s="5">
        <v>2017</v>
      </c>
      <c r="B13" s="9"/>
      <c r="C13" s="9"/>
    </row>
    <row r="14" spans="1:3" x14ac:dyDescent="0.45">
      <c r="A14" s="5">
        <v>2018</v>
      </c>
      <c r="B14" t="s">
        <v>109</v>
      </c>
      <c r="C14">
        <v>9.18105699233816</v>
      </c>
    </row>
    <row r="15" spans="1:3" x14ac:dyDescent="0.45">
      <c r="A15" s="5">
        <v>2019</v>
      </c>
      <c r="B15" s="9"/>
      <c r="C15" s="9"/>
    </row>
    <row r="16" spans="1:3" x14ac:dyDescent="0.45">
      <c r="A16" s="5">
        <v>2020</v>
      </c>
      <c r="B16" s="9"/>
      <c r="C16" s="9"/>
    </row>
    <row r="17" spans="1:3" x14ac:dyDescent="0.45">
      <c r="A17" s="5">
        <v>2021</v>
      </c>
      <c r="B17" t="s">
        <v>110</v>
      </c>
      <c r="C17">
        <v>7.8298697443902503</v>
      </c>
    </row>
    <row r="18" spans="1:3" x14ac:dyDescent="0.45">
      <c r="A18" s="5">
        <v>2022</v>
      </c>
      <c r="B18" s="9"/>
      <c r="C18" s="9"/>
    </row>
    <row r="19" spans="1:3" x14ac:dyDescent="0.45">
      <c r="A19" s="5">
        <v>2023</v>
      </c>
      <c r="B19" t="s">
        <v>111</v>
      </c>
      <c r="C19">
        <v>7.7388002941992404</v>
      </c>
    </row>
    <row r="20" spans="1:3" x14ac:dyDescent="0.45">
      <c r="A20" s="5">
        <v>2024</v>
      </c>
      <c r="B20" s="9"/>
      <c r="C20" s="9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D2CBF-8717-2749-8F54-B5CC59543AB7}">
  <dimension ref="A1:C20"/>
  <sheetViews>
    <sheetView workbookViewId="0">
      <selection activeCell="B20" sqref="B20:C20"/>
    </sheetView>
  </sheetViews>
  <sheetFormatPr defaultColWidth="10.85546875" defaultRowHeight="15.9" x14ac:dyDescent="0.45"/>
  <cols>
    <col min="2" max="2" width="18" customWidth="1"/>
    <col min="3" max="3" width="19" customWidth="1"/>
  </cols>
  <sheetData>
    <row r="1" spans="1:3" x14ac:dyDescent="0.45">
      <c r="A1" s="1" t="s">
        <v>0</v>
      </c>
      <c r="B1" s="2" t="s">
        <v>1</v>
      </c>
      <c r="C1" s="3" t="s">
        <v>2</v>
      </c>
    </row>
    <row r="2" spans="1:3" x14ac:dyDescent="0.45">
      <c r="A2" s="5">
        <v>2006</v>
      </c>
      <c r="B2" s="9"/>
      <c r="C2" s="9"/>
    </row>
    <row r="3" spans="1:3" x14ac:dyDescent="0.45">
      <c r="A3" s="5">
        <v>2007</v>
      </c>
      <c r="B3" s="9"/>
      <c r="C3" s="9"/>
    </row>
    <row r="4" spans="1:3" x14ac:dyDescent="0.45">
      <c r="A4" s="5">
        <v>2008</v>
      </c>
      <c r="B4" s="9"/>
      <c r="C4" s="9"/>
    </row>
    <row r="5" spans="1:3" x14ac:dyDescent="0.45">
      <c r="A5" s="5">
        <v>2009</v>
      </c>
      <c r="B5" s="9"/>
      <c r="C5" s="9"/>
    </row>
    <row r="6" spans="1:3" x14ac:dyDescent="0.45">
      <c r="A6" s="5">
        <v>2010</v>
      </c>
      <c r="B6" s="9"/>
      <c r="C6" s="9"/>
    </row>
    <row r="7" spans="1:3" x14ac:dyDescent="0.45">
      <c r="A7" s="5">
        <v>2011</v>
      </c>
      <c r="B7" s="9"/>
      <c r="C7" s="9"/>
    </row>
    <row r="8" spans="1:3" x14ac:dyDescent="0.45">
      <c r="A8" s="5">
        <v>2012</v>
      </c>
      <c r="B8" s="9"/>
      <c r="C8" s="9"/>
    </row>
    <row r="9" spans="1:3" x14ac:dyDescent="0.45">
      <c r="A9" s="5">
        <v>2013</v>
      </c>
      <c r="B9" s="9"/>
      <c r="C9" s="9"/>
    </row>
    <row r="10" spans="1:3" x14ac:dyDescent="0.45">
      <c r="A10" s="5">
        <v>2014</v>
      </c>
      <c r="B10" s="9"/>
      <c r="C10" s="9"/>
    </row>
    <row r="11" spans="1:3" x14ac:dyDescent="0.45">
      <c r="A11" s="5">
        <v>2015</v>
      </c>
      <c r="B11" t="s">
        <v>113</v>
      </c>
      <c r="C11">
        <v>13.150991188815</v>
      </c>
    </row>
    <row r="12" spans="1:3" x14ac:dyDescent="0.45">
      <c r="A12" s="5">
        <v>2016</v>
      </c>
      <c r="B12" t="s">
        <v>114</v>
      </c>
      <c r="C12">
        <v>13.181178181005301</v>
      </c>
    </row>
    <row r="13" spans="1:3" x14ac:dyDescent="0.45">
      <c r="A13" s="5">
        <v>2017</v>
      </c>
      <c r="B13" t="s">
        <v>119</v>
      </c>
      <c r="C13">
        <v>13.065775746581</v>
      </c>
    </row>
    <row r="14" spans="1:3" x14ac:dyDescent="0.45">
      <c r="A14" s="5">
        <v>2018</v>
      </c>
      <c r="B14" t="s">
        <v>120</v>
      </c>
      <c r="C14">
        <v>13.9980651651386</v>
      </c>
    </row>
    <row r="15" spans="1:3" x14ac:dyDescent="0.45">
      <c r="A15" s="5">
        <v>2019</v>
      </c>
      <c r="B15" t="s">
        <v>117</v>
      </c>
      <c r="C15">
        <v>14.668504639168299</v>
      </c>
    </row>
    <row r="16" spans="1:3" x14ac:dyDescent="0.45">
      <c r="A16" s="5">
        <v>2020</v>
      </c>
      <c r="B16" t="s">
        <v>121</v>
      </c>
      <c r="C16">
        <v>11.9877706588181</v>
      </c>
    </row>
    <row r="17" spans="1:3" x14ac:dyDescent="0.45">
      <c r="A17" s="5">
        <v>2021</v>
      </c>
      <c r="B17" t="s">
        <v>122</v>
      </c>
      <c r="C17">
        <v>12.237957045992101</v>
      </c>
    </row>
    <row r="18" spans="1:3" x14ac:dyDescent="0.45">
      <c r="A18" s="5">
        <v>2022</v>
      </c>
      <c r="B18" t="s">
        <v>118</v>
      </c>
      <c r="C18">
        <v>9.6441055261866904</v>
      </c>
    </row>
    <row r="19" spans="1:3" x14ac:dyDescent="0.45">
      <c r="A19" s="5">
        <v>2023</v>
      </c>
      <c r="B19" s="9"/>
      <c r="C19" s="9"/>
    </row>
    <row r="20" spans="1:3" x14ac:dyDescent="0.45">
      <c r="A20" s="5">
        <v>2024</v>
      </c>
      <c r="B20" s="9"/>
      <c r="C20" s="9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03427-2DFD-4545-A2C5-156DA1E6AD12}">
  <dimension ref="A1:C20"/>
  <sheetViews>
    <sheetView workbookViewId="0">
      <selection activeCell="B1" sqref="B1:C1"/>
    </sheetView>
  </sheetViews>
  <sheetFormatPr defaultColWidth="10.85546875" defaultRowHeight="15.9" x14ac:dyDescent="0.45"/>
  <cols>
    <col min="2" max="2" width="25.5" customWidth="1"/>
    <col min="3" max="3" width="21" customWidth="1"/>
  </cols>
  <sheetData>
    <row r="1" spans="1:3" x14ac:dyDescent="0.45">
      <c r="A1" s="1" t="s">
        <v>0</v>
      </c>
      <c r="B1" s="2" t="s">
        <v>1</v>
      </c>
      <c r="C1" s="3" t="s">
        <v>2</v>
      </c>
    </row>
    <row r="2" spans="1:3" x14ac:dyDescent="0.45">
      <c r="A2" s="5">
        <v>2006</v>
      </c>
      <c r="B2" s="9"/>
      <c r="C2" s="9"/>
    </row>
    <row r="3" spans="1:3" x14ac:dyDescent="0.45">
      <c r="A3" s="5">
        <v>2007</v>
      </c>
      <c r="B3" s="9"/>
      <c r="C3" s="9"/>
    </row>
    <row r="4" spans="1:3" x14ac:dyDescent="0.45">
      <c r="A4" s="5">
        <v>2008</v>
      </c>
      <c r="B4" s="9"/>
      <c r="C4" s="9"/>
    </row>
    <row r="5" spans="1:3" x14ac:dyDescent="0.45">
      <c r="A5" s="5">
        <v>2009</v>
      </c>
      <c r="B5" s="9"/>
      <c r="C5" s="9"/>
    </row>
    <row r="6" spans="1:3" x14ac:dyDescent="0.45">
      <c r="A6" s="5">
        <v>2010</v>
      </c>
      <c r="B6" s="9"/>
      <c r="C6" s="9"/>
    </row>
    <row r="7" spans="1:3" x14ac:dyDescent="0.45">
      <c r="A7" s="5">
        <v>2011</v>
      </c>
      <c r="B7" t="s">
        <v>148</v>
      </c>
      <c r="C7">
        <v>7.90794613757242</v>
      </c>
    </row>
    <row r="8" spans="1:3" x14ac:dyDescent="0.45">
      <c r="A8" s="5">
        <v>2012</v>
      </c>
      <c r="B8" s="9"/>
      <c r="C8" s="9"/>
    </row>
    <row r="9" spans="1:3" x14ac:dyDescent="0.45">
      <c r="A9" s="5">
        <v>2013</v>
      </c>
      <c r="B9" t="s">
        <v>147</v>
      </c>
      <c r="C9">
        <v>8.7239741131650401</v>
      </c>
    </row>
    <row r="10" spans="1:3" x14ac:dyDescent="0.45">
      <c r="A10" s="5">
        <v>2014</v>
      </c>
      <c r="B10" s="9"/>
      <c r="C10" s="9"/>
    </row>
    <row r="11" spans="1:3" x14ac:dyDescent="0.45">
      <c r="A11" s="5">
        <v>2015</v>
      </c>
      <c r="B11" t="s">
        <v>146</v>
      </c>
      <c r="C11">
        <v>7.94812620564214</v>
      </c>
    </row>
    <row r="12" spans="1:3" x14ac:dyDescent="0.45">
      <c r="A12" s="5">
        <v>2016</v>
      </c>
      <c r="B12" s="9"/>
      <c r="C12" s="9"/>
    </row>
    <row r="13" spans="1:3" x14ac:dyDescent="0.45">
      <c r="A13" s="5">
        <v>2017</v>
      </c>
      <c r="B13" t="s">
        <v>145</v>
      </c>
      <c r="C13">
        <v>7.4384257959417504</v>
      </c>
    </row>
    <row r="14" spans="1:3" x14ac:dyDescent="0.45">
      <c r="A14" s="5">
        <v>2018</v>
      </c>
      <c r="B14" s="9"/>
      <c r="C14" s="9"/>
    </row>
    <row r="15" spans="1:3" x14ac:dyDescent="0.45">
      <c r="A15" s="5">
        <v>2019</v>
      </c>
      <c r="B15" t="s">
        <v>144</v>
      </c>
      <c r="C15">
        <v>7.4333868391167197</v>
      </c>
    </row>
    <row r="16" spans="1:3" x14ac:dyDescent="0.45">
      <c r="A16" s="5">
        <v>2020</v>
      </c>
      <c r="B16" s="9"/>
      <c r="C16" s="9"/>
    </row>
    <row r="17" spans="1:3" x14ac:dyDescent="0.45">
      <c r="A17" s="5">
        <v>2021</v>
      </c>
      <c r="B17" s="9"/>
      <c r="C17" s="9"/>
    </row>
    <row r="18" spans="1:3" x14ac:dyDescent="0.45">
      <c r="A18" s="5">
        <v>2022</v>
      </c>
      <c r="B18" t="s">
        <v>143</v>
      </c>
      <c r="C18">
        <v>7.4345200759796501</v>
      </c>
    </row>
    <row r="19" spans="1:3" x14ac:dyDescent="0.45">
      <c r="A19" s="5">
        <v>2023</v>
      </c>
      <c r="B19" s="9"/>
      <c r="C19" s="9"/>
    </row>
    <row r="20" spans="1:3" x14ac:dyDescent="0.45">
      <c r="A20" s="5">
        <v>2024</v>
      </c>
      <c r="B20" s="9"/>
      <c r="C20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BIS Economic</vt:lpstr>
      <vt:lpstr>FAO food</vt:lpstr>
      <vt:lpstr>IMF Eco</vt:lpstr>
      <vt:lpstr>WEF</vt:lpstr>
      <vt:lpstr>WMO Climate</vt:lpstr>
      <vt:lpstr>World Food Program</vt:lpstr>
      <vt:lpstr>UN tech innov</vt:lpstr>
      <vt:lpstr>UNHCR Geopo</vt:lpstr>
      <vt:lpstr>WIPO tech</vt:lpstr>
      <vt:lpstr>UNWWDR social</vt:lpstr>
      <vt:lpstr>comparaison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Louis Delannoy</cp:lastModifiedBy>
  <dcterms:created xsi:type="dcterms:W3CDTF">2024-05-03T09:36:51Z</dcterms:created>
  <dcterms:modified xsi:type="dcterms:W3CDTF">2024-10-15T07:32:04Z</dcterms:modified>
</cp:coreProperties>
</file>