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ESCAPE/Supervision/WEF Risks Reports interannual analysis/Results/4) LINGUISTIC/"/>
    </mc:Choice>
  </mc:AlternateContent>
  <xr:revisionPtr revIDLastSave="29" documentId="13_ncr:1_{2C27EDA8-CAA8-E24B-9E13-64CAFDBB6E3E}" xr6:coauthVersionLast="47" xr6:coauthVersionMax="47" xr10:uidLastSave="{E9780973-187D-48AD-8BBA-C030F95F0957}"/>
  <bookViews>
    <workbookView xWindow="-103" yWindow="-103" windowWidth="33120" windowHeight="18000" firstSheet="9" activeTab="14" xr2:uid="{00000000-000D-0000-FFFF-FFFF00000000}"/>
  </bookViews>
  <sheets>
    <sheet name="WEF" sheetId="1" r:id="rId1"/>
    <sheet name="WMO Climate" sheetId="4" r:id="rId2"/>
    <sheet name="BIS Economics" sheetId="5" r:id="rId3"/>
    <sheet name="IMF Economic" sheetId="6" r:id="rId4"/>
    <sheet name="FAO Food Social" sheetId="7" r:id="rId5"/>
    <sheet name="UNWWDR Social" sheetId="11" r:id="rId6"/>
    <sheet name="UN Tech " sheetId="8" r:id="rId7"/>
    <sheet name="WIPO" sheetId="9" r:id="rId8"/>
    <sheet name="UNCHR Geo" sheetId="10" r:id="rId9"/>
    <sheet name="Comparison positive" sheetId="2" r:id="rId10"/>
    <sheet name="Comparison negative" sheetId="3" r:id="rId11"/>
    <sheet name="Comparison uncertainty" sheetId="12" r:id="rId12"/>
    <sheet name="Comparison litigious" sheetId="13" r:id="rId13"/>
    <sheet name="Comparison Constraining" sheetId="14" r:id="rId14"/>
    <sheet name="SPIDER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5" l="1"/>
  <c r="AD2" i="15"/>
  <c r="U23" i="14"/>
  <c r="T23" i="14"/>
  <c r="S23" i="14"/>
  <c r="R23" i="14"/>
  <c r="Q23" i="14"/>
  <c r="P23" i="14"/>
  <c r="O23" i="14"/>
  <c r="N23" i="14"/>
  <c r="M23" i="14"/>
  <c r="U22" i="14"/>
  <c r="T22" i="14"/>
  <c r="S22" i="14"/>
  <c r="R22" i="14"/>
  <c r="Q22" i="14"/>
  <c r="P22" i="14"/>
  <c r="O22" i="14"/>
  <c r="N22" i="14"/>
  <c r="M22" i="14"/>
  <c r="U23" i="13"/>
  <c r="T23" i="13"/>
  <c r="S23" i="13"/>
  <c r="R23" i="13"/>
  <c r="Q23" i="13"/>
  <c r="P23" i="13"/>
  <c r="O23" i="13"/>
  <c r="N23" i="13"/>
  <c r="M23" i="13"/>
  <c r="U22" i="13"/>
  <c r="T22" i="13"/>
  <c r="S22" i="13"/>
  <c r="R22" i="13"/>
  <c r="Q22" i="13"/>
  <c r="P22" i="13"/>
  <c r="O22" i="13"/>
  <c r="N22" i="13"/>
  <c r="M22" i="13"/>
  <c r="U23" i="12"/>
  <c r="T23" i="12"/>
  <c r="S23" i="12"/>
  <c r="R23" i="12"/>
  <c r="Q23" i="12"/>
  <c r="P23" i="12"/>
  <c r="O23" i="12"/>
  <c r="N23" i="12"/>
  <c r="M23" i="12"/>
  <c r="U22" i="12"/>
  <c r="T22" i="12"/>
  <c r="S22" i="12"/>
  <c r="R22" i="12"/>
  <c r="Q22" i="12"/>
  <c r="P22" i="12"/>
  <c r="O22" i="12"/>
  <c r="N22" i="12"/>
  <c r="M22" i="12"/>
  <c r="U23" i="3"/>
  <c r="T23" i="3"/>
  <c r="S23" i="3"/>
  <c r="R23" i="3"/>
  <c r="Q23" i="3"/>
  <c r="P23" i="3"/>
  <c r="O23" i="3"/>
  <c r="N23" i="3"/>
  <c r="M23" i="3"/>
  <c r="U22" i="3"/>
  <c r="T22" i="3"/>
  <c r="S22" i="3"/>
  <c r="R22" i="3"/>
  <c r="Q22" i="3"/>
  <c r="P22" i="3"/>
  <c r="O22" i="3"/>
  <c r="N22" i="3"/>
  <c r="M22" i="3"/>
  <c r="R23" i="2"/>
  <c r="S23" i="2"/>
  <c r="T23" i="2"/>
  <c r="U23" i="2"/>
  <c r="U22" i="2"/>
  <c r="S22" i="2"/>
  <c r="T22" i="2"/>
  <c r="R22" i="2"/>
  <c r="N23" i="2"/>
  <c r="O23" i="2"/>
  <c r="P23" i="2"/>
  <c r="Q23" i="2"/>
  <c r="N22" i="2"/>
  <c r="O22" i="2"/>
  <c r="P22" i="2"/>
  <c r="Q22" i="2"/>
  <c r="M23" i="2" l="1"/>
  <c r="M22" i="2"/>
  <c r="L3" i="15"/>
  <c r="L4" i="15"/>
  <c r="L5" i="15"/>
  <c r="L6" i="15"/>
  <c r="L7" i="15"/>
  <c r="L2" i="15"/>
  <c r="K3" i="15"/>
  <c r="K4" i="15"/>
  <c r="K5" i="15"/>
  <c r="K6" i="15"/>
  <c r="K7" i="15"/>
  <c r="K2" i="15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K4" i="14"/>
  <c r="K3" i="14"/>
  <c r="U21" i="12"/>
  <c r="T21" i="12"/>
  <c r="S21" i="12"/>
  <c r="R21" i="12"/>
  <c r="Q21" i="12"/>
  <c r="P21" i="12"/>
  <c r="O21" i="12"/>
  <c r="N21" i="12"/>
  <c r="M21" i="12"/>
  <c r="U21" i="2"/>
  <c r="T21" i="2"/>
  <c r="S21" i="2"/>
  <c r="R21" i="2"/>
  <c r="Q21" i="2"/>
  <c r="P21" i="2"/>
  <c r="O21" i="2"/>
  <c r="N21" i="2"/>
  <c r="M21" i="2"/>
  <c r="U21" i="3"/>
  <c r="T21" i="3"/>
  <c r="S21" i="3"/>
  <c r="R21" i="3"/>
  <c r="Q21" i="3"/>
  <c r="P21" i="3"/>
  <c r="O21" i="3"/>
  <c r="N21" i="3"/>
  <c r="M21" i="3"/>
  <c r="U21" i="13"/>
  <c r="T21" i="13"/>
  <c r="S21" i="13"/>
  <c r="R21" i="13"/>
  <c r="Q21" i="13"/>
  <c r="P21" i="13"/>
  <c r="O21" i="13"/>
  <c r="N21" i="13"/>
  <c r="M21" i="13"/>
  <c r="B21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K4" i="13"/>
  <c r="K3" i="13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K4" i="12"/>
  <c r="K3" i="12"/>
  <c r="J22" i="3"/>
  <c r="I22" i="3"/>
  <c r="H22" i="3"/>
  <c r="G22" i="3"/>
  <c r="F22" i="3"/>
  <c r="E22" i="3"/>
  <c r="D22" i="3"/>
  <c r="C22" i="3"/>
  <c r="B22" i="3"/>
  <c r="J22" i="2"/>
  <c r="I22" i="2"/>
  <c r="H22" i="2"/>
  <c r="G22" i="2"/>
  <c r="D22" i="2"/>
  <c r="E22" i="2"/>
  <c r="F22" i="2"/>
  <c r="C22" i="2"/>
  <c r="B22" i="2"/>
  <c r="J21" i="2"/>
  <c r="I21" i="2"/>
  <c r="H21" i="2"/>
  <c r="G21" i="2"/>
  <c r="F21" i="2"/>
  <c r="E21" i="2"/>
  <c r="D21" i="2"/>
  <c r="C21" i="2"/>
  <c r="B21" i="2"/>
  <c r="J21" i="3"/>
  <c r="I21" i="3"/>
  <c r="H21" i="3"/>
  <c r="G21" i="3"/>
  <c r="D21" i="3"/>
  <c r="E21" i="3"/>
  <c r="F21" i="3"/>
  <c r="C21" i="3"/>
  <c r="B21" i="3"/>
  <c r="M20" i="3"/>
  <c r="S19" i="3"/>
  <c r="R19" i="3"/>
  <c r="Q19" i="3"/>
  <c r="P19" i="3"/>
  <c r="O19" i="3"/>
  <c r="N19" i="3"/>
  <c r="M19" i="3"/>
  <c r="U18" i="3"/>
  <c r="T18" i="3"/>
  <c r="R18" i="3"/>
  <c r="Q18" i="3"/>
  <c r="P18" i="3"/>
  <c r="O18" i="3"/>
  <c r="N18" i="3"/>
  <c r="M18" i="3"/>
  <c r="U17" i="3"/>
  <c r="S17" i="3"/>
  <c r="R17" i="3"/>
  <c r="Q17" i="3"/>
  <c r="P17" i="3"/>
  <c r="O17" i="3"/>
  <c r="N17" i="3"/>
  <c r="M17" i="3"/>
  <c r="U16" i="3"/>
  <c r="R16" i="3"/>
  <c r="Q16" i="3"/>
  <c r="P16" i="3"/>
  <c r="O16" i="3"/>
  <c r="N16" i="3"/>
  <c r="M16" i="3"/>
  <c r="U15" i="3"/>
  <c r="T15" i="3"/>
  <c r="R15" i="3"/>
  <c r="Q15" i="3"/>
  <c r="P15" i="3"/>
  <c r="O15" i="3"/>
  <c r="N15" i="3"/>
  <c r="M15" i="3"/>
  <c r="U14" i="3"/>
  <c r="S14" i="3"/>
  <c r="R14" i="3"/>
  <c r="Q14" i="3"/>
  <c r="P14" i="3"/>
  <c r="O14" i="3"/>
  <c r="N14" i="3"/>
  <c r="M14" i="3"/>
  <c r="U13" i="3"/>
  <c r="T13" i="3"/>
  <c r="R13" i="3"/>
  <c r="Q13" i="3"/>
  <c r="P13" i="3"/>
  <c r="O13" i="3"/>
  <c r="N13" i="3"/>
  <c r="M13" i="3"/>
  <c r="U12" i="3"/>
  <c r="R12" i="3"/>
  <c r="Q12" i="3"/>
  <c r="P12" i="3"/>
  <c r="O12" i="3"/>
  <c r="N12" i="3"/>
  <c r="M12" i="3"/>
  <c r="U11" i="3"/>
  <c r="T11" i="3"/>
  <c r="S11" i="3"/>
  <c r="R11" i="3"/>
  <c r="Q11" i="3"/>
  <c r="P11" i="3"/>
  <c r="O11" i="3"/>
  <c r="N11" i="3"/>
  <c r="M11" i="3"/>
  <c r="R10" i="3"/>
  <c r="Q10" i="3"/>
  <c r="P10" i="3"/>
  <c r="O10" i="3"/>
  <c r="N10" i="3"/>
  <c r="M10" i="3"/>
  <c r="T9" i="3"/>
  <c r="Q9" i="3"/>
  <c r="P9" i="3"/>
  <c r="O9" i="3"/>
  <c r="N9" i="3"/>
  <c r="M9" i="3"/>
  <c r="S8" i="3"/>
  <c r="Q8" i="3"/>
  <c r="P8" i="3"/>
  <c r="O8" i="3"/>
  <c r="N8" i="3"/>
  <c r="M8" i="3"/>
  <c r="T7" i="3"/>
  <c r="S7" i="3"/>
  <c r="Q7" i="3"/>
  <c r="P7" i="3"/>
  <c r="O7" i="3"/>
  <c r="N7" i="3"/>
  <c r="M7" i="3"/>
  <c r="S6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Q3" i="3"/>
  <c r="P3" i="3"/>
  <c r="O3" i="3"/>
  <c r="N3" i="3"/>
  <c r="M3" i="3"/>
  <c r="Q2" i="3"/>
  <c r="P2" i="3"/>
  <c r="O2" i="3"/>
  <c r="N2" i="3"/>
  <c r="M2" i="3"/>
  <c r="M20" i="2"/>
  <c r="S19" i="2"/>
  <c r="R19" i="2"/>
  <c r="Q19" i="2"/>
  <c r="P19" i="2"/>
  <c r="O19" i="2"/>
  <c r="N19" i="2"/>
  <c r="M19" i="2"/>
  <c r="U18" i="2"/>
  <c r="T18" i="2"/>
  <c r="R18" i="2"/>
  <c r="Q18" i="2"/>
  <c r="P18" i="2"/>
  <c r="O18" i="2"/>
  <c r="N18" i="2"/>
  <c r="M18" i="2"/>
  <c r="U17" i="2"/>
  <c r="S17" i="2"/>
  <c r="R17" i="2"/>
  <c r="Q17" i="2"/>
  <c r="P17" i="2"/>
  <c r="O17" i="2"/>
  <c r="N17" i="2"/>
  <c r="M17" i="2"/>
  <c r="U16" i="2"/>
  <c r="R16" i="2"/>
  <c r="Q16" i="2"/>
  <c r="P16" i="2"/>
  <c r="O16" i="2"/>
  <c r="N16" i="2"/>
  <c r="M16" i="2"/>
  <c r="U15" i="2"/>
  <c r="T15" i="2"/>
  <c r="R15" i="2"/>
  <c r="Q15" i="2"/>
  <c r="P15" i="2"/>
  <c r="O15" i="2"/>
  <c r="N15" i="2"/>
  <c r="M15" i="2"/>
  <c r="U14" i="2"/>
  <c r="S14" i="2"/>
  <c r="R14" i="2"/>
  <c r="Q14" i="2"/>
  <c r="P14" i="2"/>
  <c r="O14" i="2"/>
  <c r="N14" i="2"/>
  <c r="M14" i="2"/>
  <c r="U13" i="2"/>
  <c r="T13" i="2"/>
  <c r="R13" i="2"/>
  <c r="Q13" i="2"/>
  <c r="P13" i="2"/>
  <c r="O13" i="2"/>
  <c r="N13" i="2"/>
  <c r="M13" i="2"/>
  <c r="U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R10" i="2"/>
  <c r="Q10" i="2"/>
  <c r="P10" i="2"/>
  <c r="O10" i="2"/>
  <c r="N10" i="2"/>
  <c r="M10" i="2"/>
  <c r="T9" i="2"/>
  <c r="Q9" i="2"/>
  <c r="P9" i="2"/>
  <c r="O9" i="2"/>
  <c r="N9" i="2"/>
  <c r="M9" i="2"/>
  <c r="S8" i="2"/>
  <c r="Q8" i="2"/>
  <c r="P8" i="2"/>
  <c r="O8" i="2"/>
  <c r="N8" i="2"/>
  <c r="M8" i="2"/>
  <c r="T7" i="2"/>
  <c r="S7" i="2"/>
  <c r="Q7" i="2"/>
  <c r="P7" i="2"/>
  <c r="O7" i="2"/>
  <c r="N7" i="2"/>
  <c r="M7" i="2"/>
  <c r="S6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N3" i="2"/>
  <c r="M3" i="2"/>
  <c r="Q2" i="2"/>
  <c r="P2" i="2"/>
  <c r="O2" i="2"/>
  <c r="N2" i="2"/>
  <c r="M2" i="2"/>
  <c r="K4" i="2"/>
  <c r="K3" i="2"/>
  <c r="K4" i="3"/>
  <c r="K3" i="3"/>
  <c r="S19" i="14" l="1"/>
  <c r="U18" i="14"/>
  <c r="N3" i="14"/>
  <c r="O5" i="14"/>
  <c r="P7" i="14"/>
  <c r="O9" i="14"/>
  <c r="O11" i="14"/>
  <c r="R12" i="14"/>
  <c r="T15" i="14"/>
  <c r="M2" i="14"/>
  <c r="Q2" i="14"/>
  <c r="O3" i="14"/>
  <c r="M4" i="14"/>
  <c r="Q4" i="14"/>
  <c r="P5" i="14"/>
  <c r="O6" i="14"/>
  <c r="M7" i="14"/>
  <c r="Q7" i="14"/>
  <c r="N8" i="14"/>
  <c r="S8" i="14"/>
  <c r="P9" i="14"/>
  <c r="N10" i="14"/>
  <c r="R10" i="14"/>
  <c r="P11" i="14"/>
  <c r="T11" i="14"/>
  <c r="O12" i="14"/>
  <c r="U12" i="14"/>
  <c r="P13" i="14"/>
  <c r="U13" i="14"/>
  <c r="P14" i="14"/>
  <c r="U14" i="14"/>
  <c r="P15" i="14"/>
  <c r="U15" i="14"/>
  <c r="P16" i="14"/>
  <c r="M17" i="14"/>
  <c r="Q17" i="14"/>
  <c r="M18" i="14"/>
  <c r="Q18" i="14"/>
  <c r="M19" i="14"/>
  <c r="Q19" i="14"/>
  <c r="P2" i="14"/>
  <c r="P4" i="14"/>
  <c r="N6" i="14"/>
  <c r="M8" i="14"/>
  <c r="Q10" i="14"/>
  <c r="N12" i="14"/>
  <c r="T13" i="14"/>
  <c r="S14" i="14"/>
  <c r="O16" i="14"/>
  <c r="P17" i="14"/>
  <c r="P18" i="14"/>
  <c r="P19" i="14"/>
  <c r="M20" i="14"/>
  <c r="N2" i="14"/>
  <c r="P3" i="14"/>
  <c r="N4" i="14"/>
  <c r="M5" i="14"/>
  <c r="Q5" i="14"/>
  <c r="P6" i="14"/>
  <c r="N7" i="14"/>
  <c r="S7" i="14"/>
  <c r="O8" i="14"/>
  <c r="M9" i="14"/>
  <c r="Q9" i="14"/>
  <c r="O10" i="14"/>
  <c r="M11" i="14"/>
  <c r="Q11" i="14"/>
  <c r="U11" i="14"/>
  <c r="P12" i="14"/>
  <c r="M13" i="14"/>
  <c r="Q13" i="14"/>
  <c r="M14" i="14"/>
  <c r="Q14" i="14"/>
  <c r="M15" i="14"/>
  <c r="Q15" i="14"/>
  <c r="M16" i="14"/>
  <c r="Q16" i="14"/>
  <c r="N17" i="14"/>
  <c r="R17" i="14"/>
  <c r="N18" i="14"/>
  <c r="R18" i="14"/>
  <c r="N19" i="14"/>
  <c r="R19" i="14"/>
  <c r="S6" i="14"/>
  <c r="Q8" i="14"/>
  <c r="M10" i="14"/>
  <c r="S11" i="14"/>
  <c r="O13" i="14"/>
  <c r="O14" i="14"/>
  <c r="O15" i="14"/>
  <c r="U16" i="14"/>
  <c r="U17" i="14"/>
  <c r="O2" i="14"/>
  <c r="M3" i="14"/>
  <c r="Q3" i="14"/>
  <c r="O4" i="14"/>
  <c r="N5" i="14"/>
  <c r="M6" i="14"/>
  <c r="Q6" i="14"/>
  <c r="O7" i="14"/>
  <c r="T7" i="14"/>
  <c r="P8" i="14"/>
  <c r="N9" i="14"/>
  <c r="T9" i="14"/>
  <c r="P10" i="14"/>
  <c r="N11" i="14"/>
  <c r="R11" i="14"/>
  <c r="M12" i="14"/>
  <c r="Q12" i="14"/>
  <c r="N13" i="14"/>
  <c r="R13" i="14"/>
  <c r="N14" i="14"/>
  <c r="R14" i="14"/>
  <c r="N15" i="14"/>
  <c r="R15" i="14"/>
  <c r="N16" i="14"/>
  <c r="R16" i="14"/>
  <c r="O17" i="14"/>
  <c r="S17" i="14"/>
  <c r="O18" i="14"/>
  <c r="T18" i="14"/>
  <c r="O19" i="14"/>
  <c r="N3" i="13"/>
  <c r="P2" i="13"/>
  <c r="R19" i="13"/>
  <c r="N2" i="13"/>
  <c r="O2" i="13"/>
  <c r="M3" i="13"/>
  <c r="Q3" i="13"/>
  <c r="O4" i="13"/>
  <c r="N5" i="13"/>
  <c r="M6" i="13"/>
  <c r="Q6" i="13"/>
  <c r="O7" i="13"/>
  <c r="T7" i="13"/>
  <c r="P8" i="13"/>
  <c r="N9" i="13"/>
  <c r="T9" i="13"/>
  <c r="P10" i="13"/>
  <c r="N11" i="13"/>
  <c r="R11" i="13"/>
  <c r="M12" i="13"/>
  <c r="Q12" i="13"/>
  <c r="N13" i="13"/>
  <c r="R13" i="13"/>
  <c r="N14" i="13"/>
  <c r="R14" i="13"/>
  <c r="N15" i="13"/>
  <c r="R15" i="13"/>
  <c r="N16" i="13"/>
  <c r="R16" i="13"/>
  <c r="O17" i="13"/>
  <c r="S17" i="13"/>
  <c r="O18" i="13"/>
  <c r="T18" i="13"/>
  <c r="O19" i="13"/>
  <c r="S19" i="13"/>
  <c r="M20" i="13"/>
  <c r="P4" i="13"/>
  <c r="O5" i="13"/>
  <c r="N6" i="13"/>
  <c r="S6" i="13"/>
  <c r="P7" i="13"/>
  <c r="M8" i="13"/>
  <c r="Q8" i="13"/>
  <c r="O9" i="13"/>
  <c r="M10" i="13"/>
  <c r="Q10" i="13"/>
  <c r="O11" i="13"/>
  <c r="S11" i="13"/>
  <c r="N12" i="13"/>
  <c r="R12" i="13"/>
  <c r="O13" i="13"/>
  <c r="T13" i="13"/>
  <c r="O14" i="13"/>
  <c r="S14" i="13"/>
  <c r="O15" i="13"/>
  <c r="T15" i="13"/>
  <c r="O16" i="13"/>
  <c r="U16" i="13"/>
  <c r="P17" i="13"/>
  <c r="U17" i="13"/>
  <c r="P18" i="13"/>
  <c r="U18" i="13"/>
  <c r="P19" i="13"/>
  <c r="M2" i="13"/>
  <c r="Q2" i="13"/>
  <c r="O3" i="13"/>
  <c r="M4" i="13"/>
  <c r="Q4" i="13"/>
  <c r="P5" i="13"/>
  <c r="O6" i="13"/>
  <c r="M7" i="13"/>
  <c r="Q7" i="13"/>
  <c r="N8" i="13"/>
  <c r="S8" i="13"/>
  <c r="P9" i="13"/>
  <c r="N10" i="13"/>
  <c r="R10" i="13"/>
  <c r="P11" i="13"/>
  <c r="T11" i="13"/>
  <c r="O12" i="13"/>
  <c r="U12" i="13"/>
  <c r="P13" i="13"/>
  <c r="U13" i="13"/>
  <c r="P14" i="13"/>
  <c r="U14" i="13"/>
  <c r="P15" i="13"/>
  <c r="U15" i="13"/>
  <c r="P16" i="13"/>
  <c r="M17" i="13"/>
  <c r="Q17" i="13"/>
  <c r="M18" i="13"/>
  <c r="Q18" i="13"/>
  <c r="M19" i="13"/>
  <c r="Q19" i="13"/>
  <c r="P3" i="13"/>
  <c r="N4" i="13"/>
  <c r="M5" i="13"/>
  <c r="Q5" i="13"/>
  <c r="P6" i="13"/>
  <c r="N7" i="13"/>
  <c r="S7" i="13"/>
  <c r="O8" i="13"/>
  <c r="M9" i="13"/>
  <c r="Q9" i="13"/>
  <c r="O10" i="13"/>
  <c r="M11" i="13"/>
  <c r="Q11" i="13"/>
  <c r="U11" i="13"/>
  <c r="P12" i="13"/>
  <c r="M13" i="13"/>
  <c r="Q13" i="13"/>
  <c r="M14" i="13"/>
  <c r="Q14" i="13"/>
  <c r="M15" i="13"/>
  <c r="Q15" i="13"/>
  <c r="M16" i="13"/>
  <c r="Q16" i="13"/>
  <c r="N17" i="13"/>
  <c r="R17" i="13"/>
  <c r="N18" i="13"/>
  <c r="R18" i="13"/>
  <c r="N19" i="13"/>
  <c r="R19" i="12"/>
  <c r="P2" i="12"/>
  <c r="N3" i="12"/>
  <c r="N2" i="12"/>
  <c r="O2" i="12"/>
  <c r="M3" i="12"/>
  <c r="Q3" i="12"/>
  <c r="O4" i="12"/>
  <c r="N5" i="12"/>
  <c r="M6" i="12"/>
  <c r="Q6" i="12"/>
  <c r="O7" i="12"/>
  <c r="T7" i="12"/>
  <c r="P8" i="12"/>
  <c r="N9" i="12"/>
  <c r="T9" i="12"/>
  <c r="P10" i="12"/>
  <c r="N11" i="12"/>
  <c r="R11" i="12"/>
  <c r="M12" i="12"/>
  <c r="Q12" i="12"/>
  <c r="N13" i="12"/>
  <c r="R13" i="12"/>
  <c r="N14" i="12"/>
  <c r="R14" i="12"/>
  <c r="N15" i="12"/>
  <c r="R15" i="12"/>
  <c r="N16" i="12"/>
  <c r="R16" i="12"/>
  <c r="O17" i="12"/>
  <c r="S17" i="12"/>
  <c r="O18" i="12"/>
  <c r="T18" i="12"/>
  <c r="O19" i="12"/>
  <c r="S19" i="12"/>
  <c r="P4" i="12"/>
  <c r="O5" i="12"/>
  <c r="N6" i="12"/>
  <c r="S6" i="12"/>
  <c r="P7" i="12"/>
  <c r="M8" i="12"/>
  <c r="Q8" i="12"/>
  <c r="O9" i="12"/>
  <c r="M10" i="12"/>
  <c r="Q10" i="12"/>
  <c r="O11" i="12"/>
  <c r="S11" i="12"/>
  <c r="N12" i="12"/>
  <c r="R12" i="12"/>
  <c r="O13" i="12"/>
  <c r="T13" i="12"/>
  <c r="O14" i="12"/>
  <c r="S14" i="12"/>
  <c r="O15" i="12"/>
  <c r="T15" i="12"/>
  <c r="O16" i="12"/>
  <c r="U16" i="12"/>
  <c r="P17" i="12"/>
  <c r="U17" i="12"/>
  <c r="P18" i="12"/>
  <c r="U18" i="12"/>
  <c r="P19" i="12"/>
  <c r="M20" i="12"/>
  <c r="M2" i="12"/>
  <c r="Q2" i="12"/>
  <c r="O3" i="12"/>
  <c r="M4" i="12"/>
  <c r="Q4" i="12"/>
  <c r="P5" i="12"/>
  <c r="O6" i="12"/>
  <c r="M7" i="12"/>
  <c r="Q7" i="12"/>
  <c r="N8" i="12"/>
  <c r="S8" i="12"/>
  <c r="P9" i="12"/>
  <c r="N10" i="12"/>
  <c r="R10" i="12"/>
  <c r="P11" i="12"/>
  <c r="T11" i="12"/>
  <c r="O12" i="12"/>
  <c r="U12" i="12"/>
  <c r="P13" i="12"/>
  <c r="U13" i="12"/>
  <c r="P14" i="12"/>
  <c r="U14" i="12"/>
  <c r="P15" i="12"/>
  <c r="U15" i="12"/>
  <c r="P16" i="12"/>
  <c r="M17" i="12"/>
  <c r="Q17" i="12"/>
  <c r="M18" i="12"/>
  <c r="Q18" i="12"/>
  <c r="M19" i="12"/>
  <c r="Q19" i="12"/>
  <c r="P3" i="12"/>
  <c r="N4" i="12"/>
  <c r="M5" i="12"/>
  <c r="Q5" i="12"/>
  <c r="P6" i="12"/>
  <c r="N7" i="12"/>
  <c r="S7" i="12"/>
  <c r="O8" i="12"/>
  <c r="M9" i="12"/>
  <c r="Q9" i="12"/>
  <c r="O10" i="12"/>
  <c r="M11" i="12"/>
  <c r="Q11" i="12"/>
  <c r="U11" i="12"/>
  <c r="P12" i="12"/>
  <c r="M13" i="12"/>
  <c r="Q13" i="12"/>
  <c r="M14" i="12"/>
  <c r="Q14" i="12"/>
  <c r="M15" i="12"/>
  <c r="Q15" i="12"/>
  <c r="M16" i="12"/>
  <c r="Q16" i="12"/>
  <c r="N17" i="12"/>
  <c r="R17" i="12"/>
  <c r="N18" i="12"/>
  <c r="R18" i="12"/>
  <c r="N19" i="12"/>
  <c r="T21" i="14" l="1"/>
  <c r="S21" i="14"/>
  <c r="O21" i="14"/>
  <c r="U21" i="14"/>
  <c r="P21" i="14"/>
  <c r="R21" i="14"/>
  <c r="Q21" i="14"/>
  <c r="N21" i="14"/>
  <c r="M21" i="14"/>
</calcChain>
</file>

<file path=xl/sharedStrings.xml><?xml version="1.0" encoding="utf-8"?>
<sst xmlns="http://schemas.openxmlformats.org/spreadsheetml/2006/main" count="3252" uniqueCount="1312">
  <si>
    <t>file name</t>
  </si>
  <si>
    <t>file size</t>
  </si>
  <si>
    <t>number of words</t>
  </si>
  <si>
    <t>% negative</t>
  </si>
  <si>
    <t>% positive</t>
  </si>
  <si>
    <t>% uncertainty</t>
  </si>
  <si>
    <t>% litigious</t>
  </si>
  <si>
    <t>% strong modal</t>
  </si>
  <si>
    <t>% weak modal</t>
  </si>
  <si>
    <t>% constraining</t>
  </si>
  <si>
    <t># of alphabetic</t>
  </si>
  <si>
    <t># of digits</t>
  </si>
  <si>
    <t># of numbers</t>
  </si>
  <si>
    <t>avg # of syllables per word</t>
  </si>
  <si>
    <t>average word length</t>
  </si>
  <si>
    <t>vocabulary</t>
  </si>
  <si>
    <t>/Users/melis/Desktop/TXT WEF reports/WEF_Global_Risks_Report_2009.txt</t>
  </si>
  <si>
    <t>3.6381377195427937</t>
  </si>
  <si>
    <t>1.2893783105659327</t>
  </si>
  <si>
    <t>4.411764705882353</t>
  </si>
  <si>
    <t>0.34848062447727907</t>
  </si>
  <si>
    <t>0.5924170616113744</t>
  </si>
  <si>
    <t>0.45302481182046284</t>
  </si>
  <si>
    <t>0.22999721215500418</t>
  </si>
  <si>
    <t>1.8545441873431838</t>
  </si>
  <si>
    <t>5.583844438249233</t>
  </si>
  <si>
    <t>/Users/melis/Desktop/TXT WEF reports/WEF_Global_Risks_2015_Report15.txt</t>
  </si>
  <si>
    <t>4.122676240606079</t>
  </si>
  <si>
    <t>1.3143882922079897</t>
  </si>
  <si>
    <t>3.1764383728359755</t>
  </si>
  <si>
    <t>0.383363251893997</t>
  </si>
  <si>
    <t>0.44421456171844104</t>
  </si>
  <si>
    <t>0.4350868652447744</t>
  </si>
  <si>
    <t>0.1916816259469985</t>
  </si>
  <si>
    <t>1.8868469893814463</t>
  </si>
  <si>
    <t>5.641737913408586</t>
  </si>
  <si>
    <t>/Users/melis/Desktop/TXT WEF reports/WEF_Global_Risks_Report_2008.txt</t>
  </si>
  <si>
    <t>4.348747285343503</t>
  </si>
  <si>
    <t>1.3189257905609408</t>
  </si>
  <si>
    <t>4.867842576407648</t>
  </si>
  <si>
    <t>0.3125165527835161</t>
  </si>
  <si>
    <t>0.4184543672864029</t>
  </si>
  <si>
    <t>0.8792838603739604</t>
  </si>
  <si>
    <t>0.2860320991577944</t>
  </si>
  <si>
    <t>1.9060861274431908</t>
  </si>
  <si>
    <t>5.675565443084909</t>
  </si>
  <si>
    <t>/Users/melis/Desktop/TXT WEF reports/GRR17_Report_web.txt</t>
  </si>
  <si>
    <t>3.6212095351880293</t>
  </si>
  <si>
    <t>1.217500142231325</t>
  </si>
  <si>
    <t>2.215964043921033</t>
  </si>
  <si>
    <t>0.42953860158161233</t>
  </si>
  <si>
    <t>0.38402457757296465</t>
  </si>
  <si>
    <t>0.4608294930875576</t>
  </si>
  <si>
    <t>0.33851055356431703</t>
  </si>
  <si>
    <t>1.9062126642771804</t>
  </si>
  <si>
    <t>5.682340558684644</t>
  </si>
  <si>
    <t>/Users/melis/Desktop/TXT WEF reports/WEF_Global_Risks_Report_2023.txt</t>
  </si>
  <si>
    <t>6.4544820788961275</t>
  </si>
  <si>
    <t>1.1346426596793193</t>
  </si>
  <si>
    <t>2.4447703069785334</t>
  </si>
  <si>
    <t>0.3004879924998197</t>
  </si>
  <si>
    <t>0.4278949013197432</t>
  </si>
  <si>
    <t>0.4903964037597058</t>
  </si>
  <si>
    <t>0.2908723767398255</t>
  </si>
  <si>
    <t>1.990023798649006</t>
  </si>
  <si>
    <t>5.923507776629246</t>
  </si>
  <si>
    <t>/Users/melis/Desktop/TXT WEF reports/WEF_Global_Risks_Report_2019.txt</t>
  </si>
  <si>
    <t>4.4682518944342835</t>
  </si>
  <si>
    <t>0.8826176581598584</t>
  </si>
  <si>
    <t>2.514298986731702</t>
  </si>
  <si>
    <t>0.2409778474581192</t>
  </si>
  <si>
    <t>0.3687251400865198</t>
  </si>
  <si>
    <t>0.6648665911796301</t>
  </si>
  <si>
    <t>0.3513050547281015</t>
  </si>
  <si>
    <t>1.8362511976308684</t>
  </si>
  <si>
    <t>5.545829341230439</t>
  </si>
  <si>
    <t>/Users/melis/Desktop/TXT WEF reports/WEF_Global_Risk_Report_2020.txt</t>
  </si>
  <si>
    <t>4.724641477309934</t>
  </si>
  <si>
    <t>1.0739309802894375</t>
  </si>
  <si>
    <t>2.4883766616462575</t>
  </si>
  <si>
    <t>0.1768057101696025</t>
  </si>
  <si>
    <t>0.4420142754240063</t>
  </si>
  <si>
    <t>0.6351908846833868</t>
  </si>
  <si>
    <t>0.25538602580053693</t>
  </si>
  <si>
    <t>1.8919193242092855</t>
  </si>
  <si>
    <t>5.688625499312423</t>
  </si>
  <si>
    <t>/Users/melis/Desktop/TXT WEF reports/WEF_The_Global_Risks_Report_2022.txt</t>
  </si>
  <si>
    <t>6.01663133865971</t>
  </si>
  <si>
    <t>1.29898364041524</t>
  </si>
  <si>
    <t>2.6794934507310177</t>
  </si>
  <si>
    <t>0.3342572965922061</t>
  </si>
  <si>
    <t>0.5136148703733898</t>
  </si>
  <si>
    <t>0.6712321321810968</t>
  </si>
  <si>
    <t>0.42121854448611334</t>
  </si>
  <si>
    <t>1.9527419968476547</t>
  </si>
  <si>
    <t>5.89349964671993</t>
  </si>
  <si>
    <t>/Users/melis/Desktop/TXT WEF reports/WEF_The_Global_Risks_Report_2021.txt</t>
  </si>
  <si>
    <t>5.6363106607530185</t>
  </si>
  <si>
    <t>1.3273333549159894</t>
  </si>
  <si>
    <t>2.476609796367639</t>
  </si>
  <si>
    <t>0.28165366311631973</t>
  </si>
  <si>
    <t>0.49855935770015214</t>
  </si>
  <si>
    <t>0.5050341545534008</t>
  </si>
  <si>
    <t>0.29784065524944153</t>
  </si>
  <si>
    <t>1.9369678526336236</t>
  </si>
  <si>
    <t>5.8158567774936065</t>
  </si>
  <si>
    <t>/Users/melis/Desktop/TXT WEF reports/The_Global_Risks_Report_2024.txt</t>
  </si>
  <si>
    <t>5.8890679559495025</t>
  </si>
  <si>
    <t>1.025158922016295</t>
  </si>
  <si>
    <t>3.247828811890053</t>
  </si>
  <si>
    <t>0.7005998746530575</t>
  </si>
  <si>
    <t>0.479004387142985</t>
  </si>
  <si>
    <t>0.99382218640881</t>
  </si>
  <si>
    <t>0.2484555466022025</t>
  </si>
  <si>
    <t>1.986972871340317</t>
  </si>
  <si>
    <t>5.938311397618408</t>
  </si>
  <si>
    <t>/Users/melis/Desktop/TXT WEF reports/WEF_GlobalRisks_Report_2012.txt</t>
  </si>
  <si>
    <t>5.90660532939849</t>
  </si>
  <si>
    <t>1.0762954604635013</t>
  </si>
  <si>
    <t>3.3287041055463935</t>
  </si>
  <si>
    <t>0.564187136533287</t>
  </si>
  <si>
    <t>0.32549257876920407</t>
  </si>
  <si>
    <t>0.4687093134276539</t>
  </si>
  <si>
    <t>1.9626768509677979</t>
  </si>
  <si>
    <t>5.8616005555073345</t>
  </si>
  <si>
    <t>/Users/melis/Desktop/TXT WEF reports/WEF_GlobalRisks_Report_2013.txt</t>
  </si>
  <si>
    <t>4.451530612244898</t>
  </si>
  <si>
    <t>1.1887755102040816</t>
  </si>
  <si>
    <t>2.8520408163265305</t>
  </si>
  <si>
    <t>0.29591836734693877</t>
  </si>
  <si>
    <t>0.38010204081632654</t>
  </si>
  <si>
    <t>0.6020408163265306</t>
  </si>
  <si>
    <t>0.28061224489795916</t>
  </si>
  <si>
    <t>1.9351275510204082</t>
  </si>
  <si>
    <t>5.764897959183673</t>
  </si>
  <si>
    <t>/Users/melis/Desktop/TXT WEF reports/WEF_GlobalRisks_Report_2014.txt</t>
  </si>
  <si>
    <t>4.680236653049725</t>
  </si>
  <si>
    <t>1.4333004648542047</t>
  </si>
  <si>
    <t>3.7646147344696437</t>
  </si>
  <si>
    <t>0.22186223411748132</t>
  </si>
  <si>
    <t>0.5352866600929709</t>
  </si>
  <si>
    <t>0.7184110438089872</t>
  </si>
  <si>
    <t>0.3239892942667981</t>
  </si>
  <si>
    <t>1.8963234258346247</t>
  </si>
  <si>
    <t>5.692844062544021</t>
  </si>
  <si>
    <t>/Users/melis/Desktop/TXT WEF reports/WEF_GRR18_Report.txt</t>
  </si>
  <si>
    <t>5.010338794337522</t>
  </si>
  <si>
    <t>0.9106091935740416</t>
  </si>
  <si>
    <t>2.9266740893908065</t>
  </si>
  <si>
    <t>0.21472880547160808</t>
  </si>
  <si>
    <t>0.25051693971687605</t>
  </si>
  <si>
    <t>0.6958803881024336</t>
  </si>
  <si>
    <t>0.2982344520439001</t>
  </si>
  <si>
    <t>1.8423333863527915</t>
  </si>
  <si>
    <t>5.584619055193256</t>
  </si>
  <si>
    <t>/Users/melis/Desktop/TXT WEF reports/WEF_Global_Risks_Report_2006.txt</t>
  </si>
  <si>
    <t>4.796663190823774</t>
  </si>
  <si>
    <t>1.2617309697601669</t>
  </si>
  <si>
    <t>4.212721584984359</t>
  </si>
  <si>
    <t>0.2711157455683003</t>
  </si>
  <si>
    <t>0.33368091762252344</t>
  </si>
  <si>
    <t>0.5213764337851928</t>
  </si>
  <si>
    <t>0.3023983315954119</t>
  </si>
  <si>
    <t>1.8884254431699687</t>
  </si>
  <si>
    <t>5.65422314911366</t>
  </si>
  <si>
    <t>/Users/melis/Desktop/TXT WEF reports/WEF_GRR16.txt</t>
  </si>
  <si>
    <t>5.105413105413105</t>
  </si>
  <si>
    <t>1.4847374847374848</t>
  </si>
  <si>
    <t>2.6324786324786325</t>
  </si>
  <si>
    <t>0.2979242979242979</t>
  </si>
  <si>
    <t>0.3890923890923891</t>
  </si>
  <si>
    <t>0.4542124542124542</t>
  </si>
  <si>
    <t>0.2588522588522589</t>
  </si>
  <si>
    <t>1.9183068783068784</t>
  </si>
  <si>
    <t>5.7258933658933655</t>
  </si>
  <si>
    <t>/Users/melis/Desktop/TXT WEF reports/WEF_Global_Risks_Report_2007.txt</t>
  </si>
  <si>
    <t>3.4233231283050376</t>
  </si>
  <si>
    <t>1.6791910195750999</t>
  </si>
  <si>
    <t>4.193338899712404</t>
  </si>
  <si>
    <t>0.21337786436589667</t>
  </si>
  <si>
    <t>0.29687355042211705</t>
  </si>
  <si>
    <t>0.7143519807032193</t>
  </si>
  <si>
    <t>0.36181463957695514</t>
  </si>
  <si>
    <t>1.9081547453381575</t>
  </si>
  <si>
    <t>5.686891177289174</t>
  </si>
  <si>
    <t>/Users/melis/Desktop/TXT WEF reports/WEF_Global_Risks_Report_2011.txt</t>
  </si>
  <si>
    <t>4.481291992849658</t>
  </si>
  <si>
    <t>1.504037477655181</t>
  </si>
  <si>
    <t>4.148431239598102</t>
  </si>
  <si>
    <t>0.4006657215065031</t>
  </si>
  <si>
    <t>0.4684706897614498</t>
  </si>
  <si>
    <t>0.5609320101091043</t>
  </si>
  <si>
    <t>0.40682980952968006</t>
  </si>
  <si>
    <t>1.9407014732170376</t>
  </si>
  <si>
    <t>5.779757134931887</t>
  </si>
  <si>
    <t>/Users/melis/Desktop/TXT WEF reports/WEF_Global_Risks_Report_2010.txt</t>
  </si>
  <si>
    <t>4.191204917680437</t>
  </si>
  <si>
    <t>1.1907320637922882</t>
  </si>
  <si>
    <t>3.1767183940162487</t>
  </si>
  <si>
    <t>0.3567897519666423</t>
  </si>
  <si>
    <t>0.6104113828826893</t>
  </si>
  <si>
    <t>0.5072432618320939</t>
  </si>
  <si>
    <t>0.2837123328891372</t>
  </si>
  <si>
    <t>1.8785625241800283</t>
  </si>
  <si>
    <t>5.657008984223875</t>
  </si>
  <si>
    <t>years</t>
  </si>
  <si>
    <t>WEF</t>
  </si>
  <si>
    <t>WMO Climate</t>
  </si>
  <si>
    <t>BIS Economic</t>
  </si>
  <si>
    <t>IMF Economic</t>
  </si>
  <si>
    <t xml:space="preserve">FAO Food Social </t>
  </si>
  <si>
    <t xml:space="preserve">UNWWDR social </t>
  </si>
  <si>
    <t xml:space="preserve">UN Technological and innovation </t>
  </si>
  <si>
    <t xml:space="preserve">WIPO </t>
  </si>
  <si>
    <t xml:space="preserve">UNCHR Geopolitical </t>
  </si>
  <si>
    <t>neg</t>
  </si>
  <si>
    <t>pos</t>
  </si>
  <si>
    <t>/Users/melis/Desktop/WMO TXT/2020WMOclimate.txt</t>
  </si>
  <si>
    <t>2.817188935388384</t>
  </si>
  <si>
    <t>0.8216801061549454</t>
  </si>
  <si>
    <t>0.8574053281616821</t>
  </si>
  <si>
    <t>0.07655404715729304</t>
  </si>
  <si>
    <t>0.2500765540471573</t>
  </si>
  <si>
    <t>0.16331530060222518</t>
  </si>
  <si>
    <t>0.17862611003368378</t>
  </si>
  <si>
    <t>1.792589568235174</t>
  </si>
  <si>
    <t>5.395478207614576</t>
  </si>
  <si>
    <t>/Users/melis/Desktop/WMO TXT/2019WMOclimate.txt</t>
  </si>
  <si>
    <t>2.957403130613292</t>
  </si>
  <si>
    <t>0.8147292789325121</t>
  </si>
  <si>
    <t>0.7313317936874518</t>
  </si>
  <si>
    <t>0.03849114703618168</t>
  </si>
  <si>
    <t>0.39132666153451373</t>
  </si>
  <si>
    <t>0.14754939697202976</t>
  </si>
  <si>
    <t>0.08981267641775725</t>
  </si>
  <si>
    <t>1.7590454195535028</t>
  </si>
  <si>
    <t>5.272838080574801</t>
  </si>
  <si>
    <t>/Users/melis/Desktop/WMO TXT/2023WMOclimate.txt</t>
  </si>
  <si>
    <t>2.7345876943553753</t>
  </si>
  <si>
    <t>0.7743965152156815</t>
  </si>
  <si>
    <t>0.7925464335410491</t>
  </si>
  <si>
    <t>0.03629983665073507</t>
  </si>
  <si>
    <t>0.3387984754068607</t>
  </si>
  <si>
    <t>0.12704942827757276</t>
  </si>
  <si>
    <t>0.08469961885171517</t>
  </si>
  <si>
    <t>1.7924254340855466</t>
  </si>
  <si>
    <t>5.366628350172424</t>
  </si>
  <si>
    <t>/Users/melis/Desktop/WMO TXT/2009WMOclimate.txt</t>
  </si>
  <si>
    <t>2.888086642599278</t>
  </si>
  <si>
    <t>0.49401482044461337</t>
  </si>
  <si>
    <t>1.0070302109063272</t>
  </si>
  <si>
    <t>0.03800114003420103</t>
  </si>
  <si>
    <t>0.3230096902907087</t>
  </si>
  <si>
    <t>0.22800684020520615</t>
  </si>
  <si>
    <t>0.07600228006840205</t>
  </si>
  <si>
    <t>1.78073342200266</t>
  </si>
  <si>
    <t>5.380201406042182</t>
  </si>
  <si>
    <t>/Users/melis/Desktop/WMO TXT/2014WMOclimate.txt</t>
  </si>
  <si>
    <t>1.8933969769291965</t>
  </si>
  <si>
    <t>0.6205250596658711</t>
  </si>
  <si>
    <t>0.9864757358790771</t>
  </si>
  <si>
    <t>0.0477326968973747</t>
  </si>
  <si>
    <t>0.27048528241845665</t>
  </si>
  <si>
    <t>0.15910898965791567</t>
  </si>
  <si>
    <t>0.0</t>
  </si>
  <si>
    <t>1.7390612569610182</t>
  </si>
  <si>
    <t>5.205250596658711</t>
  </si>
  <si>
    <t>/Users/melis/Desktop/WMO TXT/2010WMOclimate.txt</t>
  </si>
  <si>
    <t>1.9657399606852008</t>
  </si>
  <si>
    <t>1.0530749789385003</t>
  </si>
  <si>
    <t>0.7862959842740803</t>
  </si>
  <si>
    <t>0.07020499859590003</t>
  </si>
  <si>
    <t>0.6739679865206403</t>
  </si>
  <si>
    <t>0.2386969952260601</t>
  </si>
  <si>
    <t>0.16849199663016007</t>
  </si>
  <si>
    <t>1.734625105307498</t>
  </si>
  <si>
    <t>5.2277450154451</t>
  </si>
  <si>
    <t>/Users/melis/Desktop/WMO TXT/2007WMOclimate.txt</t>
  </si>
  <si>
    <t>2.541998231653404</t>
  </si>
  <si>
    <t>0.6852343059239611</t>
  </si>
  <si>
    <t>0.9283819628647214</t>
  </si>
  <si>
    <t>0.044208664898320066</t>
  </si>
  <si>
    <t>0.28735632183908044</t>
  </si>
  <si>
    <t>0.2652519893899204</t>
  </si>
  <si>
    <t>0.11052166224580018</t>
  </si>
  <si>
    <t>1.7320954907161803</t>
  </si>
  <si>
    <t>5.309681697612732</t>
  </si>
  <si>
    <t>/Users/melis/Desktop/WMO TXT/2017WMOclimate.txt</t>
  </si>
  <si>
    <t>2.6717557251908395</t>
  </si>
  <si>
    <t>0.7188295165394402</t>
  </si>
  <si>
    <t>1.0305343511450382</t>
  </si>
  <si>
    <t>0.05089058524173028</t>
  </si>
  <si>
    <t>0.3053435114503817</t>
  </si>
  <si>
    <t>0.13994910941475827</t>
  </si>
  <si>
    <t>0.06361323155216285</t>
  </si>
  <si>
    <t>1.7690203562340967</t>
  </si>
  <si>
    <t>5.306361323155216</t>
  </si>
  <si>
    <t>/Users/melis/Desktop/WMO TXT/2013WMOclimate.txt</t>
  </si>
  <si>
    <t>2.0793950850661624</t>
  </si>
  <si>
    <t>0.7057340894770006</t>
  </si>
  <si>
    <t>0.9325771896660365</t>
  </si>
  <si>
    <t>0.03780718336483932</t>
  </si>
  <si>
    <t>0.2898550724637681</t>
  </si>
  <si>
    <t>0.17643352236925014</t>
  </si>
  <si>
    <t>0.05040957781978576</t>
  </si>
  <si>
    <t>1.7330812854442343</t>
  </si>
  <si>
    <t>5.272715816005041</t>
  </si>
  <si>
    <t>/Users/melis/Desktop/WMO TXT/2012WMOclimate.txt</t>
  </si>
  <si>
    <t>2.300966405890474</t>
  </si>
  <si>
    <t>0.897376898297285</t>
  </si>
  <si>
    <t>0.9050467863169197</t>
  </si>
  <si>
    <t>0.038349440098174564</t>
  </si>
  <si>
    <t>0.5062126092959043</t>
  </si>
  <si>
    <t>0.3758245129621108</t>
  </si>
  <si>
    <t>0.015339776039269826</t>
  </si>
  <si>
    <t>1.744976223347139</t>
  </si>
  <si>
    <t>5.308099401748734</t>
  </si>
  <si>
    <t>/Users/melis/Desktop/WMO TXT/2016WMOclimate.txt</t>
  </si>
  <si>
    <t>2.2448788700776356</t>
  </si>
  <si>
    <t>0.9166588719483677</t>
  </si>
  <si>
    <t>0.654756337105977</t>
  </si>
  <si>
    <t>0.056121971751940884</t>
  </si>
  <si>
    <t>0.5331587316434384</t>
  </si>
  <si>
    <t>0.08418295762791132</t>
  </si>
  <si>
    <t>1.7468899073987465</t>
  </si>
  <si>
    <t>5.233093256009727</t>
  </si>
  <si>
    <t>/Users/melis/Desktop/WMO TXT/2006WMOclimate.txt</t>
  </si>
  <si>
    <t>2.236747027524141</t>
  </si>
  <si>
    <t>0.8703934835446365</t>
  </si>
  <si>
    <t>1.6865926558497013</t>
  </si>
  <si>
    <t>0.04926755567233791</t>
  </si>
  <si>
    <t>0.19542797083360705</t>
  </si>
  <si>
    <t>0.2693293043421139</t>
  </si>
  <si>
    <t>1.7634993102542207</t>
  </si>
  <si>
    <t>5.27507718583722</t>
  </si>
  <si>
    <t>/Users/melis/Desktop/WMO TXT/2011WMOclimate.txt</t>
  </si>
  <si>
    <t>2.131233595800525</t>
  </si>
  <si>
    <t>0.8188976377952757</t>
  </si>
  <si>
    <t>0.6194225721784777</t>
  </si>
  <si>
    <t>0.04199475065616798</t>
  </si>
  <si>
    <t>0.3674540682414698</t>
  </si>
  <si>
    <t>0.11548556430446195</t>
  </si>
  <si>
    <t>1.677270341207349</t>
  </si>
  <si>
    <t>5.057322834645669</t>
  </si>
  <si>
    <t>/Users/melis/Desktop/WMO TXT/2015WMOclimate.txt</t>
  </si>
  <si>
    <t>1.500833796553641</t>
  </si>
  <si>
    <t>0.8337965536409117</t>
  </si>
  <si>
    <t>0.8560311284046693</t>
  </si>
  <si>
    <t>0.055586436909394105</t>
  </si>
  <si>
    <t>0.38910505836575876</t>
  </si>
  <si>
    <t>0.18899388549193996</t>
  </si>
  <si>
    <t>0.07782101167315175</t>
  </si>
  <si>
    <t>1.7324068927181768</t>
  </si>
  <si>
    <t>5.202668148971651</t>
  </si>
  <si>
    <t>/Users/melis/Desktop/WMO TXT/2008WMOclimate.txt</t>
  </si>
  <si>
    <t>2.5343811394891946</t>
  </si>
  <si>
    <t>0.7465618860510805</t>
  </si>
  <si>
    <t>0.9233791748526522</t>
  </si>
  <si>
    <t>0.07858546168958742</t>
  </si>
  <si>
    <t>0.35363457760314343</t>
  </si>
  <si>
    <t>0.275049115913556</t>
  </si>
  <si>
    <t>0.03929273084479371</t>
  </si>
  <si>
    <t>1.7854616895874262</t>
  </si>
  <si>
    <t>5.413163064833006</t>
  </si>
  <si>
    <t>/Users/melis/Desktop/WMO TXT/2022WMOclimate.txt</t>
  </si>
  <si>
    <t>2.6870358070164846</t>
  </si>
  <si>
    <t>0.8332830143107299</t>
  </si>
  <si>
    <t>0.7547853390495742</t>
  </si>
  <si>
    <t>0.030191413561982974</t>
  </si>
  <si>
    <t>0.3079524183322263</t>
  </si>
  <si>
    <t>0.15095706780991486</t>
  </si>
  <si>
    <t>0.07245939254875913</t>
  </si>
  <si>
    <t>1.7617897469959543</t>
  </si>
  <si>
    <t>5.303484089125053</t>
  </si>
  <si>
    <t>/Users/melis/Desktop/WMO TXT/2018WMOclimate.txt</t>
  </si>
  <si>
    <t>2.387314126394052</t>
  </si>
  <si>
    <t>0.7086431226765799</t>
  </si>
  <si>
    <t>0.9235594795539034</t>
  </si>
  <si>
    <t>0.05227695167286245</t>
  </si>
  <si>
    <t>0.3252788104089219</t>
  </si>
  <si>
    <t>0.18587360594795538</t>
  </si>
  <si>
    <t>0.12778810408921934</t>
  </si>
  <si>
    <t>1.7846770446096654</t>
  </si>
  <si>
    <t>5.355018587360595</t>
  </si>
  <si>
    <t>/Users/melis/Desktop/WMO TXT/2021WMOclimate.txt</t>
  </si>
  <si>
    <t>2.774340915580089</t>
  </si>
  <si>
    <t>0.7518796992481203</t>
  </si>
  <si>
    <t>0.8042257542590654</t>
  </si>
  <si>
    <t>0.023793661368611402</t>
  </si>
  <si>
    <t>0.28552393642333684</t>
  </si>
  <si>
    <t>0.14752070048539068</t>
  </si>
  <si>
    <t>0.11420957456933473</t>
  </si>
  <si>
    <t>1.7653469115827543</t>
  </si>
  <si>
    <t>5.325925573427239</t>
  </si>
  <si>
    <t>/Users/melis/Desktop/BIS TXT/2011BIS.txt</t>
  </si>
  <si>
    <t>2.419344510047516</t>
  </si>
  <si>
    <t>1.238489222454181</t>
  </si>
  <si>
    <t>1.7418255869055699</t>
  </si>
  <si>
    <t>0.5251091842877086</t>
  </si>
  <si>
    <t>0.3714186913254524</t>
  </si>
  <si>
    <t>0.3586111502452644</t>
  </si>
  <si>
    <t>0.5148631514235582</t>
  </si>
  <si>
    <t>1.8508946067444512</t>
  </si>
  <si>
    <t>5.544128382791788</t>
  </si>
  <si>
    <t>/Users/melis/Desktop/BIS TXT/2013BIS.txt</t>
  </si>
  <si>
    <t>2.026608241924557</t>
  </si>
  <si>
    <t>1.3059082981391528</t>
  </si>
  <si>
    <t>1.7585078628363868</t>
  </si>
  <si>
    <t>0.5765599550283236</t>
  </si>
  <si>
    <t>0.31134237571529466</t>
  </si>
  <si>
    <t>0.31999077504071954</t>
  </si>
  <si>
    <t>0.527552358850916</t>
  </si>
  <si>
    <t>1.8440117041670872</t>
  </si>
  <si>
    <t>5.522103867275899</t>
  </si>
  <si>
    <t>/Users/melis/Desktop/BIS TXT/2017BIS.txt</t>
  </si>
  <si>
    <t>1.9574956662689391</t>
  </si>
  <si>
    <t>1.1256444314369978</t>
  </si>
  <si>
    <t>1.7920259348477001</t>
  </si>
  <si>
    <t>0.503163060852338</t>
  </si>
  <si>
    <t>0.11256444314369977</t>
  </si>
  <si>
    <t>0.4378756838289921</t>
  </si>
  <si>
    <t>0.40410635088588215</t>
  </si>
  <si>
    <t>1.8471937684324276</t>
  </si>
  <si>
    <t>5.549258200319683</t>
  </si>
  <si>
    <t>/Users/melis/Desktop/BIS TXT/2009BIS.txt</t>
  </si>
  <si>
    <t>3.0911617984549578</t>
  </si>
  <si>
    <t>0.9869307101375884</t>
  </si>
  <si>
    <t>1.7109672136446403</t>
  </si>
  <si>
    <t>0.358785945934298</t>
  </si>
  <si>
    <t>0.28552034736513204</t>
  </si>
  <si>
    <t>0.4191223212265523</t>
  </si>
  <si>
    <t>0.4622197321495911</t>
  </si>
  <si>
    <t>1.8141639640998568</t>
  </si>
  <si>
    <t>5.471302511501621</t>
  </si>
  <si>
    <t>/Users/melis/Desktop/BIS TXT/2021BIS.txt</t>
  </si>
  <si>
    <t>2.681922382488386</t>
  </si>
  <si>
    <t>1.3064735357961577</t>
  </si>
  <si>
    <t>1.495141297953056</t>
  </si>
  <si>
    <t>0.3692207818554359</t>
  </si>
  <si>
    <t>0.284015986042643</t>
  </si>
  <si>
    <t>0.7587284198567747</t>
  </si>
  <si>
    <t>0.49702797557462525</t>
  </si>
  <si>
    <t>1.8341549510072424</t>
  </si>
  <si>
    <t>5.465258758850141</t>
  </si>
  <si>
    <t>/Users/melis/Desktop/BIS TXT/2019BIS.txt</t>
  </si>
  <si>
    <t>2.18132572368262</t>
  </si>
  <si>
    <t>1.2236705279195184</t>
  </si>
  <si>
    <t>1.516287393291577</t>
  </si>
  <si>
    <t>0.49333752509008244</t>
  </si>
  <si>
    <t>0.12333438127252061</t>
  </si>
  <si>
    <t>0.6553650455853546</t>
  </si>
  <si>
    <t>0.4522260646659089</t>
  </si>
  <si>
    <t>1.8097990375081618</t>
  </si>
  <si>
    <t>5.459577761118232</t>
  </si>
  <si>
    <t>/Users/melis/Desktop/BIS TXT/2007BIS.txt</t>
  </si>
  <si>
    <t>2.1346186951282493</t>
  </si>
  <si>
    <t>1.0948528145980376</t>
  </si>
  <si>
    <t>1.8614793137086132</t>
  </si>
  <si>
    <t>0.3672462271188386</t>
  </si>
  <si>
    <t>0.1755896023411947</t>
  </si>
  <si>
    <t>0.6461238308372066</t>
  </si>
  <si>
    <t>0.28117289263786077</t>
  </si>
  <si>
    <t>1.8164801744419579</t>
  </si>
  <si>
    <t>5.459964423021748</t>
  </si>
  <si>
    <t>/Users/melis/Desktop/BIS TXT/2015BIS.txt</t>
  </si>
  <si>
    <t>2.260034619027401</t>
  </si>
  <si>
    <t>1.1572335260241462</t>
  </si>
  <si>
    <t>1.6754302883830303</t>
  </si>
  <si>
    <t>0.42457297756295115</t>
  </si>
  <si>
    <t>0.18289297495019433</t>
  </si>
  <si>
    <t>0.37449513918373123</t>
  </si>
  <si>
    <t>0.47356216728175315</t>
  </si>
  <si>
    <t>1.847425890242442</t>
  </si>
  <si>
    <t>5.5305638111412305</t>
  </si>
  <si>
    <t>/Users/melis/Desktop/BIS TXT/2023BIS.txt</t>
  </si>
  <si>
    <t>2.833915383294212</t>
  </si>
  <si>
    <t>1.2213507375813437</t>
  </si>
  <si>
    <t>1.6946241483941145</t>
  </si>
  <si>
    <t>0.646934218812618</t>
  </si>
  <si>
    <t>0.22900326329650197</t>
  </si>
  <si>
    <t>0.7423522451861606</t>
  </si>
  <si>
    <t>0.46182324764794563</t>
  </si>
  <si>
    <t>1.8072365031201694</t>
  </si>
  <si>
    <t>5.421709509360508</t>
  </si>
  <si>
    <t>/Users/melis/Desktop/BIS TXT/2010BIS.txt</t>
  </si>
  <si>
    <t>2.485254691689008</t>
  </si>
  <si>
    <t>1.2761394101876675</t>
  </si>
  <si>
    <t>1.6836461126005362</t>
  </si>
  <si>
    <t>0.42627345844504017</t>
  </si>
  <si>
    <t>0.33109919571045576</t>
  </si>
  <si>
    <t>0.3847184986595174</t>
  </si>
  <si>
    <t>0.6018766756032172</t>
  </si>
  <si>
    <t>1.8391689008042895</t>
  </si>
  <si>
    <t>5.515871313672922</t>
  </si>
  <si>
    <t>/Users/melis/Desktop/BIS TXT/2012BIS.txt</t>
  </si>
  <si>
    <t>2.558139534883721</t>
  </si>
  <si>
    <t>1.1269020958943439</t>
  </si>
  <si>
    <t>1.5001435544071204</t>
  </si>
  <si>
    <t>0.48521389606660925</t>
  </si>
  <si>
    <t>0.27706000574217626</t>
  </si>
  <si>
    <t>0.3000287108814241</t>
  </si>
  <si>
    <t>0.5297157622739018</t>
  </si>
  <si>
    <t>1.8328021820269882</t>
  </si>
  <si>
    <t>5.504679873672122</t>
  </si>
  <si>
    <t>/Users/melis/Desktop/BIS TXT/2020BIS.txt</t>
  </si>
  <si>
    <t>2.5967712532155804</t>
  </si>
  <si>
    <t>1.043164739006259</t>
  </si>
  <si>
    <t>1.3490246916080941</t>
  </si>
  <si>
    <t>0.3929591444023578</t>
  </si>
  <si>
    <t>0.21268407300127612</t>
  </si>
  <si>
    <t>0.7089469100042537</t>
  </si>
  <si>
    <t>0.41929145820251573</t>
  </si>
  <si>
    <t>1.7868500476007212</t>
  </si>
  <si>
    <t>5.426421438554558</t>
  </si>
  <si>
    <t>/Users/melis/Desktop/BIS TXT/2008BIS.txt</t>
  </si>
  <si>
    <t>2.814404911158186</t>
  </si>
  <si>
    <t>0.8970645454152435</t>
  </si>
  <si>
    <t>1.7833210842592193</t>
  </si>
  <si>
    <t>0.36206822013747786</t>
  </si>
  <si>
    <t>0.18805931434006312</t>
  </si>
  <si>
    <t>0.5155419134494834</t>
  </si>
  <si>
    <t>0.3037049846526306</t>
  </si>
  <si>
    <t>1.8097898923522546</t>
  </si>
  <si>
    <t>5.459502399377459</t>
  </si>
  <si>
    <t>/Users/melis/Desktop/BIS TXT/2016BIS.txt</t>
  </si>
  <si>
    <t>2.432358865479885</t>
  </si>
  <si>
    <t>1.2216233872284827</t>
  </si>
  <si>
    <t>2.005552833578311</t>
  </si>
  <si>
    <t>0.4681800860144809</t>
  </si>
  <si>
    <t>0.16658500734933857</t>
  </si>
  <si>
    <t>0.5367739125700909</t>
  </si>
  <si>
    <t>0.5302411671838423</t>
  </si>
  <si>
    <t>1.8410474168435953</t>
  </si>
  <si>
    <t>5.514780336436387</t>
  </si>
  <si>
    <t>/Users/melis/Desktop/BIS TXT/2022BIS.txt</t>
  </si>
  <si>
    <t>2.3906648362424003</t>
  </si>
  <si>
    <t>1.1002157285742302</t>
  </si>
  <si>
    <t>1.2845656010982545</t>
  </si>
  <si>
    <t>0.4432241616003138</t>
  </si>
  <si>
    <t>0.2882918219258678</t>
  </si>
  <si>
    <t>0.5530496175720729</t>
  </si>
  <si>
    <t>0.345165718768386</t>
  </si>
  <si>
    <t>1.7938419297901549</t>
  </si>
  <si>
    <t>5.419513630123554</t>
  </si>
  <si>
    <t>/Users/melis/Desktop/BIS TXT/2006BIS.txt</t>
  </si>
  <si>
    <t>2.087172925446371</t>
  </si>
  <si>
    <t>1.30771127049902</t>
  </si>
  <si>
    <t>1.75378872363154</t>
  </si>
  <si>
    <t>0.40029581978470896</t>
  </si>
  <si>
    <t>0.169039876976534</t>
  </si>
  <si>
    <t>0.6503339711458321</t>
  </si>
  <si>
    <t>0.2711681359831899</t>
  </si>
  <si>
    <t>1.8156526230528132</t>
  </si>
  <si>
    <t>5.460574970359327</t>
  </si>
  <si>
    <t>/Users/melis/Desktop/BIS TXT/2018BIS.txt</t>
  </si>
  <si>
    <t>2.584232303827398</t>
  </si>
  <si>
    <t>1.1785133737254323</t>
  </si>
  <si>
    <t>2.092877198167578</t>
  </si>
  <si>
    <t>0.39530072410226097</t>
  </si>
  <si>
    <t>0.16994236737106547</t>
  </si>
  <si>
    <t>0.7961430471405349</t>
  </si>
  <si>
    <t>0.49874390424117043</t>
  </si>
  <si>
    <t>1.8152985074626866</t>
  </si>
  <si>
    <t>5.484612826954337</t>
  </si>
  <si>
    <t>/Users/melis/Desktop/BIS TXT/2014BIS.txt</t>
  </si>
  <si>
    <t>2.6439927165081833</t>
  </si>
  <si>
    <t>1.1457656717530427</t>
  </si>
  <si>
    <t>1.7473991332218803</t>
  </si>
  <si>
    <t>0.42593519396023893</t>
  </si>
  <si>
    <t>0.2001895411613123</t>
  </si>
  <si>
    <t>0.3694987807605073</t>
  </si>
  <si>
    <t>0.47917709320526886</t>
  </si>
  <si>
    <t>1.8230878171886147</t>
  </si>
  <si>
    <t>5.473182055350279</t>
  </si>
  <si>
    <t>/Users/melis/Desktop/IMF TXT/2011IMF.txt</t>
  </si>
  <si>
    <t>2.529259961236575</t>
  </si>
  <si>
    <t>0.9990683928169874</t>
  </si>
  <si>
    <t>1.6811761808388745</t>
  </si>
  <si>
    <t>0.10922291111182499</t>
  </si>
  <si>
    <t>0.3201730433572125</t>
  </si>
  <si>
    <t>0.41119213595039994</t>
  </si>
  <si>
    <t>0.24414533072054997</t>
  </si>
  <si>
    <t>1.8886568794371807</t>
  </si>
  <si>
    <t>5.609249681433176</t>
  </si>
  <si>
    <t>/Users/melis/Desktop/IMF TXT/2013IMF.txt</t>
  </si>
  <si>
    <t>2.529435963576122</t>
  </si>
  <si>
    <t>0.9784191859107637</t>
  </si>
  <si>
    <t>1.3286487808674574</t>
  </si>
  <si>
    <t>0.12230239823884546</t>
  </si>
  <si>
    <t>0.255723196317586</t>
  </si>
  <si>
    <t>0.394703194316274</t>
  </si>
  <si>
    <t>0.1856772773262472</t>
  </si>
  <si>
    <t>1.9032032109938737</t>
  </si>
  <si>
    <t>5.67160694232886</t>
  </si>
  <si>
    <t>/Users/melis/Desktop/IMF TXT/2021IMF.txt</t>
  </si>
  <si>
    <t>1.8273691186216037</t>
  </si>
  <si>
    <t>1.0404241219350563</t>
  </si>
  <si>
    <t>1.371769383697813</t>
  </si>
  <si>
    <t>0.13253810470510272</t>
  </si>
  <si>
    <t>0.21206096752816433</t>
  </si>
  <si>
    <t>0.5218687872763419</t>
  </si>
  <si>
    <t>0.28330019880715707</t>
  </si>
  <si>
    <t>1.937259774685222</t>
  </si>
  <si>
    <t>5.761597084161696</t>
  </si>
  <si>
    <t>/Users/melis/Desktop/IMF TXT/2017IMF.txt</t>
  </si>
  <si>
    <t>2.374533307133032</t>
  </si>
  <si>
    <t>0.874042051483592</t>
  </si>
  <si>
    <t>1.3833759088229516</t>
  </si>
  <si>
    <t>0.17292198860286895</t>
  </si>
  <si>
    <t>0.140695617999607</t>
  </si>
  <si>
    <t>0.46688936922774615</t>
  </si>
  <si>
    <t>0.24916486539595206</t>
  </si>
  <si>
    <t>1.9222322656710553</t>
  </si>
  <si>
    <t>5.731381410886225</t>
  </si>
  <si>
    <t>/Users/melis/Desktop/IMF TXT/2009IMF.txt</t>
  </si>
  <si>
    <t>3.449218517858204</t>
  </si>
  <si>
    <t>1.0970464135021099</t>
  </si>
  <si>
    <t>1.6675580911630117</t>
  </si>
  <si>
    <t>0.19967908718131572</t>
  </si>
  <si>
    <t>0.3981696083675046</t>
  </si>
  <si>
    <t>0.5443632257681108</t>
  </si>
  <si>
    <t>0.26742734890354786</t>
  </si>
  <si>
    <t>1.8743804599750402</t>
  </si>
  <si>
    <t>5.596208474475545</t>
  </si>
  <si>
    <t>/Users/melis/Desktop/IMF TXT/2023IMF.txt</t>
  </si>
  <si>
    <t>2.1752856283824413</t>
  </si>
  <si>
    <t>0.7486470234515935</t>
  </si>
  <si>
    <t>1.3544798556825015</t>
  </si>
  <si>
    <t>0.10823812387251955</t>
  </si>
  <si>
    <t>0.1428141912206855</t>
  </si>
  <si>
    <t>0.4509921828021648</t>
  </si>
  <si>
    <t>0.26458208057727</t>
  </si>
  <si>
    <t>1.9309530968129887</t>
  </si>
  <si>
    <t>5.731855081178593</t>
  </si>
  <si>
    <t>/Users/melis/Desktop/IMF TXT/2015IMF.txt</t>
  </si>
  <si>
    <t>2.130185392697458</t>
  </si>
  <si>
    <t>1.0717495257009086</t>
  </si>
  <si>
    <t>1.2004482265097134</t>
  </si>
  <si>
    <t>0.08764825313703084</t>
  </si>
  <si>
    <t>0.17751544939145486</t>
  </si>
  <si>
    <t>0.42936549321558143</t>
  </si>
  <si>
    <t>0.17418703471536506</t>
  </si>
  <si>
    <t>1.8907281461839727</t>
  </si>
  <si>
    <t>5.624943139582617</t>
  </si>
  <si>
    <t>/Users/melis/Desktop/IMF TXT/2019IMF.txt</t>
  </si>
  <si>
    <t>2.8914478657461067</t>
  </si>
  <si>
    <t>0.9398780426346823</t>
  </si>
  <si>
    <t>1.210754422214383</t>
  </si>
  <si>
    <t>0.2759159401300207</t>
  </si>
  <si>
    <t>0.1184296729325203</t>
  </si>
  <si>
    <t>0.4485208889784811</t>
  </si>
  <si>
    <t>0.2078818727007005</t>
  </si>
  <si>
    <t>1.9526029330242403</t>
  </si>
  <si>
    <t>5.756337247392027</t>
  </si>
  <si>
    <t>/Users/melis/Desktop/IMF TXT/2007IMF.txt</t>
  </si>
  <si>
    <t>2.3422618776373234</t>
  </si>
  <si>
    <t>1.258623989500834</t>
  </si>
  <si>
    <t>1.6532541035152157</t>
  </si>
  <si>
    <t>0.17498610136434475</t>
  </si>
  <si>
    <t>0.21873262670543095</t>
  </si>
  <si>
    <t>0.4912370241426137</t>
  </si>
  <si>
    <t>0.2761499412156066</t>
  </si>
  <si>
    <t>1.886441311302097</t>
  </si>
  <si>
    <t>5.623889248380012</t>
  </si>
  <si>
    <t>/Users/melis/Desktop/IMF TXT/2010IMF.txt</t>
  </si>
  <si>
    <t>3.0790907998645594</t>
  </si>
  <si>
    <t>0.9841294113792011</t>
  </si>
  <si>
    <t>1.530261160202287</t>
  </si>
  <si>
    <t>0.15400915316811029</t>
  </si>
  <si>
    <t>0.29600340786211266</t>
  </si>
  <si>
    <t>0.47076556748550025</t>
  </si>
  <si>
    <t>0.266512293425666</t>
  </si>
  <si>
    <t>1.8776446429936757</t>
  </si>
  <si>
    <t>5.586283354996559</t>
  </si>
  <si>
    <t>/Users/melis/Desktop/IMF TXT/2012IMF.txt</t>
  </si>
  <si>
    <t>2.99329427688747</t>
  </si>
  <si>
    <t>1.042538462333261</t>
  </si>
  <si>
    <t>1.5787896634739573</t>
  </si>
  <si>
    <t>0.13432111011231312</t>
  </si>
  <si>
    <t>0.2986061601727576</t>
  </si>
  <si>
    <t>0.4029633303369393</t>
  </si>
  <si>
    <t>0.24384447681927612</t>
  </si>
  <si>
    <t>1.8742237789694471</t>
  </si>
  <si>
    <t>5.575565956831261</t>
  </si>
  <si>
    <t>/Users/melis/Desktop/IMF TXT/2008IMF.txt</t>
  </si>
  <si>
    <t>3.2410158571294527</t>
  </si>
  <si>
    <t>1.0008444625152473</t>
  </si>
  <si>
    <t>1.5200325274450317</t>
  </si>
  <si>
    <t>0.18453069777624873</t>
  </si>
  <si>
    <t>0.22988146248397084</t>
  </si>
  <si>
    <t>0.509805148093704</t>
  </si>
  <si>
    <t>0.275232227191693</t>
  </si>
  <si>
    <t>1.8813061020235824</t>
  </si>
  <si>
    <t>5.6205783004409975</t>
  </si>
  <si>
    <t>/Users/melis/Desktop/IMF TXT/2016IMF.txt</t>
  </si>
  <si>
    <t>2.334715069296152</t>
  </si>
  <si>
    <t>0.9194824770757443</t>
  </si>
  <si>
    <t>1.1949922539044509</t>
  </si>
  <si>
    <t>0.13063685466649919</t>
  </si>
  <si>
    <t>0.15492191098270736</t>
  </si>
  <si>
    <t>0.4237323619310807</t>
  </si>
  <si>
    <t>0.27969685550391493</t>
  </si>
  <si>
    <t>1.903981911820123</t>
  </si>
  <si>
    <t>5.669798601515723</t>
  </si>
  <si>
    <t>/Users/melis/Desktop/IMF TXT/2020IMF.txt</t>
  </si>
  <si>
    <t>2.62250900515691</t>
  </si>
  <si>
    <t>1.043043354323771</t>
  </si>
  <si>
    <t>1.1233771281971547</t>
  </si>
  <si>
    <t>0.1943559045323797</t>
  </si>
  <si>
    <t>0.2163829070460494</t>
  </si>
  <si>
    <t>0.4172173417295084</t>
  </si>
  <si>
    <t>0.34595351006763586</t>
  </si>
  <si>
    <t>1.9217782269558683</t>
  </si>
  <si>
    <t>5.696014408251056</t>
  </si>
  <si>
    <t>/Users/melis/Desktop/IMF TXT/2014IMF.txt</t>
  </si>
  <si>
    <t>2.9456671894637347</t>
  </si>
  <si>
    <t>1.1591553538228236</t>
  </si>
  <si>
    <t>1.451021531622298</t>
  </si>
  <si>
    <t>0.1371043966887211</t>
  </si>
  <si>
    <t>0.17968985323597536</t>
  </si>
  <si>
    <t>0.426893235144427</t>
  </si>
  <si>
    <t>0.2004632466736604</t>
  </si>
  <si>
    <t>1.8979610914340912</t>
  </si>
  <si>
    <t>5.667334877488912</t>
  </si>
  <si>
    <t>/Users/melis/Desktop/IMF TXT/2006IMF.txt</t>
  </si>
  <si>
    <t>1.7305415279366076</t>
  </si>
  <si>
    <t>1.280195925637315</t>
  </si>
  <si>
    <t>1.3307965551091456</t>
  </si>
  <si>
    <t>0.1598979891309848</t>
  </si>
  <si>
    <t>0.2327628955704209</t>
  </si>
  <si>
    <t>0.45641767783591225</t>
  </si>
  <si>
    <t>0.24288302146478702</t>
  </si>
  <si>
    <t>1.886199184317853</t>
  </si>
  <si>
    <t>5.6516247862123405</t>
  </si>
  <si>
    <t>/Users/melis/Desktop/IMF TXT/2018IMF.txt</t>
  </si>
  <si>
    <t>3.077217125382263</t>
  </si>
  <si>
    <t>1.067947247706422</t>
  </si>
  <si>
    <t>1.4310970948012232</t>
  </si>
  <si>
    <t>0.16246177370030582</t>
  </si>
  <si>
    <t>0.16962920489296635</t>
  </si>
  <si>
    <t>0.35000955657492355</t>
  </si>
  <si>
    <t>0.21621750764525996</t>
  </si>
  <si>
    <t>1.9405222668195719</t>
  </si>
  <si>
    <t>5.733240156727828</t>
  </si>
  <si>
    <t>/Users/melis/Desktop/IMF TXT/2022IMF.txt</t>
  </si>
  <si>
    <t>2.4384466191907377</t>
  </si>
  <si>
    <t>0.7076973187450957</t>
  </si>
  <si>
    <t>1.2732629584116786</t>
  </si>
  <si>
    <t>0.12584575751743335</t>
  </si>
  <si>
    <t>0.2650163599484773</t>
  </si>
  <si>
    <t>0.44564203544408754</t>
  </si>
  <si>
    <t>0.29314658809943295</t>
  </si>
  <si>
    <t>1.8932531868587419</t>
  </si>
  <si>
    <t>5.63935566972151</t>
  </si>
  <si>
    <t>/Users/melis/Desktop/FAO FOOD TXT/2023FAO.txt</t>
  </si>
  <si>
    <t>1.500125890369793</t>
  </si>
  <si>
    <t>1.1216425850572194</t>
  </si>
  <si>
    <t>0.6749348212762847</t>
  </si>
  <si>
    <t>0.11289523484645436</t>
  </si>
  <si>
    <t>0.13969770067331044</t>
  </si>
  <si>
    <t>0.3086344549759184</t>
  </si>
  <si>
    <t>0.23391242903438025</t>
  </si>
  <si>
    <t>1.8448705765778937</t>
  </si>
  <si>
    <t>5.490241465851222</t>
  </si>
  <si>
    <t>/Users/melis/Desktop/FAO FOOD TXT/2007FAO.txt</t>
  </si>
  <si>
    <t>1.7453942934172098</t>
  </si>
  <si>
    <t>1.3213322848798024</t>
  </si>
  <si>
    <t>0.9716917546618736</t>
  </si>
  <si>
    <t>0.2752190518984498</t>
  </si>
  <si>
    <t>0.3117277016400809</t>
  </si>
  <si>
    <t>0.659964053021793</t>
  </si>
  <si>
    <t>0.4423163334082229</t>
  </si>
  <si>
    <t>1.9400556054819142</t>
  </si>
  <si>
    <t>5.740507751067176</t>
  </si>
  <si>
    <t>/Users/melis/Desktop/FAO FOOD TXT/2019FAO.txt</t>
  </si>
  <si>
    <t>4.351511726476406</t>
  </si>
  <si>
    <t>1.397415808266331</t>
  </si>
  <si>
    <t>1.1045749955046367</t>
  </si>
  <si>
    <t>0.10788872049115054</t>
  </si>
  <si>
    <t>0.3390788358293303</t>
  </si>
  <si>
    <t>0.7847620026201546</t>
  </si>
  <si>
    <t>0.35192273112589584</t>
  </si>
  <si>
    <t>1.7262965912301882</t>
  </si>
  <si>
    <t>5.263120039045441</t>
  </si>
  <si>
    <t>/Users/melis/Desktop/FAO FOOD TXT/2015FAO.txt</t>
  </si>
  <si>
    <t>2.9568523610686763</t>
  </si>
  <si>
    <t>2.0572359710764845</t>
  </si>
  <si>
    <t>0.8860372746715552</t>
  </si>
  <si>
    <t>0.10523814373493566</t>
  </si>
  <si>
    <t>0.1561598261873239</t>
  </si>
  <si>
    <t>0.30213531588417014</t>
  </si>
  <si>
    <t>0.34966221950639914</t>
  </si>
  <si>
    <t>1.8600672166208372</t>
  </si>
  <si>
    <t>5.5504294395220155</t>
  </si>
  <si>
    <t>/Users/melis/Desktop/FAO FOOD TXT/2021FAO.txt</t>
  </si>
  <si>
    <t>2.7035453859693237</t>
  </si>
  <si>
    <t>1.223032436509932</t>
  </si>
  <si>
    <t>0.6618053809404074</t>
  </si>
  <si>
    <t>0.1639426703545386</t>
  </si>
  <si>
    <t>0.22428966557706814</t>
  </si>
  <si>
    <t>0.28765401056072415</t>
  </si>
  <si>
    <t>0.2625094292180035</t>
  </si>
  <si>
    <t>1.8077344732210208</t>
  </si>
  <si>
    <t>5.454010560724164</t>
  </si>
  <si>
    <t>/Users/melis/Desktop/FAO FOOD TXT/2009FAO.txt</t>
  </si>
  <si>
    <t>3.5593841642228736</t>
  </si>
  <si>
    <t>0.8431085043988269</t>
  </si>
  <si>
    <t>0.7258064516129032</t>
  </si>
  <si>
    <t>0.11363636363636363</t>
  </si>
  <si>
    <t>0.4142228739002932</t>
  </si>
  <si>
    <t>0.3519061583577713</t>
  </si>
  <si>
    <t>0.26759530791788855</t>
  </si>
  <si>
    <t>1.807441348973607</t>
  </si>
  <si>
    <t>5.442778592375366</t>
  </si>
  <si>
    <t>/Users/melis/Desktop/FAO FOOD TXT/2017FAO.txt</t>
  </si>
  <si>
    <t>4.362710307685885</t>
  </si>
  <si>
    <t>1.0917212875213962</t>
  </si>
  <si>
    <t>0.8245313739406337</t>
  </si>
  <si>
    <t>0.1127207447918841</t>
  </si>
  <si>
    <t>0.18369306558677412</t>
  </si>
  <si>
    <t>0.37573581597294703</t>
  </si>
  <si>
    <t>0.3256377071765541</t>
  </si>
  <si>
    <t>1.8317747255041121</t>
  </si>
  <si>
    <t>5.509873502275289</t>
  </si>
  <si>
    <t>/Users/melis/Desktop/FAO FOOD TXT/2013FAO.txt</t>
  </si>
  <si>
    <t>2.055174178143521</t>
  </si>
  <si>
    <t>1.6629002686223513</t>
  </si>
  <si>
    <t>0.9977401611734107</t>
  </si>
  <si>
    <t>0.10233232422291391</t>
  </si>
  <si>
    <t>0.2004008016032064</t>
  </si>
  <si>
    <t>0.443440071632627</t>
  </si>
  <si>
    <t>0.3965377563637914</t>
  </si>
  <si>
    <t>1.8774996802114867</t>
  </si>
  <si>
    <t>5.5635526371892725</t>
  </si>
  <si>
    <t>/Users/melis/Desktop/FAO FOOD TXT/2011FAO.txt</t>
  </si>
  <si>
    <t>3.0692532049108054</t>
  </si>
  <si>
    <t>1.3870989622193584</t>
  </si>
  <si>
    <t>1.8958149630333039</t>
  </si>
  <si>
    <t>0.12209184019534695</t>
  </si>
  <si>
    <t>0.6308078410092925</t>
  </si>
  <si>
    <t>0.5460218408736349</t>
  </si>
  <si>
    <t>0.4069728006511565</t>
  </si>
  <si>
    <t>1.7611747948178798</t>
  </si>
  <si>
    <t>5.333717696533948</t>
  </si>
  <si>
    <t>/Users/melis/Desktop/FAO FOOD TXT/2018FAO.txt</t>
  </si>
  <si>
    <t>3.378764384232433</t>
  </si>
  <si>
    <t>0.9915938953725618</t>
  </si>
  <si>
    <t>1.4187001822682879</t>
  </si>
  <si>
    <t>0.08977393291438832</t>
  </si>
  <si>
    <t>0.16866617699066894</t>
  </si>
  <si>
    <t>0.3182893985146495</t>
  </si>
  <si>
    <t>0.3060474985717784</t>
  </si>
  <si>
    <t>1.8329932805571425</t>
  </si>
  <si>
    <t>5.524864658995076</t>
  </si>
  <si>
    <t>/Users/melis/Desktop/FAO FOOD TXT/2006FAO.txt</t>
  </si>
  <si>
    <t>2.1704334464434343</t>
  </si>
  <si>
    <t>1.7158588898136884</t>
  </si>
  <si>
    <t>0.45457455662974583</t>
  </si>
  <si>
    <t>0.06402458544080927</t>
  </si>
  <si>
    <t>0.5185991420705551</t>
  </si>
  <si>
    <t>0.2560983417632371</t>
  </si>
  <si>
    <t>0.3969524297330175</t>
  </si>
  <si>
    <t>1.8115116204622574</t>
  </si>
  <si>
    <t>5.459312375952366</t>
  </si>
  <si>
    <t>/Users/melis/Desktop/FAO FOOD TXT/2014FAO.txt</t>
  </si>
  <si>
    <t>1.8999853565675795</t>
  </si>
  <si>
    <t>2.1379411334016694</t>
  </si>
  <si>
    <t>0.6223458778737736</t>
  </si>
  <si>
    <t>0.2965295065163274</t>
  </si>
  <si>
    <t>0.1464343242055938</t>
  </si>
  <si>
    <t>0.19768633767755164</t>
  </si>
  <si>
    <t>0.47591155366817983</t>
  </si>
  <si>
    <t>1.944318348220823</t>
  </si>
  <si>
    <t>5.721591741104115</t>
  </si>
  <si>
    <t>/Users/melis/Desktop/FAO FOOD TXT/2022FAO.txt</t>
  </si>
  <si>
    <t>1.7430255550037015</t>
  </si>
  <si>
    <t>0.9867773706553213</t>
  </si>
  <si>
    <t>0.7478141897273946</t>
  </si>
  <si>
    <t>0.13119547188199904</t>
  </si>
  <si>
    <t>0.25957961222366954</t>
  </si>
  <si>
    <t>0.4282595046433826</t>
  </si>
  <si>
    <t>0.3486051110007403</t>
  </si>
  <si>
    <t>1.8526955983919184</t>
  </si>
  <si>
    <t>5.537535961615953</t>
  </si>
  <si>
    <t>/Users/melis/Desktop/FAO FOOD TXT/2016FAO.txt</t>
  </si>
  <si>
    <t>1.801071712093146</t>
  </si>
  <si>
    <t>1.3925641704154537</t>
  </si>
  <si>
    <t>0.989018258798624</t>
  </si>
  <si>
    <t>0.04961630060862662</t>
  </si>
  <si>
    <t>0.4680471024080445</t>
  </si>
  <si>
    <t>0.3787377613125165</t>
  </si>
  <si>
    <t>0.40189203492987563</t>
  </si>
  <si>
    <t>1.89848504895475</t>
  </si>
  <si>
    <t>5.727656125959249</t>
  </si>
  <si>
    <t>/Users/melis/Desktop/FAO FOOD TXT/2008FAO.txt</t>
  </si>
  <si>
    <t>2.642377237678676</t>
  </si>
  <si>
    <t>1.2896243856247462</t>
  </si>
  <si>
    <t>0.9830004058258556</t>
  </si>
  <si>
    <t>0.08567434729674889</t>
  </si>
  <si>
    <t>0.32015150831943</t>
  </si>
  <si>
    <t>0.5230644361275195</t>
  </si>
  <si>
    <t>0.5275736123010326</t>
  </si>
  <si>
    <t>1.8046173964016774</t>
  </si>
  <si>
    <t>5.4469495423186185</t>
  </si>
  <si>
    <t>/Users/melis/Desktop/FAO FOOD TXT/2020FAO.txt</t>
  </si>
  <si>
    <t>1.510248941288592</t>
  </si>
  <si>
    <t>0.872332085680688</t>
  </si>
  <si>
    <t>0.7293772240625312</t>
  </si>
  <si>
    <t>0.0783946015325376</t>
  </si>
  <si>
    <t>0.2743811053638816</t>
  </si>
  <si>
    <t>0.3135784061301504</t>
  </si>
  <si>
    <t>0.3389413654495008</t>
  </si>
  <si>
    <t>1.7736086879664286</t>
  </si>
  <si>
    <t>5.36524967143439</t>
  </si>
  <si>
    <t>/Users/melis/Desktop/FAO FOOD TXT/2012FAO.txt</t>
  </si>
  <si>
    <t>2.114921780986763</t>
  </si>
  <si>
    <t>1.6817087845968712</t>
  </si>
  <si>
    <t>0.8874849578820698</t>
  </si>
  <si>
    <t>0.11732851985559567</t>
  </si>
  <si>
    <t>0.29482551143200963</t>
  </si>
  <si>
    <t>0.4001203369434416</t>
  </si>
  <si>
    <t>0.33393501805054154</t>
  </si>
  <si>
    <t>1.8643802647412755</t>
  </si>
  <si>
    <t>5.561492178098677</t>
  </si>
  <si>
    <t>/Users/melis/Desktop/FAO FOOD TXT/2010FAO.txt</t>
  </si>
  <si>
    <t>5.394849261564751</t>
  </si>
  <si>
    <t>1.171731966312706</t>
  </si>
  <si>
    <t>0.7109727816428659</t>
  </si>
  <si>
    <t>0.13120956914439155</t>
  </si>
  <si>
    <t>0.2044428170389357</t>
  </si>
  <si>
    <t>0.39057732210423535</t>
  </si>
  <si>
    <t>0.3448065421701453</t>
  </si>
  <si>
    <t>1.8953985109239595</t>
  </si>
  <si>
    <t>5.637281825948981</t>
  </si>
  <si>
    <t>/Users/melis/Desktop/UN TECH TXT/2023UNtech.txt</t>
  </si>
  <si>
    <t>0.8726071073590728</t>
  </si>
  <si>
    <t>2.181517768397682</t>
  </si>
  <si>
    <t>0.5602240896358543</t>
  </si>
  <si>
    <t>0.2142792600911332</t>
  </si>
  <si>
    <t>0.25171358866127097</t>
  </si>
  <si>
    <t>0.3653074132878958</t>
  </si>
  <si>
    <t>0.3433631517122978</t>
  </si>
  <si>
    <t>1.9798370961287741</t>
  </si>
  <si>
    <t>5.838890394867624</t>
  </si>
  <si>
    <t>/Users/melis/Desktop/UN TECH TXT/2010UNtech.txt</t>
  </si>
  <si>
    <t>1.7742868337095843</t>
  </si>
  <si>
    <t>2.3843728427769175</t>
  </si>
  <si>
    <t>0.6548629638612661</t>
  </si>
  <si>
    <t>0.19216776432396127</t>
  </si>
  <si>
    <t>0.4067240060448889</t>
  </si>
  <si>
    <t>0.4197839511931193</t>
  </si>
  <si>
    <t>0.37873840929868097</t>
  </si>
  <si>
    <t>1.9351853579357823</t>
  </si>
  <si>
    <t>5.732812179331704</t>
  </si>
  <si>
    <t>/Users/melis/Desktop/UN TECH TXT/2011UNtech.txt</t>
  </si>
  <si>
    <t>1.1267125787847079</t>
  </si>
  <si>
    <t>1.989389920424403</t>
  </si>
  <si>
    <t>0.8906626432725769</t>
  </si>
  <si>
    <t>0.1642615530625654</t>
  </si>
  <si>
    <t>0.38084345265617014</t>
  </si>
  <si>
    <t>0.5426715012289198</t>
  </si>
  <si>
    <t>0.48670089796315674</t>
  </si>
  <si>
    <t>1.9284306329545178</t>
  </si>
  <si>
    <t>5.644757014576692</t>
  </si>
  <si>
    <t>/Users/melis/Desktop/UN TECH TXT/2021UNtech.txt</t>
  </si>
  <si>
    <t>1.2725798127257981</t>
  </si>
  <si>
    <t>2.0157782201577823</t>
  </si>
  <si>
    <t>0.7903856079038561</t>
  </si>
  <si>
    <t>0.18727420187274202</t>
  </si>
  <si>
    <t>0.43353240433532403</t>
  </si>
  <si>
    <t>0.48956720489567207</t>
  </si>
  <si>
    <t>0.34505640345056404</t>
  </si>
  <si>
    <t>1.9515888815158888</t>
  </si>
  <si>
    <t>5.771525473715255</t>
  </si>
  <si>
    <t>/Users/melis/Desktop/UN TECH TXT/2012UNtech.txt</t>
  </si>
  <si>
    <t>0.6699970614163973</t>
  </si>
  <si>
    <t>3.214810461357626</t>
  </si>
  <si>
    <t>0.7111372318542463</t>
  </si>
  <si>
    <t>0.12635909491625036</t>
  </si>
  <si>
    <t>0.13811342932706436</t>
  </si>
  <si>
    <t>0.496620628856891</t>
  </si>
  <si>
    <t>0.2585953570379077</t>
  </si>
  <si>
    <t>2.005113135468704</t>
  </si>
  <si>
    <t>5.943696738172201</t>
  </si>
  <si>
    <t>/Users/melis/Desktop/UN TECH TXT/2015UNtech.txt</t>
  </si>
  <si>
    <t>1.5308892186312475</t>
  </si>
  <si>
    <t>2.3379537476023304</t>
  </si>
  <si>
    <t>0.3564836596576309</t>
  </si>
  <si>
    <t>0.1393362527595816</t>
  </si>
  <si>
    <t>0.1339075675871304</t>
  </si>
  <si>
    <t>0.19543266620824437</t>
  </si>
  <si>
    <t>0.3401976041402772</t>
  </si>
  <si>
    <t>1.9750823350584488</t>
  </si>
  <si>
    <t>5.765136983822519</t>
  </si>
  <si>
    <t>/Users/melis/Desktop/UN TECH TXT/2018UNtech.txt</t>
  </si>
  <si>
    <t>1.271562536178752</t>
  </si>
  <si>
    <t>2.851850422567823</t>
  </si>
  <si>
    <t>0.7679543086481688</t>
  </si>
  <si>
    <t>0.21996681202485238</t>
  </si>
  <si>
    <t>0.2218963454636669</t>
  </si>
  <si>
    <t>0.46887662563192223</t>
  </si>
  <si>
    <t>0.4592289584378497</t>
  </si>
  <si>
    <t>2.042063828966156</t>
  </si>
  <si>
    <t>5.989561224096014</t>
  </si>
  <si>
    <t>/Users/melis/Desktop/UNWWDR TXT/2012UNWWDR.txt</t>
  </si>
  <si>
    <t>2.3942610734282175</t>
  </si>
  <si>
    <t>1.2424046027463926</t>
  </si>
  <si>
    <t>1.5222381064911548</t>
  </si>
  <si>
    <t>0.2578399006076318</t>
  </si>
  <si>
    <t>0.3308399450627871</t>
  </si>
  <si>
    <t>0.4316829551915432</t>
  </si>
  <si>
    <t>0.38582395290561233</t>
  </si>
  <si>
    <t>1.9157317435545875</t>
  </si>
  <si>
    <t>5.653851103306762</t>
  </si>
  <si>
    <t>/Users/melis/Desktop/UNWWDR TXT/2006UNWWDR.txt</t>
  </si>
  <si>
    <t>2.393390294398544</t>
  </si>
  <si>
    <t>1.2905975784069277</t>
  </si>
  <si>
    <t>0.8265336862953727</t>
  </si>
  <si>
    <t>0.36150833584380787</t>
  </si>
  <si>
    <t>0.2720927102228661</t>
  </si>
  <si>
    <t>0.28971944645638503</t>
  </si>
  <si>
    <t>0.33266458564350404</t>
  </si>
  <si>
    <t>1.9534013191208426</t>
  </si>
  <si>
    <t>5.71769019248396</t>
  </si>
  <si>
    <t>/Users/melis/Desktop/UNWWDR TXT/2014UNWWDR.txt</t>
  </si>
  <si>
    <t>1.4286991906273756</t>
  </si>
  <si>
    <t>1.2911952779144122</t>
  </si>
  <si>
    <t>0.7747171667486473</t>
  </si>
  <si>
    <t>0.2638286455305639</t>
  </si>
  <si>
    <t>0.30519161114340654</t>
  </si>
  <si>
    <t>0.3610875106202209</t>
  </si>
  <si>
    <t>0.43263426195054333</t>
  </si>
  <si>
    <t>1.9226512543039842</t>
  </si>
  <si>
    <t>5.59826499128024</t>
  </si>
  <si>
    <t>/Users/melis/Desktop/UNWWDR TXT/2021UNWWDR.txt</t>
  </si>
  <si>
    <t>1.8165869041406189</t>
  </si>
  <si>
    <t>1.459043515917343</t>
  </si>
  <si>
    <t>0.8161316470313906</t>
  </si>
  <si>
    <t>0.259829667218157</t>
  </si>
  <si>
    <t>0.2531673680587171</t>
  </si>
  <si>
    <t>0.33422534116523617</t>
  </si>
  <si>
    <t>1.9395063236322856</t>
  </si>
  <si>
    <t>5.644122186566584</t>
  </si>
  <si>
    <t>/Users/melis/Desktop/UNWWDR TXT/2019UNWWDR.txt</t>
  </si>
  <si>
    <t>2.7148891736674736</t>
  </si>
  <si>
    <t>1.422706345816128</t>
  </si>
  <si>
    <t>0.6134605344344772</t>
  </si>
  <si>
    <t>0.47107124210926005</t>
  </si>
  <si>
    <t>0.2646067682376952</t>
  </si>
  <si>
    <t>0.3274953723479994</t>
  </si>
  <si>
    <t>0.4046229056908253</t>
  </si>
  <si>
    <t>1.9360909392946983</t>
  </si>
  <si>
    <t>5.682151502207034</t>
  </si>
  <si>
    <t>/Users/melis/Desktop/UNWWDR TXT/2015UNWWDR.txt</t>
  </si>
  <si>
    <t>2.407988488809528</t>
  </si>
  <si>
    <t>1.8705684517102095</t>
  </si>
  <si>
    <t>0.7159821784581246</t>
  </si>
  <si>
    <t>0.3051158920305809</t>
  </si>
  <si>
    <t>0.31725118319088813</t>
  </si>
  <si>
    <t>0.3345873134198984</t>
  </si>
  <si>
    <t>0.4125998994504446</t>
  </si>
  <si>
    <t>1.9726609226288507</t>
  </si>
  <si>
    <t>5.766638350987293</t>
  </si>
  <si>
    <t>/Users/melis/Desktop/UNWWDR TXT/2020UNWWDR.txt</t>
  </si>
  <si>
    <t>2.3065527971923685</t>
  </si>
  <si>
    <t>1.2129286261097798</t>
  </si>
  <si>
    <t>1.1304097113826392</t>
  </si>
  <si>
    <t>0.1710030522056411</t>
  </si>
  <si>
    <t>0.34598291957885524</t>
  </si>
  <si>
    <t>0.36686119920861376</t>
  </si>
  <si>
    <t>0.2793712655220067</t>
  </si>
  <si>
    <t>1.954415756141694</t>
  </si>
  <si>
    <t>5.806209796884166</t>
  </si>
  <si>
    <t>/Users/melis/Desktop/UNWWDR TXT/2018UNWWDR.txt</t>
  </si>
  <si>
    <t>1.7942532509242475</t>
  </si>
  <si>
    <t>1.6914797950240517</t>
  </si>
  <si>
    <t>0.9263885122114849</t>
  </si>
  <si>
    <t>0.34543300455343506</t>
  </si>
  <si>
    <t>0.22124841200736545</t>
  </si>
  <si>
    <t>0.30403814037141186</t>
  </si>
  <si>
    <t>0.3425781863339852</t>
  </si>
  <si>
    <t>1.9784461224431535</t>
  </si>
  <si>
    <t>5.841728877913699</t>
  </si>
  <si>
    <t>/Users/melis/Desktop/UNWWDR TXT/2009UNWWDR.txt</t>
  </si>
  <si>
    <t>2.1802262768044667</t>
  </si>
  <si>
    <t>1.234237115273252</t>
  </si>
  <si>
    <t>0.8794371602174608</t>
  </si>
  <si>
    <t>0.34615683800205704</t>
  </si>
  <si>
    <t>0.29256951226890465</t>
  </si>
  <si>
    <t>0.36560385137295914</t>
  </si>
  <si>
    <t>0.3539356433504179</t>
  </si>
  <si>
    <t>1.9374454403235983</t>
  </si>
  <si>
    <t>5.719474671345474</t>
  </si>
  <si>
    <t>/Users/melis/Desktop/UNWWDR TXT/2023UNWWDR.txt</t>
  </si>
  <si>
    <t>1.525332459262034</t>
  </si>
  <si>
    <t>2.0614815508522195</t>
  </si>
  <si>
    <t>0.574779921333583</t>
  </si>
  <si>
    <t>0.24817381532122118</t>
  </si>
  <si>
    <t>0.180277205469189</t>
  </si>
  <si>
    <t>0.21890803521258662</t>
  </si>
  <si>
    <t>0.36406630455141414</t>
  </si>
  <si>
    <t>2.0167751451582694</t>
  </si>
  <si>
    <t>5.925863925828807</t>
  </si>
  <si>
    <t>/Users/melis/Desktop/UNWWDR TXT/2016UNWWDR.txt</t>
  </si>
  <si>
    <t>1.6898994145994373</t>
  </si>
  <si>
    <t>1.838675248229244</t>
  </si>
  <si>
    <t>0.7843073838093082</t>
  </si>
  <si>
    <t>0.2377179080824089</t>
  </si>
  <si>
    <t>0.34444839742553124</t>
  </si>
  <si>
    <t>0.5239496749571461</t>
  </si>
  <si>
    <t>1.9679646819107992</t>
  </si>
  <si>
    <t>5.757576247614735</t>
  </si>
  <si>
    <t>/Users/melis/Desktop/UNWWDR TXT/2022UNWWDR.txt</t>
  </si>
  <si>
    <t>1.8062553474664893</t>
  </si>
  <si>
    <t>0.9231971775939833</t>
  </si>
  <si>
    <t>0.869326404073053</t>
  </si>
  <si>
    <t>0.4193470017217522</t>
  </si>
  <si>
    <t>0.18801956248481583</t>
  </si>
  <si>
    <t>0.3348438275712731</t>
  </si>
  <si>
    <t>0.5123004932872791</t>
  </si>
  <si>
    <t>1.9709625967825417</t>
  </si>
  <si>
    <t>5.864625915010933</t>
  </si>
  <si>
    <t>/Users/melis/Desktop/UNWWDR TXT/2017UNWWDR.txt</t>
  </si>
  <si>
    <t>1.670672448926276</t>
  </si>
  <si>
    <t>1.387219812947385</t>
  </si>
  <si>
    <t>0.7432467736036366</t>
  </si>
  <si>
    <t>0.4428131041329223</t>
  </si>
  <si>
    <t>0.20507863524740058</t>
  </si>
  <si>
    <t>0.327864569726736</t>
  </si>
  <si>
    <t>0.41668843722242543</t>
  </si>
  <si>
    <t>1.967239667694237</t>
  </si>
  <si>
    <t>5.82309681801557</t>
  </si>
  <si>
    <t>/Users/melis/Desktop/WIPO TXT/2017WIPO.txt</t>
  </si>
  <si>
    <t>0.8627289873204982</t>
  </si>
  <si>
    <t>1.2231330880842561</t>
  </si>
  <si>
    <t>1.1372336651042931</t>
  </si>
  <si>
    <t>0.30438273795073856</t>
  </si>
  <si>
    <t>0.1400534070325484</t>
  </si>
  <si>
    <t>0.4780489626710986</t>
  </si>
  <si>
    <t>0.2128811786894736</t>
  </si>
  <si>
    <t>1.8423558850441635</t>
  </si>
  <si>
    <t>5.57883139437172</t>
  </si>
  <si>
    <t>/Users/melis/Desktop/WIPO TXT/2022WIPO.txt</t>
  </si>
  <si>
    <t>1.198039172583588</t>
  </si>
  <si>
    <t>3.0885230045503507</t>
  </si>
  <si>
    <t>0.7935635620232574</t>
  </si>
  <si>
    <t>0.23740959750280277</t>
  </si>
  <si>
    <t>0.25499549361412144</t>
  </si>
  <si>
    <t>0.43744916576905324</t>
  </si>
  <si>
    <t>0.24840078257237697</t>
  </si>
  <si>
    <t>1.936009320524939</t>
  </si>
  <si>
    <t>5.713196016794531</t>
  </si>
  <si>
    <t>/Users/melis/Desktop/WIPO TXT/2015WIPO.txt</t>
  </si>
  <si>
    <t>1.4186090943828813</t>
  </si>
  <si>
    <t>2.96299834415998</t>
  </si>
  <si>
    <t>0.8804610877595211</t>
  </si>
  <si>
    <t>0.4251050821551395</t>
  </si>
  <si>
    <t>0.20379569481594703</t>
  </si>
  <si>
    <t>0.5811361609985989</t>
  </si>
  <si>
    <t>0.1958349254871991</t>
  </si>
  <si>
    <t>1.9008088141638009</t>
  </si>
  <si>
    <t>5.668752388230798</t>
  </si>
  <si>
    <t>/Users/melis/Desktop/WIPO TXT/2019WIPO.txt</t>
  </si>
  <si>
    <t>0.7782020848384765</t>
  </si>
  <si>
    <t>2.9559294044793063</t>
  </si>
  <si>
    <t>0.5759108267107029</t>
  </si>
  <si>
    <t>0.21674063370832902</t>
  </si>
  <si>
    <t>0.16100732789761585</t>
  </si>
  <si>
    <t>0.3715553720714212</t>
  </si>
  <si>
    <t>0.21054804417380535</t>
  </si>
  <si>
    <t>1.926308184539168</t>
  </si>
  <si>
    <t>5.682402724739395</t>
  </si>
  <si>
    <t>/Users/melis/Desktop/WIPO TXT/2011WIPO.txt</t>
  </si>
  <si>
    <t>1.4860326260795393</t>
  </si>
  <si>
    <t>3.120002132423499</t>
  </si>
  <si>
    <t>0.9435973984433308</t>
  </si>
  <si>
    <t>0.538436933575008</t>
  </si>
  <si>
    <t>0.1785904680669581</t>
  </si>
  <si>
    <t>0.6144045207378186</t>
  </si>
  <si>
    <t>0.3145324661477769</t>
  </si>
  <si>
    <t>1.9438106407932616</t>
  </si>
  <si>
    <t>5.739857660731421</t>
  </si>
  <si>
    <t>/Users/melis/Desktop/WIPO TXT/2013WIPO.txt</t>
  </si>
  <si>
    <t>1.3814326091682974</t>
  </si>
  <si>
    <t>1.4332781429264296</t>
  </si>
  <si>
    <t>0.9716856488217684</t>
  </si>
  <si>
    <t>0.5151104644356362</t>
  </si>
  <si>
    <t>0.22912381047948757</t>
  </si>
  <si>
    <t>0.5769906176308263</t>
  </si>
  <si>
    <t>0.32278025855869413</t>
  </si>
  <si>
    <t>1.8391283260582343</t>
  </si>
  <si>
    <t>5.54584984864449</t>
  </si>
  <si>
    <t>/Users/melis/Desktop/UNHCR TXT/2022UNHCR.txt</t>
  </si>
  <si>
    <t>3.116226838854576</t>
  </si>
  <si>
    <t>0.6457046603032005</t>
  </si>
  <si>
    <t>0.56850084222347</t>
  </si>
  <si>
    <t>0.29477821448624364</t>
  </si>
  <si>
    <t>0.21055586749017405</t>
  </si>
  <si>
    <t>0.32285233015160025</t>
  </si>
  <si>
    <t>0.32987085906793934</t>
  </si>
  <si>
    <t>1.7941465468837732</t>
  </si>
  <si>
    <t>5.391984839977541</t>
  </si>
  <si>
    <t>/Users/melis/Desktop/UNHCR TXT/2017UNHCR.txt</t>
  </si>
  <si>
    <t>2.169576422965476</t>
  </si>
  <si>
    <t>1.6905223000422267</t>
  </si>
  <si>
    <t>0.44119574238828135</t>
  </si>
  <si>
    <t>0.4790541229232494</t>
  </si>
  <si>
    <t>0.17909926176157956</t>
  </si>
  <si>
    <t>0.16453834617120724</t>
  </si>
  <si>
    <t>0.4018812702942761</t>
  </si>
  <si>
    <t>1.9231183656828341</t>
  </si>
  <si>
    <t>5.757604438167072</t>
  </si>
  <si>
    <t>/Users/melis/Desktop/UNHCR TXT/2016UNHCR.txt</t>
  </si>
  <si>
    <t>2.0945933972461943</t>
  </si>
  <si>
    <t>1.555882405061048</t>
  </si>
  <si>
    <t>0.4483351349435594</t>
  </si>
  <si>
    <t>0.44479098367918346</t>
  </si>
  <si>
    <t>0.17011926069004624</t>
  </si>
  <si>
    <t>0.17189133632223422</t>
  </si>
  <si>
    <t>0.4536513618401234</t>
  </si>
  <si>
    <t>1.9210008683170599</t>
  </si>
  <si>
    <t>5.744041395686768</t>
  </si>
  <si>
    <t>/Users/melis/Desktop/UNHCR TXT/2015UNHCR.txt</t>
  </si>
  <si>
    <t>2.1502417547859585</t>
  </si>
  <si>
    <t>1.4446322575572939</t>
  </si>
  <si>
    <t>0.45795825307598564</t>
  </si>
  <si>
    <t>0.5542670702464719</t>
  </si>
  <si>
    <t>0.1474114548527851</t>
  </si>
  <si>
    <t>0.1847556900821573</t>
  </si>
  <si>
    <t>0.45992373914068946</t>
  </si>
  <si>
    <t>1.9411730020834153</t>
  </si>
  <si>
    <t>5.773811863673886</t>
  </si>
  <si>
    <t>/Users/melis/Desktop/UNHCR TXT/2020UNHCR.txt</t>
  </si>
  <si>
    <t>2.8266413104551154</t>
  </si>
  <si>
    <t>1.5170506115745341</t>
  </si>
  <si>
    <t>0.5028021495152065</t>
  </si>
  <si>
    <t>0.3630548472144185</t>
  </si>
  <si>
    <t>0.15559493452046505</t>
  </si>
  <si>
    <t>0.13974730230078805</t>
  </si>
  <si>
    <t>0.5820403106135915</t>
  </si>
  <si>
    <t>1.974370056619268</t>
  </si>
  <si>
    <t>5.910287994698247</t>
  </si>
  <si>
    <t>/Users/melis/Desktop/UNHCR TXT/2021UNHCR.txt</t>
  </si>
  <si>
    <t>2.539652418678938</t>
  </si>
  <si>
    <t>1.5750272783338868</t>
  </si>
  <si>
    <t>0.47124310134889386</t>
  </si>
  <si>
    <t>0.39691952496165217</t>
  </si>
  <si>
    <t>0.17078609042174678</t>
  </si>
  <si>
    <t>0.1549725635308443</t>
  </si>
  <si>
    <t>0.5803564368961209</t>
  </si>
  <si>
    <t>1.969021300820722</t>
  </si>
  <si>
    <t>5.912029349905909</t>
  </si>
  <si>
    <t>/Users/melis/Desktop/UNHCR TXT/2019UNHCR.txt</t>
  </si>
  <si>
    <t>2.353597491104276</t>
  </si>
  <si>
    <t>1.65852481756227</t>
  </si>
  <si>
    <t>0.4689101984198782</t>
  </si>
  <si>
    <t>0.42669320306374764</t>
  </si>
  <si>
    <t>0.1341897352391291</t>
  </si>
  <si>
    <t>0.14474398407816175</t>
  </si>
  <si>
    <t>0.5759604366443519</t>
  </si>
  <si>
    <t>1.9639044689705085</t>
  </si>
  <si>
    <t>5.864031119956577</t>
  </si>
  <si>
    <t>/Users/melis/Desktop/UNHCR TXT/2018UNHCR.txt</t>
  </si>
  <si>
    <t>2.183659645840725</t>
  </si>
  <si>
    <t>1.741766925781376</t>
  </si>
  <si>
    <t>0.4209270070638325</t>
  </si>
  <si>
    <t>0.48059865174337973</t>
  </si>
  <si>
    <t>0.13224526658710448</t>
  </si>
  <si>
    <t>0.13869625520110956</t>
  </si>
  <si>
    <t>0.43221623713834145</t>
  </si>
  <si>
    <t>1.9438925265296907</t>
  </si>
  <si>
    <t>5.803502886817404</t>
  </si>
  <si>
    <t>MIN/MAX</t>
  </si>
  <si>
    <t>mean</t>
  </si>
  <si>
    <t>variance</t>
  </si>
  <si>
    <t>uncertainty</t>
  </si>
  <si>
    <t>Mean positive</t>
  </si>
  <si>
    <t>Mean negative</t>
  </si>
  <si>
    <t>Mean uncertainty</t>
  </si>
  <si>
    <t>Mean litigious</t>
  </si>
  <si>
    <t>Mean constraining</t>
  </si>
  <si>
    <t>Gunning Index</t>
  </si>
  <si>
    <t>min</t>
  </si>
  <si>
    <t>max</t>
  </si>
  <si>
    <t>min mean</t>
  </si>
  <si>
    <t>max mean</t>
  </si>
  <si>
    <t>min WMO</t>
  </si>
  <si>
    <t>max WMO</t>
  </si>
  <si>
    <t>min WEF</t>
  </si>
  <si>
    <t>max WEF</t>
  </si>
  <si>
    <t>min BIS</t>
  </si>
  <si>
    <t>max BIS</t>
  </si>
  <si>
    <t>min IMF</t>
  </si>
  <si>
    <t>max IMF</t>
  </si>
  <si>
    <t>min FAO</t>
  </si>
  <si>
    <t>max FAO</t>
  </si>
  <si>
    <t xml:space="preserve">FAO </t>
  </si>
  <si>
    <t xml:space="preserve">IMF </t>
  </si>
  <si>
    <t xml:space="preserve">BIS </t>
  </si>
  <si>
    <t xml:space="preserve">WMO </t>
  </si>
  <si>
    <t xml:space="preserve">UNWWDR </t>
  </si>
  <si>
    <t>min UNWWDR</t>
  </si>
  <si>
    <t>max UNWWDR</t>
  </si>
  <si>
    <t>min UN technology</t>
  </si>
  <si>
    <t>max UN technology</t>
  </si>
  <si>
    <t>min WIPO</t>
  </si>
  <si>
    <t>max WIPO</t>
  </si>
  <si>
    <t>min UNCHR</t>
  </si>
  <si>
    <t>max UNCHR</t>
  </si>
  <si>
    <t xml:space="preserve">UNCHR </t>
  </si>
  <si>
    <t xml:space="preserve">        </t>
  </si>
  <si>
    <t>UN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</si>
</sst>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193"/>
        <bgColor indexed="64"/>
      </patternFill>
    </fill>
    <fill>
      <patternFill patternType="solid">
        <fgColor rgb="FFF3D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7" fillId="3" borderId="0" xfId="8"/>
    <xf numFmtId="0" fontId="1" fillId="33" borderId="0" xfId="20" applyFill="1"/>
    <xf numFmtId="0" fontId="1" fillId="32" borderId="0" xfId="42"/>
    <xf numFmtId="0" fontId="1" fillId="10" borderId="0" xfId="20"/>
    <xf numFmtId="0" fontId="1" fillId="34" borderId="0" xfId="32" applyFill="1"/>
    <xf numFmtId="0" fontId="0" fillId="35" borderId="0" xfId="0" applyFill="1"/>
    <xf numFmtId="0" fontId="1" fillId="15" borderId="0" xfId="25"/>
    <xf numFmtId="0" fontId="16" fillId="0" borderId="0" xfId="0" applyFont="1"/>
    <xf numFmtId="0" fontId="0" fillId="36" borderId="0" xfId="0" applyFill="1"/>
    <xf numFmtId="0" fontId="18" fillId="36" borderId="0" xfId="0" applyFont="1" applyFill="1"/>
    <xf numFmtId="2" fontId="18" fillId="0" borderId="0" xfId="1" applyNumberFormat="1" applyFont="1"/>
    <xf numFmtId="2" fontId="18" fillId="36" borderId="0" xfId="1" applyNumberFormat="1" applyFont="1" applyFill="1"/>
    <xf numFmtId="2" fontId="0" fillId="36" borderId="0" xfId="1" applyNumberFormat="1" applyFont="1" applyFill="1"/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positive'!$B$1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positive'!$B$2:$B$19</c:f>
              <c:numCache>
                <c:formatCode>0.00</c:formatCode>
                <c:ptCount val="18"/>
                <c:pt idx="0">
                  <c:v>1.26173096976016</c:v>
                </c:pt>
                <c:pt idx="1">
                  <c:v>1.6791910195750901</c:v>
                </c:pt>
                <c:pt idx="2">
                  <c:v>1.3189257905609399</c:v>
                </c:pt>
                <c:pt idx="3">
                  <c:v>1.28937831056593</c:v>
                </c:pt>
                <c:pt idx="4">
                  <c:v>1.19073206379228</c:v>
                </c:pt>
                <c:pt idx="5">
                  <c:v>1.5040374776551799</c:v>
                </c:pt>
                <c:pt idx="6">
                  <c:v>1.0762954604635</c:v>
                </c:pt>
                <c:pt idx="7">
                  <c:v>1.18877551020408</c:v>
                </c:pt>
                <c:pt idx="8">
                  <c:v>1.4333004648542</c:v>
                </c:pt>
                <c:pt idx="9">
                  <c:v>1.3143882922079799</c:v>
                </c:pt>
                <c:pt idx="10">
                  <c:v>1.4847374847374799</c:v>
                </c:pt>
                <c:pt idx="11">
                  <c:v>1.2175001422313201</c:v>
                </c:pt>
                <c:pt idx="12">
                  <c:v>0.91060919357404102</c:v>
                </c:pt>
                <c:pt idx="13">
                  <c:v>0.88261765815985804</c:v>
                </c:pt>
                <c:pt idx="14">
                  <c:v>1.0739309802894299</c:v>
                </c:pt>
                <c:pt idx="15">
                  <c:v>1.32733335491598</c:v>
                </c:pt>
                <c:pt idx="16">
                  <c:v>1.2989836404152399</c:v>
                </c:pt>
                <c:pt idx="17">
                  <c:v>1.13464265967931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6-4542-8677-EB036AE3E6F3}"/>
            </c:ext>
          </c:extLst>
        </c:ser>
        <c:ser>
          <c:idx val="1"/>
          <c:order val="1"/>
          <c:tx>
            <c:strRef>
              <c:f>'Comparison positive'!$C$1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positive'!$C$2:$C$19</c:f>
              <c:numCache>
                <c:formatCode>0.00</c:formatCode>
                <c:ptCount val="18"/>
                <c:pt idx="0">
                  <c:v>0.87039348354463597</c:v>
                </c:pt>
                <c:pt idx="1">
                  <c:v>0.68523430592396095</c:v>
                </c:pt>
                <c:pt idx="2">
                  <c:v>0.74656188605107998</c:v>
                </c:pt>
                <c:pt idx="3">
                  <c:v>0.49401482044461298</c:v>
                </c:pt>
                <c:pt idx="4">
                  <c:v>1.0530749789385001</c:v>
                </c:pt>
                <c:pt idx="5">
                  <c:v>0.81889763779527502</c:v>
                </c:pt>
                <c:pt idx="6">
                  <c:v>0.89737689829728495</c:v>
                </c:pt>
                <c:pt idx="7">
                  <c:v>0.705734089477</c:v>
                </c:pt>
                <c:pt idx="8">
                  <c:v>0.62052505966587101</c:v>
                </c:pt>
                <c:pt idx="9">
                  <c:v>0.83379655364091099</c:v>
                </c:pt>
                <c:pt idx="10">
                  <c:v>0.91665887194836704</c:v>
                </c:pt>
                <c:pt idx="11">
                  <c:v>0.71882951653944005</c:v>
                </c:pt>
                <c:pt idx="12">
                  <c:v>0.70864312267657903</c:v>
                </c:pt>
                <c:pt idx="13">
                  <c:v>0.81472927893251201</c:v>
                </c:pt>
                <c:pt idx="14">
                  <c:v>0.82168010615494502</c:v>
                </c:pt>
                <c:pt idx="15">
                  <c:v>0.75187969924812004</c:v>
                </c:pt>
                <c:pt idx="16">
                  <c:v>0.83328301431072904</c:v>
                </c:pt>
                <c:pt idx="17">
                  <c:v>0.77439651521568098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6-4542-8677-EB036AE3E6F3}"/>
            </c:ext>
          </c:extLst>
        </c:ser>
        <c:ser>
          <c:idx val="2"/>
          <c:order val="2"/>
          <c:tx>
            <c:strRef>
              <c:f>'Comparison positive'!$D$1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positive'!$D$2:$D$19</c:f>
              <c:numCache>
                <c:formatCode>0.00</c:formatCode>
                <c:ptCount val="18"/>
                <c:pt idx="0">
                  <c:v>1.3077112704990199</c:v>
                </c:pt>
                <c:pt idx="1">
                  <c:v>1.0948528145980301</c:v>
                </c:pt>
                <c:pt idx="2">
                  <c:v>0.89706454541524305</c:v>
                </c:pt>
                <c:pt idx="3">
                  <c:v>0.98693071013758804</c:v>
                </c:pt>
                <c:pt idx="4">
                  <c:v>1.27613941018766</c:v>
                </c:pt>
                <c:pt idx="5">
                  <c:v>1.2384892224541799</c:v>
                </c:pt>
                <c:pt idx="6">
                  <c:v>1.1269020958943401</c:v>
                </c:pt>
                <c:pt idx="7">
                  <c:v>1.3059082981391501</c:v>
                </c:pt>
                <c:pt idx="8">
                  <c:v>1.14576567175304</c:v>
                </c:pt>
                <c:pt idx="9">
                  <c:v>1.15723352602414</c:v>
                </c:pt>
                <c:pt idx="10">
                  <c:v>1.2216233872284801</c:v>
                </c:pt>
                <c:pt idx="11">
                  <c:v>1.12564443143699</c:v>
                </c:pt>
                <c:pt idx="12">
                  <c:v>1.1785133737254301</c:v>
                </c:pt>
                <c:pt idx="13">
                  <c:v>1.2236705279195099</c:v>
                </c:pt>
                <c:pt idx="14">
                  <c:v>1.04316473900625</c:v>
                </c:pt>
                <c:pt idx="15">
                  <c:v>1.3064735357961501</c:v>
                </c:pt>
                <c:pt idx="16">
                  <c:v>1.10021572857423</c:v>
                </c:pt>
                <c:pt idx="17">
                  <c:v>1.2213507375813399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6-4542-8677-EB036AE3E6F3}"/>
            </c:ext>
          </c:extLst>
        </c:ser>
        <c:ser>
          <c:idx val="3"/>
          <c:order val="3"/>
          <c:tx>
            <c:strRef>
              <c:f>'Comparison positive'!$E$1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positive'!$E$2:$E$19</c:f>
              <c:numCache>
                <c:formatCode>0.00</c:formatCode>
                <c:ptCount val="18"/>
                <c:pt idx="0">
                  <c:v>1.2801959256373101</c:v>
                </c:pt>
                <c:pt idx="1">
                  <c:v>1.25862398950083</c:v>
                </c:pt>
                <c:pt idx="2">
                  <c:v>1.00084446251524</c:v>
                </c:pt>
                <c:pt idx="3">
                  <c:v>1.0970464135021001</c:v>
                </c:pt>
                <c:pt idx="4">
                  <c:v>0.98412941137920096</c:v>
                </c:pt>
                <c:pt idx="5">
                  <c:v>0.99906839281698701</c:v>
                </c:pt>
                <c:pt idx="6">
                  <c:v>1.0425384623332601</c:v>
                </c:pt>
                <c:pt idx="7">
                  <c:v>0.97841918591076305</c:v>
                </c:pt>
                <c:pt idx="8">
                  <c:v>1.1591553538228201</c:v>
                </c:pt>
                <c:pt idx="9">
                  <c:v>1.0717495257009</c:v>
                </c:pt>
                <c:pt idx="10">
                  <c:v>0.91948247707574404</c:v>
                </c:pt>
                <c:pt idx="11">
                  <c:v>0.87404205148359204</c:v>
                </c:pt>
                <c:pt idx="12">
                  <c:v>1.06794724770642</c:v>
                </c:pt>
                <c:pt idx="13">
                  <c:v>0.939878042634682</c:v>
                </c:pt>
                <c:pt idx="14">
                  <c:v>1.04304335432377</c:v>
                </c:pt>
                <c:pt idx="15">
                  <c:v>1.0404241219350501</c:v>
                </c:pt>
                <c:pt idx="16">
                  <c:v>0.70769731874509501</c:v>
                </c:pt>
                <c:pt idx="17">
                  <c:v>0.97841918591076305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6-4542-8677-EB036AE3E6F3}"/>
            </c:ext>
          </c:extLst>
        </c:ser>
        <c:ser>
          <c:idx val="4"/>
          <c:order val="4"/>
          <c:tx>
            <c:strRef>
              <c:f>'Comparison positive'!$F$1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positive'!$F$2:$F$19</c:f>
              <c:numCache>
                <c:formatCode>0.00</c:formatCode>
                <c:ptCount val="18"/>
                <c:pt idx="0">
                  <c:v>1.71585888981368</c:v>
                </c:pt>
                <c:pt idx="1">
                  <c:v>1.3213322848797999</c:v>
                </c:pt>
                <c:pt idx="2">
                  <c:v>1.28962438562474</c:v>
                </c:pt>
                <c:pt idx="3">
                  <c:v>0.84310850439882601</c:v>
                </c:pt>
                <c:pt idx="4">
                  <c:v>1.1717319663126999</c:v>
                </c:pt>
                <c:pt idx="5">
                  <c:v>1.3870989622193499</c:v>
                </c:pt>
                <c:pt idx="6">
                  <c:v>1.6817087845968699</c:v>
                </c:pt>
                <c:pt idx="7">
                  <c:v>1.66290026862235</c:v>
                </c:pt>
                <c:pt idx="8">
                  <c:v>2.13794113340166</c:v>
                </c:pt>
                <c:pt idx="9">
                  <c:v>2.05723597107648</c:v>
                </c:pt>
                <c:pt idx="10">
                  <c:v>1.3925641704154501</c:v>
                </c:pt>
                <c:pt idx="11">
                  <c:v>1.09172128752139</c:v>
                </c:pt>
                <c:pt idx="12">
                  <c:v>0.99159389537256104</c:v>
                </c:pt>
                <c:pt idx="13">
                  <c:v>1.3974158082663299</c:v>
                </c:pt>
                <c:pt idx="14">
                  <c:v>0.87233208568068799</c:v>
                </c:pt>
                <c:pt idx="15">
                  <c:v>1.2230324365099301</c:v>
                </c:pt>
                <c:pt idx="16">
                  <c:v>0.98677737065532101</c:v>
                </c:pt>
                <c:pt idx="17">
                  <c:v>1.12164258505721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6-4542-8677-EB036AE3E6F3}"/>
            </c:ext>
          </c:extLst>
        </c:ser>
        <c:ser>
          <c:idx val="5"/>
          <c:order val="5"/>
          <c:tx>
            <c:strRef>
              <c:f>'Comparison positive'!$G$1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positive'!$G$2:$G$19</c:f>
              <c:numCache>
                <c:formatCode>0.00</c:formatCode>
                <c:ptCount val="18"/>
                <c:pt idx="0">
                  <c:v>1.2905975784069199</c:v>
                </c:pt>
                <c:pt idx="3">
                  <c:v>1.2342371152732501</c:v>
                </c:pt>
                <c:pt idx="6">
                  <c:v>1.24240460274639</c:v>
                </c:pt>
                <c:pt idx="8">
                  <c:v>1.29119527791441</c:v>
                </c:pt>
                <c:pt idx="9">
                  <c:v>1.8705684517101999</c:v>
                </c:pt>
                <c:pt idx="10">
                  <c:v>1.8386752482292399</c:v>
                </c:pt>
                <c:pt idx="11">
                  <c:v>1.3872198129473801</c:v>
                </c:pt>
                <c:pt idx="12">
                  <c:v>1.6914797950240501</c:v>
                </c:pt>
                <c:pt idx="13">
                  <c:v>1.42270634581612</c:v>
                </c:pt>
                <c:pt idx="14">
                  <c:v>1.21292862610977</c:v>
                </c:pt>
                <c:pt idx="15">
                  <c:v>1.4590435159173401</c:v>
                </c:pt>
                <c:pt idx="16">
                  <c:v>0.92319717759398301</c:v>
                </c:pt>
                <c:pt idx="17">
                  <c:v>2.0614815508522102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6-4542-8677-EB036AE3E6F3}"/>
            </c:ext>
          </c:extLst>
        </c:ser>
        <c:ser>
          <c:idx val="6"/>
          <c:order val="6"/>
          <c:tx>
            <c:strRef>
              <c:f>'Comparison positive'!$H$1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positive'!$H$2:$H$19</c:f>
              <c:numCache>
                <c:formatCode>0.00</c:formatCode>
                <c:ptCount val="18"/>
                <c:pt idx="4">
                  <c:v>2.38437284277691</c:v>
                </c:pt>
                <c:pt idx="5">
                  <c:v>1.9893899204244001</c:v>
                </c:pt>
                <c:pt idx="6">
                  <c:v>3.2148104613576201</c:v>
                </c:pt>
                <c:pt idx="9">
                  <c:v>2.33795374760233</c:v>
                </c:pt>
                <c:pt idx="12">
                  <c:v>2.8518504225678201</c:v>
                </c:pt>
                <c:pt idx="15">
                  <c:v>2.0157782201577801</c:v>
                </c:pt>
                <c:pt idx="17">
                  <c:v>2.1815177683976801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6-4542-8677-EB036AE3E6F3}"/>
            </c:ext>
          </c:extLst>
        </c:ser>
        <c:ser>
          <c:idx val="7"/>
          <c:order val="7"/>
          <c:tx>
            <c:strRef>
              <c:f>'Comparison positive'!$I$1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positive'!$I$2:$I$19</c:f>
              <c:numCache>
                <c:formatCode>0.00</c:formatCode>
                <c:ptCount val="18"/>
                <c:pt idx="5">
                  <c:v>3.1200021324234899</c:v>
                </c:pt>
                <c:pt idx="7">
                  <c:v>1.4332781429264201</c:v>
                </c:pt>
                <c:pt idx="9">
                  <c:v>2.9629983441599799</c:v>
                </c:pt>
                <c:pt idx="11">
                  <c:v>1.2231330880842499</c:v>
                </c:pt>
                <c:pt idx="13">
                  <c:v>2.9559294044793001</c:v>
                </c:pt>
                <c:pt idx="16">
                  <c:v>3.0885230045503498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6-4542-8677-EB036AE3E6F3}"/>
            </c:ext>
          </c:extLst>
        </c:ser>
        <c:ser>
          <c:idx val="8"/>
          <c:order val="8"/>
          <c:tx>
            <c:strRef>
              <c:f>'Comparison positive'!$J$1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positive'!$A$2:$A$19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positive'!$J$2:$J$19</c:f>
              <c:numCache>
                <c:formatCode>0.00</c:formatCode>
                <c:ptCount val="18"/>
                <c:pt idx="9">
                  <c:v>1.4446322575572901</c:v>
                </c:pt>
                <c:pt idx="10">
                  <c:v>1.55588240506104</c:v>
                </c:pt>
                <c:pt idx="11">
                  <c:v>1.69052230004222</c:v>
                </c:pt>
                <c:pt idx="12">
                  <c:v>1.7417669257813699</c:v>
                </c:pt>
                <c:pt idx="13">
                  <c:v>1.65852481756227</c:v>
                </c:pt>
                <c:pt idx="14">
                  <c:v>1.65852481756227</c:v>
                </c:pt>
                <c:pt idx="15">
                  <c:v>1.5750272783338799</c:v>
                </c:pt>
                <c:pt idx="16">
                  <c:v>0.64570466030319995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6-4542-8677-EB036AE3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07199"/>
        <c:axId val="1288165455"/>
      </c:barChart>
      <c:catAx>
        <c:axId val="12885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8165455"/>
        <c:crosses val="autoZero"/>
        <c:auto val="1"/>
        <c:lblAlgn val="ctr"/>
        <c:lblOffset val="100"/>
        <c:noMultiLvlLbl val="0"/>
      </c:catAx>
      <c:valAx>
        <c:axId val="12881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850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litigious'!$B$1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litigious'!$B$2:$B$19</c:f>
              <c:numCache>
                <c:formatCode>General</c:formatCode>
                <c:ptCount val="18"/>
                <c:pt idx="0">
                  <c:v>0.27111574556829998</c:v>
                </c:pt>
                <c:pt idx="1">
                  <c:v>0.21337786436589601</c:v>
                </c:pt>
                <c:pt idx="2">
                  <c:v>0.31251655278351598</c:v>
                </c:pt>
                <c:pt idx="3">
                  <c:v>0.34848062447727901</c:v>
                </c:pt>
                <c:pt idx="4">
                  <c:v>0.35678975196664198</c:v>
                </c:pt>
                <c:pt idx="5">
                  <c:v>0.40066572150650298</c:v>
                </c:pt>
                <c:pt idx="6">
                  <c:v>0.564187136533287</c:v>
                </c:pt>
                <c:pt idx="7">
                  <c:v>0.29591836734693799</c:v>
                </c:pt>
                <c:pt idx="8">
                  <c:v>0.22186223411748099</c:v>
                </c:pt>
                <c:pt idx="9">
                  <c:v>0.383363251893997</c:v>
                </c:pt>
                <c:pt idx="10">
                  <c:v>0.29792429792429698</c:v>
                </c:pt>
                <c:pt idx="11">
                  <c:v>0.429538601581612</c:v>
                </c:pt>
                <c:pt idx="12">
                  <c:v>0.214728805471608</c:v>
                </c:pt>
                <c:pt idx="13">
                  <c:v>0.24097784745811901</c:v>
                </c:pt>
                <c:pt idx="14">
                  <c:v>0.176805710169602</c:v>
                </c:pt>
                <c:pt idx="15">
                  <c:v>0.28165366311631901</c:v>
                </c:pt>
                <c:pt idx="16">
                  <c:v>0.33425729659220599</c:v>
                </c:pt>
                <c:pt idx="17">
                  <c:v>0.300487992499819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1142-A189-233CE223E34C}"/>
            </c:ext>
          </c:extLst>
        </c:ser>
        <c:ser>
          <c:idx val="1"/>
          <c:order val="1"/>
          <c:tx>
            <c:strRef>
              <c:f>'Comparison litigious'!$C$1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litigious'!$C$2:$C$19</c:f>
              <c:numCache>
                <c:formatCode>General</c:formatCode>
                <c:ptCount val="18"/>
                <c:pt idx="0">
                  <c:v>4.9267555672337898E-2</c:v>
                </c:pt>
                <c:pt idx="1">
                  <c:v>4.4208664898320003E-2</c:v>
                </c:pt>
                <c:pt idx="2">
                  <c:v>7.8585461689587396E-2</c:v>
                </c:pt>
                <c:pt idx="3">
                  <c:v>3.8001140034200999E-2</c:v>
                </c:pt>
                <c:pt idx="4">
                  <c:v>7.0204998595900001E-2</c:v>
                </c:pt>
                <c:pt idx="5">
                  <c:v>4.1994750656167902E-2</c:v>
                </c:pt>
                <c:pt idx="6">
                  <c:v>3.8349440098174502E-2</c:v>
                </c:pt>
                <c:pt idx="7">
                  <c:v>3.7807183364839299E-2</c:v>
                </c:pt>
                <c:pt idx="8">
                  <c:v>4.77326968973747E-2</c:v>
                </c:pt>
                <c:pt idx="9">
                  <c:v>5.5586436909394098E-2</c:v>
                </c:pt>
                <c:pt idx="10">
                  <c:v>5.6121971751940801E-2</c:v>
                </c:pt>
                <c:pt idx="11">
                  <c:v>5.08905852417302E-2</c:v>
                </c:pt>
                <c:pt idx="12">
                  <c:v>5.22769516728624E-2</c:v>
                </c:pt>
                <c:pt idx="13">
                  <c:v>3.8491147036181603E-2</c:v>
                </c:pt>
                <c:pt idx="14">
                  <c:v>7.6554047157292998E-2</c:v>
                </c:pt>
                <c:pt idx="15">
                  <c:v>2.3793661368611399E-2</c:v>
                </c:pt>
                <c:pt idx="16">
                  <c:v>3.0191413561982901E-2</c:v>
                </c:pt>
                <c:pt idx="17">
                  <c:v>3.6299836650735003E-2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9-1142-A189-233CE223E34C}"/>
            </c:ext>
          </c:extLst>
        </c:ser>
        <c:ser>
          <c:idx val="2"/>
          <c:order val="2"/>
          <c:tx>
            <c:strRef>
              <c:f>'Comparison litigious'!$D$1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litigious'!$D$2:$D$19</c:f>
              <c:numCache>
                <c:formatCode>General</c:formatCode>
                <c:ptCount val="18"/>
                <c:pt idx="0">
                  <c:v>0.40029581978470802</c:v>
                </c:pt>
                <c:pt idx="1">
                  <c:v>0.36724622711883798</c:v>
                </c:pt>
                <c:pt idx="2">
                  <c:v>0.36206822013747703</c:v>
                </c:pt>
                <c:pt idx="3">
                  <c:v>0.35878594593429802</c:v>
                </c:pt>
                <c:pt idx="4">
                  <c:v>0.42627345844504</c:v>
                </c:pt>
                <c:pt idx="5">
                  <c:v>0.52510918428770803</c:v>
                </c:pt>
                <c:pt idx="6">
                  <c:v>0.48521389606660897</c:v>
                </c:pt>
                <c:pt idx="7">
                  <c:v>0.57655995502832302</c:v>
                </c:pt>
                <c:pt idx="8">
                  <c:v>0.42593519396023799</c:v>
                </c:pt>
                <c:pt idx="9">
                  <c:v>0.42457297756295098</c:v>
                </c:pt>
                <c:pt idx="10">
                  <c:v>0.46818008601448002</c:v>
                </c:pt>
                <c:pt idx="11">
                  <c:v>0.50316306085233797</c:v>
                </c:pt>
                <c:pt idx="12">
                  <c:v>0.39530072410226003</c:v>
                </c:pt>
                <c:pt idx="13">
                  <c:v>0.493337525090082</c:v>
                </c:pt>
                <c:pt idx="14">
                  <c:v>0.39295914440235702</c:v>
                </c:pt>
                <c:pt idx="15">
                  <c:v>0.369220781855435</c:v>
                </c:pt>
                <c:pt idx="16">
                  <c:v>0.44322416160031303</c:v>
                </c:pt>
                <c:pt idx="17">
                  <c:v>0.64693421881261803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9-1142-A189-233CE223E34C}"/>
            </c:ext>
          </c:extLst>
        </c:ser>
        <c:ser>
          <c:idx val="3"/>
          <c:order val="3"/>
          <c:tx>
            <c:strRef>
              <c:f>'Comparison litigious'!$E$1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litigious'!$E$2:$E$19</c:f>
              <c:numCache>
                <c:formatCode>General</c:formatCode>
                <c:ptCount val="18"/>
                <c:pt idx="0">
                  <c:v>0.15989798913098399</c:v>
                </c:pt>
                <c:pt idx="1">
                  <c:v>0.174986101364344</c:v>
                </c:pt>
                <c:pt idx="2">
                  <c:v>0.184530697776248</c:v>
                </c:pt>
                <c:pt idx="3">
                  <c:v>0.199679087181315</c:v>
                </c:pt>
                <c:pt idx="4">
                  <c:v>0.15400915316811001</c:v>
                </c:pt>
                <c:pt idx="5">
                  <c:v>0.109222911111824</c:v>
                </c:pt>
                <c:pt idx="6">
                  <c:v>0.13432111011231301</c:v>
                </c:pt>
                <c:pt idx="7">
                  <c:v>0.12230239823884501</c:v>
                </c:pt>
                <c:pt idx="8">
                  <c:v>0.13710439668872099</c:v>
                </c:pt>
                <c:pt idx="9">
                  <c:v>8.7648253137030799E-2</c:v>
                </c:pt>
                <c:pt idx="10">
                  <c:v>0.13063685466649899</c:v>
                </c:pt>
                <c:pt idx="11">
                  <c:v>0.172921988602868</c:v>
                </c:pt>
                <c:pt idx="12">
                  <c:v>0.16246177370030501</c:v>
                </c:pt>
                <c:pt idx="13">
                  <c:v>0.27591594013002002</c:v>
                </c:pt>
                <c:pt idx="14">
                  <c:v>0.194355904532379</c:v>
                </c:pt>
                <c:pt idx="15">
                  <c:v>0.13253810470510199</c:v>
                </c:pt>
                <c:pt idx="16">
                  <c:v>0.12584575751743299</c:v>
                </c:pt>
                <c:pt idx="17">
                  <c:v>0.10823812387251899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9-1142-A189-233CE223E34C}"/>
            </c:ext>
          </c:extLst>
        </c:ser>
        <c:ser>
          <c:idx val="4"/>
          <c:order val="4"/>
          <c:tx>
            <c:strRef>
              <c:f>'Comparison litigious'!$F$1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litigious'!$F$2:$F$19</c:f>
              <c:numCache>
                <c:formatCode>General</c:formatCode>
                <c:ptCount val="18"/>
                <c:pt idx="0">
                  <c:v>6.4024585440809204E-2</c:v>
                </c:pt>
                <c:pt idx="1">
                  <c:v>0.27521905189844897</c:v>
                </c:pt>
                <c:pt idx="2">
                  <c:v>8.5674347296748804E-2</c:v>
                </c:pt>
                <c:pt idx="3">
                  <c:v>0.11363636363636299</c:v>
                </c:pt>
                <c:pt idx="4">
                  <c:v>0.131209569144391</c:v>
                </c:pt>
                <c:pt idx="5">
                  <c:v>0.122091840195346</c:v>
                </c:pt>
                <c:pt idx="6">
                  <c:v>0.117328519855595</c:v>
                </c:pt>
                <c:pt idx="7">
                  <c:v>0.102332324222913</c:v>
                </c:pt>
                <c:pt idx="8">
                  <c:v>0.29652950651632698</c:v>
                </c:pt>
                <c:pt idx="9">
                  <c:v>0.10523814373493499</c:v>
                </c:pt>
                <c:pt idx="10">
                  <c:v>4.9616300608626603E-2</c:v>
                </c:pt>
                <c:pt idx="11">
                  <c:v>0.112720744791884</c:v>
                </c:pt>
                <c:pt idx="12">
                  <c:v>8.9773932914388302E-2</c:v>
                </c:pt>
                <c:pt idx="13">
                  <c:v>0.10788872049115</c:v>
                </c:pt>
                <c:pt idx="14">
                  <c:v>7.8394601532537606E-2</c:v>
                </c:pt>
                <c:pt idx="15">
                  <c:v>0.16394267035453799</c:v>
                </c:pt>
                <c:pt idx="16">
                  <c:v>0.13119547188199901</c:v>
                </c:pt>
                <c:pt idx="17">
                  <c:v>0.112895234846454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9-1142-A189-233CE223E34C}"/>
            </c:ext>
          </c:extLst>
        </c:ser>
        <c:ser>
          <c:idx val="5"/>
          <c:order val="5"/>
          <c:tx>
            <c:strRef>
              <c:f>'Comparison litigious'!$G$1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litigious'!$G$2:$G$19</c:f>
              <c:numCache>
                <c:formatCode>General</c:formatCode>
                <c:ptCount val="18"/>
                <c:pt idx="0">
                  <c:v>0.36150833584380698</c:v>
                </c:pt>
                <c:pt idx="3">
                  <c:v>0.34615683800205699</c:v>
                </c:pt>
                <c:pt idx="6">
                  <c:v>0.25783990060763101</c:v>
                </c:pt>
                <c:pt idx="8">
                  <c:v>0.26382864553056301</c:v>
                </c:pt>
                <c:pt idx="9">
                  <c:v>0.30511589203057998</c:v>
                </c:pt>
                <c:pt idx="10">
                  <c:v>0.237717908082408</c:v>
                </c:pt>
                <c:pt idx="11">
                  <c:v>0.44281310413292202</c:v>
                </c:pt>
                <c:pt idx="12">
                  <c:v>0.34543300455343501</c:v>
                </c:pt>
                <c:pt idx="13">
                  <c:v>0.47107124210925999</c:v>
                </c:pt>
                <c:pt idx="14">
                  <c:v>0.17100305220564099</c:v>
                </c:pt>
                <c:pt idx="15">
                  <c:v>0.25982966721815698</c:v>
                </c:pt>
                <c:pt idx="16">
                  <c:v>0.41934700172175199</c:v>
                </c:pt>
                <c:pt idx="17">
                  <c:v>0.24817381532122099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9-1142-A189-233CE223E34C}"/>
            </c:ext>
          </c:extLst>
        </c:ser>
        <c:ser>
          <c:idx val="6"/>
          <c:order val="6"/>
          <c:tx>
            <c:strRef>
              <c:f>'Comparison litigious'!$H$1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litigious'!$H$2:$H$19</c:f>
              <c:numCache>
                <c:formatCode>0.00</c:formatCode>
                <c:ptCount val="18"/>
                <c:pt idx="4" formatCode="General">
                  <c:v>0.19216776432396099</c:v>
                </c:pt>
                <c:pt idx="5" formatCode="General">
                  <c:v>0.16426155306256501</c:v>
                </c:pt>
                <c:pt idx="6" formatCode="General">
                  <c:v>0.12635909491625</c:v>
                </c:pt>
                <c:pt idx="9" formatCode="General">
                  <c:v>0.139336252759581</c:v>
                </c:pt>
                <c:pt idx="12" formatCode="General">
                  <c:v>0.21996681202485199</c:v>
                </c:pt>
                <c:pt idx="15" formatCode="General">
                  <c:v>0.18727420187274199</c:v>
                </c:pt>
                <c:pt idx="17" formatCode="General">
                  <c:v>0.21427926009113299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9-1142-A189-233CE223E34C}"/>
            </c:ext>
          </c:extLst>
        </c:ser>
        <c:ser>
          <c:idx val="7"/>
          <c:order val="7"/>
          <c:tx>
            <c:strRef>
              <c:f>'Comparison litigious'!$I$1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litigious'!$I$2:$I$19</c:f>
              <c:numCache>
                <c:formatCode>General</c:formatCode>
                <c:ptCount val="18"/>
                <c:pt idx="5">
                  <c:v>0.53843693357500799</c:v>
                </c:pt>
                <c:pt idx="7">
                  <c:v>0.51511046443563602</c:v>
                </c:pt>
                <c:pt idx="9">
                  <c:v>0.42510508215513898</c:v>
                </c:pt>
                <c:pt idx="11">
                  <c:v>0.304382737950738</c:v>
                </c:pt>
                <c:pt idx="13">
                  <c:v>0.21674063370832899</c:v>
                </c:pt>
                <c:pt idx="16">
                  <c:v>0.23740959750280199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9-1142-A189-233CE223E34C}"/>
            </c:ext>
          </c:extLst>
        </c:ser>
        <c:ser>
          <c:idx val="8"/>
          <c:order val="8"/>
          <c:tx>
            <c:strRef>
              <c:f>'Comparison litigious'!$J$1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litigious'!$A$2:$A$19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litigious'!$J$2:$J$19</c:f>
              <c:numCache>
                <c:formatCode>0.00</c:formatCode>
                <c:ptCount val="18"/>
                <c:pt idx="9" formatCode="General">
                  <c:v>0.29477821448624297</c:v>
                </c:pt>
                <c:pt idx="10" formatCode="General">
                  <c:v>0.479054122923249</c:v>
                </c:pt>
                <c:pt idx="11" formatCode="General">
                  <c:v>0.44479098367918302</c:v>
                </c:pt>
                <c:pt idx="12" formatCode="General">
                  <c:v>0.55426707024647104</c:v>
                </c:pt>
                <c:pt idx="13" formatCode="General">
                  <c:v>0.363054847214418</c:v>
                </c:pt>
                <c:pt idx="14" formatCode="General">
                  <c:v>0.396919524961652</c:v>
                </c:pt>
                <c:pt idx="15" formatCode="General">
                  <c:v>0.42669320306374697</c:v>
                </c:pt>
                <c:pt idx="16" formatCode="General">
                  <c:v>0.48059865174337901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9-1142-A189-233CE223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428880"/>
        <c:axId val="1702430528"/>
      </c:barChart>
      <c:catAx>
        <c:axId val="17024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30528"/>
        <c:crosses val="autoZero"/>
        <c:auto val="1"/>
        <c:lblAlgn val="ctr"/>
        <c:lblOffset val="100"/>
        <c:noMultiLvlLbl val="0"/>
      </c:catAx>
      <c:valAx>
        <c:axId val="1702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24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Average percentage of litigious words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14-F748-8D4B-0FA6EC4EF82E}"/>
              </c:ext>
            </c:extLst>
          </c:dPt>
          <c:cat>
            <c:strRef>
              <c:f>'Comparison litigious'!$B$1:$J$1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litigious'!$B$21:$J$21</c:f>
              <c:numCache>
                <c:formatCode>General</c:formatCode>
                <c:ptCount val="9"/>
                <c:pt idx="0">
                  <c:v>0.33396059684349877</c:v>
                </c:pt>
                <c:pt idx="1">
                  <c:v>4.813099684764633E-2</c:v>
                </c:pt>
                <c:pt idx="2">
                  <c:v>0.44802114339200411</c:v>
                </c:pt>
                <c:pt idx="3">
                  <c:v>0.15370091920204781</c:v>
                </c:pt>
                <c:pt idx="4">
                  <c:v>0.12553955163130304</c:v>
                </c:pt>
                <c:pt idx="5">
                  <c:v>0.31767987748918725</c:v>
                </c:pt>
                <c:pt idx="6">
                  <c:v>0.15545561738138552</c:v>
                </c:pt>
                <c:pt idx="7">
                  <c:v>0.31959792133252168</c:v>
                </c:pt>
                <c:pt idx="8">
                  <c:v>0.43001957728979273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4-F748-8D4B-0FA6EC4E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0976544"/>
        <c:axId val="1638697296"/>
      </c:barChart>
      <c:catAx>
        <c:axId val="175097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38697296"/>
        <c:crosses val="autoZero"/>
        <c:auto val="1"/>
        <c:lblAlgn val="ctr"/>
        <c:lblOffset val="100"/>
        <c:noMultiLvlLbl val="0"/>
      </c:catAx>
      <c:valAx>
        <c:axId val="16386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09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Constraining'!$B$1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Constraining'!$B$2:$B$19</c:f>
              <c:numCache>
                <c:formatCode>General</c:formatCode>
                <c:ptCount val="18"/>
                <c:pt idx="0">
                  <c:v>0.30239833159541102</c:v>
                </c:pt>
                <c:pt idx="1">
                  <c:v>0.36181463957695498</c:v>
                </c:pt>
                <c:pt idx="2">
                  <c:v>0.28603209915779398</c:v>
                </c:pt>
                <c:pt idx="3">
                  <c:v>0.22999721215500399</c:v>
                </c:pt>
                <c:pt idx="4">
                  <c:v>0.283712332889137</c:v>
                </c:pt>
                <c:pt idx="5">
                  <c:v>0.40682980952968001</c:v>
                </c:pt>
                <c:pt idx="6">
                  <c:v>0.32549257876920401</c:v>
                </c:pt>
                <c:pt idx="7">
                  <c:v>0.280612244897959</c:v>
                </c:pt>
                <c:pt idx="8">
                  <c:v>0.32398929426679801</c:v>
                </c:pt>
                <c:pt idx="9">
                  <c:v>0.191681625946998</c:v>
                </c:pt>
                <c:pt idx="10">
                  <c:v>0.25885225885225799</c:v>
                </c:pt>
                <c:pt idx="11">
                  <c:v>0.33851055356431697</c:v>
                </c:pt>
                <c:pt idx="12">
                  <c:v>0.29823445204389998</c:v>
                </c:pt>
                <c:pt idx="13">
                  <c:v>0.35130505472810097</c:v>
                </c:pt>
                <c:pt idx="14">
                  <c:v>0.25538602580053599</c:v>
                </c:pt>
                <c:pt idx="15">
                  <c:v>0.29784065524944098</c:v>
                </c:pt>
                <c:pt idx="16">
                  <c:v>0.42121854448611301</c:v>
                </c:pt>
                <c:pt idx="17">
                  <c:v>0.29087237673982502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9-B746-B3A4-33AEDBAE3FD7}"/>
            </c:ext>
          </c:extLst>
        </c:ser>
        <c:ser>
          <c:idx val="1"/>
          <c:order val="1"/>
          <c:tx>
            <c:strRef>
              <c:f>'Comparison Constraining'!$C$1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Constraining'!$C$2:$C$19</c:f>
              <c:numCache>
                <c:formatCode>General</c:formatCode>
                <c:ptCount val="18"/>
                <c:pt idx="0">
                  <c:v>4.9267555672337898E-2</c:v>
                </c:pt>
                <c:pt idx="1">
                  <c:v>0.1105216622458</c:v>
                </c:pt>
                <c:pt idx="2">
                  <c:v>3.9292730844793698E-2</c:v>
                </c:pt>
                <c:pt idx="3">
                  <c:v>7.6002280068401998E-2</c:v>
                </c:pt>
                <c:pt idx="4">
                  <c:v>0.16849199663016001</c:v>
                </c:pt>
                <c:pt idx="5">
                  <c:v>4.1994750656167902E-2</c:v>
                </c:pt>
                <c:pt idx="6">
                  <c:v>1.53397760392698E-2</c:v>
                </c:pt>
                <c:pt idx="7">
                  <c:v>5.0409577819785702E-2</c:v>
                </c:pt>
                <c:pt idx="8">
                  <c:v>0</c:v>
                </c:pt>
                <c:pt idx="9">
                  <c:v>7.7821011673151697E-2</c:v>
                </c:pt>
                <c:pt idx="10">
                  <c:v>5.6121971751940801E-2</c:v>
                </c:pt>
                <c:pt idx="11">
                  <c:v>6.3613231552162794E-2</c:v>
                </c:pt>
                <c:pt idx="12">
                  <c:v>0.12778810408921901</c:v>
                </c:pt>
                <c:pt idx="13">
                  <c:v>8.9812676417757198E-2</c:v>
                </c:pt>
                <c:pt idx="14">
                  <c:v>0.17862611003368301</c:v>
                </c:pt>
                <c:pt idx="15">
                  <c:v>0.114209574569334</c:v>
                </c:pt>
                <c:pt idx="16">
                  <c:v>7.2459392548759105E-2</c:v>
                </c:pt>
                <c:pt idx="17">
                  <c:v>8.4699618851715106E-2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9-B746-B3A4-33AEDBAE3FD7}"/>
            </c:ext>
          </c:extLst>
        </c:ser>
        <c:ser>
          <c:idx val="2"/>
          <c:order val="2"/>
          <c:tx>
            <c:strRef>
              <c:f>'Comparison Constraining'!$D$1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Constraining'!$D$2:$D$19</c:f>
              <c:numCache>
                <c:formatCode>General</c:formatCode>
                <c:ptCount val="18"/>
                <c:pt idx="0">
                  <c:v>0.27116813598318901</c:v>
                </c:pt>
                <c:pt idx="1">
                  <c:v>0.28117289263785999</c:v>
                </c:pt>
                <c:pt idx="2">
                  <c:v>0.30370498465263002</c:v>
                </c:pt>
                <c:pt idx="3">
                  <c:v>0.462219732149591</c:v>
                </c:pt>
                <c:pt idx="4">
                  <c:v>0.601876675603217</c:v>
                </c:pt>
                <c:pt idx="5">
                  <c:v>0.51486315142355799</c:v>
                </c:pt>
                <c:pt idx="6">
                  <c:v>0.52971576227390105</c:v>
                </c:pt>
                <c:pt idx="7">
                  <c:v>0.527552358850916</c:v>
                </c:pt>
                <c:pt idx="8">
                  <c:v>0.47917709320526802</c:v>
                </c:pt>
                <c:pt idx="9">
                  <c:v>0.47356216728175299</c:v>
                </c:pt>
                <c:pt idx="10">
                  <c:v>0.53024116718384195</c:v>
                </c:pt>
                <c:pt idx="11">
                  <c:v>0.40410635088588198</c:v>
                </c:pt>
                <c:pt idx="12">
                  <c:v>0.49874390424116999</c:v>
                </c:pt>
                <c:pt idx="13">
                  <c:v>0.45222606466590798</c:v>
                </c:pt>
                <c:pt idx="14">
                  <c:v>0.41929145820251501</c:v>
                </c:pt>
                <c:pt idx="15">
                  <c:v>0.49702797557462502</c:v>
                </c:pt>
                <c:pt idx="16">
                  <c:v>0.34516571876838598</c:v>
                </c:pt>
                <c:pt idx="17">
                  <c:v>0.46182324764794502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9-B746-B3A4-33AEDBAE3FD7}"/>
            </c:ext>
          </c:extLst>
        </c:ser>
        <c:ser>
          <c:idx val="3"/>
          <c:order val="3"/>
          <c:tx>
            <c:strRef>
              <c:f>'Comparison Constraining'!$E$1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Constraining'!$E$2:$E$19</c:f>
              <c:numCache>
                <c:formatCode>General</c:formatCode>
                <c:ptCount val="18"/>
                <c:pt idx="0">
                  <c:v>0.24288302146478699</c:v>
                </c:pt>
                <c:pt idx="1">
                  <c:v>0.27614994121560599</c:v>
                </c:pt>
                <c:pt idx="2">
                  <c:v>0.27523222719169299</c:v>
                </c:pt>
                <c:pt idx="3">
                  <c:v>0.26742734890354702</c:v>
                </c:pt>
                <c:pt idx="4">
                  <c:v>0.26651229342566601</c:v>
                </c:pt>
                <c:pt idx="5">
                  <c:v>0.244145330720549</c:v>
                </c:pt>
                <c:pt idx="6">
                  <c:v>0.24384447681927601</c:v>
                </c:pt>
                <c:pt idx="7">
                  <c:v>0.185677277326247</c:v>
                </c:pt>
                <c:pt idx="8">
                  <c:v>0.20046324667366</c:v>
                </c:pt>
                <c:pt idx="9">
                  <c:v>0.17418703471536501</c:v>
                </c:pt>
                <c:pt idx="10">
                  <c:v>0.27969685550391399</c:v>
                </c:pt>
                <c:pt idx="11">
                  <c:v>0.24916486539595201</c:v>
                </c:pt>
                <c:pt idx="12">
                  <c:v>0.21621750764525899</c:v>
                </c:pt>
                <c:pt idx="13">
                  <c:v>0.20788187270069999</c:v>
                </c:pt>
                <c:pt idx="14">
                  <c:v>0.34595351006763497</c:v>
                </c:pt>
                <c:pt idx="15">
                  <c:v>0.28330019880715701</c:v>
                </c:pt>
                <c:pt idx="16">
                  <c:v>0.293146588099432</c:v>
                </c:pt>
                <c:pt idx="17">
                  <c:v>0.26458208057727001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9-B746-B3A4-33AEDBAE3FD7}"/>
            </c:ext>
          </c:extLst>
        </c:ser>
        <c:ser>
          <c:idx val="4"/>
          <c:order val="4"/>
          <c:tx>
            <c:strRef>
              <c:f>'Comparison Constraining'!$F$1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Constraining'!$F$2:$F$19</c:f>
              <c:numCache>
                <c:formatCode>General</c:formatCode>
                <c:ptCount val="18"/>
                <c:pt idx="0">
                  <c:v>0.39695242973301698</c:v>
                </c:pt>
                <c:pt idx="1">
                  <c:v>0.44231633340822202</c:v>
                </c:pt>
                <c:pt idx="2">
                  <c:v>0.52757361230103195</c:v>
                </c:pt>
                <c:pt idx="3">
                  <c:v>0.26759530791788799</c:v>
                </c:pt>
                <c:pt idx="4">
                  <c:v>0.344806542170145</c:v>
                </c:pt>
                <c:pt idx="5">
                  <c:v>0.40697280065115599</c:v>
                </c:pt>
                <c:pt idx="6">
                  <c:v>0.33393501805054099</c:v>
                </c:pt>
                <c:pt idx="7">
                  <c:v>0.39653775636379102</c:v>
                </c:pt>
                <c:pt idx="8">
                  <c:v>0.475911553668179</c:v>
                </c:pt>
                <c:pt idx="9">
                  <c:v>0.34966221950639897</c:v>
                </c:pt>
                <c:pt idx="10">
                  <c:v>0.40189203492987502</c:v>
                </c:pt>
                <c:pt idx="11">
                  <c:v>0.32563770717655399</c:v>
                </c:pt>
                <c:pt idx="12">
                  <c:v>0.30604749857177799</c:v>
                </c:pt>
                <c:pt idx="13">
                  <c:v>0.35192273112589501</c:v>
                </c:pt>
                <c:pt idx="14">
                  <c:v>0.33894136544949999</c:v>
                </c:pt>
                <c:pt idx="15">
                  <c:v>0.26250942921800302</c:v>
                </c:pt>
                <c:pt idx="16">
                  <c:v>0.34860511100073999</c:v>
                </c:pt>
                <c:pt idx="17">
                  <c:v>0.23391242903438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9-B746-B3A4-33AEDBAE3FD7}"/>
            </c:ext>
          </c:extLst>
        </c:ser>
        <c:ser>
          <c:idx val="5"/>
          <c:order val="5"/>
          <c:tx>
            <c:strRef>
              <c:f>'Comparison Constraining'!$G$1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Constraining'!$G$2:$G$19</c:f>
              <c:numCache>
                <c:formatCode>General</c:formatCode>
                <c:ptCount val="18"/>
                <c:pt idx="0">
                  <c:v>0.33266458564350398</c:v>
                </c:pt>
                <c:pt idx="3">
                  <c:v>0.353935643350417</c:v>
                </c:pt>
                <c:pt idx="6">
                  <c:v>0.385823952905612</c:v>
                </c:pt>
                <c:pt idx="8">
                  <c:v>0.432634261950543</c:v>
                </c:pt>
                <c:pt idx="9">
                  <c:v>0.41259989945044401</c:v>
                </c:pt>
                <c:pt idx="10">
                  <c:v>0.52394967495714595</c:v>
                </c:pt>
                <c:pt idx="11">
                  <c:v>0.41668843722242499</c:v>
                </c:pt>
                <c:pt idx="12">
                  <c:v>0.34257818633398501</c:v>
                </c:pt>
                <c:pt idx="13">
                  <c:v>0.40462290569082499</c:v>
                </c:pt>
                <c:pt idx="14">
                  <c:v>0.27937126552200597</c:v>
                </c:pt>
                <c:pt idx="15">
                  <c:v>0.25316736805871698</c:v>
                </c:pt>
                <c:pt idx="16">
                  <c:v>0.512300493287279</c:v>
                </c:pt>
                <c:pt idx="17">
                  <c:v>0.36406630455141398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9-B746-B3A4-33AEDBAE3FD7}"/>
            </c:ext>
          </c:extLst>
        </c:ser>
        <c:ser>
          <c:idx val="6"/>
          <c:order val="6"/>
          <c:tx>
            <c:strRef>
              <c:f>'Comparison Constraining'!$H$1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Constraining'!$H$2:$H$19</c:f>
              <c:numCache>
                <c:formatCode>0.00</c:formatCode>
                <c:ptCount val="18"/>
                <c:pt idx="4" formatCode="General">
                  <c:v>0.37873840929868002</c:v>
                </c:pt>
                <c:pt idx="5" formatCode="General">
                  <c:v>0.48670089796315602</c:v>
                </c:pt>
                <c:pt idx="6" formatCode="General">
                  <c:v>0.25859535703790698</c:v>
                </c:pt>
                <c:pt idx="9" formatCode="General">
                  <c:v>0.340197604140277</c:v>
                </c:pt>
                <c:pt idx="12" formatCode="General">
                  <c:v>0.459228958437849</c:v>
                </c:pt>
                <c:pt idx="15" formatCode="General">
                  <c:v>0.34505640345056399</c:v>
                </c:pt>
                <c:pt idx="17" formatCode="General">
                  <c:v>0.34336315171229698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89-B746-B3A4-33AEDBAE3FD7}"/>
            </c:ext>
          </c:extLst>
        </c:ser>
        <c:ser>
          <c:idx val="7"/>
          <c:order val="7"/>
          <c:tx>
            <c:strRef>
              <c:f>'Comparison Constraining'!$I$1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Constraining'!$I$2:$I$19</c:f>
              <c:numCache>
                <c:formatCode>General</c:formatCode>
                <c:ptCount val="18"/>
                <c:pt idx="5">
                  <c:v>0.31453246614777602</c:v>
                </c:pt>
                <c:pt idx="7">
                  <c:v>0.32278025855869402</c:v>
                </c:pt>
                <c:pt idx="9">
                  <c:v>0.195834925487199</c:v>
                </c:pt>
                <c:pt idx="11">
                  <c:v>0.21288117868947301</c:v>
                </c:pt>
                <c:pt idx="13">
                  <c:v>0.21054804417380499</c:v>
                </c:pt>
                <c:pt idx="16">
                  <c:v>0.24840078257237599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9-B746-B3A4-33AEDBAE3FD7}"/>
            </c:ext>
          </c:extLst>
        </c:ser>
        <c:ser>
          <c:idx val="8"/>
          <c:order val="8"/>
          <c:tx>
            <c:strRef>
              <c:f>'Comparison Constraining'!$J$1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Constraining'!$A$2:$A$19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Constraining'!$J$2:$J$19</c:f>
              <c:numCache>
                <c:formatCode>0.00</c:formatCode>
                <c:ptCount val="18"/>
                <c:pt idx="9" formatCode="General">
                  <c:v>0.45992373914068901</c:v>
                </c:pt>
                <c:pt idx="10" formatCode="General">
                  <c:v>0.453651361840123</c:v>
                </c:pt>
                <c:pt idx="11" formatCode="General">
                  <c:v>0.40188127029427601</c:v>
                </c:pt>
                <c:pt idx="12" formatCode="General">
                  <c:v>0.43221623713834101</c:v>
                </c:pt>
                <c:pt idx="13" formatCode="General">
                  <c:v>0.57596043664435104</c:v>
                </c:pt>
                <c:pt idx="14" formatCode="General">
                  <c:v>0.58204031061359096</c:v>
                </c:pt>
                <c:pt idx="15" formatCode="General">
                  <c:v>0.58035643689612004</c:v>
                </c:pt>
                <c:pt idx="16" formatCode="General">
                  <c:v>0.329870859067939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9-B746-B3A4-33AEDBAE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054240"/>
        <c:axId val="1725055888"/>
      </c:barChart>
      <c:catAx>
        <c:axId val="17250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055888"/>
        <c:crosses val="autoZero"/>
        <c:auto val="1"/>
        <c:lblAlgn val="ctr"/>
        <c:lblOffset val="100"/>
        <c:noMultiLvlLbl val="0"/>
      </c:catAx>
      <c:valAx>
        <c:axId val="17250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0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SPIDER!$B$1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SPIDER!$B$2:$B$7</c:f>
              <c:numCache>
                <c:formatCode>General</c:formatCode>
                <c:ptCount val="6"/>
                <c:pt idx="0">
                  <c:v>0.27519016464178725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0.45828027194031051</c:v>
                </c:pt>
                <c:pt idx="4">
                  <c:v>0.5030962120608744</c:v>
                </c:pt>
                <c:pt idx="5">
                  <c:v>0.52718913652580546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B-A740-8D97-713E0002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003088"/>
        <c:axId val="1727645872"/>
      </c:radarChart>
      <c:catAx>
        <c:axId val="16630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7645872"/>
        <c:crosses val="autoZero"/>
        <c:auto val="1"/>
        <c:lblAlgn val="ctr"/>
        <c:lblOffset val="100"/>
        <c:noMultiLvlLbl val="0"/>
      </c:catAx>
      <c:valAx>
        <c:axId val="1727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30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WEF's Risk 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6-DF48-BFCB-7A693A3AA601}"/>
            </c:ext>
          </c:extLst>
        </c:ser>
        <c:ser>
          <c:idx val="0"/>
          <c:order val="1"/>
          <c:tx>
            <c:strRef>
              <c:f>SPIDER!$B$1</c:f>
              <c:strCache>
                <c:ptCount val="1"/>
                <c:pt idx="0">
                  <c:v>WEF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SPIDER!$B$2:$B$7</c:f>
              <c:numCache>
                <c:formatCode>General</c:formatCode>
                <c:ptCount val="6"/>
                <c:pt idx="0">
                  <c:v>0.27519016464178725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0.45828027194031051</c:v>
                </c:pt>
                <c:pt idx="4">
                  <c:v>0.5030962120608744</c:v>
                </c:pt>
                <c:pt idx="5">
                  <c:v>0.52718913652580546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6-DF48-BFCB-7A693A3AA601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6-DF48-BFCB-7A693A3A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454672"/>
        <c:axId val="1662745728"/>
      </c:radarChart>
      <c:catAx>
        <c:axId val="16164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2745728"/>
        <c:crosses val="autoZero"/>
        <c:auto val="1"/>
        <c:lblAlgn val="ctr"/>
        <c:lblOffset val="100"/>
        <c:noMultiLvlLbl val="0"/>
      </c:catAx>
      <c:valAx>
        <c:axId val="1662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64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SPIDER!$C$1</c:f>
              <c:strCache>
                <c:ptCount val="1"/>
                <c:pt idx="0">
                  <c:v>WMO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SPIDER!$C$2:$C$7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0.30049094802511633</c:v>
                </c:pt>
                <c:pt idx="2">
                  <c:v>0.12023566542479111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0.32655443840990372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1F4F-804B-EF57D5F5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26384"/>
        <c:axId val="1664320592"/>
      </c:radarChart>
      <c:catAx>
        <c:axId val="16128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4320592"/>
        <c:crosses val="autoZero"/>
        <c:auto val="1"/>
        <c:lblAlgn val="ctr"/>
        <c:lblOffset val="100"/>
        <c:noMultiLvlLbl val="0"/>
      </c:catAx>
      <c:valAx>
        <c:axId val="16643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28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WMO 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3-AE40-87BD-0AE90D45C789}"/>
            </c:ext>
          </c:extLst>
        </c:ser>
        <c:ser>
          <c:idx val="0"/>
          <c:order val="1"/>
          <c:tx>
            <c:strRef>
              <c:f>SPIDER!$C$1</c:f>
              <c:strCache>
                <c:ptCount val="1"/>
                <c:pt idx="0">
                  <c:v>WMO 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SPIDER!$C$2:$C$7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0.30049094802511633</c:v>
                </c:pt>
                <c:pt idx="2">
                  <c:v>0.12023566542479111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0.32655443840990372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3-AE40-87BD-0AE90D45C789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3-AE40-87BD-0AE90D45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78416"/>
        <c:axId val="1662884256"/>
      </c:radarChart>
      <c:catAx>
        <c:axId val="17275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2884256"/>
        <c:crosses val="autoZero"/>
        <c:auto val="1"/>
        <c:lblAlgn val="ctr"/>
        <c:lblOffset val="100"/>
        <c:noMultiLvlLbl val="0"/>
      </c:catAx>
      <c:valAx>
        <c:axId val="16628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75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SPIDER!$D$1</c:f>
              <c:strCache>
                <c:ptCount val="1"/>
                <c:pt idx="0">
                  <c:v>BIS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SPIDER!$D$2:$D$7</c:f>
              <c:numCache>
                <c:formatCode>General</c:formatCode>
                <c:ptCount val="6"/>
                <c:pt idx="0">
                  <c:v>0.24636149883958616</c:v>
                </c:pt>
                <c:pt idx="1">
                  <c:v>0.30848296834081734</c:v>
                </c:pt>
                <c:pt idx="2">
                  <c:v>0.29591849943090104</c:v>
                </c:pt>
                <c:pt idx="3">
                  <c:v>0.62680790113417595</c:v>
                </c:pt>
                <c:pt idx="4">
                  <c:v>0.74338215485760839</c:v>
                </c:pt>
                <c:pt idx="5">
                  <c:v>0.26070263828802304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E-934D-826D-EFC09CDC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08928"/>
        <c:axId val="1272187760"/>
      </c:radarChart>
      <c:catAx>
        <c:axId val="17215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187760"/>
        <c:crosses val="autoZero"/>
        <c:auto val="1"/>
        <c:lblAlgn val="ctr"/>
        <c:lblOffset val="100"/>
        <c:noMultiLvlLbl val="0"/>
      </c:catAx>
      <c:valAx>
        <c:axId val="12721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15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BIS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5-5949-ABB3-C83A5D17C504}"/>
            </c:ext>
          </c:extLst>
        </c:ser>
        <c:ser>
          <c:idx val="0"/>
          <c:order val="1"/>
          <c:tx>
            <c:strRef>
              <c:f>SPIDER!$D$1</c:f>
              <c:strCache>
                <c:ptCount val="1"/>
                <c:pt idx="0">
                  <c:v>BIS </c:v>
                </c:pt>
              </c:strCache>
            </c:strRef>
          </c:tx>
          <c:spPr>
            <a:noFill/>
            <a:ln w="31750">
              <a:solidFill>
                <a:schemeClr val="accent3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SPIDER!$D$2:$D$7</c:f>
              <c:numCache>
                <c:formatCode>General</c:formatCode>
                <c:ptCount val="6"/>
                <c:pt idx="0">
                  <c:v>0.24636149883958616</c:v>
                </c:pt>
                <c:pt idx="1">
                  <c:v>0.30848296834081734</c:v>
                </c:pt>
                <c:pt idx="2">
                  <c:v>0.29591849943090104</c:v>
                </c:pt>
                <c:pt idx="3">
                  <c:v>0.62680790113417595</c:v>
                </c:pt>
                <c:pt idx="4">
                  <c:v>0.74338215485760839</c:v>
                </c:pt>
                <c:pt idx="5">
                  <c:v>0.26070263828802304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5-5949-ABB3-C83A5D17C504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5-5949-ABB3-C83A5D17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29536"/>
        <c:axId val="1774159376"/>
      </c:radarChart>
      <c:catAx>
        <c:axId val="17220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4159376"/>
        <c:crosses val="autoZero"/>
        <c:auto val="1"/>
        <c:lblAlgn val="ctr"/>
        <c:lblOffset val="100"/>
        <c:noMultiLvlLbl val="0"/>
      </c:catAx>
      <c:valAx>
        <c:axId val="17741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20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SPIDER!$E$1</c:f>
              <c:strCache>
                <c:ptCount val="1"/>
                <c:pt idx="0">
                  <c:v>IMF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SPIDER!$E$2:$E$7</c:f>
              <c:numCache>
                <c:formatCode>General</c:formatCode>
                <c:ptCount val="6"/>
                <c:pt idx="0">
                  <c:v>0.1950090956916373</c:v>
                </c:pt>
                <c:pt idx="1">
                  <c:v>0.33620296579858766</c:v>
                </c:pt>
                <c:pt idx="2">
                  <c:v>0.23235657051490602</c:v>
                </c:pt>
                <c:pt idx="3">
                  <c:v>0.19194158576502232</c:v>
                </c:pt>
                <c:pt idx="4">
                  <c:v>0.41688732927880134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324F-B742-F4C857EC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473184"/>
        <c:axId val="1272248112"/>
      </c:radarChart>
      <c:catAx>
        <c:axId val="16164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248112"/>
        <c:crosses val="autoZero"/>
        <c:auto val="1"/>
        <c:lblAlgn val="ctr"/>
        <c:lblOffset val="100"/>
        <c:noMultiLvlLbl val="0"/>
      </c:catAx>
      <c:valAx>
        <c:axId val="12722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64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Percentage of positive words : comparison from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positive'!$M$1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positive'!$M$2:$M$20</c:f>
              <c:numCache>
                <c:formatCode>General</c:formatCode>
                <c:ptCount val="19"/>
                <c:pt idx="0">
                  <c:v>0.28216604649437305</c:v>
                </c:pt>
                <c:pt idx="1">
                  <c:v>0.43559912450196819</c:v>
                </c:pt>
                <c:pt idx="2">
                  <c:v>0.30318740507813913</c:v>
                </c:pt>
                <c:pt idx="3">
                  <c:v>0.29232753763690239</c:v>
                </c:pt>
                <c:pt idx="4">
                  <c:v>0.25607114068804976</c:v>
                </c:pt>
                <c:pt idx="5">
                  <c:v>0.37122327087808682</c:v>
                </c:pt>
                <c:pt idx="6">
                  <c:v>0.21401116322852287</c:v>
                </c:pt>
                <c:pt idx="7">
                  <c:v>0.25535202986664918</c:v>
                </c:pt>
                <c:pt idx="8">
                  <c:v>0.34522462116794433</c:v>
                </c:pt>
                <c:pt idx="9">
                  <c:v>0.30151969498454406</c:v>
                </c:pt>
                <c:pt idx="10">
                  <c:v>0.36412976020514864</c:v>
                </c:pt>
                <c:pt idx="11">
                  <c:v>0.26590946813775762</c:v>
                </c:pt>
                <c:pt idx="12">
                  <c:v>0.15311490758991111</c:v>
                </c:pt>
                <c:pt idx="13">
                  <c:v>0.14282691131658939</c:v>
                </c:pt>
                <c:pt idx="14">
                  <c:v>0.21314212325414367</c:v>
                </c:pt>
                <c:pt idx="15">
                  <c:v>0.3062775174807813</c:v>
                </c:pt>
                <c:pt idx="16">
                  <c:v>0.29585787622789145</c:v>
                </c:pt>
                <c:pt idx="17">
                  <c:v>0.23545606645404799</c:v>
                </c:pt>
                <c:pt idx="18">
                  <c:v>0.19521646300250725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2-034F-82EE-E74CD4823688}"/>
            </c:ext>
          </c:extLst>
        </c:ser>
        <c:ser>
          <c:idx val="1"/>
          <c:order val="1"/>
          <c:tx>
            <c:strRef>
              <c:f>'Comparison positive'!$N$1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positive'!$N$2:$N$20</c:f>
              <c:numCache>
                <c:formatCode>General</c:formatCode>
                <c:ptCount val="19"/>
                <c:pt idx="0">
                  <c:v>0.13833404370411409</c:v>
                </c:pt>
                <c:pt idx="1">
                  <c:v>7.0280723257547265E-2</c:v>
                </c:pt>
                <c:pt idx="2">
                  <c:v>9.282103433601531E-2</c:v>
                </c:pt>
                <c:pt idx="3">
                  <c:v>0</c:v>
                </c:pt>
                <c:pt idx="4">
                  <c:v>0.20547671794500724</c:v>
                </c:pt>
                <c:pt idx="5">
                  <c:v>0.11940728383468094</c:v>
                </c:pt>
                <c:pt idx="6">
                  <c:v>0.14825151576518894</c:v>
                </c:pt>
                <c:pt idx="7">
                  <c:v>7.7815204438265423E-2</c:v>
                </c:pt>
                <c:pt idx="8">
                  <c:v>4.6497516137891735E-2</c:v>
                </c:pt>
                <c:pt idx="9">
                  <c:v>0.12488322462993905</c:v>
                </c:pt>
                <c:pt idx="10">
                  <c:v>0.15533840364501944</c:v>
                </c:pt>
                <c:pt idx="11">
                  <c:v>8.2628291781365423E-2</c:v>
                </c:pt>
                <c:pt idx="12">
                  <c:v>7.88843891854899E-2</c:v>
                </c:pt>
                <c:pt idx="13">
                  <c:v>0.11787524710245349</c:v>
                </c:pt>
                <c:pt idx="14">
                  <c:v>0.12042995099785542</c:v>
                </c:pt>
                <c:pt idx="15">
                  <c:v>9.4775540994683577E-2</c:v>
                </c:pt>
                <c:pt idx="16">
                  <c:v>0.12469447861665536</c:v>
                </c:pt>
                <c:pt idx="17">
                  <c:v>0.10305136135729084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2-034F-82EE-E74CD4823688}"/>
            </c:ext>
          </c:extLst>
        </c:ser>
        <c:ser>
          <c:idx val="2"/>
          <c:order val="2"/>
          <c:tx>
            <c:strRef>
              <c:f>'Comparison positive'!$O$1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positive'!$O$2:$O$20</c:f>
              <c:numCache>
                <c:formatCode>General</c:formatCode>
                <c:ptCount val="19"/>
                <c:pt idx="0">
                  <c:v>0.29906562544379772</c:v>
                </c:pt>
                <c:pt idx="1">
                  <c:v>0.22083172477878427</c:v>
                </c:pt>
                <c:pt idx="2">
                  <c:v>0.14813671372811382</c:v>
                </c:pt>
                <c:pt idx="3">
                  <c:v>0.18116608328862552</c:v>
                </c:pt>
                <c:pt idx="4">
                  <c:v>0.28746171817615546</c:v>
                </c:pt>
                <c:pt idx="5">
                  <c:v>0.27362378519532859</c:v>
                </c:pt>
                <c:pt idx="6">
                  <c:v>0.23261110313943004</c:v>
                </c:pt>
                <c:pt idx="7">
                  <c:v>0.29840296179763548</c:v>
                </c:pt>
                <c:pt idx="8">
                  <c:v>0.23954421328377368</c:v>
                </c:pt>
                <c:pt idx="9">
                  <c:v>0.24375910325884426</c:v>
                </c:pt>
                <c:pt idx="10">
                  <c:v>0.26742492374021382</c:v>
                </c:pt>
                <c:pt idx="11">
                  <c:v>0.23214886171326837</c:v>
                </c:pt>
                <c:pt idx="12">
                  <c:v>0.25158028886400396</c:v>
                </c:pt>
                <c:pt idx="13">
                  <c:v>0.26817732890444107</c:v>
                </c:pt>
                <c:pt idx="14">
                  <c:v>0.20183431283996062</c:v>
                </c:pt>
                <c:pt idx="15">
                  <c:v>0.29861070899058906</c:v>
                </c:pt>
                <c:pt idx="16">
                  <c:v>0.22280280775743838</c:v>
                </c:pt>
                <c:pt idx="17">
                  <c:v>0.26732471421214776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2-034F-82EE-E74CD4823688}"/>
            </c:ext>
          </c:extLst>
        </c:ser>
        <c:ser>
          <c:idx val="3"/>
          <c:order val="3"/>
          <c:tx>
            <c:strRef>
              <c:f>'Comparison positive'!$P$1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positive'!$P$2:$P$20</c:f>
              <c:numCache>
                <c:formatCode>General</c:formatCode>
                <c:ptCount val="19"/>
                <c:pt idx="0">
                  <c:v>0.28895264803088311</c:v>
                </c:pt>
                <c:pt idx="1">
                  <c:v>0.28102410837428426</c:v>
                </c:pt>
                <c:pt idx="2">
                  <c:v>0.18627993754817693</c:v>
                </c:pt>
                <c:pt idx="3">
                  <c:v>0.22163795912842985</c:v>
                </c:pt>
                <c:pt idx="4">
                  <c:v>0.18013649520921832</c:v>
                </c:pt>
                <c:pt idx="5">
                  <c:v>0.18562716169410473</c:v>
                </c:pt>
                <c:pt idx="6">
                  <c:v>0.20160413139466113</c:v>
                </c:pt>
                <c:pt idx="7">
                  <c:v>0.17803776152169973</c:v>
                </c:pt>
                <c:pt idx="8">
                  <c:v>0.24446545097926151</c:v>
                </c:pt>
                <c:pt idx="9">
                  <c:v>0.21234035242074217</c:v>
                </c:pt>
                <c:pt idx="10">
                  <c:v>0.1563761901972022</c:v>
                </c:pt>
                <c:pt idx="11">
                  <c:v>0.13967503671516276</c:v>
                </c:pt>
                <c:pt idx="12">
                  <c:v>0.21094286488536668</c:v>
                </c:pt>
                <c:pt idx="13">
                  <c:v>0.16387236714347733</c:v>
                </c:pt>
                <c:pt idx="14">
                  <c:v>0.20178969916863057</c:v>
                </c:pt>
                <c:pt idx="15">
                  <c:v>0.2008270276804327</c:v>
                </c:pt>
                <c:pt idx="16">
                  <c:v>7.8536768836037024E-2</c:v>
                </c:pt>
                <c:pt idx="17">
                  <c:v>0.17803776152169973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2-034F-82EE-E74CD4823688}"/>
            </c:ext>
          </c:extLst>
        </c:ser>
        <c:ser>
          <c:idx val="4"/>
          <c:order val="4"/>
          <c:tx>
            <c:strRef>
              <c:f>'Comparison positive'!$Q$1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positive'!$Q$2:$Q$20</c:f>
              <c:numCache>
                <c:formatCode>General</c:formatCode>
                <c:ptCount val="19"/>
                <c:pt idx="0">
                  <c:v>0.44907601695475274</c:v>
                </c:pt>
                <c:pt idx="1">
                  <c:v>0.30407188691230302</c:v>
                </c:pt>
                <c:pt idx="2">
                  <c:v>0.29241797995278596</c:v>
                </c:pt>
                <c:pt idx="3">
                  <c:v>0.12830573480229077</c:v>
                </c:pt>
                <c:pt idx="4">
                  <c:v>0.24908785344887865</c:v>
                </c:pt>
                <c:pt idx="5">
                  <c:v>0.32824374177365562</c:v>
                </c:pt>
                <c:pt idx="6">
                  <c:v>0.43652450271998638</c:v>
                </c:pt>
                <c:pt idx="7">
                  <c:v>0.42961162926058594</c:v>
                </c:pt>
                <c:pt idx="8">
                  <c:v>0.6042079339723585</c:v>
                </c:pt>
                <c:pt idx="9">
                  <c:v>0.57454559509192049</c:v>
                </c:pt>
                <c:pt idx="10">
                  <c:v>0.33025242192365256</c:v>
                </c:pt>
                <c:pt idx="11">
                  <c:v>0.21968076473255702</c:v>
                </c:pt>
                <c:pt idx="12">
                  <c:v>0.18287998828202229</c:v>
                </c:pt>
                <c:pt idx="13">
                  <c:v>0.33203559070631494</c:v>
                </c:pt>
                <c:pt idx="14">
                  <c:v>0.13904655665690663</c:v>
                </c:pt>
                <c:pt idx="15">
                  <c:v>0.26794280507619583</c:v>
                </c:pt>
                <c:pt idx="16">
                  <c:v>0.18110972496462602</c:v>
                </c:pt>
                <c:pt idx="17">
                  <c:v>0.23067802490376912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2-034F-82EE-E74CD4823688}"/>
            </c:ext>
          </c:extLst>
        </c:ser>
        <c:ser>
          <c:idx val="5"/>
          <c:order val="5"/>
          <c:tx>
            <c:strRef>
              <c:f>'Comparison positive'!$R$1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positive'!$R$2:$R$20</c:f>
              <c:numCache>
                <c:formatCode>General</c:formatCode>
                <c:ptCount val="19"/>
                <c:pt idx="8">
                  <c:v>0.29299534499485241</c:v>
                </c:pt>
                <c:pt idx="9">
                  <c:v>0.50593789940197864</c:v>
                </c:pt>
                <c:pt idx="10">
                  <c:v>0.49421588581103593</c:v>
                </c:pt>
                <c:pt idx="11">
                  <c:v>0.32828815919560855</c:v>
                </c:pt>
                <c:pt idx="12">
                  <c:v>0.44011573547567451</c:v>
                </c:pt>
                <c:pt idx="13">
                  <c:v>0.34133086344546976</c:v>
                </c:pt>
                <c:pt idx="14">
                  <c:v>0.2642292551688718</c:v>
                </c:pt>
                <c:pt idx="15">
                  <c:v>0.35468621051924948</c:v>
                </c:pt>
                <c:pt idx="16">
                  <c:v>0.1577414895465471</c:v>
                </c:pt>
                <c:pt idx="17">
                  <c:v>0.57610601356359437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2-034F-82EE-E74CD4823688}"/>
            </c:ext>
          </c:extLst>
        </c:ser>
        <c:ser>
          <c:idx val="6"/>
          <c:order val="6"/>
          <c:tx>
            <c:strRef>
              <c:f>'Comparison positive'!$S$1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positive'!$S$2:$S$20</c:f>
              <c:numCache>
                <c:formatCode>General</c:formatCode>
                <c:ptCount val="19"/>
                <c:pt idx="4">
                  <c:v>0.69478133304343159</c:v>
                </c:pt>
                <c:pt idx="5">
                  <c:v>0.54960948830320455</c:v>
                </c:pt>
                <c:pt idx="6">
                  <c:v>1</c:v>
                </c:pt>
                <c:pt idx="9">
                  <c:v>0.67772047978544736</c:v>
                </c:pt>
                <c:pt idx="12">
                  <c:v>0.86659783140934354</c:v>
                </c:pt>
                <c:pt idx="15">
                  <c:v>0.55930823205910263</c:v>
                </c:pt>
                <c:pt idx="17">
                  <c:v>0.62022407070117114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2-034F-82EE-E74CD4823688}"/>
            </c:ext>
          </c:extLst>
        </c:ser>
        <c:ser>
          <c:idx val="7"/>
          <c:order val="7"/>
          <c:tx>
            <c:strRef>
              <c:f>'Comparison positive'!$T$1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positive'!$T$2:$T$20</c:f>
              <c:numCache>
                <c:formatCode>General</c:formatCode>
                <c:ptCount val="19"/>
                <c:pt idx="5">
                  <c:v>0.96515418963905875</c:v>
                </c:pt>
                <c:pt idx="7">
                  <c:v>0.34521641697669808</c:v>
                </c:pt>
                <c:pt idx="9">
                  <c:v>0.90744908826995163</c:v>
                </c:pt>
                <c:pt idx="11">
                  <c:v>0.26797979851032455</c:v>
                </c:pt>
                <c:pt idx="13">
                  <c:v>0.90485097337503517</c:v>
                </c:pt>
                <c:pt idx="16">
                  <c:v>0.95358436520984269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2-034F-82EE-E74CD4823688}"/>
            </c:ext>
          </c:extLst>
        </c:ser>
        <c:ser>
          <c:idx val="8"/>
          <c:order val="8"/>
          <c:tx>
            <c:strRef>
              <c:f>'Comparison positive'!$U$1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'Comparison positive'!$L$2:$L$20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positive'!$U$2:$U$20</c:f>
              <c:numCache>
                <c:formatCode>General</c:formatCode>
                <c:ptCount val="19"/>
                <c:pt idx="9">
                  <c:v>0.34938950313581141</c:v>
                </c:pt>
                <c:pt idx="10">
                  <c:v>0.39027833206175688</c:v>
                </c:pt>
                <c:pt idx="11">
                  <c:v>0.43976381820286198</c:v>
                </c:pt>
                <c:pt idx="12">
                  <c:v>0.4585982447832993</c:v>
                </c:pt>
                <c:pt idx="13">
                  <c:v>0.42800347795576699</c:v>
                </c:pt>
                <c:pt idx="14">
                  <c:v>0.42800347795576699</c:v>
                </c:pt>
                <c:pt idx="15">
                  <c:v>0.39731483013054064</c:v>
                </c:pt>
                <c:pt idx="16">
                  <c:v>5.5752015174386632E-2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F2-034F-82EE-E74CD482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97184"/>
        <c:axId val="444382112"/>
      </c:lineChart>
      <c:catAx>
        <c:axId val="422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4382112"/>
        <c:crosses val="autoZero"/>
        <c:auto val="1"/>
        <c:lblAlgn val="ctr"/>
        <c:lblOffset val="100"/>
        <c:noMultiLvlLbl val="0"/>
      </c:catAx>
      <c:valAx>
        <c:axId val="4443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23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IMF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F-B848-BDCA-5F5CF53DC8C3}"/>
            </c:ext>
          </c:extLst>
        </c:ser>
        <c:ser>
          <c:idx val="0"/>
          <c:order val="1"/>
          <c:tx>
            <c:strRef>
              <c:f>SPIDER!$E$1</c:f>
              <c:strCache>
                <c:ptCount val="1"/>
                <c:pt idx="0">
                  <c:v>IMF </c:v>
                </c:pt>
              </c:strCache>
            </c:strRef>
          </c:tx>
          <c:spPr>
            <a:noFill/>
            <a:ln w="31750">
              <a:solidFill>
                <a:schemeClr val="accent4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SPIDER!$E$2:$E$7</c:f>
              <c:numCache>
                <c:formatCode>General</c:formatCode>
                <c:ptCount val="6"/>
                <c:pt idx="0">
                  <c:v>0.1950090956916373</c:v>
                </c:pt>
                <c:pt idx="1">
                  <c:v>0.33620296579858766</c:v>
                </c:pt>
                <c:pt idx="2">
                  <c:v>0.23235657051490602</c:v>
                </c:pt>
                <c:pt idx="3">
                  <c:v>0.19194158576502232</c:v>
                </c:pt>
                <c:pt idx="4">
                  <c:v>0.41688732927880134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B848-BDCA-5F5CF53DC8C3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F-B848-BDCA-5F5CF53D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80176"/>
        <c:axId val="1773354432"/>
      </c:radarChart>
      <c:catAx>
        <c:axId val="12722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3354432"/>
        <c:crosses val="autoZero"/>
        <c:auto val="1"/>
        <c:lblAlgn val="ctr"/>
        <c:lblOffset val="100"/>
        <c:noMultiLvlLbl val="0"/>
      </c:catAx>
      <c:valAx>
        <c:axId val="1773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2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FAO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SPIDER!$F$1</c:f>
              <c:strCache>
                <c:ptCount val="1"/>
                <c:pt idx="0">
                  <c:v>FAO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SPIDER!$F$2:$F$7</c:f>
              <c:numCache>
                <c:formatCode>General</c:formatCode>
                <c:ptCount val="6"/>
                <c:pt idx="0">
                  <c:v>0.31553993067419789</c:v>
                </c:pt>
                <c:pt idx="1">
                  <c:v>0.35439323150273561</c:v>
                </c:pt>
                <c:pt idx="2">
                  <c:v>0.12153913315520959</c:v>
                </c:pt>
                <c:pt idx="3">
                  <c:v>0.15033238209935029</c:v>
                </c:pt>
                <c:pt idx="4">
                  <c:v>0.60105815178009336</c:v>
                </c:pt>
                <c:pt idx="5">
                  <c:v>0.16767304991527821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624F-B59F-5755FF74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81184"/>
        <c:axId val="1271035392"/>
      </c:radarChart>
      <c:catAx>
        <c:axId val="12713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1035392"/>
        <c:crosses val="autoZero"/>
        <c:auto val="1"/>
        <c:lblAlgn val="ctr"/>
        <c:lblOffset val="100"/>
        <c:noMultiLvlLbl val="0"/>
      </c:catAx>
      <c:valAx>
        <c:axId val="1271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13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FAO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3-B548-B831-A3CFAC552FB0}"/>
            </c:ext>
          </c:extLst>
        </c:ser>
        <c:ser>
          <c:idx val="0"/>
          <c:order val="1"/>
          <c:tx>
            <c:strRef>
              <c:f>SPIDER!$F$1</c:f>
              <c:strCache>
                <c:ptCount val="1"/>
                <c:pt idx="0">
                  <c:v>FAO </c:v>
                </c:pt>
              </c:strCache>
            </c:strRef>
          </c:tx>
          <c:spPr>
            <a:noFill/>
            <a:ln w="28575">
              <a:solidFill>
                <a:schemeClr val="accent5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SPIDER!$F$2:$F$7</c:f>
              <c:numCache>
                <c:formatCode>General</c:formatCode>
                <c:ptCount val="6"/>
                <c:pt idx="0">
                  <c:v>0.31553993067419789</c:v>
                </c:pt>
                <c:pt idx="1">
                  <c:v>0.35439323150273561</c:v>
                </c:pt>
                <c:pt idx="2">
                  <c:v>0.12153913315520959</c:v>
                </c:pt>
                <c:pt idx="3">
                  <c:v>0.15033238209935029</c:v>
                </c:pt>
                <c:pt idx="4">
                  <c:v>0.60105815178009336</c:v>
                </c:pt>
                <c:pt idx="5">
                  <c:v>0.16767304991527821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B548-B831-A3CFAC552FB0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B548-B831-A3CFAC55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71648"/>
        <c:axId val="1272933392"/>
      </c:radarChart>
      <c:catAx>
        <c:axId val="12714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933392"/>
        <c:crosses val="autoZero"/>
        <c:auto val="1"/>
        <c:lblAlgn val="ctr"/>
        <c:lblOffset val="100"/>
        <c:noMultiLvlLbl val="0"/>
      </c:catAx>
      <c:valAx>
        <c:axId val="12729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14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UNWWDR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SPIDER!$G$1</c:f>
              <c:strCache>
                <c:ptCount val="1"/>
                <c:pt idx="0">
                  <c:v>UNWWDR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SPIDER!$G$2:$G$7</c:f>
              <c:numCache>
                <c:formatCode>General</c:formatCode>
                <c:ptCount val="6"/>
                <c:pt idx="0">
                  <c:v>0.37556468571228829</c:v>
                </c:pt>
                <c:pt idx="1">
                  <c:v>0.21542382465848423</c:v>
                </c:pt>
                <c:pt idx="2">
                  <c:v>9.7175013502765362E-2</c:v>
                </c:pt>
                <c:pt idx="3">
                  <c:v>0.43238325266229938</c:v>
                </c:pt>
                <c:pt idx="4">
                  <c:v>0.6549479248508886</c:v>
                </c:pt>
                <c:pt idx="5">
                  <c:v>0.32996969495614731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CE45-B4FD-B273D673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05936"/>
        <c:axId val="1752642752"/>
      </c:radarChart>
      <c:catAx>
        <c:axId val="1752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2642752"/>
        <c:crosses val="autoZero"/>
        <c:auto val="1"/>
        <c:lblAlgn val="ctr"/>
        <c:lblOffset val="100"/>
        <c:noMultiLvlLbl val="0"/>
      </c:catAx>
      <c:valAx>
        <c:axId val="1752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26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UNWWDR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2-6946-9E70-8B4C2CA68375}"/>
            </c:ext>
          </c:extLst>
        </c:ser>
        <c:ser>
          <c:idx val="0"/>
          <c:order val="1"/>
          <c:tx>
            <c:strRef>
              <c:f>SPIDER!$G$1</c:f>
              <c:strCache>
                <c:ptCount val="1"/>
                <c:pt idx="0">
                  <c:v>UNWWDR </c:v>
                </c:pt>
              </c:strCache>
            </c:strRef>
          </c:tx>
          <c:spPr>
            <a:noFill/>
            <a:ln w="25400">
              <a:solidFill>
                <a:schemeClr val="accent6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SPIDER!$G$2:$G$7</c:f>
              <c:numCache>
                <c:formatCode>General</c:formatCode>
                <c:ptCount val="6"/>
                <c:pt idx="0">
                  <c:v>0.37556468571228829</c:v>
                </c:pt>
                <c:pt idx="1">
                  <c:v>0.21542382465848423</c:v>
                </c:pt>
                <c:pt idx="2">
                  <c:v>9.7175013502765362E-2</c:v>
                </c:pt>
                <c:pt idx="3">
                  <c:v>0.43238325266229938</c:v>
                </c:pt>
                <c:pt idx="4">
                  <c:v>0.6549479248508886</c:v>
                </c:pt>
                <c:pt idx="5">
                  <c:v>0.32996969495614731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6946-9E70-8B4C2CA68375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6946-9E70-8B4C2CA6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68624"/>
        <c:axId val="1772669664"/>
      </c:radarChart>
      <c:catAx>
        <c:axId val="17514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72669664"/>
        <c:crosses val="autoZero"/>
        <c:auto val="1"/>
        <c:lblAlgn val="ctr"/>
        <c:lblOffset val="100"/>
        <c:noMultiLvlLbl val="0"/>
      </c:catAx>
      <c:valAx>
        <c:axId val="17726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1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Technology</a:t>
            </a:r>
            <a:r>
              <a:rPr lang="en-US" baseline="0"/>
              <a:t> </a:t>
            </a:r>
            <a:r>
              <a:rPr lang="en-US"/>
              <a:t>and innovation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SPIDER!$H$1</c:f>
              <c:strCache>
                <c:ptCount val="1"/>
                <c:pt idx="0">
                  <c:v>UN 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SPIDER!$H$2:$H$7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8.2735448949241105E-2</c:v>
                </c:pt>
                <c:pt idx="2">
                  <c:v>6.1963726686848214E-2</c:v>
                </c:pt>
                <c:pt idx="3">
                  <c:v>0.19892867565514818</c:v>
                </c:pt>
                <c:pt idx="4">
                  <c:v>0.54244517355300259</c:v>
                </c:pt>
                <c:pt idx="5">
                  <c:v>0.32542924854868605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3-F64B-96A3-3E812F46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270656"/>
        <c:axId val="1274197568"/>
      </c:radarChart>
      <c:catAx>
        <c:axId val="1274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4197568"/>
        <c:crosses val="autoZero"/>
        <c:auto val="1"/>
        <c:lblAlgn val="ctr"/>
        <c:lblOffset val="100"/>
        <c:noMultiLvlLbl val="0"/>
      </c:catAx>
      <c:valAx>
        <c:axId val="12741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42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UN technology and innovation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A-654A-A622-F837EBFA2C37}"/>
            </c:ext>
          </c:extLst>
        </c:ser>
        <c:ser>
          <c:idx val="0"/>
          <c:order val="1"/>
          <c:tx>
            <c:strRef>
              <c:f>SPIDER!$H$1</c:f>
              <c:strCache>
                <c:ptCount val="1"/>
                <c:pt idx="0">
                  <c:v>UN technology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SPIDER!$H$2:$H$7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8.2735448949241105E-2</c:v>
                </c:pt>
                <c:pt idx="2">
                  <c:v>6.1963726686848214E-2</c:v>
                </c:pt>
                <c:pt idx="3">
                  <c:v>0.19892867565514818</c:v>
                </c:pt>
                <c:pt idx="4">
                  <c:v>0.54244517355300259</c:v>
                </c:pt>
                <c:pt idx="5">
                  <c:v>0.32542924854868605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A-654A-A622-F837EBFA2C37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A-654A-A622-F837EBFA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46656"/>
        <c:axId val="1272107744"/>
      </c:radarChart>
      <c:catAx>
        <c:axId val="12727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107744"/>
        <c:crosses val="autoZero"/>
        <c:auto val="1"/>
        <c:lblAlgn val="ctr"/>
        <c:lblOffset val="100"/>
        <c:noMultiLvlLbl val="0"/>
      </c:catAx>
      <c:valAx>
        <c:axId val="1272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7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SPIDER!$I$1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SPIDER!$I$2:$I$7</c:f>
              <c:numCache>
                <c:formatCode>General</c:formatCode>
                <c:ptCount val="6"/>
                <c:pt idx="0">
                  <c:v>0.62060497599727305</c:v>
                </c:pt>
                <c:pt idx="1">
                  <c:v>7.6684495470998357E-2</c:v>
                </c:pt>
                <c:pt idx="2">
                  <c:v>0.10017729815198229</c:v>
                </c:pt>
                <c:pt idx="3">
                  <c:v>0.44208127610582748</c:v>
                </c:pt>
                <c:pt idx="4">
                  <c:v>0.35721073213473603</c:v>
                </c:pt>
                <c:pt idx="5">
                  <c:v>0.27871233740874429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5-D344-86F2-86CE15EF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36944"/>
        <c:axId val="1272473968"/>
      </c:radarChart>
      <c:catAx>
        <c:axId val="12835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2473968"/>
        <c:crosses val="autoZero"/>
        <c:auto val="1"/>
        <c:lblAlgn val="ctr"/>
        <c:lblOffset val="100"/>
        <c:noMultiLvlLbl val="0"/>
      </c:catAx>
      <c:valAx>
        <c:axId val="1272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WIPO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1-D441-A9B6-723426C4FDDB}"/>
            </c:ext>
          </c:extLst>
        </c:ser>
        <c:ser>
          <c:idx val="0"/>
          <c:order val="1"/>
          <c:tx>
            <c:strRef>
              <c:f>SPIDER!$I$1</c:f>
              <c:strCache>
                <c:ptCount val="1"/>
                <c:pt idx="0">
                  <c:v>WIPO </c:v>
                </c:pt>
              </c:strCache>
            </c:strRef>
          </c:tx>
          <c:spPr>
            <a:noFill/>
            <a:ln w="25400">
              <a:solidFill>
                <a:schemeClr val="accent2">
                  <a:lumMod val="50000"/>
                </a:schemeClr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SPIDER!$I$2:$I$7</c:f>
              <c:numCache>
                <c:formatCode>General</c:formatCode>
                <c:ptCount val="6"/>
                <c:pt idx="0">
                  <c:v>0.62060497599727305</c:v>
                </c:pt>
                <c:pt idx="1">
                  <c:v>7.6684495470998357E-2</c:v>
                </c:pt>
                <c:pt idx="2">
                  <c:v>0.10017729815198229</c:v>
                </c:pt>
                <c:pt idx="3">
                  <c:v>0.44208127610582748</c:v>
                </c:pt>
                <c:pt idx="4">
                  <c:v>0.35721073213473603</c:v>
                </c:pt>
                <c:pt idx="5">
                  <c:v>0.27871233740874429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1-D441-A9B6-723426C4FDDB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1-D441-A9B6-723426C4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48432"/>
        <c:axId val="1290430832"/>
      </c:radarChart>
      <c:catAx>
        <c:axId val="12898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90430832"/>
        <c:crosses val="autoZero"/>
        <c:auto val="1"/>
        <c:lblAlgn val="ctr"/>
        <c:lblOffset val="100"/>
        <c:noMultiLvlLbl val="0"/>
      </c:catAx>
      <c:valAx>
        <c:axId val="12904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98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UNCHR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SPIDER!$J$1</c:f>
              <c:strCache>
                <c:ptCount val="1"/>
                <c:pt idx="0">
                  <c:v>UNCHR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SPIDER!$J$2:$J$7</c:f>
              <c:numCache>
                <c:formatCode>General</c:formatCode>
                <c:ptCount val="6"/>
                <c:pt idx="0">
                  <c:v>0.36838796242502381</c:v>
                </c:pt>
                <c:pt idx="1">
                  <c:v>0.29391486295125646</c:v>
                </c:pt>
                <c:pt idx="2">
                  <c:v>2.5712960574709679E-2</c:v>
                </c:pt>
                <c:pt idx="3">
                  <c:v>0.60021008665068831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7-C648-8EC4-AB1FB00E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46880"/>
        <c:axId val="1727791936"/>
      </c:radarChart>
      <c:catAx>
        <c:axId val="17912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7791936"/>
        <c:crosses val="autoZero"/>
        <c:auto val="1"/>
        <c:lblAlgn val="ctr"/>
        <c:lblOffset val="100"/>
        <c:noMultiLvlLbl val="0"/>
      </c:catAx>
      <c:valAx>
        <c:axId val="1727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912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proportion of positive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2526124771479914"/>
          <c:y val="9.8866022378401239E-2"/>
          <c:w val="0.70611368890211879"/>
          <c:h val="0.847533647470668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9-BE4A-818E-348D2DDB6656}"/>
              </c:ext>
            </c:extLst>
          </c:dPt>
          <c:cat>
            <c:strRef>
              <c:f>'Comparison positive'!$B$1:$J$1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positive'!$B$21:$J$21</c:f>
              <c:numCache>
                <c:formatCode>General</c:formatCode>
                <c:ptCount val="9"/>
                <c:pt idx="0">
                  <c:v>1.2427510208241204</c:v>
                </c:pt>
                <c:pt idx="1">
                  <c:v>0.78142832437808363</c:v>
                </c:pt>
                <c:pt idx="2">
                  <c:v>1.164314112576154</c:v>
                </c:pt>
                <c:pt idx="3">
                  <c:v>1.0245947179408068</c:v>
                </c:pt>
                <c:pt idx="4">
                  <c:v>1.3525344883569632</c:v>
                </c:pt>
                <c:pt idx="5">
                  <c:v>1.4558257768108664</c:v>
                </c:pt>
                <c:pt idx="6">
                  <c:v>2.1219591729105676</c:v>
                </c:pt>
                <c:pt idx="7">
                  <c:v>2.1119805880891129</c:v>
                </c:pt>
                <c:pt idx="8">
                  <c:v>1.4963231827754422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BE4A-818E-348D2DDB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0685824"/>
        <c:axId val="390703968"/>
      </c:barChart>
      <c:catAx>
        <c:axId val="39068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0703968"/>
        <c:crosses val="autoZero"/>
        <c:auto val="1"/>
        <c:lblAlgn val="ctr"/>
        <c:lblOffset val="100"/>
        <c:noMultiLvlLbl val="0"/>
      </c:catAx>
      <c:valAx>
        <c:axId val="3907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0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Linguistic analysis: UNCHR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SPIDER!$L$1</c:f>
              <c:strCache>
                <c:ptCount val="1"/>
                <c:pt idx="0">
                  <c:v>max mean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254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SPIDER!$L$2:$L$7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0.62680790113417595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0-BE41-9A63-E5A572D5D2EE}"/>
            </c:ext>
          </c:extLst>
        </c:ser>
        <c:ser>
          <c:idx val="0"/>
          <c:order val="1"/>
          <c:tx>
            <c:strRef>
              <c:f>SPIDER!$J$1</c:f>
              <c:strCache>
                <c:ptCount val="1"/>
                <c:pt idx="0">
                  <c:v>UNCHR </c:v>
                </c:pt>
              </c:strCache>
            </c:strRef>
          </c:tx>
          <c:spPr>
            <a:noFill/>
            <a:ln w="25400">
              <a:solidFill>
                <a:schemeClr val="tx2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SPIDER!$J$2:$J$7</c:f>
              <c:numCache>
                <c:formatCode>General</c:formatCode>
                <c:ptCount val="6"/>
                <c:pt idx="0">
                  <c:v>0.36838796242502381</c:v>
                </c:pt>
                <c:pt idx="1">
                  <c:v>0.29391486295125646</c:v>
                </c:pt>
                <c:pt idx="2">
                  <c:v>2.5712960574709679E-2</c:v>
                </c:pt>
                <c:pt idx="3">
                  <c:v>0.60021008665068831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0-BE41-9A63-E5A572D5D2EE}"/>
            </c:ext>
          </c:extLst>
        </c:ser>
        <c:ser>
          <c:idx val="1"/>
          <c:order val="2"/>
          <c:tx>
            <c:strRef>
              <c:f>SPIDER!$K$1</c:f>
              <c:strCache>
                <c:ptCount val="1"/>
                <c:pt idx="0">
                  <c:v>min mean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SPIDER!$K$2:$K$7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7.6684495470998357E-2</c:v>
                </c:pt>
                <c:pt idx="2">
                  <c:v>2.5712960574709679E-2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0-BE41-9A63-E5A572D5D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88944"/>
        <c:axId val="1283589344"/>
      </c:radarChart>
      <c:catAx>
        <c:axId val="1283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589344"/>
        <c:crosses val="autoZero"/>
        <c:auto val="1"/>
        <c:lblAlgn val="ctr"/>
        <c:lblOffset val="100"/>
        <c:noMultiLvlLbl val="0"/>
      </c:catAx>
      <c:valAx>
        <c:axId val="1283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35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SPIDER!$P$1</c:f>
              <c:strCache>
                <c:ptCount val="1"/>
                <c:pt idx="0">
                  <c:v>max WEF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SPIDER!$P$2:$P$7</c:f>
              <c:numCache>
                <c:formatCode>General</c:formatCode>
                <c:ptCount val="6"/>
                <c:pt idx="0">
                  <c:v>0.43559912450196819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0.69984194696356439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E-2F4A-889E-77A212EED28E}"/>
            </c:ext>
          </c:extLst>
        </c:ser>
        <c:ser>
          <c:idx val="0"/>
          <c:order val="1"/>
          <c:tx>
            <c:strRef>
              <c:f>SPIDER!$B$1</c:f>
              <c:strCache>
                <c:ptCount val="1"/>
                <c:pt idx="0">
                  <c:v>WEF</c:v>
                </c:pt>
              </c:strCache>
            </c:strRef>
          </c:tx>
          <c:spPr>
            <a:noFill/>
            <a:ln w="25400" cmpd="sng">
              <a:solidFill>
                <a:schemeClr val="accent1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SPIDER!$B$2:$B$7</c:f>
              <c:numCache>
                <c:formatCode>General</c:formatCode>
                <c:ptCount val="6"/>
                <c:pt idx="0">
                  <c:v>0.27519016464178725</c:v>
                </c:pt>
                <c:pt idx="1">
                  <c:v>0.71185720811751951</c:v>
                </c:pt>
                <c:pt idx="2">
                  <c:v>0.64149092955778142</c:v>
                </c:pt>
                <c:pt idx="3">
                  <c:v>0.45828027194031051</c:v>
                </c:pt>
                <c:pt idx="4">
                  <c:v>0.5030962120608744</c:v>
                </c:pt>
                <c:pt idx="5">
                  <c:v>0.52718913652580546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E-2F4A-889E-77A212EED28E}"/>
            </c:ext>
          </c:extLst>
        </c:ser>
        <c:ser>
          <c:idx val="1"/>
          <c:order val="2"/>
          <c:tx>
            <c:strRef>
              <c:f>SPIDER!$O$1</c:f>
              <c:strCache>
                <c:ptCount val="1"/>
                <c:pt idx="0">
                  <c:v>min WEF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SPIDER!$O$2:$O$7</c:f>
              <c:numCache>
                <c:formatCode>General</c:formatCode>
                <c:ptCount val="6"/>
                <c:pt idx="0">
                  <c:v>0.14282691131658939</c:v>
                </c:pt>
                <c:pt idx="1">
                  <c:v>0.47598464834268783</c:v>
                </c:pt>
                <c:pt idx="2">
                  <c:v>0.41217744333296635</c:v>
                </c:pt>
                <c:pt idx="3">
                  <c:v>0.22607955689183853</c:v>
                </c:pt>
                <c:pt idx="4">
                  <c:v>0.31847325825492329</c:v>
                </c:pt>
                <c:pt idx="5">
                  <c:v>0.23617270783864033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E-2F4A-889E-77A212EE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87712"/>
        <c:axId val="1596726704"/>
      </c:radarChart>
      <c:catAx>
        <c:axId val="13080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96726704"/>
        <c:crosses val="autoZero"/>
        <c:auto val="1"/>
        <c:lblAlgn val="ctr"/>
        <c:lblOffset val="100"/>
        <c:noMultiLvlLbl val="0"/>
      </c:catAx>
      <c:valAx>
        <c:axId val="1596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080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SPIDER!$S$1</c:f>
              <c:strCache>
                <c:ptCount val="1"/>
                <c:pt idx="0">
                  <c:v>max WMO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SPIDER!$S$2:$S$7</c:f>
              <c:numCache>
                <c:formatCode>General</c:formatCode>
                <c:ptCount val="6"/>
                <c:pt idx="0">
                  <c:v>0.20547671794500724</c:v>
                </c:pt>
                <c:pt idx="1">
                  <c:v>0.39543815262460597</c:v>
                </c:pt>
                <c:pt idx="2">
                  <c:v>0.29483555193393535</c:v>
                </c:pt>
                <c:pt idx="3">
                  <c:v>8.095640856350754E-2</c:v>
                </c:pt>
                <c:pt idx="4">
                  <c:v>0.296781911102734</c:v>
                </c:pt>
                <c:pt idx="5">
                  <c:v>0.53936030305370453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5-5F4A-993A-35197C973E68}"/>
            </c:ext>
          </c:extLst>
        </c:ser>
        <c:ser>
          <c:idx val="0"/>
          <c:order val="1"/>
          <c:tx>
            <c:strRef>
              <c:f>SPIDER!$C$1</c:f>
              <c:strCache>
                <c:ptCount val="1"/>
                <c:pt idx="0">
                  <c:v>WMO 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SPIDER!$C$2:$C$7</c:f>
              <c:numCache>
                <c:formatCode>General</c:formatCode>
                <c:ptCount val="6"/>
                <c:pt idx="0">
                  <c:v>0.10563582931830351</c:v>
                </c:pt>
                <c:pt idx="1">
                  <c:v>0.30049094802511633</c:v>
                </c:pt>
                <c:pt idx="2">
                  <c:v>0.12023566542479111</c:v>
                </c:pt>
                <c:pt idx="3">
                  <c:v>3.5959089915751898E-2</c:v>
                </c:pt>
                <c:pt idx="4">
                  <c:v>0.13074587082559669</c:v>
                </c:pt>
                <c:pt idx="5">
                  <c:v>0.32655443840990372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5-5F4A-993A-35197C973E68}"/>
            </c:ext>
          </c:extLst>
        </c:ser>
        <c:ser>
          <c:idx val="1"/>
          <c:order val="2"/>
          <c:tx>
            <c:strRef>
              <c:f>SPIDER!$R$1</c:f>
              <c:strCache>
                <c:ptCount val="1"/>
                <c:pt idx="0">
                  <c:v>min WMO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SPIDER!$R$2:$R$7</c:f>
              <c:numCache>
                <c:formatCode>General</c:formatCode>
                <c:ptCount val="6"/>
                <c:pt idx="0">
                  <c:v>0</c:v>
                </c:pt>
                <c:pt idx="1">
                  <c:v>0.14363192792903717</c:v>
                </c:pt>
                <c:pt idx="2">
                  <c:v>5.8283749391916821E-2</c:v>
                </c:pt>
                <c:pt idx="3">
                  <c:v>0</c:v>
                </c:pt>
                <c:pt idx="4">
                  <c:v>0</c:v>
                </c:pt>
                <c:pt idx="5">
                  <c:v>0.13109089470102847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5-5F4A-993A-35197C97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64000"/>
        <c:axId val="1399220432"/>
      </c:radarChart>
      <c:catAx>
        <c:axId val="13923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9220432"/>
        <c:crosses val="autoZero"/>
        <c:auto val="1"/>
        <c:lblAlgn val="ctr"/>
        <c:lblOffset val="100"/>
        <c:noMultiLvlLbl val="0"/>
      </c:catAx>
      <c:valAx>
        <c:axId val="1399220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2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SPIDER!$V$1</c:f>
              <c:strCache>
                <c:ptCount val="1"/>
                <c:pt idx="0">
                  <c:v>max BIS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SPIDER!$V$2:$V$7</c:f>
              <c:numCache>
                <c:formatCode>General</c:formatCode>
                <c:ptCount val="6"/>
                <c:pt idx="0">
                  <c:v>0.29906562544379772</c:v>
                </c:pt>
                <c:pt idx="1">
                  <c:v>0.41856184772234822</c:v>
                </c:pt>
                <c:pt idx="2">
                  <c:v>0.38489368071845642</c:v>
                </c:pt>
                <c:pt idx="3">
                  <c:v>0.9207075012210556</c:v>
                </c:pt>
                <c:pt idx="4">
                  <c:v>1</c:v>
                </c:pt>
                <c:pt idx="5">
                  <c:v>0.35992906069771102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C-134A-9C57-7E88EFBC9084}"/>
            </c:ext>
          </c:extLst>
        </c:ser>
        <c:ser>
          <c:idx val="0"/>
          <c:order val="1"/>
          <c:tx>
            <c:strRef>
              <c:f>SPIDER!$D$1</c:f>
              <c:strCache>
                <c:ptCount val="1"/>
                <c:pt idx="0">
                  <c:v>BIS </c:v>
                </c:pt>
              </c:strCache>
            </c:strRef>
          </c:tx>
          <c:spPr>
            <a:noFill/>
            <a:ln w="25400">
              <a:solidFill>
                <a:schemeClr val="accent3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SPIDER!$D$2:$D$7</c:f>
              <c:numCache>
                <c:formatCode>General</c:formatCode>
                <c:ptCount val="6"/>
                <c:pt idx="0">
                  <c:v>0.24636149883958616</c:v>
                </c:pt>
                <c:pt idx="1">
                  <c:v>0.30848296834081734</c:v>
                </c:pt>
                <c:pt idx="2">
                  <c:v>0.29591849943090104</c:v>
                </c:pt>
                <c:pt idx="3">
                  <c:v>0.62680790113417595</c:v>
                </c:pt>
                <c:pt idx="4">
                  <c:v>0.74338215485760839</c:v>
                </c:pt>
                <c:pt idx="5">
                  <c:v>0.26070263828802304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134A-9C57-7E88EFBC9084}"/>
            </c:ext>
          </c:extLst>
        </c:ser>
        <c:ser>
          <c:idx val="1"/>
          <c:order val="2"/>
          <c:tx>
            <c:strRef>
              <c:f>SPIDER!$U$1</c:f>
              <c:strCache>
                <c:ptCount val="1"/>
                <c:pt idx="0">
                  <c:v>min BIS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SPIDER!$U$2:$U$7</c:f>
              <c:numCache>
                <c:formatCode>General</c:formatCode>
                <c:ptCount val="6"/>
                <c:pt idx="0">
                  <c:v>0.14813671372811382</c:v>
                </c:pt>
                <c:pt idx="1">
                  <c:v>0.22257791332537513</c:v>
                </c:pt>
                <c:pt idx="2">
                  <c:v>0.20572114934034369</c:v>
                </c:pt>
                <c:pt idx="3">
                  <c:v>0.49496041553758219</c:v>
                </c:pt>
                <c:pt idx="4">
                  <c:v>0.45053770477385091</c:v>
                </c:pt>
                <c:pt idx="5">
                  <c:v>0.20952294062622456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C-134A-9C57-7E88EFBC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43792"/>
        <c:axId val="1638910960"/>
      </c:radarChart>
      <c:catAx>
        <c:axId val="13286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38910960"/>
        <c:crosses val="autoZero"/>
        <c:auto val="1"/>
        <c:lblAlgn val="ctr"/>
        <c:lblOffset val="100"/>
        <c:noMultiLvlLbl val="0"/>
      </c:catAx>
      <c:valAx>
        <c:axId val="1638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286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88974806908384"/>
          <c:y val="4.0352779909064662E-2"/>
          <c:w val="0.42004520519886618"/>
          <c:h val="5.744178037924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968143077909"/>
          <c:y val="0.15948481410530624"/>
          <c:w val="0.60678063713844188"/>
          <c:h val="0.74933825580746549"/>
        </c:manualLayout>
      </c:layout>
      <c:radarChart>
        <c:radarStyle val="filled"/>
        <c:varyColors val="0"/>
        <c:ser>
          <c:idx val="2"/>
          <c:order val="0"/>
          <c:tx>
            <c:strRef>
              <c:f>SPIDER!$Y$1</c:f>
              <c:strCache>
                <c:ptCount val="1"/>
                <c:pt idx="0">
                  <c:v>max IMF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SPIDER!$Y$2:$Y$7</c:f>
              <c:numCache>
                <c:formatCode>General</c:formatCode>
                <c:ptCount val="6"/>
                <c:pt idx="0">
                  <c:v>0.28895264803088311</c:v>
                </c:pt>
                <c:pt idx="1">
                  <c:v>0.48046134583173294</c:v>
                </c:pt>
                <c:pt idx="2">
                  <c:v>0.29363492145633818</c:v>
                </c:pt>
                <c:pt idx="3">
                  <c:v>0.37251767760507781</c:v>
                </c:pt>
                <c:pt idx="4">
                  <c:v>0.57479135525713976</c:v>
                </c:pt>
                <c:pt idx="5">
                  <c:v>0.13578864308583116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E-E84D-AE46-3006B03738DE}"/>
            </c:ext>
          </c:extLst>
        </c:ser>
        <c:ser>
          <c:idx val="0"/>
          <c:order val="1"/>
          <c:tx>
            <c:strRef>
              <c:f>SPIDER!$E$1</c:f>
              <c:strCache>
                <c:ptCount val="1"/>
                <c:pt idx="0">
                  <c:v>IMF 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SPIDER!$E$2:$E$7</c:f>
              <c:numCache>
                <c:formatCode>General</c:formatCode>
                <c:ptCount val="6"/>
                <c:pt idx="0">
                  <c:v>0.1950090956916373</c:v>
                </c:pt>
                <c:pt idx="1">
                  <c:v>0.33620296579858766</c:v>
                </c:pt>
                <c:pt idx="2">
                  <c:v>0.23235657051490602</c:v>
                </c:pt>
                <c:pt idx="3">
                  <c:v>0.19194158576502232</c:v>
                </c:pt>
                <c:pt idx="4">
                  <c:v>0.41688732927880134</c:v>
                </c:pt>
                <c:pt idx="5">
                  <c:v>9.3707359862567924E-2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E84D-AE46-3006B03738DE}"/>
            </c:ext>
          </c:extLst>
        </c:ser>
        <c:ser>
          <c:idx val="1"/>
          <c:order val="2"/>
          <c:tx>
            <c:strRef>
              <c:f>SPIDER!$X$1</c:f>
              <c:strCache>
                <c:ptCount val="1"/>
                <c:pt idx="0">
                  <c:v>min IMF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SPIDER!$X$2:$X$7</c:f>
              <c:numCache>
                <c:formatCode>General</c:formatCode>
                <c:ptCount val="6"/>
                <c:pt idx="0">
                  <c:v>7.8536768836037024E-2</c:v>
                </c:pt>
                <c:pt idx="1">
                  <c:v>0.18334293602894972</c:v>
                </c:pt>
                <c:pt idx="2">
                  <c:v>0.16999167716231969</c:v>
                </c:pt>
                <c:pt idx="3">
                  <c:v>9.4346934935100588E-2</c:v>
                </c:pt>
                <c:pt idx="4">
                  <c:v>0.28940652093020564</c:v>
                </c:pt>
                <c:pt idx="5">
                  <c:v>5.028591071435571E-2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E-E84D-AE46-3006B03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00240"/>
        <c:axId val="1355869072"/>
      </c:radarChart>
      <c:catAx>
        <c:axId val="13323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55869072"/>
        <c:crosses val="autoZero"/>
        <c:auto val="1"/>
        <c:lblAlgn val="ctr"/>
        <c:lblOffset val="100"/>
        <c:noMultiLvlLbl val="0"/>
      </c:catAx>
      <c:valAx>
        <c:axId val="1355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23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01637989809191"/>
          <c:y val="3.5880558707013593E-2"/>
          <c:w val="0.43989702993961927"/>
          <c:h val="5.435041791998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SPIDER!$AB$1</c:f>
              <c:strCache>
                <c:ptCount val="1"/>
                <c:pt idx="0">
                  <c:v>max FAO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SPIDER!$AB$2:$AB$7</c:f>
              <c:numCache>
                <c:formatCode>General</c:formatCode>
                <c:ptCount val="6"/>
                <c:pt idx="0">
                  <c:v>0.6042079339723585</c:v>
                </c:pt>
                <c:pt idx="1">
                  <c:v>0.81681466645183776</c:v>
                </c:pt>
                <c:pt idx="2">
                  <c:v>0.3412123335300058</c:v>
                </c:pt>
                <c:pt idx="3">
                  <c:v>0.40297479513990692</c:v>
                </c:pt>
                <c:pt idx="4">
                  <c:v>0.87654769437988844</c:v>
                </c:pt>
                <c:pt idx="5">
                  <c:v>0.3000956436247485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D-F142-83EB-EC7C22462353}"/>
            </c:ext>
          </c:extLst>
        </c:ser>
        <c:ser>
          <c:idx val="0"/>
          <c:order val="1"/>
          <c:tx>
            <c:strRef>
              <c:f>SPIDER!$F$1</c:f>
              <c:strCache>
                <c:ptCount val="1"/>
                <c:pt idx="0">
                  <c:v>FAO </c:v>
                </c:pt>
              </c:strCache>
            </c:strRef>
          </c:tx>
          <c:spPr>
            <a:noFill/>
            <a:ln w="25400">
              <a:solidFill>
                <a:schemeClr val="accent5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SPIDER!$F$2:$F$7</c:f>
              <c:numCache>
                <c:formatCode>General</c:formatCode>
                <c:ptCount val="6"/>
                <c:pt idx="0">
                  <c:v>0.31553993067419789</c:v>
                </c:pt>
                <c:pt idx="1">
                  <c:v>0.35439323150273561</c:v>
                </c:pt>
                <c:pt idx="2">
                  <c:v>0.12153913315520959</c:v>
                </c:pt>
                <c:pt idx="3">
                  <c:v>0.15033238209935029</c:v>
                </c:pt>
                <c:pt idx="4">
                  <c:v>0.60105815178009336</c:v>
                </c:pt>
                <c:pt idx="5">
                  <c:v>0.16767304991527821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F142-83EB-EC7C22462353}"/>
            </c:ext>
          </c:extLst>
        </c:ser>
        <c:ser>
          <c:idx val="1"/>
          <c:order val="2"/>
          <c:tx>
            <c:strRef>
              <c:f>SPIDER!$AA$1</c:f>
              <c:strCache>
                <c:ptCount val="1"/>
                <c:pt idx="0">
                  <c:v>min FAO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SPIDER!$AA$2:$AA$7</c:f>
              <c:numCache>
                <c:formatCode>General</c:formatCode>
                <c:ptCount val="6"/>
                <c:pt idx="0">
                  <c:v>0.12830573480229077</c:v>
                </c:pt>
                <c:pt idx="1">
                  <c:v>0.1435095477721674</c:v>
                </c:pt>
                <c:pt idx="2">
                  <c:v>2.1743093108357647E-2</c:v>
                </c:pt>
                <c:pt idx="3">
                  <c:v>3.8153667524270442E-2</c:v>
                </c:pt>
                <c:pt idx="4">
                  <c:v>0.38863846783885864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D-F142-83EB-EC7C2246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85248"/>
        <c:axId val="1399590992"/>
      </c:radarChart>
      <c:catAx>
        <c:axId val="13911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9590992"/>
        <c:crosses val="autoZero"/>
        <c:auto val="1"/>
        <c:lblAlgn val="ctr"/>
        <c:lblOffset val="100"/>
        <c:noMultiLvlLbl val="0"/>
      </c:catAx>
      <c:valAx>
        <c:axId val="139959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1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20176931192696"/>
          <c:y val="1.9876941878847004E-2"/>
          <c:w val="0.45476468724857994"/>
          <c:h val="5.5905332144562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SPIDER!$AE$1</c:f>
              <c:strCache>
                <c:ptCount val="1"/>
                <c:pt idx="0">
                  <c:v>max UNWWDR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SPIDER!$AE$2:$AE$7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0.35351325244542242</c:v>
                </c:pt>
                <c:pt idx="2">
                  <c:v>0.17155053854206248</c:v>
                </c:pt>
                <c:pt idx="3">
                  <c:v>0.66086506294035519</c:v>
                </c:pt>
                <c:pt idx="4">
                  <c:v>0.87052663144327613</c:v>
                </c:pt>
                <c:pt idx="5">
                  <c:v>0.46696994065005137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D44-A231-CF13D9F9B49B}"/>
            </c:ext>
          </c:extLst>
        </c:ser>
        <c:ser>
          <c:idx val="0"/>
          <c:order val="1"/>
          <c:tx>
            <c:strRef>
              <c:f>SPIDER!$G$1</c:f>
              <c:strCache>
                <c:ptCount val="1"/>
                <c:pt idx="0">
                  <c:v>UNWWDR </c:v>
                </c:pt>
              </c:strCache>
            </c:strRef>
          </c:tx>
          <c:spPr>
            <a:noFill/>
            <a:ln w="25400">
              <a:solidFill>
                <a:schemeClr val="accent6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SPIDER!$G$2:$G$7</c:f>
              <c:numCache>
                <c:formatCode>General</c:formatCode>
                <c:ptCount val="6"/>
                <c:pt idx="0">
                  <c:v>0.37556468571228829</c:v>
                </c:pt>
                <c:pt idx="1">
                  <c:v>0.21542382465848423</c:v>
                </c:pt>
                <c:pt idx="2">
                  <c:v>9.7175013502765362E-2</c:v>
                </c:pt>
                <c:pt idx="3">
                  <c:v>0.43238325266229938</c:v>
                </c:pt>
                <c:pt idx="4">
                  <c:v>0.6549479248508886</c:v>
                </c:pt>
                <c:pt idx="5">
                  <c:v>0.32996969495614731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D44-A231-CF13D9F9B49B}"/>
            </c:ext>
          </c:extLst>
        </c:ser>
        <c:ser>
          <c:idx val="1"/>
          <c:order val="2"/>
          <c:tx>
            <c:strRef>
              <c:f>SPIDER!$AD$1</c:f>
              <c:strCache>
                <c:ptCount val="1"/>
                <c:pt idx="0">
                  <c:v>min UNWWDR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SPIDER!$AD$2:$AD$7</c:f>
              <c:numCache>
                <c:formatCode>General</c:formatCode>
                <c:ptCount val="6"/>
                <c:pt idx="0">
                  <c:v>0</c:v>
                </c:pt>
                <c:pt idx="1">
                  <c:v>0.13116156873400225</c:v>
                </c:pt>
                <c:pt idx="2">
                  <c:v>4.8388138852231678E-2</c:v>
                </c:pt>
                <c:pt idx="3">
                  <c:v>0.21750596839624609</c:v>
                </c:pt>
                <c:pt idx="4">
                  <c:v>0.42062997009310227</c:v>
                </c:pt>
                <c:pt idx="5">
                  <c:v>0.25086145903764884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D44-A231-CF13D9F9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71152"/>
        <c:axId val="1373721936"/>
      </c:radarChart>
      <c:catAx>
        <c:axId val="13581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73721936"/>
        <c:crosses val="autoZero"/>
        <c:auto val="1"/>
        <c:lblAlgn val="ctr"/>
        <c:lblOffset val="100"/>
        <c:noMultiLvlLbl val="0"/>
      </c:catAx>
      <c:valAx>
        <c:axId val="137372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581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70764354591765"/>
          <c:y val="1.8782763208939714E-2"/>
          <c:w val="0.73401740176090891"/>
          <c:h val="6.0906167327229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SPIDER!$AH$1</c:f>
              <c:strCache>
                <c:ptCount val="1"/>
                <c:pt idx="0">
                  <c:v>max UN technology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SPIDER!$AH$2:$AH$7</c:f>
              <c:numCache>
                <c:formatCode>General</c:formatCode>
                <c:ptCount val="6"/>
                <c:pt idx="0">
                  <c:v>1</c:v>
                </c:pt>
                <c:pt idx="1">
                  <c:v>0.19090545985618571</c:v>
                </c:pt>
                <c:pt idx="2">
                  <c:v>0.11840755600970213</c:v>
                </c:pt>
                <c:pt idx="3">
                  <c:v>0.28985128505874647</c:v>
                </c:pt>
                <c:pt idx="4">
                  <c:v>0.80863890841985409</c:v>
                </c:pt>
                <c:pt idx="5">
                  <c:v>0.51374746262610904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E-5341-A709-BDA87E856401}"/>
            </c:ext>
          </c:extLst>
        </c:ser>
        <c:ser>
          <c:idx val="0"/>
          <c:order val="1"/>
          <c:tx>
            <c:strRef>
              <c:f>SPIDER!$H$1</c:f>
              <c:strCache>
                <c:ptCount val="1"/>
                <c:pt idx="0">
                  <c:v>UN technology</c:v>
                </c:pt>
              </c:strCache>
            </c:strRef>
          </c:tx>
          <c:spPr>
            <a:noFill/>
            <a:ln w="25400">
              <a:solidFill>
                <a:schemeClr val="tx2"/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SPIDER!$H$2:$H$7</c:f>
              <c:numCache>
                <c:formatCode>General</c:formatCode>
                <c:ptCount val="6"/>
                <c:pt idx="0">
                  <c:v>0.62103017941271255</c:v>
                </c:pt>
                <c:pt idx="1">
                  <c:v>8.2735448949241105E-2</c:v>
                </c:pt>
                <c:pt idx="2">
                  <c:v>6.1963726686848214E-2</c:v>
                </c:pt>
                <c:pt idx="3">
                  <c:v>0.19892867565514818</c:v>
                </c:pt>
                <c:pt idx="4">
                  <c:v>0.54244517355300259</c:v>
                </c:pt>
                <c:pt idx="5">
                  <c:v>0.32542924854868605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E-5341-A709-BDA87E856401}"/>
            </c:ext>
          </c:extLst>
        </c:ser>
        <c:ser>
          <c:idx val="1"/>
          <c:order val="2"/>
          <c:tx>
            <c:strRef>
              <c:f>SPIDER!$AG$1</c:f>
              <c:strCache>
                <c:ptCount val="1"/>
                <c:pt idx="0">
                  <c:v>min UN technology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SPIDER!$AG$2:$AG$7</c:f>
              <c:numCache>
                <c:formatCode>General</c:formatCode>
                <c:ptCount val="6"/>
                <c:pt idx="0">
                  <c:v>0.54960948830320455</c:v>
                </c:pt>
                <c:pt idx="1">
                  <c:v>0</c:v>
                </c:pt>
                <c:pt idx="2">
                  <c:v>0</c:v>
                </c:pt>
                <c:pt idx="3">
                  <c:v>0.15154328009180493</c:v>
                </c:pt>
                <c:pt idx="4">
                  <c:v>0.42964841057968522</c:v>
                </c:pt>
                <c:pt idx="5">
                  <c:v>0.15143991509596094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E-5341-A709-BDA87E85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14688"/>
        <c:axId val="1346643904"/>
      </c:radarChart>
      <c:catAx>
        <c:axId val="1610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46643904"/>
        <c:crosses val="autoZero"/>
        <c:auto val="1"/>
        <c:lblAlgn val="ctr"/>
        <c:lblOffset val="100"/>
        <c:noMultiLvlLbl val="0"/>
      </c:catAx>
      <c:valAx>
        <c:axId val="13466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108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79355443521914E-2"/>
          <c:y val="1.8883790247523007E-2"/>
          <c:w val="0.88953249780107058"/>
          <c:h val="6.147940826035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SPIDER!$AK$1</c:f>
              <c:strCache>
                <c:ptCount val="1"/>
                <c:pt idx="0">
                  <c:v>max WIPO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SPIDER!$AK$2:$AK$7</c:f>
              <c:numCache>
                <c:formatCode>General</c:formatCode>
                <c:ptCount val="6"/>
                <c:pt idx="0">
                  <c:v>0.96515418963905875</c:v>
                </c:pt>
                <c:pt idx="1">
                  <c:v>0.14107315728145431</c:v>
                </c:pt>
                <c:pt idx="2">
                  <c:v>0.17306315455147014</c:v>
                </c:pt>
                <c:pt idx="3">
                  <c:v>0.76039974531100274</c:v>
                </c:pt>
                <c:pt idx="4">
                  <c:v>0.53628969462090381</c:v>
                </c:pt>
                <c:pt idx="5">
                  <c:v>0.40183012097829429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6-4747-A166-07B887791459}"/>
            </c:ext>
          </c:extLst>
        </c:ser>
        <c:ser>
          <c:idx val="1"/>
          <c:order val="1"/>
          <c:tx>
            <c:strRef>
              <c:f>SPIDER!$AJ$1</c:f>
              <c:strCache>
                <c:ptCount val="1"/>
                <c:pt idx="0">
                  <c:v>min WIPO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SPIDER!$AJ$2:$AJ$7</c:f>
              <c:numCache>
                <c:formatCode>General</c:formatCode>
                <c:ptCount val="6"/>
                <c:pt idx="0">
                  <c:v>0.26797979851032455</c:v>
                </c:pt>
                <c:pt idx="1">
                  <c:v>1.8706077221239552E-2</c:v>
                </c:pt>
                <c:pt idx="2">
                  <c:v>4.8638818392030679E-2</c:v>
                </c:pt>
                <c:pt idx="3">
                  <c:v>0.28508451688611575</c:v>
                </c:pt>
                <c:pt idx="4">
                  <c:v>0.32537384056447771</c:v>
                </c:pt>
                <c:pt idx="5">
                  <c:v>0.29305016239412474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6-4747-A166-07B887791459}"/>
            </c:ext>
          </c:extLst>
        </c:ser>
        <c:ser>
          <c:idx val="0"/>
          <c:order val="2"/>
          <c:tx>
            <c:strRef>
              <c:f>SPIDER!$I$1</c:f>
              <c:strCache>
                <c:ptCount val="1"/>
                <c:pt idx="0">
                  <c:v>WIPO </c:v>
                </c:pt>
              </c:strCache>
            </c:strRef>
          </c:tx>
          <c:spPr>
            <a:noFill/>
            <a:ln w="25400">
              <a:solidFill>
                <a:schemeClr val="accent2">
                  <a:lumMod val="50000"/>
                </a:schemeClr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SPIDER!$I$2:$I$7</c:f>
              <c:numCache>
                <c:formatCode>General</c:formatCode>
                <c:ptCount val="6"/>
                <c:pt idx="0">
                  <c:v>0.62060497599727305</c:v>
                </c:pt>
                <c:pt idx="1">
                  <c:v>7.6684495470998357E-2</c:v>
                </c:pt>
                <c:pt idx="2">
                  <c:v>0.10017729815198229</c:v>
                </c:pt>
                <c:pt idx="3">
                  <c:v>0.44208127610582748</c:v>
                </c:pt>
                <c:pt idx="4">
                  <c:v>0.35721073213473603</c:v>
                </c:pt>
                <c:pt idx="5">
                  <c:v>0.27871233740874429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6-4747-A166-07B88779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287200"/>
        <c:axId val="1371586384"/>
      </c:radarChart>
      <c:catAx>
        <c:axId val="13722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71586384"/>
        <c:crosses val="autoZero"/>
        <c:auto val="1"/>
        <c:lblAlgn val="ctr"/>
        <c:lblOffset val="100"/>
        <c:noMultiLvlLbl val="0"/>
      </c:catAx>
      <c:valAx>
        <c:axId val="1371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722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2"/>
          <c:order val="0"/>
          <c:tx>
            <c:strRef>
              <c:f>SPIDER!$AN$1</c:f>
              <c:strCache>
                <c:ptCount val="1"/>
                <c:pt idx="0">
                  <c:v>max UNCHR</c:v>
                </c:pt>
              </c:strCache>
            </c:strRef>
          </c:tx>
          <c:spPr>
            <a:solidFill>
              <a:schemeClr val="bg1">
                <a:lumMod val="85000"/>
                <a:alpha val="68000"/>
              </a:schemeClr>
            </a:solidFill>
            <a:ln w="12700">
              <a:solidFill>
                <a:schemeClr val="tx1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SPIDER!$AN$2:$AN$7</c:f>
              <c:numCache>
                <c:formatCode>General</c:formatCode>
                <c:ptCount val="6"/>
                <c:pt idx="0">
                  <c:v>0.4585982447832993</c:v>
                </c:pt>
                <c:pt idx="1">
                  <c:v>0.42289499757473403</c:v>
                </c:pt>
                <c:pt idx="2">
                  <c:v>4.6996301220603713E-2</c:v>
                </c:pt>
                <c:pt idx="3">
                  <c:v>0.7837892124298721</c:v>
                </c:pt>
                <c:pt idx="4">
                  <c:v>0.96704247598605564</c:v>
                </c:pt>
                <c:pt idx="5">
                  <c:v>0.90287782028851959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B-3D4A-9D4F-306583E90F32}"/>
            </c:ext>
          </c:extLst>
        </c:ser>
        <c:ser>
          <c:idx val="0"/>
          <c:order val="1"/>
          <c:tx>
            <c:strRef>
              <c:f>SPIDER!$J$1</c:f>
              <c:strCache>
                <c:ptCount val="1"/>
                <c:pt idx="0">
                  <c:v>UNCHR 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  <a:prstDash val="solid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SPIDER!$J$2:$J$7</c:f>
              <c:numCache>
                <c:formatCode>General</c:formatCode>
                <c:ptCount val="6"/>
                <c:pt idx="0">
                  <c:v>0.36838796242502381</c:v>
                </c:pt>
                <c:pt idx="1">
                  <c:v>0.29391486295125646</c:v>
                </c:pt>
                <c:pt idx="2">
                  <c:v>2.5712960574709679E-2</c:v>
                </c:pt>
                <c:pt idx="3">
                  <c:v>0.60021008665068831</c:v>
                </c:pt>
                <c:pt idx="4">
                  <c:v>0.79250052508909563</c:v>
                </c:pt>
                <c:pt idx="5">
                  <c:v>0.74048077820229075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B-3D4A-9D4F-306583E90F32}"/>
            </c:ext>
          </c:extLst>
        </c:ser>
        <c:ser>
          <c:idx val="1"/>
          <c:order val="2"/>
          <c:tx>
            <c:strRef>
              <c:f>SPIDER!$AM$1</c:f>
              <c:strCache>
                <c:ptCount val="1"/>
                <c:pt idx="0">
                  <c:v>min UNCHR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2"/>
              </a:solidFill>
              <a:prstDash val="sysDot"/>
            </a:ln>
            <a:effectLst/>
          </c:spPr>
          <c:cat>
            <c:strRef>
              <c:f>SPIDER!$A$2:$A$7</c:f>
              <c:strCache>
                <c:ptCount val="6"/>
                <c:pt idx="0">
                  <c:v>Mean positive</c:v>
                </c:pt>
                <c:pt idx="1">
                  <c:v>Mean negative</c:v>
                </c:pt>
                <c:pt idx="2">
                  <c:v>Mean uncertainty</c:v>
                </c:pt>
                <c:pt idx="3">
                  <c:v>Mean litigious</c:v>
                </c:pt>
                <c:pt idx="4">
                  <c:v>Mean constraining</c:v>
                </c:pt>
                <c:pt idx="5">
                  <c:v>Gunning Index</c:v>
                </c:pt>
              </c:strCache>
            </c:strRef>
          </c:cat>
          <c:val>
            <c:numRef>
              <c:f>SPIDER!$AM$2:$AM$7</c:f>
              <c:numCache>
                <c:formatCode>General</c:formatCode>
                <c:ptCount val="6"/>
                <c:pt idx="0">
                  <c:v>5.5752015174386632E-2</c:v>
                </c:pt>
                <c:pt idx="1">
                  <c:v>0.24627885309148637</c:v>
                </c:pt>
                <c:pt idx="2">
                  <c:v>1.4284686409439371E-2</c:v>
                </c:pt>
                <c:pt idx="3">
                  <c:v>0.40038721246748249</c:v>
                </c:pt>
                <c:pt idx="4">
                  <c:v>0.54807051417523955</c:v>
                </c:pt>
                <c:pt idx="5">
                  <c:v>0.47938540066621493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B-3D4A-9D4F-306583E9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99616"/>
        <c:axId val="1406162576"/>
      </c:radarChart>
      <c:catAx>
        <c:axId val="14062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6162576"/>
        <c:crosses val="autoZero"/>
        <c:auto val="1"/>
        <c:lblAlgn val="ctr"/>
        <c:lblOffset val="100"/>
        <c:noMultiLvlLbl val="0"/>
      </c:catAx>
      <c:valAx>
        <c:axId val="1406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062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negative'!$B$1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negative'!$B$2:$B$19</c:f>
              <c:numCache>
                <c:formatCode>General</c:formatCode>
                <c:ptCount val="18"/>
                <c:pt idx="0">
                  <c:v>4.7966631908237698</c:v>
                </c:pt>
                <c:pt idx="1">
                  <c:v>3.42332312830503</c:v>
                </c:pt>
                <c:pt idx="2">
                  <c:v>4.3487472853435003</c:v>
                </c:pt>
                <c:pt idx="3">
                  <c:v>3.6381377195427902</c:v>
                </c:pt>
                <c:pt idx="4">
                  <c:v>4.1912049176804302</c:v>
                </c:pt>
                <c:pt idx="5">
                  <c:v>4.4812919928496502</c:v>
                </c:pt>
                <c:pt idx="6">
                  <c:v>5.9066053293984897</c:v>
                </c:pt>
                <c:pt idx="7">
                  <c:v>4.4515306122448903</c:v>
                </c:pt>
                <c:pt idx="8">
                  <c:v>4.6802366530497199</c:v>
                </c:pt>
                <c:pt idx="9">
                  <c:v>4.1226762406060704</c:v>
                </c:pt>
                <c:pt idx="10">
                  <c:v>5.1054131054131</c:v>
                </c:pt>
                <c:pt idx="11">
                  <c:v>3.62120953518802</c:v>
                </c:pt>
                <c:pt idx="12">
                  <c:v>5.0103387943375202</c:v>
                </c:pt>
                <c:pt idx="13">
                  <c:v>4.4682518944342799</c:v>
                </c:pt>
                <c:pt idx="14">
                  <c:v>4.7246414773099303</c:v>
                </c:pt>
                <c:pt idx="15">
                  <c:v>5.6363106607530096</c:v>
                </c:pt>
                <c:pt idx="16">
                  <c:v>6.0166313386597103</c:v>
                </c:pt>
                <c:pt idx="17">
                  <c:v>6.4544820788961204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F42-8325-584D4EE5C59C}"/>
            </c:ext>
          </c:extLst>
        </c:ser>
        <c:ser>
          <c:idx val="1"/>
          <c:order val="1"/>
          <c:tx>
            <c:strRef>
              <c:f>'Comparison negative'!$C$1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negative'!$C$2:$C$19</c:f>
              <c:numCache>
                <c:formatCode>General</c:formatCode>
                <c:ptCount val="18"/>
                <c:pt idx="0">
                  <c:v>2.2367470275241401</c:v>
                </c:pt>
                <c:pt idx="1">
                  <c:v>2.5419982316534</c:v>
                </c:pt>
                <c:pt idx="2">
                  <c:v>2.5343811394891902</c:v>
                </c:pt>
                <c:pt idx="3">
                  <c:v>2.8880866425992702</c:v>
                </c:pt>
                <c:pt idx="4">
                  <c:v>1.9657399606852</c:v>
                </c:pt>
                <c:pt idx="5">
                  <c:v>2.13123359580052</c:v>
                </c:pt>
                <c:pt idx="6">
                  <c:v>2.30096640589047</c:v>
                </c:pt>
                <c:pt idx="7">
                  <c:v>2.0793950850661602</c:v>
                </c:pt>
                <c:pt idx="8">
                  <c:v>1.8933969769291901</c:v>
                </c:pt>
                <c:pt idx="9">
                  <c:v>1.50083379655364</c:v>
                </c:pt>
                <c:pt idx="10">
                  <c:v>2.2448788700776299</c:v>
                </c:pt>
                <c:pt idx="11">
                  <c:v>2.6717557251908302</c:v>
                </c:pt>
                <c:pt idx="12">
                  <c:v>2.3873141263940498</c:v>
                </c:pt>
                <c:pt idx="13">
                  <c:v>2.9574031306132902</c:v>
                </c:pt>
                <c:pt idx="14">
                  <c:v>2.8171889353883799</c:v>
                </c:pt>
                <c:pt idx="15">
                  <c:v>2.7743409155800798</c:v>
                </c:pt>
                <c:pt idx="16">
                  <c:v>2.6870358070164801</c:v>
                </c:pt>
                <c:pt idx="17">
                  <c:v>2.73458769435537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3-4F42-8325-584D4EE5C59C}"/>
            </c:ext>
          </c:extLst>
        </c:ser>
        <c:ser>
          <c:idx val="2"/>
          <c:order val="2"/>
          <c:tx>
            <c:strRef>
              <c:f>'Comparison negative'!$D$1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negative'!$D$2:$D$19</c:f>
              <c:numCache>
                <c:formatCode>General</c:formatCode>
                <c:ptCount val="18"/>
                <c:pt idx="0">
                  <c:v>2.08717292544637</c:v>
                </c:pt>
                <c:pt idx="1">
                  <c:v>2.13461869512824</c:v>
                </c:pt>
                <c:pt idx="2">
                  <c:v>2.8144049111581801</c:v>
                </c:pt>
                <c:pt idx="3">
                  <c:v>3.0911617984549502</c:v>
                </c:pt>
                <c:pt idx="4">
                  <c:v>2.4852546916890002</c:v>
                </c:pt>
                <c:pt idx="5">
                  <c:v>2.4193445100475102</c:v>
                </c:pt>
                <c:pt idx="6">
                  <c:v>2.5581395348837201</c:v>
                </c:pt>
                <c:pt idx="7">
                  <c:v>2.0266082419245501</c:v>
                </c:pt>
                <c:pt idx="8">
                  <c:v>2.6439927165081798</c:v>
                </c:pt>
                <c:pt idx="9">
                  <c:v>2.2600346190274001</c:v>
                </c:pt>
                <c:pt idx="10">
                  <c:v>2.43235886547988</c:v>
                </c:pt>
                <c:pt idx="11">
                  <c:v>1.95749566626893</c:v>
                </c:pt>
                <c:pt idx="12">
                  <c:v>2.58423230382739</c:v>
                </c:pt>
                <c:pt idx="13">
                  <c:v>2.1813257236826198</c:v>
                </c:pt>
                <c:pt idx="14">
                  <c:v>2.59677125321558</c:v>
                </c:pt>
                <c:pt idx="15">
                  <c:v>2.6819223824883802</c:v>
                </c:pt>
                <c:pt idx="16">
                  <c:v>2.3906648362423999</c:v>
                </c:pt>
                <c:pt idx="17">
                  <c:v>2.8339153832942099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3-4F42-8325-584D4EE5C59C}"/>
            </c:ext>
          </c:extLst>
        </c:ser>
        <c:ser>
          <c:idx val="3"/>
          <c:order val="3"/>
          <c:tx>
            <c:strRef>
              <c:f>'Comparison negative'!$E$1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negative'!$E$2:$E$19</c:f>
              <c:numCache>
                <c:formatCode>General</c:formatCode>
                <c:ptCount val="18"/>
                <c:pt idx="0">
                  <c:v>1.7305415279366001</c:v>
                </c:pt>
                <c:pt idx="1">
                  <c:v>2.3422618776373199</c:v>
                </c:pt>
                <c:pt idx="2">
                  <c:v>3.2410158571294501</c:v>
                </c:pt>
                <c:pt idx="3">
                  <c:v>3.4492185178582</c:v>
                </c:pt>
                <c:pt idx="4">
                  <c:v>3.07909079986455</c:v>
                </c:pt>
                <c:pt idx="5">
                  <c:v>2.52925996123657</c:v>
                </c:pt>
                <c:pt idx="6">
                  <c:v>2.99329427688747</c:v>
                </c:pt>
                <c:pt idx="7">
                  <c:v>2.5294359635761201</c:v>
                </c:pt>
                <c:pt idx="8">
                  <c:v>2.9456671894637299</c:v>
                </c:pt>
                <c:pt idx="9">
                  <c:v>2.1301853926974501</c:v>
                </c:pt>
                <c:pt idx="10">
                  <c:v>2.3347150692961498</c:v>
                </c:pt>
                <c:pt idx="11">
                  <c:v>2.3745333071330301</c:v>
                </c:pt>
                <c:pt idx="12">
                  <c:v>3.0772171253822602</c:v>
                </c:pt>
                <c:pt idx="13">
                  <c:v>2.8914478657461</c:v>
                </c:pt>
                <c:pt idx="14">
                  <c:v>2.62250900515691</c:v>
                </c:pt>
                <c:pt idx="15">
                  <c:v>1.8273691186215999</c:v>
                </c:pt>
                <c:pt idx="16">
                  <c:v>2.4384466191907301</c:v>
                </c:pt>
                <c:pt idx="17">
                  <c:v>2.5294359635761201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3-4F42-8325-584D4EE5C59C}"/>
            </c:ext>
          </c:extLst>
        </c:ser>
        <c:ser>
          <c:idx val="4"/>
          <c:order val="4"/>
          <c:tx>
            <c:strRef>
              <c:f>'Comparison negative'!$F$1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negative'!$F$2:$F$19</c:f>
              <c:numCache>
                <c:formatCode>General</c:formatCode>
                <c:ptCount val="18"/>
                <c:pt idx="0">
                  <c:v>2.1704334464434298</c:v>
                </c:pt>
                <c:pt idx="1">
                  <c:v>1.7453942934172</c:v>
                </c:pt>
                <c:pt idx="2">
                  <c:v>2.6423772376786698</c:v>
                </c:pt>
                <c:pt idx="3">
                  <c:v>3.5593841642228701</c:v>
                </c:pt>
                <c:pt idx="4">
                  <c:v>5.3948492615647501</c:v>
                </c:pt>
                <c:pt idx="5">
                  <c:v>3.0692532049108001</c:v>
                </c:pt>
                <c:pt idx="6">
                  <c:v>2.11492178098676</c:v>
                </c:pt>
                <c:pt idx="7">
                  <c:v>2.05517417814352</c:v>
                </c:pt>
                <c:pt idx="8">
                  <c:v>1.8999853565675699</c:v>
                </c:pt>
                <c:pt idx="9">
                  <c:v>2.9568523610686701</c:v>
                </c:pt>
                <c:pt idx="10">
                  <c:v>1.8010717120931401</c:v>
                </c:pt>
                <c:pt idx="11">
                  <c:v>4.3627103076858802</c:v>
                </c:pt>
                <c:pt idx="12">
                  <c:v>3.3787643842324302</c:v>
                </c:pt>
                <c:pt idx="13">
                  <c:v>4.3515117264764003</c:v>
                </c:pt>
                <c:pt idx="14">
                  <c:v>1.51024894128859</c:v>
                </c:pt>
                <c:pt idx="15">
                  <c:v>2.7035453859693201</c:v>
                </c:pt>
                <c:pt idx="16">
                  <c:v>1.7430255550036999</c:v>
                </c:pt>
                <c:pt idx="17">
                  <c:v>1.50012589036979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3-4F42-8325-584D4EE5C59C}"/>
            </c:ext>
          </c:extLst>
        </c:ser>
        <c:ser>
          <c:idx val="5"/>
          <c:order val="5"/>
          <c:tx>
            <c:strRef>
              <c:f>'Comparison negative'!$G$1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negative'!$G$2:$G$19</c:f>
              <c:numCache>
                <c:formatCode>General</c:formatCode>
                <c:ptCount val="18"/>
                <c:pt idx="0">
                  <c:v>2.3933902943985399</c:v>
                </c:pt>
                <c:pt idx="3">
                  <c:v>2.18022627680446</c:v>
                </c:pt>
                <c:pt idx="6">
                  <c:v>2.3942610734282099</c:v>
                </c:pt>
                <c:pt idx="8">
                  <c:v>1.4286991906273701</c:v>
                </c:pt>
                <c:pt idx="9">
                  <c:v>2.40798848880952</c:v>
                </c:pt>
                <c:pt idx="10">
                  <c:v>1.6898994145994299</c:v>
                </c:pt>
                <c:pt idx="11">
                  <c:v>1.6706724489262701</c:v>
                </c:pt>
                <c:pt idx="12">
                  <c:v>1.7942532509242399</c:v>
                </c:pt>
                <c:pt idx="13">
                  <c:v>2.7148891736674701</c:v>
                </c:pt>
                <c:pt idx="14">
                  <c:v>2.3065527971923601</c:v>
                </c:pt>
                <c:pt idx="15">
                  <c:v>1.81658690414061</c:v>
                </c:pt>
                <c:pt idx="16">
                  <c:v>1.80625534746648</c:v>
                </c:pt>
                <c:pt idx="17">
                  <c:v>1.5253324592620301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3-4F42-8325-584D4EE5C59C}"/>
            </c:ext>
          </c:extLst>
        </c:ser>
        <c:ser>
          <c:idx val="6"/>
          <c:order val="6"/>
          <c:tx>
            <c:strRef>
              <c:f>'Comparison negative'!$H$1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negative'!$H$2:$H$19</c:f>
              <c:numCache>
                <c:formatCode>General</c:formatCode>
                <c:ptCount val="18"/>
                <c:pt idx="4">
                  <c:v>1.7742868337095801</c:v>
                </c:pt>
                <c:pt idx="5">
                  <c:v>1.1267125787847001</c:v>
                </c:pt>
                <c:pt idx="6">
                  <c:v>0.66999706141639703</c:v>
                </c:pt>
                <c:pt idx="9">
                  <c:v>1.5308892186312399</c:v>
                </c:pt>
                <c:pt idx="12">
                  <c:v>1.2715625361787499</c:v>
                </c:pt>
                <c:pt idx="15">
                  <c:v>1.2725798127257899</c:v>
                </c:pt>
                <c:pt idx="17">
                  <c:v>0.87260710735907199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3-4F42-8325-584D4EE5C59C}"/>
            </c:ext>
          </c:extLst>
        </c:ser>
        <c:ser>
          <c:idx val="7"/>
          <c:order val="7"/>
          <c:tx>
            <c:strRef>
              <c:f>'Comparison negative'!$I$1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negative'!$I$2:$I$19</c:f>
              <c:numCache>
                <c:formatCode>General</c:formatCode>
                <c:ptCount val="18"/>
                <c:pt idx="5">
                  <c:v>1.48603262607953</c:v>
                </c:pt>
                <c:pt idx="7">
                  <c:v>1.38143260916829</c:v>
                </c:pt>
                <c:pt idx="9">
                  <c:v>1.41860909438288</c:v>
                </c:pt>
                <c:pt idx="11">
                  <c:v>0.86272898732049796</c:v>
                </c:pt>
                <c:pt idx="13">
                  <c:v>0.77820208483847597</c:v>
                </c:pt>
                <c:pt idx="16">
                  <c:v>1.1980391725835799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F3-4F42-8325-584D4EE5C59C}"/>
            </c:ext>
          </c:extLst>
        </c:ser>
        <c:ser>
          <c:idx val="8"/>
          <c:order val="8"/>
          <c:tx>
            <c:strRef>
              <c:f>'Comparison negative'!$J$1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negative'!$A$2:$A$19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negative'!$J$2:$J$19</c:f>
              <c:numCache>
                <c:formatCode>General</c:formatCode>
                <c:ptCount val="18"/>
                <c:pt idx="9">
                  <c:v>2.15024175478595</c:v>
                </c:pt>
                <c:pt idx="10">
                  <c:v>2.0945933972461899</c:v>
                </c:pt>
                <c:pt idx="11">
                  <c:v>2.1695764229654699</c:v>
                </c:pt>
                <c:pt idx="12">
                  <c:v>2.18365964584072</c:v>
                </c:pt>
                <c:pt idx="13">
                  <c:v>2.3535974911042699</c:v>
                </c:pt>
                <c:pt idx="14">
                  <c:v>2.3535974911042699</c:v>
                </c:pt>
                <c:pt idx="15">
                  <c:v>2.53965241867893</c:v>
                </c:pt>
                <c:pt idx="16">
                  <c:v>3.11622683885457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F3-4F42-8325-584D4EE5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88783"/>
        <c:axId val="1318690431"/>
      </c:barChart>
      <c:catAx>
        <c:axId val="13186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90431"/>
        <c:crosses val="autoZero"/>
        <c:auto val="1"/>
        <c:lblAlgn val="ctr"/>
        <c:lblOffset val="100"/>
        <c:noMultiLvlLbl val="0"/>
      </c:catAx>
      <c:valAx>
        <c:axId val="13186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186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</a:t>
            </a:r>
            <a:r>
              <a:rPr lang="fr-FR" sz="1800" b="0" i="0" baseline="0">
                <a:effectLst/>
              </a:rPr>
              <a:t>Percentage of negative words : comparison from different annual reports from 2006 to 2023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negative'!$M$1</c:f>
              <c:strCache>
                <c:ptCount val="1"/>
                <c:pt idx="0">
                  <c:v>WEF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negative'!$M$2:$M$20</c:f>
              <c:numCache>
                <c:formatCode>General</c:formatCode>
                <c:ptCount val="19"/>
                <c:pt idx="0">
                  <c:v>0.71340250980636899</c:v>
                </c:pt>
                <c:pt idx="1">
                  <c:v>0.47598464834268783</c:v>
                </c:pt>
                <c:pt idx="2">
                  <c:v>0.63596849379167719</c:v>
                </c:pt>
                <c:pt idx="3">
                  <c:v>0.51312098642440607</c:v>
                </c:pt>
                <c:pt idx="4">
                  <c:v>0.60873316217840412</c:v>
                </c:pt>
                <c:pt idx="5">
                  <c:v>0.65888232399533797</c:v>
                </c:pt>
                <c:pt idx="6">
                  <c:v>0.90528512947271178</c:v>
                </c:pt>
                <c:pt idx="7">
                  <c:v>0.65373728852289292</c:v>
                </c:pt>
                <c:pt idx="8">
                  <c:v>0.69327512812550562</c:v>
                </c:pt>
                <c:pt idx="9">
                  <c:v>0.59688618239242874</c:v>
                </c:pt>
                <c:pt idx="10">
                  <c:v>0.76677803306493753</c:v>
                </c:pt>
                <c:pt idx="11">
                  <c:v>0.5101945056221191</c:v>
                </c:pt>
                <c:pt idx="12">
                  <c:v>0.75034194397692333</c:v>
                </c:pt>
                <c:pt idx="13">
                  <c:v>0.65662800085750195</c:v>
                </c:pt>
                <c:pt idx="14">
                  <c:v>0.70095166702672618</c:v>
                </c:pt>
                <c:pt idx="15">
                  <c:v>0.85855760440717943</c:v>
                </c:pt>
                <c:pt idx="16">
                  <c:v>0.92430601187256944</c:v>
                </c:pt>
                <c:pt idx="17">
                  <c:v>1</c:v>
                </c:pt>
                <c:pt idx="18">
                  <c:v>0.90225333435249022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A24A-88BF-65E380D70EBA}"/>
            </c:ext>
          </c:extLst>
        </c:ser>
        <c:ser>
          <c:idx val="1"/>
          <c:order val="1"/>
          <c:tx>
            <c:strRef>
              <c:f>'Comparison negative'!$N$1</c:f>
              <c:strCache>
                <c:ptCount val="1"/>
                <c:pt idx="0">
                  <c:v>WMO Climate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negative'!$N$2:$N$20</c:f>
              <c:numCache>
                <c:formatCode>General</c:formatCode>
                <c:ptCount val="19"/>
                <c:pt idx="0">
                  <c:v>0.27085383770090038</c:v>
                </c:pt>
                <c:pt idx="1">
                  <c:v>0.32362451706247591</c:v>
                </c:pt>
                <c:pt idx="2">
                  <c:v>0.32230770283593846</c:v>
                </c:pt>
                <c:pt idx="3">
                  <c:v>0.38345497904829667</c:v>
                </c:pt>
                <c:pt idx="4">
                  <c:v>0.22400315591678252</c:v>
                </c:pt>
                <c:pt idx="5">
                  <c:v>0.25261307272272576</c:v>
                </c:pt>
                <c:pt idx="6">
                  <c:v>0.2819558421442121</c:v>
                </c:pt>
                <c:pt idx="7">
                  <c:v>0.24365142608042092</c:v>
                </c:pt>
                <c:pt idx="8">
                  <c:v>0.21149677314676896</c:v>
                </c:pt>
                <c:pt idx="9">
                  <c:v>0.14363192792903717</c:v>
                </c:pt>
                <c:pt idx="10">
                  <c:v>0.27225964003748121</c:v>
                </c:pt>
                <c:pt idx="11">
                  <c:v>0.346056504204862</c:v>
                </c:pt>
                <c:pt idx="12">
                  <c:v>0.29688331109653054</c:v>
                </c:pt>
                <c:pt idx="13">
                  <c:v>0.39543815262460597</c:v>
                </c:pt>
                <c:pt idx="14">
                  <c:v>0.37119845024812698</c:v>
                </c:pt>
                <c:pt idx="15">
                  <c:v>0.3637910458415427</c:v>
                </c:pt>
                <c:pt idx="16">
                  <c:v>0.34869806724452351</c:v>
                </c:pt>
                <c:pt idx="17">
                  <c:v>0.35691865856686184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0-A24A-88BF-65E380D70EBA}"/>
            </c:ext>
          </c:extLst>
        </c:ser>
        <c:ser>
          <c:idx val="2"/>
          <c:order val="2"/>
          <c:tx>
            <c:strRef>
              <c:f>'Comparison negative'!$O$1</c:f>
              <c:strCache>
                <c:ptCount val="1"/>
                <c:pt idx="0">
                  <c:v>BIS Economic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negative'!$O$2:$O$20</c:f>
              <c:numCache>
                <c:formatCode>General</c:formatCode>
                <c:ptCount val="19"/>
                <c:pt idx="0">
                  <c:v>0.24499602985356694</c:v>
                </c:pt>
                <c:pt idx="1">
                  <c:v>0.25319827595473188</c:v>
                </c:pt>
                <c:pt idx="2">
                  <c:v>0.37071715861684307</c:v>
                </c:pt>
                <c:pt idx="3">
                  <c:v>0.41856184772234822</c:v>
                </c:pt>
                <c:pt idx="4">
                  <c:v>0.31381490742688506</c:v>
                </c:pt>
                <c:pt idx="5">
                  <c:v>0.30242060327667625</c:v>
                </c:pt>
                <c:pt idx="6">
                  <c:v>0.32641496481738302</c:v>
                </c:pt>
                <c:pt idx="7">
                  <c:v>0.23452583530058532</c:v>
                </c:pt>
                <c:pt idx="8">
                  <c:v>0.34125693974946875</c:v>
                </c:pt>
                <c:pt idx="9">
                  <c:v>0.27487970887748553</c:v>
                </c:pt>
                <c:pt idx="10">
                  <c:v>0.30467047606449449</c:v>
                </c:pt>
                <c:pt idx="11">
                  <c:v>0.22257791332537513</c:v>
                </c:pt>
                <c:pt idx="12">
                  <c:v>0.33092578451262328</c:v>
                </c:pt>
                <c:pt idx="13">
                  <c:v>0.26127281127001734</c:v>
                </c:pt>
                <c:pt idx="14">
                  <c:v>0.33309347089270713</c:v>
                </c:pt>
                <c:pt idx="15">
                  <c:v>0.34781407765640138</c:v>
                </c:pt>
                <c:pt idx="16">
                  <c:v>0.29746256920476749</c:v>
                </c:pt>
                <c:pt idx="17">
                  <c:v>0.37409005561235309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0-A24A-88BF-65E380D70EBA}"/>
            </c:ext>
          </c:extLst>
        </c:ser>
        <c:ser>
          <c:idx val="3"/>
          <c:order val="3"/>
          <c:tx>
            <c:strRef>
              <c:f>'Comparison negative'!$P$1</c:f>
              <c:strCache>
                <c:ptCount val="1"/>
                <c:pt idx="0">
                  <c:v>IMF Economic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negative'!$P$2:$P$20</c:f>
              <c:numCache>
                <c:formatCode>General</c:formatCode>
                <c:ptCount val="19"/>
                <c:pt idx="0">
                  <c:v>0.18334293602894972</c:v>
                </c:pt>
                <c:pt idx="1">
                  <c:v>0.28909484788492401</c:v>
                </c:pt>
                <c:pt idx="2">
                  <c:v>0.444468053412512</c:v>
                </c:pt>
                <c:pt idx="3">
                  <c:v>0.48046134583173294</c:v>
                </c:pt>
                <c:pt idx="4">
                  <c:v>0.41647505891506054</c:v>
                </c:pt>
                <c:pt idx="5">
                  <c:v>0.32142237281310243</c:v>
                </c:pt>
                <c:pt idx="6">
                  <c:v>0.40164287891669986</c:v>
                </c:pt>
                <c:pt idx="7">
                  <c:v>0.32145279943518168</c:v>
                </c:pt>
                <c:pt idx="8">
                  <c:v>0.39340928728670693</c:v>
                </c:pt>
                <c:pt idx="9">
                  <c:v>0.25243186331516354</c:v>
                </c:pt>
                <c:pt idx="10">
                  <c:v>0.2877901840612016</c:v>
                </c:pt>
                <c:pt idx="11">
                  <c:v>0.29467381116310548</c:v>
                </c:pt>
                <c:pt idx="12">
                  <c:v>0.41615114512210793</c:v>
                </c:pt>
                <c:pt idx="13">
                  <c:v>0.3840360546560081</c:v>
                </c:pt>
                <c:pt idx="14">
                  <c:v>0.33754291658468405</c:v>
                </c:pt>
                <c:pt idx="15">
                  <c:v>0.20008212549739909</c:v>
                </c:pt>
                <c:pt idx="16">
                  <c:v>0.30572290401485719</c:v>
                </c:pt>
                <c:pt idx="17">
                  <c:v>0.32145279943518168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0-A24A-88BF-65E380D70EBA}"/>
            </c:ext>
          </c:extLst>
        </c:ser>
        <c:ser>
          <c:idx val="4"/>
          <c:order val="4"/>
          <c:tx>
            <c:strRef>
              <c:f>'Comparison negative'!$Q$1</c:f>
              <c:strCache>
                <c:ptCount val="1"/>
                <c:pt idx="0">
                  <c:v>FAO Food Social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negative'!$Q$2:$Q$20</c:f>
              <c:numCache>
                <c:formatCode>General</c:formatCode>
                <c:ptCount val="19"/>
                <c:pt idx="0">
                  <c:v>0.25938979537382684</c:v>
                </c:pt>
                <c:pt idx="1">
                  <c:v>0.18591062622707755</c:v>
                </c:pt>
                <c:pt idx="2">
                  <c:v>0.34097766184925321</c:v>
                </c:pt>
                <c:pt idx="3">
                  <c:v>0.49950636816851279</c:v>
                </c:pt>
                <c:pt idx="4">
                  <c:v>0.81681466645183776</c:v>
                </c:pt>
                <c:pt idx="5">
                  <c:v>0.41477437252309618</c:v>
                </c:pt>
                <c:pt idx="6">
                  <c:v>0.24979314756699131</c:v>
                </c:pt>
                <c:pt idx="7">
                  <c:v>0.23946420684665184</c:v>
                </c:pt>
                <c:pt idx="8">
                  <c:v>0.21263574742338495</c:v>
                </c:pt>
                <c:pt idx="9">
                  <c:v>0.39534293765854484</c:v>
                </c:pt>
                <c:pt idx="10">
                  <c:v>0.1955359288266508</c:v>
                </c:pt>
                <c:pt idx="11">
                  <c:v>0.63838236854460439</c:v>
                </c:pt>
                <c:pt idx="12">
                  <c:v>0.46828150036357641</c:v>
                </c:pt>
                <c:pt idx="13">
                  <c:v>0.63644639997080055</c:v>
                </c:pt>
                <c:pt idx="14">
                  <c:v>0.14525958271706049</c:v>
                </c:pt>
                <c:pt idx="15">
                  <c:v>0.35155218112033965</c:v>
                </c:pt>
                <c:pt idx="16">
                  <c:v>0.18550112764486285</c:v>
                </c:pt>
                <c:pt idx="17">
                  <c:v>0.1435095477721674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0-A24A-88BF-65E380D70EBA}"/>
            </c:ext>
          </c:extLst>
        </c:ser>
        <c:ser>
          <c:idx val="5"/>
          <c:order val="5"/>
          <c:tx>
            <c:strRef>
              <c:f>'Comparison negative'!$R$1</c:f>
              <c:strCache>
                <c:ptCount val="1"/>
                <c:pt idx="0">
                  <c:v>UNWWDR social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negative'!$R$2:$R$20</c:f>
              <c:numCache>
                <c:formatCode>General</c:formatCode>
                <c:ptCount val="19"/>
                <c:pt idx="8">
                  <c:v>0.13116156873400225</c:v>
                </c:pt>
                <c:pt idx="9">
                  <c:v>0.30045741706326673</c:v>
                </c:pt>
                <c:pt idx="10">
                  <c:v>0.17631688043119872</c:v>
                </c:pt>
                <c:pt idx="11">
                  <c:v>0.17299299496601742</c:v>
                </c:pt>
                <c:pt idx="12">
                  <c:v>0.19435717892094684</c:v>
                </c:pt>
                <c:pt idx="13">
                  <c:v>0.35351325244542242</c:v>
                </c:pt>
                <c:pt idx="14">
                  <c:v>0.28292159644818365</c:v>
                </c:pt>
                <c:pt idx="15">
                  <c:v>0.19821813683662673</c:v>
                </c:pt>
                <c:pt idx="16">
                  <c:v>0.19643205620146045</c:v>
                </c:pt>
                <c:pt idx="17">
                  <c:v>0.14786716453771701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40-A24A-88BF-65E380D70EBA}"/>
            </c:ext>
          </c:extLst>
        </c:ser>
        <c:ser>
          <c:idx val="6"/>
          <c:order val="6"/>
          <c:tx>
            <c:strRef>
              <c:f>'Comparison negative'!$S$1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negative'!$S$2:$S$20</c:f>
              <c:numCache>
                <c:formatCode>General</c:formatCode>
                <c:ptCount val="19"/>
                <c:pt idx="4">
                  <c:v>0.19090545985618571</c:v>
                </c:pt>
                <c:pt idx="5">
                  <c:v>7.8955259800688737E-2</c:v>
                </c:pt>
                <c:pt idx="6">
                  <c:v>0</c:v>
                </c:pt>
                <c:pt idx="9">
                  <c:v>0.14882779618468614</c:v>
                </c:pt>
                <c:pt idx="12">
                  <c:v>0.10399637529434773</c:v>
                </c:pt>
                <c:pt idx="15">
                  <c:v>0.10417223823529509</c:v>
                </c:pt>
                <c:pt idx="17">
                  <c:v>3.5026462222725457E-2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0-A24A-88BF-65E380D70EBA}"/>
            </c:ext>
          </c:extLst>
        </c:ser>
        <c:ser>
          <c:idx val="7"/>
          <c:order val="7"/>
          <c:tx>
            <c:strRef>
              <c:f>'Comparison negative'!$T$1</c:f>
              <c:strCache>
                <c:ptCount val="1"/>
                <c:pt idx="0">
                  <c:v>WIPO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negative'!$T$2:$T$20</c:f>
              <c:numCache>
                <c:formatCode>General</c:formatCode>
                <c:ptCount val="19"/>
                <c:pt idx="5">
                  <c:v>0.14107315728145431</c:v>
                </c:pt>
                <c:pt idx="7">
                  <c:v>0.12299030001842109</c:v>
                </c:pt>
                <c:pt idx="9">
                  <c:v>0.12941723086917944</c:v>
                </c:pt>
                <c:pt idx="11">
                  <c:v>3.3318770006612181E-2</c:v>
                </c:pt>
                <c:pt idx="13">
                  <c:v>1.8706077221239552E-2</c:v>
                </c:pt>
                <c:pt idx="16">
                  <c:v>9.128593290008187E-2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40-A24A-88BF-65E380D70EBA}"/>
            </c:ext>
          </c:extLst>
        </c:ser>
        <c:ser>
          <c:idx val="8"/>
          <c:order val="8"/>
          <c:tx>
            <c:strRef>
              <c:f>'Comparison negative'!$U$1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'Comparison negative'!$L$2:$L$20</c:f>
              <c:numCache>
                <c:formatCode>General</c:formatCode>
                <c:ptCount val="1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</c:numCache>
            </c:numRef>
          </c:cat>
          <c:val>
            <c:numRef>
              <c:f>'Comparison negative'!$U$2:$U$20</c:f>
              <c:numCache>
                <c:formatCode>General</c:formatCode>
                <c:ptCount val="19"/>
                <c:pt idx="9">
                  <c:v>0.25589913171120798</c:v>
                </c:pt>
                <c:pt idx="10">
                  <c:v>0.24627885309148637</c:v>
                </c:pt>
                <c:pt idx="11">
                  <c:v>0.25924163638035208</c:v>
                </c:pt>
                <c:pt idx="12">
                  <c:v>0.26167629094902894</c:v>
                </c:pt>
                <c:pt idx="13">
                  <c:v>0.29105450607968048</c:v>
                </c:pt>
                <c:pt idx="14">
                  <c:v>0.29105450607968048</c:v>
                </c:pt>
                <c:pt idx="15">
                  <c:v>0.3232189817438812</c:v>
                </c:pt>
                <c:pt idx="16">
                  <c:v>0.42289499757473403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40-A24A-88BF-65E380D7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27360"/>
        <c:axId val="381665696"/>
      </c:lineChart>
      <c:catAx>
        <c:axId val="4270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81665696"/>
        <c:crosses val="autoZero"/>
        <c:auto val="1"/>
        <c:lblAlgn val="ctr"/>
        <c:lblOffset val="100"/>
        <c:noMultiLvlLbl val="0"/>
      </c:catAx>
      <c:valAx>
        <c:axId val="3816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270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proportion of negative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F-F144-8C8B-652E017DF4CB}"/>
              </c:ext>
            </c:extLst>
          </c:dPt>
          <c:cat>
            <c:strRef>
              <c:f>'Comparison negative'!$B$1:$J$1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negative'!$B$21:$J$21</c:f>
              <c:numCache>
                <c:formatCode>General</c:formatCode>
                <c:ptCount val="9"/>
                <c:pt idx="0">
                  <c:v>4.7877244163571335</c:v>
                </c:pt>
                <c:pt idx="1">
                  <c:v>2.4081824481559604</c:v>
                </c:pt>
                <c:pt idx="2">
                  <c:v>2.4544121699315276</c:v>
                </c:pt>
                <c:pt idx="3">
                  <c:v>2.6147580799105747</c:v>
                </c:pt>
                <c:pt idx="4">
                  <c:v>2.7199793993401937</c:v>
                </c:pt>
                <c:pt idx="5">
                  <c:v>2.0099236246343839</c:v>
                </c:pt>
                <c:pt idx="6">
                  <c:v>1.0648293936006912</c:v>
                </c:pt>
                <c:pt idx="7">
                  <c:v>1.0178635106247507</c:v>
                </c:pt>
                <c:pt idx="8">
                  <c:v>2.3701431825725461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F144-8C8B-652E017D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2031520"/>
        <c:axId val="392500128"/>
      </c:barChart>
      <c:catAx>
        <c:axId val="312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2500128"/>
        <c:crosses val="autoZero"/>
        <c:auto val="1"/>
        <c:lblAlgn val="ctr"/>
        <c:lblOffset val="100"/>
        <c:noMultiLvlLbl val="0"/>
      </c:catAx>
      <c:valAx>
        <c:axId val="3925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120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of negative words (in %) from 2020 to 2023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negative'!$B$1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negative'!$B$16:$B$19</c:f>
              <c:numCache>
                <c:formatCode>General</c:formatCode>
                <c:ptCount val="4"/>
                <c:pt idx="0">
                  <c:v>4.7246414773099303</c:v>
                </c:pt>
                <c:pt idx="1">
                  <c:v>5.6363106607530096</c:v>
                </c:pt>
                <c:pt idx="2">
                  <c:v>6.0166313386597103</c:v>
                </c:pt>
                <c:pt idx="3">
                  <c:v>6.4544820788961204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BE46-827F-4AD127B998ED}"/>
            </c:ext>
          </c:extLst>
        </c:ser>
        <c:ser>
          <c:idx val="1"/>
          <c:order val="1"/>
          <c:tx>
            <c:strRef>
              <c:f>'Comparison negative'!$C$1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negative'!$C$16:$C$19</c:f>
              <c:numCache>
                <c:formatCode>General</c:formatCode>
                <c:ptCount val="4"/>
                <c:pt idx="0">
                  <c:v>2.8171889353883799</c:v>
                </c:pt>
                <c:pt idx="1">
                  <c:v>2.7743409155800798</c:v>
                </c:pt>
                <c:pt idx="2">
                  <c:v>2.6870358070164801</c:v>
                </c:pt>
                <c:pt idx="3">
                  <c:v>2.73458769435537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1-BE46-827F-4AD127B998ED}"/>
            </c:ext>
          </c:extLst>
        </c:ser>
        <c:ser>
          <c:idx val="2"/>
          <c:order val="2"/>
          <c:tx>
            <c:strRef>
              <c:f>'Comparison negative'!$D$1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negative'!$D$16:$D$19</c:f>
              <c:numCache>
                <c:formatCode>General</c:formatCode>
                <c:ptCount val="4"/>
                <c:pt idx="0">
                  <c:v>2.59677125321558</c:v>
                </c:pt>
                <c:pt idx="1">
                  <c:v>2.6819223824883802</c:v>
                </c:pt>
                <c:pt idx="2">
                  <c:v>2.3906648362423999</c:v>
                </c:pt>
                <c:pt idx="3">
                  <c:v>2.8339153832942099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1-BE46-827F-4AD127B998ED}"/>
            </c:ext>
          </c:extLst>
        </c:ser>
        <c:ser>
          <c:idx val="3"/>
          <c:order val="3"/>
          <c:tx>
            <c:strRef>
              <c:f>'Comparison negative'!$E$1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negative'!$E$16:$E$19</c:f>
              <c:numCache>
                <c:formatCode>General</c:formatCode>
                <c:ptCount val="4"/>
                <c:pt idx="0">
                  <c:v>2.62250900515691</c:v>
                </c:pt>
                <c:pt idx="1">
                  <c:v>1.8273691186215999</c:v>
                </c:pt>
                <c:pt idx="2">
                  <c:v>2.4384466191907301</c:v>
                </c:pt>
                <c:pt idx="3">
                  <c:v>2.5294359635761201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1-BE46-827F-4AD127B998ED}"/>
            </c:ext>
          </c:extLst>
        </c:ser>
        <c:ser>
          <c:idx val="4"/>
          <c:order val="4"/>
          <c:tx>
            <c:strRef>
              <c:f>'Comparison negative'!$F$1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negative'!$A$16:$A$19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'Comparison negative'!$F$16:$F$19</c:f>
              <c:numCache>
                <c:formatCode>General</c:formatCode>
                <c:ptCount val="4"/>
                <c:pt idx="0">
                  <c:v>1.51024894128859</c:v>
                </c:pt>
                <c:pt idx="1">
                  <c:v>2.7035453859693201</c:v>
                </c:pt>
                <c:pt idx="2">
                  <c:v>1.7430255550036999</c:v>
                </c:pt>
                <c:pt idx="3">
                  <c:v>1.50012589036979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1-BE46-827F-4AD127B9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20559"/>
        <c:axId val="463522207"/>
      </c:barChart>
      <c:catAx>
        <c:axId val="4635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3522207"/>
        <c:crosses val="autoZero"/>
        <c:auto val="1"/>
        <c:lblAlgn val="ctr"/>
        <c:lblOffset val="100"/>
        <c:noMultiLvlLbl val="0"/>
      </c:catAx>
      <c:valAx>
        <c:axId val="4635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6352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percentage of uncertainty words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5-134C-B76E-9C0BA0B69D0E}"/>
              </c:ext>
            </c:extLst>
          </c:dPt>
          <c:cat>
            <c:strRef>
              <c:f>'Comparison uncertainty'!$B$1:$J$1</c:f>
              <c:strCache>
                <c:ptCount val="9"/>
                <c:pt idx="0">
                  <c:v>WEF</c:v>
                </c:pt>
                <c:pt idx="1">
                  <c:v>WMO Climate</c:v>
                </c:pt>
                <c:pt idx="2">
                  <c:v>BIS Economic</c:v>
                </c:pt>
                <c:pt idx="3">
                  <c:v>IMF Economic</c:v>
                </c:pt>
                <c:pt idx="4">
                  <c:v>FAO Food Social </c:v>
                </c:pt>
                <c:pt idx="5">
                  <c:v>UNWWDR social </c:v>
                </c:pt>
                <c:pt idx="6">
                  <c:v>UN Technological and innovation </c:v>
                </c:pt>
                <c:pt idx="7">
                  <c:v>WIPO </c:v>
                </c:pt>
                <c:pt idx="8">
                  <c:v>UNCHR Geopolitical </c:v>
                </c:pt>
              </c:strCache>
            </c:strRef>
          </c:cat>
          <c:val>
            <c:numRef>
              <c:f>'Comparison uncertainty'!$B$21:$J$21</c:f>
              <c:numCache>
                <c:formatCode>General</c:formatCode>
                <c:ptCount val="9"/>
                <c:pt idx="0">
                  <c:v>3.2504794847323812</c:v>
                </c:pt>
                <c:pt idx="1">
                  <c:v>0.89890990098313261</c:v>
                </c:pt>
                <c:pt idx="2">
                  <c:v>1.6914782206965087</c:v>
                </c:pt>
                <c:pt idx="3">
                  <c:v>1.4047275459155035</c:v>
                </c:pt>
                <c:pt idx="4">
                  <c:v>0.90479031175145175</c:v>
                </c:pt>
                <c:pt idx="5">
                  <c:v>0.85976609123771652</c:v>
                </c:pt>
                <c:pt idx="6">
                  <c:v>0.59146381310419949</c:v>
                </c:pt>
                <c:pt idx="7">
                  <c:v>0.75749316983755255</c:v>
                </c:pt>
                <c:pt idx="8">
                  <c:v>0.47248405362238799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134C-B76E-9C0BA0B6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1758128"/>
        <c:axId val="1331787728"/>
      </c:barChart>
      <c:catAx>
        <c:axId val="133175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1787728"/>
        <c:crosses val="autoZero"/>
        <c:auto val="1"/>
        <c:lblAlgn val="ctr"/>
        <c:lblOffset val="100"/>
        <c:noMultiLvlLbl val="0"/>
      </c:catAx>
      <c:valAx>
        <c:axId val="13317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317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uncertainty'!$B$1</c:f>
              <c:strCache>
                <c:ptCount val="1"/>
                <c:pt idx="0">
                  <c:v>WEF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uncertainty'!$B$2:$B$19</c:f>
              <c:numCache>
                <c:formatCode>General</c:formatCode>
                <c:ptCount val="18"/>
                <c:pt idx="0">
                  <c:v>4.21272158498435</c:v>
                </c:pt>
                <c:pt idx="1">
                  <c:v>4.1933388997124004</c:v>
                </c:pt>
                <c:pt idx="2">
                  <c:v>4.8678425764076403</c:v>
                </c:pt>
                <c:pt idx="3">
                  <c:v>4.4117647058823497</c:v>
                </c:pt>
                <c:pt idx="4">
                  <c:v>3.1767183940162398</c:v>
                </c:pt>
                <c:pt idx="5">
                  <c:v>4.1484312395981</c:v>
                </c:pt>
                <c:pt idx="6">
                  <c:v>3.32870410554639</c:v>
                </c:pt>
                <c:pt idx="7">
                  <c:v>2.8520408163265301</c:v>
                </c:pt>
                <c:pt idx="8">
                  <c:v>3.7646147344696401</c:v>
                </c:pt>
                <c:pt idx="9">
                  <c:v>3.1764383728359702</c:v>
                </c:pt>
                <c:pt idx="10">
                  <c:v>2.6324786324786298</c:v>
                </c:pt>
                <c:pt idx="11">
                  <c:v>2.21596404392103</c:v>
                </c:pt>
                <c:pt idx="12">
                  <c:v>2.9266740893907999</c:v>
                </c:pt>
                <c:pt idx="13">
                  <c:v>2.5142989867317</c:v>
                </c:pt>
                <c:pt idx="14">
                  <c:v>2.4883766616462499</c:v>
                </c:pt>
                <c:pt idx="15">
                  <c:v>2.4766097963676299</c:v>
                </c:pt>
                <c:pt idx="16">
                  <c:v>2.6794934507310102</c:v>
                </c:pt>
                <c:pt idx="17">
                  <c:v>2.4447703069785298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2-0C48-BF75-C4E34125806F}"/>
            </c:ext>
          </c:extLst>
        </c:ser>
        <c:ser>
          <c:idx val="1"/>
          <c:order val="1"/>
          <c:tx>
            <c:strRef>
              <c:f>'Comparison uncertainty'!$C$1</c:f>
              <c:strCache>
                <c:ptCount val="1"/>
                <c:pt idx="0">
                  <c:v>WMO Climate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uncertainty'!$C$2:$C$19</c:f>
              <c:numCache>
                <c:formatCode>General</c:formatCode>
                <c:ptCount val="18"/>
                <c:pt idx="0">
                  <c:v>1.6865926558497</c:v>
                </c:pt>
                <c:pt idx="1">
                  <c:v>0.92838196286472097</c:v>
                </c:pt>
                <c:pt idx="2">
                  <c:v>0.92337917485265197</c:v>
                </c:pt>
                <c:pt idx="3">
                  <c:v>1.0070302109063201</c:v>
                </c:pt>
                <c:pt idx="4">
                  <c:v>0.78629598427407998</c:v>
                </c:pt>
                <c:pt idx="5">
                  <c:v>0.61942257217847696</c:v>
                </c:pt>
                <c:pt idx="6">
                  <c:v>0.90504678631691904</c:v>
                </c:pt>
                <c:pt idx="7">
                  <c:v>0.93257718966603598</c:v>
                </c:pt>
                <c:pt idx="8">
                  <c:v>0.986475735879077</c:v>
                </c:pt>
                <c:pt idx="9">
                  <c:v>0.856031128404669</c:v>
                </c:pt>
                <c:pt idx="10">
                  <c:v>0.65475633710597703</c:v>
                </c:pt>
                <c:pt idx="11">
                  <c:v>1.03053435114503</c:v>
                </c:pt>
                <c:pt idx="12">
                  <c:v>0.92355947955390305</c:v>
                </c:pt>
                <c:pt idx="13">
                  <c:v>0.73133179368745105</c:v>
                </c:pt>
                <c:pt idx="14">
                  <c:v>0.85740532816168202</c:v>
                </c:pt>
                <c:pt idx="15">
                  <c:v>0.80422575425906495</c:v>
                </c:pt>
                <c:pt idx="16">
                  <c:v>0.75478533904957401</c:v>
                </c:pt>
                <c:pt idx="17">
                  <c:v>0.79254643354104903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2-0C48-BF75-C4E34125806F}"/>
            </c:ext>
          </c:extLst>
        </c:ser>
        <c:ser>
          <c:idx val="2"/>
          <c:order val="2"/>
          <c:tx>
            <c:strRef>
              <c:f>'Comparison uncertainty'!$D$1</c:f>
              <c:strCache>
                <c:ptCount val="1"/>
                <c:pt idx="0">
                  <c:v>BIS Economic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uncertainty'!$D$2:$D$19</c:f>
              <c:numCache>
                <c:formatCode>General</c:formatCode>
                <c:ptCount val="18"/>
                <c:pt idx="0">
                  <c:v>1.7537887236315399</c:v>
                </c:pt>
                <c:pt idx="1">
                  <c:v>1.8614793137086101</c:v>
                </c:pt>
                <c:pt idx="2">
                  <c:v>1.78332108425921</c:v>
                </c:pt>
                <c:pt idx="3">
                  <c:v>1.7109672136446401</c:v>
                </c:pt>
                <c:pt idx="4">
                  <c:v>1.68364611260053</c:v>
                </c:pt>
                <c:pt idx="5">
                  <c:v>1.7418255869055601</c:v>
                </c:pt>
                <c:pt idx="6">
                  <c:v>1.50014355440712</c:v>
                </c:pt>
                <c:pt idx="7">
                  <c:v>1.7585078628363799</c:v>
                </c:pt>
                <c:pt idx="8">
                  <c:v>1.7473991332218799</c:v>
                </c:pt>
                <c:pt idx="9">
                  <c:v>1.6754302883830301</c:v>
                </c:pt>
                <c:pt idx="10">
                  <c:v>2.0055528335783102</c:v>
                </c:pt>
                <c:pt idx="11">
                  <c:v>1.7920259348476999</c:v>
                </c:pt>
                <c:pt idx="12">
                  <c:v>2.09287719816757</c:v>
                </c:pt>
                <c:pt idx="13">
                  <c:v>1.5162873932915699</c:v>
                </c:pt>
                <c:pt idx="14">
                  <c:v>1.3490246916080899</c:v>
                </c:pt>
                <c:pt idx="15">
                  <c:v>1.4951412979530501</c:v>
                </c:pt>
                <c:pt idx="16">
                  <c:v>1.28456560109825</c:v>
                </c:pt>
                <c:pt idx="17">
                  <c:v>1.69462414839411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2-0C48-BF75-C4E34125806F}"/>
            </c:ext>
          </c:extLst>
        </c:ser>
        <c:ser>
          <c:idx val="3"/>
          <c:order val="3"/>
          <c:tx>
            <c:strRef>
              <c:f>'Comparison uncertainty'!$E$1</c:f>
              <c:strCache>
                <c:ptCount val="1"/>
                <c:pt idx="0">
                  <c:v>IMF Economic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uncertainty'!$E$2:$E$19</c:f>
              <c:numCache>
                <c:formatCode>General</c:formatCode>
                <c:ptCount val="18"/>
                <c:pt idx="0">
                  <c:v>1.3307965551091401</c:v>
                </c:pt>
                <c:pt idx="1">
                  <c:v>1.65325410351521</c:v>
                </c:pt>
                <c:pt idx="2">
                  <c:v>1.5200325274450299</c:v>
                </c:pt>
                <c:pt idx="3">
                  <c:v>1.6675580911630099</c:v>
                </c:pt>
                <c:pt idx="4">
                  <c:v>1.53026116020228</c:v>
                </c:pt>
                <c:pt idx="5">
                  <c:v>1.6811761808388701</c:v>
                </c:pt>
                <c:pt idx="6">
                  <c:v>1.57878966347395</c:v>
                </c:pt>
                <c:pt idx="7">
                  <c:v>1.3286487808674501</c:v>
                </c:pt>
                <c:pt idx="8">
                  <c:v>1.4510215316222901</c:v>
                </c:pt>
                <c:pt idx="9">
                  <c:v>1.2004482265097101</c:v>
                </c:pt>
                <c:pt idx="10">
                  <c:v>1.19499225390445</c:v>
                </c:pt>
                <c:pt idx="11">
                  <c:v>1.38337590882295</c:v>
                </c:pt>
                <c:pt idx="12">
                  <c:v>1.43109709480122</c:v>
                </c:pt>
                <c:pt idx="13">
                  <c:v>1.21075442221438</c:v>
                </c:pt>
                <c:pt idx="14">
                  <c:v>1.1233771281971501</c:v>
                </c:pt>
                <c:pt idx="15">
                  <c:v>1.37176938369781</c:v>
                </c:pt>
                <c:pt idx="16">
                  <c:v>1.2732629584116699</c:v>
                </c:pt>
                <c:pt idx="17">
                  <c:v>1.3544798556825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2-0C48-BF75-C4E34125806F}"/>
            </c:ext>
          </c:extLst>
        </c:ser>
        <c:ser>
          <c:idx val="4"/>
          <c:order val="4"/>
          <c:tx>
            <c:strRef>
              <c:f>'Comparison uncertainty'!$F$1</c:f>
              <c:strCache>
                <c:ptCount val="1"/>
                <c:pt idx="0">
                  <c:v>FAO Food Social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uncertainty'!$F$2:$F$19</c:f>
              <c:numCache>
                <c:formatCode>General</c:formatCode>
                <c:ptCount val="18"/>
                <c:pt idx="0">
                  <c:v>0.454574556629745</c:v>
                </c:pt>
                <c:pt idx="1">
                  <c:v>0.97169175466187296</c:v>
                </c:pt>
                <c:pt idx="2">
                  <c:v>0.98300040582585502</c:v>
                </c:pt>
                <c:pt idx="3">
                  <c:v>0.72580645161290303</c:v>
                </c:pt>
                <c:pt idx="4">
                  <c:v>0.71097278164286504</c:v>
                </c:pt>
                <c:pt idx="5">
                  <c:v>1.8958149630333001</c:v>
                </c:pt>
                <c:pt idx="6">
                  <c:v>0.88748495788206905</c:v>
                </c:pt>
                <c:pt idx="7">
                  <c:v>0.99774016117341002</c:v>
                </c:pt>
                <c:pt idx="8">
                  <c:v>0.62234587787377305</c:v>
                </c:pt>
                <c:pt idx="9">
                  <c:v>0.88603727467155502</c:v>
                </c:pt>
                <c:pt idx="10">
                  <c:v>0.98901825879862404</c:v>
                </c:pt>
                <c:pt idx="11">
                  <c:v>0.82453137394063303</c:v>
                </c:pt>
                <c:pt idx="12">
                  <c:v>1.4187001822682801</c:v>
                </c:pt>
                <c:pt idx="13">
                  <c:v>1.10457499550463</c:v>
                </c:pt>
                <c:pt idx="14">
                  <c:v>0.72937722406253103</c:v>
                </c:pt>
                <c:pt idx="15">
                  <c:v>0.66180538094040697</c:v>
                </c:pt>
                <c:pt idx="16">
                  <c:v>0.747814189727394</c:v>
                </c:pt>
                <c:pt idx="17">
                  <c:v>0.67493482127628401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2-0C48-BF75-C4E34125806F}"/>
            </c:ext>
          </c:extLst>
        </c:ser>
        <c:ser>
          <c:idx val="5"/>
          <c:order val="5"/>
          <c:tx>
            <c:strRef>
              <c:f>'Comparison uncertainty'!$G$1</c:f>
              <c:strCache>
                <c:ptCount val="1"/>
                <c:pt idx="0">
                  <c:v>UNWWDR social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uncertainty'!$G$2:$G$19</c:f>
              <c:numCache>
                <c:formatCode>General</c:formatCode>
                <c:ptCount val="18"/>
                <c:pt idx="0">
                  <c:v>0.82653368629537205</c:v>
                </c:pt>
                <c:pt idx="3">
                  <c:v>0.87943716021745999</c:v>
                </c:pt>
                <c:pt idx="6">
                  <c:v>1.5222381064911501</c:v>
                </c:pt>
                <c:pt idx="8">
                  <c:v>0.77471716674864699</c:v>
                </c:pt>
                <c:pt idx="9">
                  <c:v>0.71598217845812395</c:v>
                </c:pt>
                <c:pt idx="10">
                  <c:v>0.78430738380930798</c:v>
                </c:pt>
                <c:pt idx="11">
                  <c:v>0.743246773603636</c:v>
                </c:pt>
                <c:pt idx="12">
                  <c:v>0.92638851221148399</c:v>
                </c:pt>
                <c:pt idx="13">
                  <c:v>0.61346053443447701</c:v>
                </c:pt>
                <c:pt idx="14">
                  <c:v>1.1304097113826299</c:v>
                </c:pt>
                <c:pt idx="15">
                  <c:v>0.81613164703138996</c:v>
                </c:pt>
                <c:pt idx="16">
                  <c:v>0.86932640407305295</c:v>
                </c:pt>
                <c:pt idx="17">
                  <c:v>0.57477992133358302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2-0C48-BF75-C4E34125806F}"/>
            </c:ext>
          </c:extLst>
        </c:ser>
        <c:ser>
          <c:idx val="6"/>
          <c:order val="6"/>
          <c:tx>
            <c:strRef>
              <c:f>'Comparison uncertainty'!$H$1</c:f>
              <c:strCache>
                <c:ptCount val="1"/>
                <c:pt idx="0">
                  <c:v>UN Technological and innovation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uncertainty'!$H$2:$H$19</c:f>
              <c:numCache>
                <c:formatCode>0.00</c:formatCode>
                <c:ptCount val="18"/>
                <c:pt idx="4" formatCode="General">
                  <c:v>0.65486296386126597</c:v>
                </c:pt>
                <c:pt idx="5" formatCode="General">
                  <c:v>0.89066264327257605</c:v>
                </c:pt>
                <c:pt idx="6" formatCode="General">
                  <c:v>0.71113723185424604</c:v>
                </c:pt>
                <c:pt idx="9" formatCode="General">
                  <c:v>0.35648365965763001</c:v>
                </c:pt>
                <c:pt idx="12" formatCode="General">
                  <c:v>0.76795430864816805</c:v>
                </c:pt>
                <c:pt idx="15" formatCode="General">
                  <c:v>0.79038560790385604</c:v>
                </c:pt>
                <c:pt idx="17" formatCode="General">
                  <c:v>0.56022408963585402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2-0C48-BF75-C4E34125806F}"/>
            </c:ext>
          </c:extLst>
        </c:ser>
        <c:ser>
          <c:idx val="7"/>
          <c:order val="7"/>
          <c:tx>
            <c:strRef>
              <c:f>'Comparison uncertainty'!$I$1</c:f>
              <c:strCache>
                <c:ptCount val="1"/>
                <c:pt idx="0">
                  <c:v>WIPO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uncertainty'!$I$2:$I$19</c:f>
              <c:numCache>
                <c:formatCode>0.00</c:formatCode>
                <c:ptCount val="18"/>
                <c:pt idx="5" formatCode="General">
                  <c:v>0.94359739844333002</c:v>
                </c:pt>
                <c:pt idx="7" formatCode="General">
                  <c:v>0.971685648821768</c:v>
                </c:pt>
                <c:pt idx="9" formatCode="General">
                  <c:v>0.88046108775952103</c:v>
                </c:pt>
                <c:pt idx="11" formatCode="General">
                  <c:v>1.13723366510429</c:v>
                </c:pt>
                <c:pt idx="13" formatCode="General">
                  <c:v>0.57591082671070204</c:v>
                </c:pt>
                <c:pt idx="16" formatCode="General">
                  <c:v>0.79356356202325695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2-0C48-BF75-C4E34125806F}"/>
            </c:ext>
          </c:extLst>
        </c:ser>
        <c:ser>
          <c:idx val="8"/>
          <c:order val="8"/>
          <c:tx>
            <c:strRef>
              <c:f>'Comparison uncertainty'!$J$1</c:f>
              <c:strCache>
                <c:ptCount val="1"/>
                <c:pt idx="0">
                  <c:v>UNCHR Geopolitical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'Comparison uncertainty'!$A$2:$A$19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'Comparison uncertainty'!$J$2:$J$19</c:f>
              <c:numCache>
                <c:formatCode>0.00</c:formatCode>
                <c:ptCount val="18"/>
                <c:pt idx="9" formatCode="General">
                  <c:v>0.45795825307598498</c:v>
                </c:pt>
                <c:pt idx="10" formatCode="General">
                  <c:v>0.44833513494355898</c:v>
                </c:pt>
                <c:pt idx="11" formatCode="General">
                  <c:v>0.44119574238828102</c:v>
                </c:pt>
                <c:pt idx="12" formatCode="General">
                  <c:v>0.42092700706383201</c:v>
                </c:pt>
                <c:pt idx="13" formatCode="General">
                  <c:v>0.46891019841987802</c:v>
                </c:pt>
                <c:pt idx="14" formatCode="General">
                  <c:v>0.50280214951520597</c:v>
                </c:pt>
                <c:pt idx="15" formatCode="General">
                  <c:v>0.47124310134889302</c:v>
                </c:pt>
                <c:pt idx="16" formatCode="General">
                  <c:v>0.56850084222346997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2-0C48-BF75-C4E34125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022928"/>
        <c:axId val="1699985728"/>
      </c:barChart>
      <c:catAx>
        <c:axId val="1700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99985728"/>
        <c:crosses val="autoZero"/>
        <c:auto val="1"/>
        <c:lblAlgn val="ctr"/>
        <c:lblOffset val="100"/>
        <c:noMultiLvlLbl val="0"/>
      </c:catAx>
      <c:valAx>
        <c:axId val="1699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0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23</xdr:row>
      <xdr:rowOff>33866</xdr:rowOff>
    </xdr:from>
    <xdr:to>
      <xdr:col>9</xdr:col>
      <xdr:colOff>16934</xdr:colOff>
      <xdr:row>55</xdr:row>
      <xdr:rowOff>203199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F39827E-4A12-D972-3CD5-A83FE477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42333</xdr:colOff>
      <xdr:row>25</xdr:row>
      <xdr:rowOff>0</xdr:rowOff>
    </xdr:from>
    <xdr:to>
      <xdr:col>21</xdr:col>
      <xdr:colOff>592665</xdr:colOff>
      <xdr:row>56</xdr:row>
      <xdr:rowOff>160867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445C98-6C46-FA23-0512-505CE227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25400</xdr:rowOff>
    </xdr:from>
    <xdr:to>
      <xdr:col>4</xdr:col>
      <xdr:colOff>1413933</xdr:colOff>
      <xdr:row>84</xdr:row>
      <xdr:rowOff>169334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41F56F-66F4-BCB0-9674-6A549ECC0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9</xdr:col>
      <xdr:colOff>1498600</xdr:colOff>
      <xdr:row>58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DC6375-A6DE-A02C-7D6E-5861A6DC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24982</xdr:colOff>
      <xdr:row>23</xdr:row>
      <xdr:rowOff>166557</xdr:rowOff>
    </xdr:from>
    <xdr:to>
      <xdr:col>23</xdr:col>
      <xdr:colOff>645409</xdr:colOff>
      <xdr:row>56</xdr:row>
      <xdr:rowOff>7912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2F9BC0A-8708-82B9-2AE0-861EAF861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826541</xdr:colOff>
      <xdr:row>63</xdr:row>
      <xdr:rowOff>20820</xdr:rowOff>
    </xdr:from>
    <xdr:to>
      <xdr:col>5</xdr:col>
      <xdr:colOff>499672</xdr:colOff>
      <xdr:row>84</xdr:row>
      <xdr:rowOff>174468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BA255A-E56E-39DD-05D7-C9994375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1158066</xdr:colOff>
      <xdr:row>60</xdr:row>
      <xdr:rowOff>129152</xdr:rowOff>
    </xdr:from>
    <xdr:to>
      <xdr:col>12</xdr:col>
      <xdr:colOff>645762</xdr:colOff>
      <xdr:row>85</xdr:row>
      <xdr:rowOff>69312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DC7BC02-BBFC-BA13-0FEB-202BA136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12700</xdr:rowOff>
    </xdr:from>
    <xdr:to>
      <xdr:col>7</xdr:col>
      <xdr:colOff>152400</xdr:colOff>
      <xdr:row>46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07625B-CB35-38D8-91CD-462B1630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31</xdr:row>
      <xdr:rowOff>76200</xdr:rowOff>
    </xdr:from>
    <xdr:to>
      <xdr:col>21</xdr:col>
      <xdr:colOff>76200</xdr:colOff>
      <xdr:row>60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21391D-96BF-596F-3010-FADDCA15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32</xdr:row>
      <xdr:rowOff>165100</xdr:rowOff>
    </xdr:from>
    <xdr:to>
      <xdr:col>8</xdr:col>
      <xdr:colOff>1155700</xdr:colOff>
      <xdr:row>61</xdr:row>
      <xdr:rowOff>184150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5A3D02-5A34-C765-E965-50D74E47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66</xdr:row>
      <xdr:rowOff>19050</xdr:rowOff>
    </xdr:from>
    <xdr:to>
      <xdr:col>6</xdr:col>
      <xdr:colOff>812800</xdr:colOff>
      <xdr:row>81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6E01A9-6D0F-3C29-D35F-F27BF9C4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30</xdr:row>
      <xdr:rowOff>76200</xdr:rowOff>
    </xdr:from>
    <xdr:to>
      <xdr:col>10</xdr:col>
      <xdr:colOff>304800</xdr:colOff>
      <xdr:row>60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A947F5-EC41-6B3C-1BE0-716F2B49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165100</xdr:rowOff>
    </xdr:from>
    <xdr:to>
      <xdr:col>9</xdr:col>
      <xdr:colOff>114300</xdr:colOff>
      <xdr:row>40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958226-8EC4-D55A-5172-96218FB0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14</xdr:row>
      <xdr:rowOff>84667</xdr:rowOff>
    </xdr:from>
    <xdr:to>
      <xdr:col>19</xdr:col>
      <xdr:colOff>186267</xdr:colOff>
      <xdr:row>41</xdr:row>
      <xdr:rowOff>16933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52294B-1115-4924-0B1B-E34BDE08F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547807</xdr:colOff>
      <xdr:row>42</xdr:row>
      <xdr:rowOff>151643</xdr:rowOff>
    </xdr:from>
    <xdr:to>
      <xdr:col>9</xdr:col>
      <xdr:colOff>75821</xdr:colOff>
      <xdr:row>70</xdr:row>
      <xdr:rowOff>196378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2AD6BE0-C3BE-2D16-B1B4-7A487662A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375033</xdr:colOff>
      <xdr:row>43</xdr:row>
      <xdr:rowOff>17090</xdr:rowOff>
    </xdr:from>
    <xdr:to>
      <xdr:col>19</xdr:col>
      <xdr:colOff>471705</xdr:colOff>
      <xdr:row>70</xdr:row>
      <xdr:rowOff>118691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D703E0-B40D-7DE6-1443-F441F8D41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462507</xdr:colOff>
      <xdr:row>72</xdr:row>
      <xdr:rowOff>37911</xdr:rowOff>
    </xdr:from>
    <xdr:to>
      <xdr:col>9</xdr:col>
      <xdr:colOff>113731</xdr:colOff>
      <xdr:row>95</xdr:row>
      <xdr:rowOff>6824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3E8368A-F070-49C3-630E-803137B6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310865</xdr:colOff>
      <xdr:row>71</xdr:row>
      <xdr:rowOff>170597</xdr:rowOff>
    </xdr:from>
    <xdr:to>
      <xdr:col>20</xdr:col>
      <xdr:colOff>118534</xdr:colOff>
      <xdr:row>96</xdr:row>
      <xdr:rowOff>186267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B2E809A-C77D-AB08-2A60-14EAC6E5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500416</xdr:colOff>
      <xdr:row>97</xdr:row>
      <xdr:rowOff>18955</xdr:rowOff>
    </xdr:from>
    <xdr:to>
      <xdr:col>9</xdr:col>
      <xdr:colOff>170597</xdr:colOff>
      <xdr:row>123</xdr:row>
      <xdr:rowOff>139510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015EB82-5AD4-E79C-D941-D86BAF25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253999</xdr:colOff>
      <xdr:row>97</xdr:row>
      <xdr:rowOff>71020</xdr:rowOff>
    </xdr:from>
    <xdr:to>
      <xdr:col>19</xdr:col>
      <xdr:colOff>341193</xdr:colOff>
      <xdr:row>123</xdr:row>
      <xdr:rowOff>129402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C9B426C-46F0-EAAB-2D57-7C2C7585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633105</xdr:colOff>
      <xdr:row>124</xdr:row>
      <xdr:rowOff>189553</xdr:rowOff>
    </xdr:from>
    <xdr:to>
      <xdr:col>9</xdr:col>
      <xdr:colOff>189552</xdr:colOff>
      <xdr:row>151</xdr:row>
      <xdr:rowOff>44735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3A2938-D863-B7E0-CEC2-DB41C648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405642</xdr:colOff>
      <xdr:row>125</xdr:row>
      <xdr:rowOff>0</xdr:rowOff>
    </xdr:from>
    <xdr:to>
      <xdr:col>19</xdr:col>
      <xdr:colOff>284329</xdr:colOff>
      <xdr:row>151</xdr:row>
      <xdr:rowOff>6825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EFA97DB-8E52-E1B7-D239-A7B90EDC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595191</xdr:colOff>
      <xdr:row>153</xdr:row>
      <xdr:rowOff>170597</xdr:rowOff>
    </xdr:from>
    <xdr:to>
      <xdr:col>9</xdr:col>
      <xdr:colOff>227461</xdr:colOff>
      <xdr:row>175</xdr:row>
      <xdr:rowOff>196377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D6AB457-1A9A-B63D-FFD0-1E790A65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462507</xdr:colOff>
      <xdr:row>152</xdr:row>
      <xdr:rowOff>84668</xdr:rowOff>
    </xdr:from>
    <xdr:to>
      <xdr:col>19</xdr:col>
      <xdr:colOff>474133</xdr:colOff>
      <xdr:row>175</xdr:row>
      <xdr:rowOff>139512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7365B8C-C41C-93F8-F88C-30330277D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633105</xdr:colOff>
      <xdr:row>177</xdr:row>
      <xdr:rowOff>94777</xdr:rowOff>
    </xdr:from>
    <xdr:to>
      <xdr:col>9</xdr:col>
      <xdr:colOff>265374</xdr:colOff>
      <xdr:row>200</xdr:row>
      <xdr:rowOff>44735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D0B4591-511C-53D8-08C3-79EC2648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481462</xdr:colOff>
      <xdr:row>177</xdr:row>
      <xdr:rowOff>75821</xdr:rowOff>
    </xdr:from>
    <xdr:to>
      <xdr:col>19</xdr:col>
      <xdr:colOff>170596</xdr:colOff>
      <xdr:row>200</xdr:row>
      <xdr:rowOff>25778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B877FDB-3A94-F16C-76A1-5C8E29E0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614149</xdr:colOff>
      <xdr:row>201</xdr:row>
      <xdr:rowOff>12132</xdr:rowOff>
    </xdr:from>
    <xdr:to>
      <xdr:col>9</xdr:col>
      <xdr:colOff>246418</xdr:colOff>
      <xdr:row>223</xdr:row>
      <xdr:rowOff>189552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C94E823-2240-7F85-AD1B-D675AEAF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568656</xdr:colOff>
      <xdr:row>201</xdr:row>
      <xdr:rowOff>37910</xdr:rowOff>
    </xdr:from>
    <xdr:to>
      <xdr:col>19</xdr:col>
      <xdr:colOff>170596</xdr:colOff>
      <xdr:row>224</xdr:row>
      <xdr:rowOff>37909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A4E50309-05F9-7F5A-EA9A-0D9C5EB2C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520700</xdr:colOff>
      <xdr:row>225</xdr:row>
      <xdr:rowOff>25400</xdr:rowOff>
    </xdr:from>
    <xdr:to>
      <xdr:col>9</xdr:col>
      <xdr:colOff>457200</xdr:colOff>
      <xdr:row>247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12169477-5FDB-9C7F-CFA1-28372B98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647700</xdr:colOff>
      <xdr:row>225</xdr:row>
      <xdr:rowOff>152400</xdr:rowOff>
    </xdr:from>
    <xdr:to>
      <xdr:col>19</xdr:col>
      <xdr:colOff>254000</xdr:colOff>
      <xdr:row>246</xdr:row>
      <xdr:rowOff>152400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E184439-9CB9-C874-D7FA-A7612AD3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417869</xdr:colOff>
      <xdr:row>14</xdr:row>
      <xdr:rowOff>81935</xdr:rowOff>
    </xdr:from>
    <xdr:to>
      <xdr:col>27</xdr:col>
      <xdr:colOff>807043</xdr:colOff>
      <xdr:row>41</xdr:row>
      <xdr:rowOff>9424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41A090D3-7CDE-0F80-A61A-739E4430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698501</xdr:colOff>
      <xdr:row>43</xdr:row>
      <xdr:rowOff>16933</xdr:rowOff>
    </xdr:from>
    <xdr:to>
      <xdr:col>27</xdr:col>
      <xdr:colOff>799537</xdr:colOff>
      <xdr:row>70</xdr:row>
      <xdr:rowOff>107950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FCD4D227-0D6F-D158-01ED-1D9D148A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246566</xdr:colOff>
      <xdr:row>71</xdr:row>
      <xdr:rowOff>51817</xdr:rowOff>
    </xdr:from>
    <xdr:to>
      <xdr:col>28</xdr:col>
      <xdr:colOff>3753</xdr:colOff>
      <xdr:row>96</xdr:row>
      <xdr:rowOff>71241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C1BAB9F-CA42-FA2B-FB8D-C40F1F1A3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784901</xdr:colOff>
      <xdr:row>97</xdr:row>
      <xdr:rowOff>166558</xdr:rowOff>
    </xdr:from>
    <xdr:to>
      <xdr:col>27</xdr:col>
      <xdr:colOff>818305</xdr:colOff>
      <xdr:row>124</xdr:row>
      <xdr:rowOff>70371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98E10BDB-5892-EC55-7972-72963B3C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733035</xdr:colOff>
      <xdr:row>125</xdr:row>
      <xdr:rowOff>66843</xdr:rowOff>
    </xdr:from>
    <xdr:to>
      <xdr:col>28</xdr:col>
      <xdr:colOff>7508</xdr:colOff>
      <xdr:row>151</xdr:row>
      <xdr:rowOff>23617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9B8EF4D4-D141-CFB4-746A-8CC7F4E04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734729</xdr:colOff>
      <xdr:row>152</xdr:row>
      <xdr:rowOff>44561</xdr:rowOff>
    </xdr:from>
    <xdr:to>
      <xdr:col>28</xdr:col>
      <xdr:colOff>3754</xdr:colOff>
      <xdr:row>175</xdr:row>
      <xdr:rowOff>179583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CFFD289D-0CD5-2415-EAD0-B9DD3D0C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547706</xdr:colOff>
      <xdr:row>176</xdr:row>
      <xdr:rowOff>197856</xdr:rowOff>
    </xdr:from>
    <xdr:to>
      <xdr:col>27</xdr:col>
      <xdr:colOff>818304</xdr:colOff>
      <xdr:row>200</xdr:row>
      <xdr:rowOff>86404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BE43D1A0-5899-3E66-5BE7-CE00288B1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499086</xdr:colOff>
      <xdr:row>201</xdr:row>
      <xdr:rowOff>133684</xdr:rowOff>
    </xdr:from>
    <xdr:to>
      <xdr:col>27</xdr:col>
      <xdr:colOff>818305</xdr:colOff>
      <xdr:row>224</xdr:row>
      <xdr:rowOff>112739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BBF0D12-F3B2-766D-668D-3C401A7E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534583</xdr:colOff>
      <xdr:row>225</xdr:row>
      <xdr:rowOff>177209</xdr:rowOff>
    </xdr:from>
    <xdr:to>
      <xdr:col>28</xdr:col>
      <xdr:colOff>33784</xdr:colOff>
      <xdr:row>246</xdr:row>
      <xdr:rowOff>175437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0702B9DD-4FD4-0363-D9BA-77AD6E80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64"/>
  <sheetViews>
    <sheetView topLeftCell="A33" zoomScale="67" workbookViewId="0">
      <selection activeCell="J46" sqref="J46:J64"/>
    </sheetView>
  </sheetViews>
  <sheetFormatPr defaultColWidth="10.85546875" defaultRowHeight="15.9" x14ac:dyDescent="0.45"/>
  <cols>
    <col min="1" max="1" width="73.85546875" customWidth="1"/>
    <col min="2" max="2" width="15.640625" customWidth="1"/>
    <col min="3" max="3" width="20.85546875" customWidth="1"/>
    <col min="6" max="6" width="24.5" customWidth="1"/>
    <col min="13" max="13" width="14" customWidth="1"/>
    <col min="14" max="14" width="20" customWidth="1"/>
    <col min="15" max="15" width="22.35546875" customWidth="1"/>
  </cols>
  <sheetData>
    <row r="2" spans="1:16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45">
      <c r="A3" s="1" t="s">
        <v>16</v>
      </c>
      <c r="B3" s="1">
        <v>105868</v>
      </c>
      <c r="C3" s="1">
        <v>14348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>
        <v>85422</v>
      </c>
      <c r="L3" s="1">
        <v>1498</v>
      </c>
      <c r="M3" s="1">
        <v>586</v>
      </c>
      <c r="N3" s="1" t="s">
        <v>24</v>
      </c>
      <c r="O3" s="1" t="s">
        <v>25</v>
      </c>
      <c r="P3" s="1">
        <v>2556</v>
      </c>
    </row>
    <row r="4" spans="1:16" x14ac:dyDescent="0.45">
      <c r="A4" s="1" t="s">
        <v>26</v>
      </c>
      <c r="B4" s="1">
        <v>254040</v>
      </c>
      <c r="C4" s="1">
        <v>32867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s="1">
        <v>202876</v>
      </c>
      <c r="L4" s="1">
        <v>4779</v>
      </c>
      <c r="M4" s="1">
        <v>1648</v>
      </c>
      <c r="N4" s="1" t="s">
        <v>34</v>
      </c>
      <c r="O4" s="1" t="s">
        <v>35</v>
      </c>
      <c r="P4" s="1">
        <v>4164</v>
      </c>
    </row>
    <row r="5" spans="1:16" x14ac:dyDescent="0.45">
      <c r="A5" s="1" t="s">
        <v>36</v>
      </c>
      <c r="B5" s="1">
        <v>138647</v>
      </c>
      <c r="C5" s="1">
        <v>18879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>
        <v>112073</v>
      </c>
      <c r="L5" s="1">
        <v>1759</v>
      </c>
      <c r="M5" s="1">
        <v>765</v>
      </c>
      <c r="N5" s="1" t="s">
        <v>44</v>
      </c>
      <c r="O5" s="1" t="s">
        <v>45</v>
      </c>
      <c r="P5" s="1">
        <v>2832</v>
      </c>
    </row>
    <row r="6" spans="1:16" x14ac:dyDescent="0.45">
      <c r="A6" s="1" t="s">
        <v>46</v>
      </c>
      <c r="B6" s="1">
        <v>287448</v>
      </c>
      <c r="C6" s="1">
        <v>35154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53</v>
      </c>
      <c r="K6" s="1">
        <v>225441</v>
      </c>
      <c r="L6" s="1">
        <v>8501</v>
      </c>
      <c r="M6" s="1">
        <v>2692</v>
      </c>
      <c r="N6" s="1" t="s">
        <v>54</v>
      </c>
      <c r="O6" s="1" t="s">
        <v>55</v>
      </c>
      <c r="P6" s="1">
        <v>4692</v>
      </c>
    </row>
    <row r="7" spans="1:16" x14ac:dyDescent="0.45">
      <c r="A7" s="1" t="s">
        <v>56</v>
      </c>
      <c r="B7" s="1">
        <v>349946</v>
      </c>
      <c r="C7" s="1">
        <v>41599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>
        <v>277085</v>
      </c>
      <c r="L7" s="1">
        <v>8910</v>
      </c>
      <c r="M7" s="1">
        <v>3156</v>
      </c>
      <c r="N7" s="1" t="s">
        <v>64</v>
      </c>
      <c r="O7" s="1" t="s">
        <v>65</v>
      </c>
      <c r="P7" s="1">
        <v>4558</v>
      </c>
    </row>
    <row r="8" spans="1:16" x14ac:dyDescent="0.45">
      <c r="A8" s="1" t="s">
        <v>66</v>
      </c>
      <c r="B8" s="1">
        <v>279741</v>
      </c>
      <c r="C8" s="1">
        <v>34443</v>
      </c>
      <c r="D8" s="1" t="s">
        <v>67</v>
      </c>
      <c r="E8" s="1" t="s">
        <v>68</v>
      </c>
      <c r="F8" s="1" t="s">
        <v>69</v>
      </c>
      <c r="G8" s="1" t="s">
        <v>70</v>
      </c>
      <c r="H8" s="1" t="s">
        <v>71</v>
      </c>
      <c r="I8" s="1" t="s">
        <v>72</v>
      </c>
      <c r="J8" s="1" t="s">
        <v>73</v>
      </c>
      <c r="K8" s="1">
        <v>217018</v>
      </c>
      <c r="L8" s="1">
        <v>9431</v>
      </c>
      <c r="M8" s="1">
        <v>2741</v>
      </c>
      <c r="N8" s="1" t="s">
        <v>74</v>
      </c>
      <c r="O8" s="1" t="s">
        <v>75</v>
      </c>
      <c r="P8" s="1">
        <v>4728</v>
      </c>
    </row>
    <row r="9" spans="1:16" x14ac:dyDescent="0.45">
      <c r="A9" s="1" t="s">
        <v>76</v>
      </c>
      <c r="B9" s="1">
        <v>263178</v>
      </c>
      <c r="C9" s="1">
        <v>30542</v>
      </c>
      <c r="D9" s="1" t="s">
        <v>77</v>
      </c>
      <c r="E9" s="1" t="s">
        <v>78</v>
      </c>
      <c r="F9" s="1" t="s">
        <v>79</v>
      </c>
      <c r="G9" s="1" t="s">
        <v>80</v>
      </c>
      <c r="H9" s="1" t="s">
        <v>81</v>
      </c>
      <c r="I9" s="1" t="s">
        <v>82</v>
      </c>
      <c r="J9" s="1" t="s">
        <v>83</v>
      </c>
      <c r="K9" s="1">
        <v>202574</v>
      </c>
      <c r="L9" s="1">
        <v>10274</v>
      </c>
      <c r="M9" s="1">
        <v>2988</v>
      </c>
      <c r="N9" s="1" t="s">
        <v>84</v>
      </c>
      <c r="O9" s="1" t="s">
        <v>85</v>
      </c>
      <c r="P9" s="1">
        <v>4217</v>
      </c>
    </row>
    <row r="10" spans="1:16" x14ac:dyDescent="0.45">
      <c r="A10" s="1" t="s">
        <v>86</v>
      </c>
      <c r="B10" s="1">
        <v>319604</v>
      </c>
      <c r="C10" s="1">
        <v>36798</v>
      </c>
      <c r="D10" s="1" t="s">
        <v>87</v>
      </c>
      <c r="E10" s="1" t="s">
        <v>88</v>
      </c>
      <c r="F10" s="1" t="s">
        <v>89</v>
      </c>
      <c r="G10" s="1" t="s">
        <v>90</v>
      </c>
      <c r="H10" s="1" t="s">
        <v>91</v>
      </c>
      <c r="I10" s="1" t="s">
        <v>92</v>
      </c>
      <c r="J10" s="1" t="s">
        <v>93</v>
      </c>
      <c r="K10" s="1">
        <v>249656</v>
      </c>
      <c r="L10" s="1">
        <v>11127</v>
      </c>
      <c r="M10" s="1">
        <v>3336</v>
      </c>
      <c r="N10" s="1" t="s">
        <v>94</v>
      </c>
      <c r="O10" s="1" t="s">
        <v>95</v>
      </c>
      <c r="P10" s="1">
        <v>4618</v>
      </c>
    </row>
    <row r="11" spans="1:16" x14ac:dyDescent="0.45">
      <c r="A11" s="1" t="s">
        <v>96</v>
      </c>
      <c r="B11" s="1">
        <v>272672</v>
      </c>
      <c r="C11" s="1">
        <v>30889</v>
      </c>
      <c r="D11" s="1" t="s">
        <v>97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102</v>
      </c>
      <c r="J11" s="1" t="s">
        <v>103</v>
      </c>
      <c r="K11" s="1">
        <v>209414</v>
      </c>
      <c r="L11" s="1">
        <v>10775</v>
      </c>
      <c r="M11" s="1">
        <v>3317</v>
      </c>
      <c r="N11" s="1" t="s">
        <v>104</v>
      </c>
      <c r="O11" s="1" t="s">
        <v>105</v>
      </c>
      <c r="P11" s="1">
        <v>4195</v>
      </c>
    </row>
    <row r="12" spans="1:16" x14ac:dyDescent="0.45">
      <c r="A12" s="1" t="s">
        <v>106</v>
      </c>
      <c r="B12" s="1">
        <v>390636</v>
      </c>
      <c r="C12" s="1">
        <v>44676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>
        <v>305074</v>
      </c>
      <c r="L12" s="1">
        <v>11899</v>
      </c>
      <c r="M12" s="1">
        <v>3718</v>
      </c>
      <c r="N12" s="1" t="s">
        <v>114</v>
      </c>
      <c r="O12" s="1" t="s">
        <v>115</v>
      </c>
      <c r="P12" s="1">
        <v>4577</v>
      </c>
    </row>
    <row r="13" spans="1:16" x14ac:dyDescent="0.45">
      <c r="A13" s="1" t="s">
        <v>116</v>
      </c>
      <c r="B13" s="1">
        <v>182179</v>
      </c>
      <c r="C13" s="1">
        <v>23042</v>
      </c>
      <c r="D13" s="1" t="s">
        <v>117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s">
        <v>122</v>
      </c>
      <c r="J13" s="1" t="s">
        <v>121</v>
      </c>
      <c r="K13" s="1">
        <v>145247</v>
      </c>
      <c r="L13" s="1">
        <v>3639</v>
      </c>
      <c r="M13" s="1">
        <v>1681</v>
      </c>
      <c r="N13" s="1" t="s">
        <v>123</v>
      </c>
      <c r="O13" s="1" t="s">
        <v>124</v>
      </c>
      <c r="P13" s="1">
        <v>3549</v>
      </c>
    </row>
    <row r="14" spans="1:16" x14ac:dyDescent="0.45">
      <c r="A14" s="1" t="s">
        <v>125</v>
      </c>
      <c r="B14" s="1">
        <v>330882</v>
      </c>
      <c r="C14" s="1">
        <v>39200</v>
      </c>
      <c r="D14" s="1" t="s">
        <v>126</v>
      </c>
      <c r="E14" s="1" t="s">
        <v>127</v>
      </c>
      <c r="F14" s="1" t="s">
        <v>128</v>
      </c>
      <c r="G14" s="1" t="s">
        <v>129</v>
      </c>
      <c r="H14" s="1" t="s">
        <v>130</v>
      </c>
      <c r="I14" s="1" t="s">
        <v>131</v>
      </c>
      <c r="J14" s="1" t="s">
        <v>132</v>
      </c>
      <c r="K14" s="1">
        <v>249489</v>
      </c>
      <c r="L14" s="1">
        <v>12228</v>
      </c>
      <c r="M14" s="1">
        <v>5318</v>
      </c>
      <c r="N14" s="1" t="s">
        <v>133</v>
      </c>
      <c r="O14" s="1" t="s">
        <v>134</v>
      </c>
      <c r="P14" s="1">
        <v>4636</v>
      </c>
    </row>
    <row r="15" spans="1:16" x14ac:dyDescent="0.45">
      <c r="A15" s="1" t="s">
        <v>135</v>
      </c>
      <c r="B15" s="1">
        <v>215337</v>
      </c>
      <c r="C15" s="1">
        <v>28396</v>
      </c>
      <c r="D15" s="1" t="s">
        <v>136</v>
      </c>
      <c r="E15" s="1" t="s">
        <v>137</v>
      </c>
      <c r="F15" s="1" t="s">
        <v>138</v>
      </c>
      <c r="G15" s="1" t="s">
        <v>139</v>
      </c>
      <c r="H15" s="1" t="s">
        <v>140</v>
      </c>
      <c r="I15" s="1" t="s">
        <v>141</v>
      </c>
      <c r="J15" s="1" t="s">
        <v>142</v>
      </c>
      <c r="K15" s="1">
        <v>173608</v>
      </c>
      <c r="L15" s="1">
        <v>3482</v>
      </c>
      <c r="M15" s="1">
        <v>1200</v>
      </c>
      <c r="N15" s="1" t="s">
        <v>143</v>
      </c>
      <c r="O15" s="1" t="s">
        <v>144</v>
      </c>
      <c r="P15" s="1">
        <v>3972</v>
      </c>
    </row>
    <row r="16" spans="1:16" x14ac:dyDescent="0.45">
      <c r="A16" s="1" t="s">
        <v>145</v>
      </c>
      <c r="B16" s="1">
        <v>198601</v>
      </c>
      <c r="C16" s="1">
        <v>25148</v>
      </c>
      <c r="D16" s="1" t="s">
        <v>146</v>
      </c>
      <c r="E16" s="1" t="s">
        <v>147</v>
      </c>
      <c r="F16" s="1" t="s">
        <v>148</v>
      </c>
      <c r="G16" s="1" t="s">
        <v>149</v>
      </c>
      <c r="H16" s="1" t="s">
        <v>150</v>
      </c>
      <c r="I16" s="1" t="s">
        <v>151</v>
      </c>
      <c r="J16" s="1" t="s">
        <v>152</v>
      </c>
      <c r="K16" s="1">
        <v>157178</v>
      </c>
      <c r="L16" s="1">
        <v>4940</v>
      </c>
      <c r="M16" s="1">
        <v>1505</v>
      </c>
      <c r="N16" s="1" t="s">
        <v>153</v>
      </c>
      <c r="O16" s="1" t="s">
        <v>154</v>
      </c>
      <c r="P16" s="1">
        <v>3927</v>
      </c>
    </row>
    <row r="17" spans="1:16" x14ac:dyDescent="0.45">
      <c r="A17" s="1" t="s">
        <v>155</v>
      </c>
      <c r="B17" s="1">
        <v>72510</v>
      </c>
      <c r="C17" s="1">
        <v>9590</v>
      </c>
      <c r="D17" s="1" t="s">
        <v>156</v>
      </c>
      <c r="E17" s="1" t="s">
        <v>157</v>
      </c>
      <c r="F17" s="1" t="s">
        <v>158</v>
      </c>
      <c r="G17" s="1" t="s">
        <v>159</v>
      </c>
      <c r="H17" s="1" t="s">
        <v>160</v>
      </c>
      <c r="I17" s="1" t="s">
        <v>161</v>
      </c>
      <c r="J17" s="1" t="s">
        <v>162</v>
      </c>
      <c r="K17" s="1">
        <v>58171</v>
      </c>
      <c r="L17" s="1">
        <v>946</v>
      </c>
      <c r="M17" s="1">
        <v>566</v>
      </c>
      <c r="N17" s="1" t="s">
        <v>163</v>
      </c>
      <c r="O17" s="1" t="s">
        <v>164</v>
      </c>
      <c r="P17" s="1">
        <v>1941</v>
      </c>
    </row>
    <row r="18" spans="1:16" x14ac:dyDescent="0.45">
      <c r="A18" s="1" t="s">
        <v>165</v>
      </c>
      <c r="B18" s="1">
        <v>487888</v>
      </c>
      <c r="C18" s="1">
        <v>61425</v>
      </c>
      <c r="D18" s="1" t="s">
        <v>166</v>
      </c>
      <c r="E18" s="1" t="s">
        <v>167</v>
      </c>
      <c r="F18" s="1" t="s">
        <v>168</v>
      </c>
      <c r="G18" s="1" t="s">
        <v>169</v>
      </c>
      <c r="H18" s="1" t="s">
        <v>170</v>
      </c>
      <c r="I18" s="1" t="s">
        <v>171</v>
      </c>
      <c r="J18" s="1" t="s">
        <v>172</v>
      </c>
      <c r="K18" s="1">
        <v>387612</v>
      </c>
      <c r="L18" s="1">
        <v>9739</v>
      </c>
      <c r="M18" s="1">
        <v>3449</v>
      </c>
      <c r="N18" s="1" t="s">
        <v>173</v>
      </c>
      <c r="O18" s="1" t="s">
        <v>174</v>
      </c>
      <c r="P18" s="1">
        <v>5683</v>
      </c>
    </row>
    <row r="19" spans="1:16" x14ac:dyDescent="0.45">
      <c r="A19" s="1" t="s">
        <v>175</v>
      </c>
      <c r="B19" s="1">
        <v>79914</v>
      </c>
      <c r="C19" s="1">
        <v>10779</v>
      </c>
      <c r="D19" s="1" t="s">
        <v>176</v>
      </c>
      <c r="E19" s="1" t="s">
        <v>177</v>
      </c>
      <c r="F19" s="1" t="s">
        <v>178</v>
      </c>
      <c r="G19" s="1" t="s">
        <v>179</v>
      </c>
      <c r="H19" s="1" t="s">
        <v>180</v>
      </c>
      <c r="I19" s="1" t="s">
        <v>181</v>
      </c>
      <c r="J19" s="1" t="s">
        <v>182</v>
      </c>
      <c r="K19" s="1">
        <v>65031</v>
      </c>
      <c r="L19" s="1">
        <v>679</v>
      </c>
      <c r="M19" s="1">
        <v>249</v>
      </c>
      <c r="N19" s="1" t="s">
        <v>183</v>
      </c>
      <c r="O19" s="1" t="s">
        <v>184</v>
      </c>
      <c r="P19" s="1">
        <v>2332</v>
      </c>
    </row>
    <row r="20" spans="1:16" x14ac:dyDescent="0.45">
      <c r="A20" s="1" t="s">
        <v>185</v>
      </c>
      <c r="B20" s="1">
        <v>122676</v>
      </c>
      <c r="C20" s="1">
        <v>16223</v>
      </c>
      <c r="D20" s="1" t="s">
        <v>186</v>
      </c>
      <c r="E20" s="1" t="s">
        <v>187</v>
      </c>
      <c r="F20" s="1" t="s">
        <v>188</v>
      </c>
      <c r="G20" s="1" t="s">
        <v>189</v>
      </c>
      <c r="H20" s="1" t="s">
        <v>190</v>
      </c>
      <c r="I20" s="1" t="s">
        <v>191</v>
      </c>
      <c r="J20" s="1" t="s">
        <v>192</v>
      </c>
      <c r="K20" s="1">
        <v>99769</v>
      </c>
      <c r="L20" s="1">
        <v>1489</v>
      </c>
      <c r="M20" s="1">
        <v>543</v>
      </c>
      <c r="N20" s="1" t="s">
        <v>193</v>
      </c>
      <c r="O20" s="1" t="s">
        <v>194</v>
      </c>
      <c r="P20" s="1">
        <v>2760</v>
      </c>
    </row>
    <row r="21" spans="1:16" x14ac:dyDescent="0.45">
      <c r="A21" s="1" t="s">
        <v>195</v>
      </c>
      <c r="B21" s="1">
        <v>170817</v>
      </c>
      <c r="C21" s="1">
        <v>23263</v>
      </c>
      <c r="D21" s="1" t="s">
        <v>196</v>
      </c>
      <c r="E21" s="1" t="s">
        <v>197</v>
      </c>
      <c r="F21" s="1" t="s">
        <v>198</v>
      </c>
      <c r="G21" s="1" t="s">
        <v>199</v>
      </c>
      <c r="H21" s="1" t="s">
        <v>200</v>
      </c>
      <c r="I21" s="1" t="s">
        <v>201</v>
      </c>
      <c r="J21" s="1" t="s">
        <v>202</v>
      </c>
      <c r="K21" s="1">
        <v>139088</v>
      </c>
      <c r="L21" s="1">
        <v>1533</v>
      </c>
      <c r="M21" s="1">
        <v>558</v>
      </c>
      <c r="N21" s="1" t="s">
        <v>203</v>
      </c>
      <c r="O21" s="1" t="s">
        <v>204</v>
      </c>
      <c r="P21" s="1">
        <v>3294</v>
      </c>
    </row>
    <row r="23" spans="1:16" x14ac:dyDescent="0.45">
      <c r="B23" t="s">
        <v>215</v>
      </c>
      <c r="C23" t="s">
        <v>216</v>
      </c>
      <c r="D23" s="1" t="s">
        <v>1275</v>
      </c>
    </row>
    <row r="24" spans="1:16" x14ac:dyDescent="0.45">
      <c r="A24">
        <v>2006</v>
      </c>
      <c r="B24" s="1" t="s">
        <v>156</v>
      </c>
      <c r="C24" s="1" t="s">
        <v>157</v>
      </c>
      <c r="D24" s="1" t="s">
        <v>158</v>
      </c>
    </row>
    <row r="25" spans="1:16" x14ac:dyDescent="0.45">
      <c r="A25">
        <v>2007</v>
      </c>
      <c r="B25" s="1" t="s">
        <v>176</v>
      </c>
      <c r="C25" s="1" t="s">
        <v>177</v>
      </c>
      <c r="D25" s="1" t="s">
        <v>178</v>
      </c>
    </row>
    <row r="26" spans="1:16" x14ac:dyDescent="0.45">
      <c r="A26">
        <v>2008</v>
      </c>
      <c r="B26" s="1" t="s">
        <v>37</v>
      </c>
      <c r="C26" s="1" t="s">
        <v>38</v>
      </c>
      <c r="D26" s="1" t="s">
        <v>39</v>
      </c>
    </row>
    <row r="27" spans="1:16" x14ac:dyDescent="0.45">
      <c r="A27">
        <v>2009</v>
      </c>
      <c r="B27" s="1" t="s">
        <v>17</v>
      </c>
      <c r="C27" s="1" t="s">
        <v>18</v>
      </c>
      <c r="D27" s="1" t="s">
        <v>19</v>
      </c>
    </row>
    <row r="28" spans="1:16" x14ac:dyDescent="0.45">
      <c r="A28">
        <v>2010</v>
      </c>
      <c r="B28" s="1" t="s">
        <v>196</v>
      </c>
      <c r="C28" s="1" t="s">
        <v>197</v>
      </c>
      <c r="D28" s="1" t="s">
        <v>198</v>
      </c>
    </row>
    <row r="29" spans="1:16" x14ac:dyDescent="0.45">
      <c r="A29">
        <v>2011</v>
      </c>
      <c r="B29" s="1" t="s">
        <v>186</v>
      </c>
      <c r="C29" s="1" t="s">
        <v>187</v>
      </c>
      <c r="D29" s="1" t="s">
        <v>188</v>
      </c>
    </row>
    <row r="30" spans="1:16" x14ac:dyDescent="0.45">
      <c r="A30">
        <v>2012</v>
      </c>
      <c r="B30" s="1" t="s">
        <v>117</v>
      </c>
      <c r="C30" s="1" t="s">
        <v>118</v>
      </c>
      <c r="D30" s="1" t="s">
        <v>119</v>
      </c>
    </row>
    <row r="31" spans="1:16" x14ac:dyDescent="0.45">
      <c r="A31">
        <v>2013</v>
      </c>
      <c r="B31" s="1" t="s">
        <v>126</v>
      </c>
      <c r="C31" s="1" t="s">
        <v>127</v>
      </c>
      <c r="D31" s="1" t="s">
        <v>128</v>
      </c>
    </row>
    <row r="32" spans="1:16" x14ac:dyDescent="0.45">
      <c r="A32">
        <v>2014</v>
      </c>
      <c r="B32" s="1" t="s">
        <v>136</v>
      </c>
      <c r="C32" s="1" t="s">
        <v>137</v>
      </c>
      <c r="D32" s="1" t="s">
        <v>138</v>
      </c>
    </row>
    <row r="33" spans="1:16" x14ac:dyDescent="0.45">
      <c r="A33">
        <v>2015</v>
      </c>
      <c r="B33" s="1" t="s">
        <v>27</v>
      </c>
      <c r="C33" s="1" t="s">
        <v>28</v>
      </c>
      <c r="D33" s="1" t="s">
        <v>29</v>
      </c>
    </row>
    <row r="34" spans="1:16" x14ac:dyDescent="0.45">
      <c r="A34">
        <v>2016</v>
      </c>
      <c r="B34" s="1" t="s">
        <v>166</v>
      </c>
      <c r="C34" s="1" t="s">
        <v>167</v>
      </c>
      <c r="D34" s="1" t="s">
        <v>168</v>
      </c>
    </row>
    <row r="35" spans="1:16" x14ac:dyDescent="0.45">
      <c r="A35">
        <v>2017</v>
      </c>
      <c r="B35" s="1" t="s">
        <v>47</v>
      </c>
      <c r="C35" s="1" t="s">
        <v>48</v>
      </c>
      <c r="D35" s="1" t="s">
        <v>49</v>
      </c>
    </row>
    <row r="36" spans="1:16" x14ac:dyDescent="0.45">
      <c r="A36">
        <v>2018</v>
      </c>
      <c r="B36" s="1" t="s">
        <v>146</v>
      </c>
      <c r="C36" s="1" t="s">
        <v>147</v>
      </c>
      <c r="D36" s="1" t="s">
        <v>148</v>
      </c>
    </row>
    <row r="37" spans="1:16" x14ac:dyDescent="0.45">
      <c r="A37">
        <v>2019</v>
      </c>
      <c r="B37" s="1" t="s">
        <v>67</v>
      </c>
      <c r="C37" s="1" t="s">
        <v>68</v>
      </c>
      <c r="D37" s="1" t="s">
        <v>69</v>
      </c>
    </row>
    <row r="38" spans="1:16" x14ac:dyDescent="0.45">
      <c r="A38">
        <v>2020</v>
      </c>
      <c r="B38" s="1" t="s">
        <v>77</v>
      </c>
      <c r="C38" s="1" t="s">
        <v>78</v>
      </c>
      <c r="D38" s="1" t="s">
        <v>79</v>
      </c>
    </row>
    <row r="39" spans="1:16" x14ac:dyDescent="0.45">
      <c r="A39">
        <v>2021</v>
      </c>
      <c r="B39" s="1" t="s">
        <v>97</v>
      </c>
      <c r="C39" s="1" t="s">
        <v>98</v>
      </c>
      <c r="D39" s="1" t="s">
        <v>99</v>
      </c>
    </row>
    <row r="40" spans="1:16" x14ac:dyDescent="0.45">
      <c r="A40">
        <v>2022</v>
      </c>
      <c r="B40" s="1" t="s">
        <v>87</v>
      </c>
      <c r="C40" s="1" t="s">
        <v>88</v>
      </c>
      <c r="D40" s="1" t="s">
        <v>89</v>
      </c>
    </row>
    <row r="41" spans="1:16" x14ac:dyDescent="0.45">
      <c r="A41">
        <v>2023</v>
      </c>
      <c r="B41" s="1" t="s">
        <v>57</v>
      </c>
      <c r="C41" s="1" t="s">
        <v>58</v>
      </c>
      <c r="D41" s="1" t="s">
        <v>59</v>
      </c>
    </row>
    <row r="42" spans="1:16" x14ac:dyDescent="0.45">
      <c r="A42">
        <v>2024</v>
      </c>
      <c r="B42" s="1" t="s">
        <v>107</v>
      </c>
      <c r="C42" s="1" t="s">
        <v>108</v>
      </c>
      <c r="D42" s="1" t="s">
        <v>109</v>
      </c>
    </row>
    <row r="45" spans="1:16" x14ac:dyDescent="0.4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</row>
    <row r="46" spans="1:16" x14ac:dyDescent="0.45">
      <c r="A46" s="1" t="s">
        <v>155</v>
      </c>
      <c r="B46" s="1">
        <v>72510</v>
      </c>
      <c r="C46" s="1">
        <v>9590</v>
      </c>
      <c r="D46" s="1" t="s">
        <v>156</v>
      </c>
      <c r="E46" s="1" t="s">
        <v>157</v>
      </c>
      <c r="F46" s="1" t="s">
        <v>158</v>
      </c>
      <c r="G46" s="1" t="s">
        <v>159</v>
      </c>
      <c r="H46" s="1" t="s">
        <v>160</v>
      </c>
      <c r="I46" s="1" t="s">
        <v>161</v>
      </c>
      <c r="J46" s="1" t="s">
        <v>162</v>
      </c>
      <c r="K46" s="1">
        <v>58171</v>
      </c>
      <c r="L46" s="1">
        <v>946</v>
      </c>
      <c r="M46" s="1">
        <v>566</v>
      </c>
      <c r="N46" s="1" t="s">
        <v>163</v>
      </c>
      <c r="O46" s="1" t="s">
        <v>164</v>
      </c>
      <c r="P46" s="1">
        <v>1941</v>
      </c>
    </row>
    <row r="47" spans="1:16" x14ac:dyDescent="0.45">
      <c r="A47" s="1" t="s">
        <v>175</v>
      </c>
      <c r="B47" s="1">
        <v>79914</v>
      </c>
      <c r="C47" s="1">
        <v>10779</v>
      </c>
      <c r="D47" s="1" t="s">
        <v>176</v>
      </c>
      <c r="E47" s="1" t="s">
        <v>177</v>
      </c>
      <c r="F47" s="1" t="s">
        <v>178</v>
      </c>
      <c r="G47" s="1" t="s">
        <v>179</v>
      </c>
      <c r="H47" s="1" t="s">
        <v>180</v>
      </c>
      <c r="I47" s="1" t="s">
        <v>181</v>
      </c>
      <c r="J47" s="1" t="s">
        <v>182</v>
      </c>
      <c r="K47" s="1">
        <v>65031</v>
      </c>
      <c r="L47" s="1">
        <v>679</v>
      </c>
      <c r="M47" s="1">
        <v>249</v>
      </c>
      <c r="N47" s="1" t="s">
        <v>183</v>
      </c>
      <c r="O47" s="1" t="s">
        <v>184</v>
      </c>
      <c r="P47" s="1">
        <v>2332</v>
      </c>
    </row>
    <row r="48" spans="1:16" x14ac:dyDescent="0.45">
      <c r="A48" s="1" t="s">
        <v>36</v>
      </c>
      <c r="B48" s="1">
        <v>138647</v>
      </c>
      <c r="C48" s="1">
        <v>18879</v>
      </c>
      <c r="D48" s="1" t="s">
        <v>37</v>
      </c>
      <c r="E48" s="1" t="s">
        <v>38</v>
      </c>
      <c r="F48" s="1" t="s">
        <v>39</v>
      </c>
      <c r="G48" s="1" t="s">
        <v>40</v>
      </c>
      <c r="H48" s="1" t="s">
        <v>41</v>
      </c>
      <c r="I48" s="1" t="s">
        <v>42</v>
      </c>
      <c r="J48" s="1" t="s">
        <v>43</v>
      </c>
      <c r="K48" s="1">
        <v>112073</v>
      </c>
      <c r="L48" s="1">
        <v>1759</v>
      </c>
      <c r="M48" s="1">
        <v>765</v>
      </c>
      <c r="N48" s="1" t="s">
        <v>44</v>
      </c>
      <c r="O48" s="1" t="s">
        <v>45</v>
      </c>
      <c r="P48" s="1">
        <v>2832</v>
      </c>
    </row>
    <row r="49" spans="1:16" x14ac:dyDescent="0.45">
      <c r="A49" s="1" t="s">
        <v>16</v>
      </c>
      <c r="B49" s="1">
        <v>105868</v>
      </c>
      <c r="C49" s="1">
        <v>14348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21</v>
      </c>
      <c r="I49" s="1" t="s">
        <v>22</v>
      </c>
      <c r="J49" s="1" t="s">
        <v>23</v>
      </c>
      <c r="K49" s="1">
        <v>85422</v>
      </c>
      <c r="L49" s="1">
        <v>1498</v>
      </c>
      <c r="M49" s="1">
        <v>586</v>
      </c>
      <c r="N49" s="1" t="s">
        <v>24</v>
      </c>
      <c r="O49" s="1" t="s">
        <v>25</v>
      </c>
      <c r="P49" s="1">
        <v>2556</v>
      </c>
    </row>
    <row r="50" spans="1:16" x14ac:dyDescent="0.45">
      <c r="A50" s="1" t="s">
        <v>195</v>
      </c>
      <c r="B50" s="1">
        <v>170817</v>
      </c>
      <c r="C50" s="1">
        <v>23263</v>
      </c>
      <c r="D50" s="1" t="s">
        <v>196</v>
      </c>
      <c r="E50" s="1" t="s">
        <v>197</v>
      </c>
      <c r="F50" s="1" t="s">
        <v>198</v>
      </c>
      <c r="G50" s="1" t="s">
        <v>199</v>
      </c>
      <c r="H50" s="1" t="s">
        <v>200</v>
      </c>
      <c r="I50" s="1" t="s">
        <v>201</v>
      </c>
      <c r="J50" s="1" t="s">
        <v>202</v>
      </c>
      <c r="K50" s="1">
        <v>139088</v>
      </c>
      <c r="L50" s="1">
        <v>1533</v>
      </c>
      <c r="M50" s="1">
        <v>558</v>
      </c>
      <c r="N50" s="1" t="s">
        <v>203</v>
      </c>
      <c r="O50" s="1" t="s">
        <v>204</v>
      </c>
      <c r="P50" s="1">
        <v>3294</v>
      </c>
    </row>
    <row r="51" spans="1:16" x14ac:dyDescent="0.45">
      <c r="A51" s="1" t="s">
        <v>185</v>
      </c>
      <c r="B51" s="1">
        <v>122676</v>
      </c>
      <c r="C51" s="1">
        <v>16223</v>
      </c>
      <c r="D51" s="1" t="s">
        <v>186</v>
      </c>
      <c r="E51" s="1" t="s">
        <v>187</v>
      </c>
      <c r="F51" s="1" t="s">
        <v>188</v>
      </c>
      <c r="G51" s="1" t="s">
        <v>189</v>
      </c>
      <c r="H51" s="1" t="s">
        <v>190</v>
      </c>
      <c r="I51" s="1" t="s">
        <v>191</v>
      </c>
      <c r="J51" s="1" t="s">
        <v>192</v>
      </c>
      <c r="K51" s="1">
        <v>99769</v>
      </c>
      <c r="L51" s="1">
        <v>1489</v>
      </c>
      <c r="M51" s="1">
        <v>543</v>
      </c>
      <c r="N51" s="1" t="s">
        <v>193</v>
      </c>
      <c r="O51" s="1" t="s">
        <v>194</v>
      </c>
      <c r="P51" s="1">
        <v>2760</v>
      </c>
    </row>
    <row r="52" spans="1:16" x14ac:dyDescent="0.45">
      <c r="A52" s="1" t="s">
        <v>116</v>
      </c>
      <c r="B52" s="1">
        <v>182179</v>
      </c>
      <c r="C52" s="1">
        <v>23042</v>
      </c>
      <c r="D52" s="1" t="s">
        <v>117</v>
      </c>
      <c r="E52" s="1" t="s">
        <v>118</v>
      </c>
      <c r="F52" s="1" t="s">
        <v>119</v>
      </c>
      <c r="G52" s="1" t="s">
        <v>120</v>
      </c>
      <c r="H52" s="1" t="s">
        <v>121</v>
      </c>
      <c r="I52" s="1" t="s">
        <v>122</v>
      </c>
      <c r="J52" s="1" t="s">
        <v>121</v>
      </c>
      <c r="K52" s="1">
        <v>145247</v>
      </c>
      <c r="L52" s="1">
        <v>3639</v>
      </c>
      <c r="M52" s="1">
        <v>1681</v>
      </c>
      <c r="N52" s="1" t="s">
        <v>123</v>
      </c>
      <c r="O52" s="1" t="s">
        <v>124</v>
      </c>
      <c r="P52" s="1">
        <v>3549</v>
      </c>
    </row>
    <row r="53" spans="1:16" x14ac:dyDescent="0.45">
      <c r="A53" s="1" t="s">
        <v>125</v>
      </c>
      <c r="B53" s="1">
        <v>330882</v>
      </c>
      <c r="C53" s="1">
        <v>39200</v>
      </c>
      <c r="D53" s="1" t="s">
        <v>126</v>
      </c>
      <c r="E53" s="1" t="s">
        <v>127</v>
      </c>
      <c r="F53" s="1" t="s">
        <v>128</v>
      </c>
      <c r="G53" s="1" t="s">
        <v>129</v>
      </c>
      <c r="H53" s="1" t="s">
        <v>130</v>
      </c>
      <c r="I53" s="1" t="s">
        <v>131</v>
      </c>
      <c r="J53" s="1" t="s">
        <v>132</v>
      </c>
      <c r="K53" s="1">
        <v>249489</v>
      </c>
      <c r="L53" s="1">
        <v>12228</v>
      </c>
      <c r="M53" s="1">
        <v>5318</v>
      </c>
      <c r="N53" s="1" t="s">
        <v>133</v>
      </c>
      <c r="O53" s="1" t="s">
        <v>134</v>
      </c>
      <c r="P53" s="1">
        <v>4636</v>
      </c>
    </row>
    <row r="54" spans="1:16" x14ac:dyDescent="0.45">
      <c r="A54" s="1" t="s">
        <v>135</v>
      </c>
      <c r="B54" s="1">
        <v>215337</v>
      </c>
      <c r="C54" s="1">
        <v>28396</v>
      </c>
      <c r="D54" s="1" t="s">
        <v>136</v>
      </c>
      <c r="E54" s="1" t="s">
        <v>137</v>
      </c>
      <c r="F54" s="1" t="s">
        <v>138</v>
      </c>
      <c r="G54" s="1" t="s">
        <v>139</v>
      </c>
      <c r="H54" s="1" t="s">
        <v>140</v>
      </c>
      <c r="I54" s="1" t="s">
        <v>141</v>
      </c>
      <c r="J54" s="1" t="s">
        <v>142</v>
      </c>
      <c r="K54" s="1">
        <v>173608</v>
      </c>
      <c r="L54" s="1">
        <v>3482</v>
      </c>
      <c r="M54" s="1">
        <v>1200</v>
      </c>
      <c r="N54" s="1" t="s">
        <v>143</v>
      </c>
      <c r="O54" s="1" t="s">
        <v>144</v>
      </c>
      <c r="P54" s="1">
        <v>3972</v>
      </c>
    </row>
    <row r="55" spans="1:16" x14ac:dyDescent="0.45">
      <c r="A55" s="1" t="s">
        <v>26</v>
      </c>
      <c r="B55" s="1">
        <v>254040</v>
      </c>
      <c r="C55" s="1">
        <v>32867</v>
      </c>
      <c r="D55" s="1" t="s">
        <v>27</v>
      </c>
      <c r="E55" s="1" t="s">
        <v>28</v>
      </c>
      <c r="F55" s="1" t="s">
        <v>29</v>
      </c>
      <c r="G55" s="1" t="s">
        <v>30</v>
      </c>
      <c r="H55" s="1" t="s">
        <v>31</v>
      </c>
      <c r="I55" s="1" t="s">
        <v>32</v>
      </c>
      <c r="J55" s="1" t="s">
        <v>33</v>
      </c>
      <c r="K55" s="1">
        <v>202876</v>
      </c>
      <c r="L55" s="1">
        <v>4779</v>
      </c>
      <c r="M55" s="1">
        <v>1648</v>
      </c>
      <c r="N55" s="1" t="s">
        <v>34</v>
      </c>
      <c r="O55" s="1" t="s">
        <v>35</v>
      </c>
      <c r="P55" s="1">
        <v>4164</v>
      </c>
    </row>
    <row r="56" spans="1:16" x14ac:dyDescent="0.45">
      <c r="A56" s="1" t="s">
        <v>165</v>
      </c>
      <c r="B56" s="1">
        <v>487888</v>
      </c>
      <c r="C56" s="1">
        <v>61425</v>
      </c>
      <c r="D56" s="1" t="s">
        <v>166</v>
      </c>
      <c r="E56" s="1" t="s">
        <v>167</v>
      </c>
      <c r="F56" s="1" t="s">
        <v>168</v>
      </c>
      <c r="G56" s="1" t="s">
        <v>169</v>
      </c>
      <c r="H56" s="1" t="s">
        <v>170</v>
      </c>
      <c r="I56" s="1" t="s">
        <v>171</v>
      </c>
      <c r="J56" s="1" t="s">
        <v>172</v>
      </c>
      <c r="K56" s="1">
        <v>387612</v>
      </c>
      <c r="L56" s="1">
        <v>9739</v>
      </c>
      <c r="M56" s="1">
        <v>3449</v>
      </c>
      <c r="N56" s="1" t="s">
        <v>173</v>
      </c>
      <c r="O56" s="1" t="s">
        <v>174</v>
      </c>
      <c r="P56" s="1">
        <v>5683</v>
      </c>
    </row>
    <row r="57" spans="1:16" x14ac:dyDescent="0.45">
      <c r="A57" s="1" t="s">
        <v>46</v>
      </c>
      <c r="B57" s="1">
        <v>287448</v>
      </c>
      <c r="C57" s="1">
        <v>35154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51</v>
      </c>
      <c r="I57" s="1" t="s">
        <v>52</v>
      </c>
      <c r="J57" s="1" t="s">
        <v>53</v>
      </c>
      <c r="K57" s="1">
        <v>225441</v>
      </c>
      <c r="L57" s="1">
        <v>8501</v>
      </c>
      <c r="M57" s="1">
        <v>2692</v>
      </c>
      <c r="N57" s="1" t="s">
        <v>54</v>
      </c>
      <c r="O57" s="1" t="s">
        <v>55</v>
      </c>
      <c r="P57" s="1">
        <v>4692</v>
      </c>
    </row>
    <row r="58" spans="1:16" x14ac:dyDescent="0.45">
      <c r="A58" s="1" t="s">
        <v>145</v>
      </c>
      <c r="B58" s="1">
        <v>198601</v>
      </c>
      <c r="C58" s="1">
        <v>25148</v>
      </c>
      <c r="D58" s="1" t="s">
        <v>146</v>
      </c>
      <c r="E58" s="1" t="s">
        <v>147</v>
      </c>
      <c r="F58" s="1" t="s">
        <v>148</v>
      </c>
      <c r="G58" s="1" t="s">
        <v>149</v>
      </c>
      <c r="H58" s="1" t="s">
        <v>150</v>
      </c>
      <c r="I58" s="1" t="s">
        <v>151</v>
      </c>
      <c r="J58" s="1" t="s">
        <v>152</v>
      </c>
      <c r="K58" s="1">
        <v>157178</v>
      </c>
      <c r="L58" s="1">
        <v>4940</v>
      </c>
      <c r="M58" s="1">
        <v>1505</v>
      </c>
      <c r="N58" s="1" t="s">
        <v>153</v>
      </c>
      <c r="O58" s="1" t="s">
        <v>154</v>
      </c>
      <c r="P58" s="1">
        <v>3927</v>
      </c>
    </row>
    <row r="59" spans="1:16" x14ac:dyDescent="0.45">
      <c r="A59" s="1" t="s">
        <v>66</v>
      </c>
      <c r="B59" s="1">
        <v>279741</v>
      </c>
      <c r="C59" s="1">
        <v>34443</v>
      </c>
      <c r="D59" s="1" t="s">
        <v>67</v>
      </c>
      <c r="E59" s="1" t="s">
        <v>68</v>
      </c>
      <c r="F59" s="1" t="s">
        <v>69</v>
      </c>
      <c r="G59" s="1" t="s">
        <v>70</v>
      </c>
      <c r="H59" s="1" t="s">
        <v>71</v>
      </c>
      <c r="I59" s="1" t="s">
        <v>72</v>
      </c>
      <c r="J59" s="1" t="s">
        <v>73</v>
      </c>
      <c r="K59" s="1">
        <v>217018</v>
      </c>
      <c r="L59" s="1">
        <v>9431</v>
      </c>
      <c r="M59" s="1">
        <v>2741</v>
      </c>
      <c r="N59" s="1" t="s">
        <v>74</v>
      </c>
      <c r="O59" s="1" t="s">
        <v>75</v>
      </c>
      <c r="P59" s="1">
        <v>4728</v>
      </c>
    </row>
    <row r="60" spans="1:16" x14ac:dyDescent="0.45">
      <c r="A60" s="1" t="s">
        <v>76</v>
      </c>
      <c r="B60" s="1">
        <v>263178</v>
      </c>
      <c r="C60" s="1">
        <v>30542</v>
      </c>
      <c r="D60" s="1" t="s">
        <v>77</v>
      </c>
      <c r="E60" s="1" t="s">
        <v>78</v>
      </c>
      <c r="F60" s="1" t="s">
        <v>79</v>
      </c>
      <c r="G60" s="1" t="s">
        <v>80</v>
      </c>
      <c r="H60" s="1" t="s">
        <v>81</v>
      </c>
      <c r="I60" s="1" t="s">
        <v>82</v>
      </c>
      <c r="J60" s="1" t="s">
        <v>83</v>
      </c>
      <c r="K60" s="1">
        <v>202574</v>
      </c>
      <c r="L60" s="1">
        <v>10274</v>
      </c>
      <c r="M60" s="1">
        <v>2988</v>
      </c>
      <c r="N60" s="1" t="s">
        <v>84</v>
      </c>
      <c r="O60" s="1" t="s">
        <v>85</v>
      </c>
      <c r="P60" s="1">
        <v>4217</v>
      </c>
    </row>
    <row r="61" spans="1:16" x14ac:dyDescent="0.45">
      <c r="A61" s="1" t="s">
        <v>96</v>
      </c>
      <c r="B61" s="1">
        <v>272672</v>
      </c>
      <c r="C61" s="1">
        <v>30889</v>
      </c>
      <c r="D61" s="1" t="s">
        <v>97</v>
      </c>
      <c r="E61" s="1" t="s">
        <v>98</v>
      </c>
      <c r="F61" s="1" t="s">
        <v>99</v>
      </c>
      <c r="G61" s="1" t="s">
        <v>100</v>
      </c>
      <c r="H61" s="1" t="s">
        <v>101</v>
      </c>
      <c r="I61" s="1" t="s">
        <v>102</v>
      </c>
      <c r="J61" s="1" t="s">
        <v>103</v>
      </c>
      <c r="K61" s="1">
        <v>209414</v>
      </c>
      <c r="L61" s="1">
        <v>10775</v>
      </c>
      <c r="M61" s="1">
        <v>3317</v>
      </c>
      <c r="N61" s="1" t="s">
        <v>104</v>
      </c>
      <c r="O61" s="1" t="s">
        <v>105</v>
      </c>
      <c r="P61" s="1">
        <v>4195</v>
      </c>
    </row>
    <row r="62" spans="1:16" x14ac:dyDescent="0.45">
      <c r="A62" s="1" t="s">
        <v>86</v>
      </c>
      <c r="B62" s="1">
        <v>319604</v>
      </c>
      <c r="C62" s="1">
        <v>36798</v>
      </c>
      <c r="D62" s="1" t="s">
        <v>87</v>
      </c>
      <c r="E62" s="1" t="s">
        <v>88</v>
      </c>
      <c r="F62" s="1" t="s">
        <v>89</v>
      </c>
      <c r="G62" s="1" t="s">
        <v>90</v>
      </c>
      <c r="H62" s="1" t="s">
        <v>91</v>
      </c>
      <c r="I62" s="1" t="s">
        <v>92</v>
      </c>
      <c r="J62" s="1" t="s">
        <v>93</v>
      </c>
      <c r="K62" s="1">
        <v>249656</v>
      </c>
      <c r="L62" s="1">
        <v>11127</v>
      </c>
      <c r="M62" s="1">
        <v>3336</v>
      </c>
      <c r="N62" s="1" t="s">
        <v>94</v>
      </c>
      <c r="O62" s="1" t="s">
        <v>95</v>
      </c>
      <c r="P62" s="1">
        <v>4618</v>
      </c>
    </row>
    <row r="63" spans="1:16" x14ac:dyDescent="0.45">
      <c r="A63" s="1" t="s">
        <v>56</v>
      </c>
      <c r="B63" s="1">
        <v>349946</v>
      </c>
      <c r="C63" s="1">
        <v>41599</v>
      </c>
      <c r="D63" s="1" t="s">
        <v>57</v>
      </c>
      <c r="E63" s="1" t="s">
        <v>58</v>
      </c>
      <c r="F63" s="1" t="s">
        <v>59</v>
      </c>
      <c r="G63" s="1" t="s">
        <v>60</v>
      </c>
      <c r="H63" s="1" t="s">
        <v>61</v>
      </c>
      <c r="I63" s="1" t="s">
        <v>62</v>
      </c>
      <c r="J63" s="1" t="s">
        <v>63</v>
      </c>
      <c r="K63" s="1">
        <v>277085</v>
      </c>
      <c r="L63" s="1">
        <v>8910</v>
      </c>
      <c r="M63" s="1">
        <v>3156</v>
      </c>
      <c r="N63" s="1" t="s">
        <v>64</v>
      </c>
      <c r="O63" s="1" t="s">
        <v>65</v>
      </c>
      <c r="P63" s="1">
        <v>4558</v>
      </c>
    </row>
    <row r="64" spans="1:16" x14ac:dyDescent="0.45">
      <c r="A64" s="1" t="s">
        <v>106</v>
      </c>
      <c r="B64" s="1">
        <v>390636</v>
      </c>
      <c r="C64" s="1">
        <v>44676</v>
      </c>
      <c r="D64" s="1" t="s">
        <v>107</v>
      </c>
      <c r="E64" s="1" t="s">
        <v>108</v>
      </c>
      <c r="F64" s="1" t="s">
        <v>109</v>
      </c>
      <c r="G64" s="1" t="s">
        <v>110</v>
      </c>
      <c r="H64" s="1" t="s">
        <v>111</v>
      </c>
      <c r="I64" s="1" t="s">
        <v>112</v>
      </c>
      <c r="J64" s="1" t="s">
        <v>113</v>
      </c>
      <c r="K64" s="1">
        <v>305074</v>
      </c>
      <c r="L64" s="1">
        <v>11899</v>
      </c>
      <c r="M64" s="1">
        <v>3718</v>
      </c>
      <c r="N64" s="1" t="s">
        <v>114</v>
      </c>
      <c r="O64" s="1" t="s">
        <v>115</v>
      </c>
      <c r="P64" s="1">
        <v>4577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3"/>
  <sheetViews>
    <sheetView topLeftCell="A6" zoomScale="72" workbookViewId="0">
      <selection activeCell="B23" sqref="B23:I57"/>
    </sheetView>
  </sheetViews>
  <sheetFormatPr defaultColWidth="10.85546875" defaultRowHeight="15.9" x14ac:dyDescent="0.45"/>
  <cols>
    <col min="2" max="2" width="22.140625" customWidth="1"/>
    <col min="3" max="3" width="21.35546875" customWidth="1"/>
    <col min="4" max="4" width="25.35546875" customWidth="1"/>
    <col min="5" max="5" width="20.5" customWidth="1"/>
    <col min="6" max="6" width="25" customWidth="1"/>
    <col min="7" max="7" width="25.140625" customWidth="1"/>
    <col min="8" max="8" width="25.5" customWidth="1"/>
    <col min="9" max="9" width="28.140625" customWidth="1"/>
    <col min="10" max="10" width="23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2">
        <v>1.26173096976016</v>
      </c>
      <c r="C2" s="12">
        <v>0.87039348354463597</v>
      </c>
      <c r="D2" s="12">
        <v>1.3077112704990199</v>
      </c>
      <c r="E2" s="12">
        <v>1.2801959256373101</v>
      </c>
      <c r="F2" s="12">
        <v>1.71585888981368</v>
      </c>
      <c r="G2" s="13">
        <v>1.2905975784069199</v>
      </c>
      <c r="H2" s="14"/>
      <c r="I2" s="14"/>
      <c r="J2" s="14"/>
      <c r="K2" t="s">
        <v>1272</v>
      </c>
      <c r="L2" s="9">
        <v>2006</v>
      </c>
      <c r="M2">
        <f>((B2)-($K$3))/(($K$4)-($K$3))</f>
        <v>0.28216604649437305</v>
      </c>
      <c r="N2">
        <f>((C2)-($K$3))/(($K$4)-($K$3))</f>
        <v>0.13833404370411409</v>
      </c>
      <c r="O2">
        <f>((D2)-($K$3))/(($K$4)-($K$3))</f>
        <v>0.29906562544379772</v>
      </c>
      <c r="P2">
        <f t="shared" ref="P2:R17" si="0">((E2)-($K$3))/(($K$4)-($K$3))</f>
        <v>0.28895264803088311</v>
      </c>
      <c r="Q2">
        <f t="shared" si="0"/>
        <v>0.44907601695475274</v>
      </c>
      <c r="R2" s="10"/>
      <c r="S2" s="10"/>
      <c r="T2" s="10"/>
      <c r="U2" s="10"/>
    </row>
    <row r="3" spans="1:21" x14ac:dyDescent="0.45">
      <c r="A3" s="9">
        <v>2007</v>
      </c>
      <c r="B3" s="12">
        <v>1.6791910195750901</v>
      </c>
      <c r="C3" s="12">
        <v>0.68523430592396095</v>
      </c>
      <c r="D3" s="12">
        <v>1.0948528145980301</v>
      </c>
      <c r="E3" s="12">
        <v>1.25862398950083</v>
      </c>
      <c r="F3" s="12">
        <v>1.3213322848797999</v>
      </c>
      <c r="G3" s="14"/>
      <c r="H3" s="14"/>
      <c r="I3" s="14"/>
      <c r="J3" s="14"/>
      <c r="K3">
        <f>MIN(B2:J20)</f>
        <v>0.49401482044461298</v>
      </c>
      <c r="L3" s="9">
        <v>2007</v>
      </c>
      <c r="M3">
        <f>((B3)-($K$3))/(($K$4)-($K$3))</f>
        <v>0.43559912450196819</v>
      </c>
      <c r="N3">
        <f t="shared" ref="N3:R19" si="1">((C3)-($K$3))/(($K$4)-($K$3))</f>
        <v>7.0280723257547265E-2</v>
      </c>
      <c r="O3">
        <f t="shared" si="1"/>
        <v>0.22083172477878427</v>
      </c>
      <c r="P3">
        <f t="shared" si="0"/>
        <v>0.28102410837428426</v>
      </c>
      <c r="Q3">
        <f t="shared" si="0"/>
        <v>0.30407188691230302</v>
      </c>
      <c r="R3" s="10"/>
      <c r="S3" s="10"/>
      <c r="T3" s="10"/>
      <c r="U3" s="10"/>
    </row>
    <row r="4" spans="1:21" x14ac:dyDescent="0.45">
      <c r="A4" s="9">
        <v>2008</v>
      </c>
      <c r="B4" s="12">
        <v>1.3189257905609399</v>
      </c>
      <c r="C4" s="12">
        <v>0.74656188605107998</v>
      </c>
      <c r="D4" s="12">
        <v>0.89706454541524305</v>
      </c>
      <c r="E4" s="12">
        <v>1.00084446251524</v>
      </c>
      <c r="F4" s="12">
        <v>1.28962438562474</v>
      </c>
      <c r="G4" s="14"/>
      <c r="H4" s="14"/>
      <c r="I4" s="14"/>
      <c r="J4" s="14"/>
      <c r="K4">
        <f>MAX(B2:J20)</f>
        <v>3.2148104613576201</v>
      </c>
      <c r="L4" s="9">
        <v>2008</v>
      </c>
      <c r="M4">
        <f t="shared" ref="M4:M20" si="2">((B4)-($K$3))/(($K$4)-($K$3))</f>
        <v>0.30318740507813913</v>
      </c>
      <c r="N4">
        <f t="shared" si="1"/>
        <v>9.282103433601531E-2</v>
      </c>
      <c r="O4">
        <f t="shared" si="1"/>
        <v>0.14813671372811382</v>
      </c>
      <c r="P4">
        <f t="shared" si="0"/>
        <v>0.18627993754817693</v>
      </c>
      <c r="Q4">
        <f t="shared" si="0"/>
        <v>0.29241797995278596</v>
      </c>
      <c r="R4" s="10"/>
      <c r="S4" s="10"/>
      <c r="T4" s="10"/>
      <c r="U4" s="10"/>
    </row>
    <row r="5" spans="1:21" x14ac:dyDescent="0.45">
      <c r="A5" s="9">
        <v>2009</v>
      </c>
      <c r="B5" s="12">
        <v>1.28937831056593</v>
      </c>
      <c r="C5" s="12">
        <v>0.49401482044461298</v>
      </c>
      <c r="D5" s="12">
        <v>0.98693071013758804</v>
      </c>
      <c r="E5" s="12">
        <v>1.0970464135021001</v>
      </c>
      <c r="F5" s="12">
        <v>0.84310850439882601</v>
      </c>
      <c r="G5" s="13">
        <v>1.2342371152732501</v>
      </c>
      <c r="H5" s="14"/>
      <c r="I5" s="14"/>
      <c r="J5" s="14"/>
      <c r="L5" s="9">
        <v>2009</v>
      </c>
      <c r="M5">
        <f t="shared" si="2"/>
        <v>0.29232753763690239</v>
      </c>
      <c r="N5">
        <f t="shared" si="1"/>
        <v>0</v>
      </c>
      <c r="O5">
        <f t="shared" si="1"/>
        <v>0.18116608328862552</v>
      </c>
      <c r="P5">
        <f t="shared" si="0"/>
        <v>0.22163795912842985</v>
      </c>
      <c r="Q5">
        <f t="shared" si="0"/>
        <v>0.12830573480229077</v>
      </c>
      <c r="R5" s="10"/>
      <c r="S5" s="10"/>
      <c r="T5" s="10"/>
      <c r="U5" s="10"/>
    </row>
    <row r="6" spans="1:21" x14ac:dyDescent="0.45">
      <c r="A6" s="9">
        <v>2010</v>
      </c>
      <c r="B6" s="12">
        <v>1.19073206379228</v>
      </c>
      <c r="C6" s="12">
        <v>1.0530749789385001</v>
      </c>
      <c r="D6" s="12">
        <v>1.27613941018766</v>
      </c>
      <c r="E6" s="12">
        <v>0.98412941137920096</v>
      </c>
      <c r="F6" s="12">
        <v>1.1717319663126999</v>
      </c>
      <c r="G6" s="14"/>
      <c r="H6" s="12">
        <v>2.38437284277691</v>
      </c>
      <c r="I6" s="14"/>
      <c r="J6" s="14"/>
      <c r="L6" s="9">
        <v>2010</v>
      </c>
      <c r="M6">
        <f t="shared" si="2"/>
        <v>0.25607114068804976</v>
      </c>
      <c r="N6">
        <f t="shared" si="1"/>
        <v>0.20547671794500724</v>
      </c>
      <c r="O6">
        <f t="shared" si="1"/>
        <v>0.28746171817615546</v>
      </c>
      <c r="P6">
        <f t="shared" si="0"/>
        <v>0.18013649520921832</v>
      </c>
      <c r="Q6">
        <f t="shared" si="0"/>
        <v>0.24908785344887865</v>
      </c>
      <c r="R6" s="10"/>
      <c r="S6">
        <f t="shared" ref="S6:U19" si="3">((H6)-($K$3))/(($K$4)-($K$3))</f>
        <v>0.69478133304343159</v>
      </c>
      <c r="T6" s="10"/>
      <c r="U6" s="10"/>
    </row>
    <row r="7" spans="1:21" x14ac:dyDescent="0.45">
      <c r="A7" s="9">
        <v>2011</v>
      </c>
      <c r="B7" s="12">
        <v>1.5040374776551799</v>
      </c>
      <c r="C7" s="12">
        <v>0.81889763779527502</v>
      </c>
      <c r="D7" s="12">
        <v>1.2384892224541799</v>
      </c>
      <c r="E7" s="12">
        <v>0.99906839281698701</v>
      </c>
      <c r="F7" s="12">
        <v>1.3870989622193499</v>
      </c>
      <c r="G7" s="14"/>
      <c r="H7" s="12">
        <v>1.9893899204244001</v>
      </c>
      <c r="I7" s="12">
        <v>3.1200021324234899</v>
      </c>
      <c r="J7" s="14"/>
      <c r="L7" s="9">
        <v>2011</v>
      </c>
      <c r="M7">
        <f t="shared" si="2"/>
        <v>0.37122327087808682</v>
      </c>
      <c r="N7">
        <f t="shared" si="1"/>
        <v>0.11940728383468094</v>
      </c>
      <c r="O7">
        <f t="shared" si="1"/>
        <v>0.27362378519532859</v>
      </c>
      <c r="P7">
        <f t="shared" si="0"/>
        <v>0.18562716169410473</v>
      </c>
      <c r="Q7">
        <f t="shared" si="0"/>
        <v>0.32824374177365562</v>
      </c>
      <c r="R7" s="10"/>
      <c r="S7">
        <f t="shared" si="3"/>
        <v>0.54960948830320455</v>
      </c>
      <c r="T7">
        <f t="shared" si="3"/>
        <v>0.96515418963905875</v>
      </c>
      <c r="U7" s="10"/>
    </row>
    <row r="8" spans="1:21" x14ac:dyDescent="0.45">
      <c r="A8" s="9">
        <v>2012</v>
      </c>
      <c r="B8" s="12">
        <v>1.0762954604635</v>
      </c>
      <c r="C8" s="12">
        <v>0.89737689829728495</v>
      </c>
      <c r="D8" s="12">
        <v>1.1269020958943401</v>
      </c>
      <c r="E8" s="12">
        <v>1.0425384623332601</v>
      </c>
      <c r="F8" s="12">
        <v>1.6817087845968699</v>
      </c>
      <c r="G8" s="13">
        <v>1.24240460274639</v>
      </c>
      <c r="H8" s="12">
        <v>3.2148104613576201</v>
      </c>
      <c r="I8" s="14"/>
      <c r="J8" s="14"/>
      <c r="L8" s="9">
        <v>2012</v>
      </c>
      <c r="M8">
        <f t="shared" si="2"/>
        <v>0.21401116322852287</v>
      </c>
      <c r="N8">
        <f t="shared" si="1"/>
        <v>0.14825151576518894</v>
      </c>
      <c r="O8">
        <f t="shared" si="1"/>
        <v>0.23261110313943004</v>
      </c>
      <c r="P8">
        <f t="shared" si="0"/>
        <v>0.20160413139466113</v>
      </c>
      <c r="Q8">
        <f t="shared" si="0"/>
        <v>0.43652450271998638</v>
      </c>
      <c r="R8" s="10"/>
      <c r="S8">
        <f t="shared" si="3"/>
        <v>1</v>
      </c>
      <c r="T8" s="10"/>
      <c r="U8" s="10"/>
    </row>
    <row r="9" spans="1:21" x14ac:dyDescent="0.45">
      <c r="A9" s="9">
        <v>2013</v>
      </c>
      <c r="B9" s="12">
        <v>1.18877551020408</v>
      </c>
      <c r="C9" s="12">
        <v>0.705734089477</v>
      </c>
      <c r="D9" s="12">
        <v>1.3059082981391501</v>
      </c>
      <c r="E9" s="12">
        <v>0.97841918591076305</v>
      </c>
      <c r="F9" s="12">
        <v>1.66290026862235</v>
      </c>
      <c r="G9" s="14"/>
      <c r="H9" s="14"/>
      <c r="I9" s="12">
        <v>1.4332781429264201</v>
      </c>
      <c r="J9" s="14"/>
      <c r="L9" s="9">
        <v>2013</v>
      </c>
      <c r="M9">
        <f t="shared" si="2"/>
        <v>0.25535202986664918</v>
      </c>
      <c r="N9">
        <f t="shared" si="1"/>
        <v>7.7815204438265423E-2</v>
      </c>
      <c r="O9">
        <f t="shared" si="1"/>
        <v>0.29840296179763548</v>
      </c>
      <c r="P9">
        <f t="shared" si="0"/>
        <v>0.17803776152169973</v>
      </c>
      <c r="Q9">
        <f t="shared" si="0"/>
        <v>0.42961162926058594</v>
      </c>
      <c r="R9" s="10"/>
      <c r="S9" s="10"/>
      <c r="T9">
        <f t="shared" si="3"/>
        <v>0.34521641697669808</v>
      </c>
      <c r="U9" s="10"/>
    </row>
    <row r="10" spans="1:21" x14ac:dyDescent="0.45">
      <c r="A10" s="9">
        <v>2014</v>
      </c>
      <c r="B10" s="12">
        <v>1.4333004648542</v>
      </c>
      <c r="C10" s="12">
        <v>0.62052505966587101</v>
      </c>
      <c r="D10" s="12">
        <v>1.14576567175304</v>
      </c>
      <c r="E10" s="12">
        <v>1.1591553538228201</v>
      </c>
      <c r="F10" s="12">
        <v>2.13794113340166</v>
      </c>
      <c r="G10" s="12">
        <v>1.29119527791441</v>
      </c>
      <c r="H10" s="14"/>
      <c r="I10" s="14"/>
      <c r="J10" s="14"/>
      <c r="L10" s="9">
        <v>2014</v>
      </c>
      <c r="M10">
        <f t="shared" si="2"/>
        <v>0.34522462116794433</v>
      </c>
      <c r="N10">
        <f t="shared" si="1"/>
        <v>4.6497516137891735E-2</v>
      </c>
      <c r="O10">
        <f t="shared" si="1"/>
        <v>0.23954421328377368</v>
      </c>
      <c r="P10">
        <f t="shared" si="0"/>
        <v>0.24446545097926151</v>
      </c>
      <c r="Q10">
        <f t="shared" si="0"/>
        <v>0.6042079339723585</v>
      </c>
      <c r="R10">
        <f t="shared" si="0"/>
        <v>0.29299534499485241</v>
      </c>
      <c r="S10" s="10"/>
      <c r="T10" s="10"/>
      <c r="U10" s="10"/>
    </row>
    <row r="11" spans="1:21" x14ac:dyDescent="0.45">
      <c r="A11" s="9">
        <v>2015</v>
      </c>
      <c r="B11" s="12">
        <v>1.3143882922079799</v>
      </c>
      <c r="C11" s="12">
        <v>0.83379655364091099</v>
      </c>
      <c r="D11" s="12">
        <v>1.15723352602414</v>
      </c>
      <c r="E11" s="12">
        <v>1.0717495257009</v>
      </c>
      <c r="F11" s="12">
        <v>2.05723597107648</v>
      </c>
      <c r="G11" s="12">
        <v>1.8705684517101999</v>
      </c>
      <c r="H11" s="12">
        <v>2.33795374760233</v>
      </c>
      <c r="I11" s="12">
        <v>2.9629983441599799</v>
      </c>
      <c r="J11" s="12">
        <v>1.4446322575572901</v>
      </c>
      <c r="L11" s="9">
        <v>2015</v>
      </c>
      <c r="M11">
        <f t="shared" si="2"/>
        <v>0.30151969498454406</v>
      </c>
      <c r="N11">
        <f t="shared" si="1"/>
        <v>0.12488322462993905</v>
      </c>
      <c r="O11">
        <f t="shared" si="1"/>
        <v>0.24375910325884426</v>
      </c>
      <c r="P11">
        <f t="shared" si="0"/>
        <v>0.21234035242074217</v>
      </c>
      <c r="Q11">
        <f t="shared" si="0"/>
        <v>0.57454559509192049</v>
      </c>
      <c r="R11">
        <f t="shared" si="0"/>
        <v>0.50593789940197864</v>
      </c>
      <c r="S11">
        <f t="shared" si="3"/>
        <v>0.67772047978544736</v>
      </c>
      <c r="T11">
        <f t="shared" si="3"/>
        <v>0.90744908826995163</v>
      </c>
      <c r="U11">
        <f t="shared" si="3"/>
        <v>0.34938950313581141</v>
      </c>
    </row>
    <row r="12" spans="1:21" x14ac:dyDescent="0.45">
      <c r="A12" s="9">
        <v>2016</v>
      </c>
      <c r="B12" s="12">
        <v>1.4847374847374799</v>
      </c>
      <c r="C12" s="12">
        <v>0.91665887194836704</v>
      </c>
      <c r="D12" s="12">
        <v>1.2216233872284801</v>
      </c>
      <c r="E12" s="12">
        <v>0.91948247707574404</v>
      </c>
      <c r="F12" s="12">
        <v>1.3925641704154501</v>
      </c>
      <c r="G12" s="12">
        <v>1.8386752482292399</v>
      </c>
      <c r="H12" s="14"/>
      <c r="I12" s="14"/>
      <c r="J12" s="12">
        <v>1.55588240506104</v>
      </c>
      <c r="L12" s="9">
        <v>2016</v>
      </c>
      <c r="M12">
        <f t="shared" si="2"/>
        <v>0.36412976020514864</v>
      </c>
      <c r="N12">
        <f t="shared" si="1"/>
        <v>0.15533840364501944</v>
      </c>
      <c r="O12">
        <f t="shared" si="1"/>
        <v>0.26742492374021382</v>
      </c>
      <c r="P12">
        <f t="shared" si="0"/>
        <v>0.1563761901972022</v>
      </c>
      <c r="Q12">
        <f t="shared" si="0"/>
        <v>0.33025242192365256</v>
      </c>
      <c r="R12">
        <f t="shared" si="0"/>
        <v>0.49421588581103593</v>
      </c>
      <c r="S12" s="10"/>
      <c r="T12" s="10"/>
      <c r="U12">
        <f t="shared" si="3"/>
        <v>0.39027833206175688</v>
      </c>
    </row>
    <row r="13" spans="1:21" x14ac:dyDescent="0.45">
      <c r="A13" s="9">
        <v>2017</v>
      </c>
      <c r="B13" s="12">
        <v>1.2175001422313201</v>
      </c>
      <c r="C13" s="12">
        <v>0.71882951653944005</v>
      </c>
      <c r="D13" s="12">
        <v>1.12564443143699</v>
      </c>
      <c r="E13" s="12">
        <v>0.87404205148359204</v>
      </c>
      <c r="F13" s="12">
        <v>1.09172128752139</v>
      </c>
      <c r="G13" s="12">
        <v>1.3872198129473801</v>
      </c>
      <c r="H13" s="14"/>
      <c r="I13" s="12">
        <v>1.2231330880842499</v>
      </c>
      <c r="J13" s="12">
        <v>1.69052230004222</v>
      </c>
      <c r="L13" s="9">
        <v>2017</v>
      </c>
      <c r="M13">
        <f t="shared" si="2"/>
        <v>0.26590946813775762</v>
      </c>
      <c r="N13">
        <f t="shared" si="1"/>
        <v>8.2628291781365423E-2</v>
      </c>
      <c r="O13">
        <f t="shared" si="1"/>
        <v>0.23214886171326837</v>
      </c>
      <c r="P13">
        <f t="shared" si="0"/>
        <v>0.13967503671516276</v>
      </c>
      <c r="Q13">
        <f t="shared" si="0"/>
        <v>0.21968076473255702</v>
      </c>
      <c r="R13">
        <f t="shared" si="0"/>
        <v>0.32828815919560855</v>
      </c>
      <c r="S13" s="10"/>
      <c r="T13">
        <f t="shared" si="3"/>
        <v>0.26797979851032455</v>
      </c>
      <c r="U13">
        <f t="shared" si="3"/>
        <v>0.43976381820286198</v>
      </c>
    </row>
    <row r="14" spans="1:21" x14ac:dyDescent="0.45">
      <c r="A14" s="9">
        <v>2018</v>
      </c>
      <c r="B14" s="12">
        <v>0.91060919357404102</v>
      </c>
      <c r="C14" s="12">
        <v>0.70864312267657903</v>
      </c>
      <c r="D14" s="12">
        <v>1.1785133737254301</v>
      </c>
      <c r="E14" s="12">
        <v>1.06794724770642</v>
      </c>
      <c r="F14" s="12">
        <v>0.99159389537256104</v>
      </c>
      <c r="G14" s="12">
        <v>1.6914797950240501</v>
      </c>
      <c r="H14" s="12">
        <v>2.8518504225678201</v>
      </c>
      <c r="I14" s="14"/>
      <c r="J14" s="12">
        <v>1.7417669257813699</v>
      </c>
      <c r="L14" s="9">
        <v>2018</v>
      </c>
      <c r="M14">
        <f t="shared" si="2"/>
        <v>0.15311490758991111</v>
      </c>
      <c r="N14">
        <f t="shared" si="1"/>
        <v>7.88843891854899E-2</v>
      </c>
      <c r="O14">
        <f t="shared" si="1"/>
        <v>0.25158028886400396</v>
      </c>
      <c r="P14">
        <f t="shared" si="0"/>
        <v>0.21094286488536668</v>
      </c>
      <c r="Q14">
        <f t="shared" si="0"/>
        <v>0.18287998828202229</v>
      </c>
      <c r="R14">
        <f t="shared" si="0"/>
        <v>0.44011573547567451</v>
      </c>
      <c r="S14">
        <f t="shared" si="3"/>
        <v>0.86659783140934354</v>
      </c>
      <c r="T14" s="10"/>
      <c r="U14">
        <f t="shared" si="3"/>
        <v>0.4585982447832993</v>
      </c>
    </row>
    <row r="15" spans="1:21" x14ac:dyDescent="0.45">
      <c r="A15" s="9">
        <v>2019</v>
      </c>
      <c r="B15" s="12">
        <v>0.88261765815985804</v>
      </c>
      <c r="C15" s="12">
        <v>0.81472927893251201</v>
      </c>
      <c r="D15" s="12">
        <v>1.2236705279195099</v>
      </c>
      <c r="E15" s="12">
        <v>0.939878042634682</v>
      </c>
      <c r="F15" s="12">
        <v>1.3974158082663299</v>
      </c>
      <c r="G15" s="12">
        <v>1.42270634581612</v>
      </c>
      <c r="H15" s="14"/>
      <c r="I15" s="12">
        <v>2.9559294044793001</v>
      </c>
      <c r="J15" s="12">
        <v>1.65852481756227</v>
      </c>
      <c r="L15" s="9">
        <v>2019</v>
      </c>
      <c r="M15">
        <f t="shared" si="2"/>
        <v>0.14282691131658939</v>
      </c>
      <c r="N15">
        <f t="shared" si="1"/>
        <v>0.11787524710245349</v>
      </c>
      <c r="O15">
        <f t="shared" si="1"/>
        <v>0.26817732890444107</v>
      </c>
      <c r="P15">
        <f t="shared" si="0"/>
        <v>0.16387236714347733</v>
      </c>
      <c r="Q15">
        <f t="shared" si="0"/>
        <v>0.33203559070631494</v>
      </c>
      <c r="R15">
        <f t="shared" si="0"/>
        <v>0.34133086344546976</v>
      </c>
      <c r="S15" s="10"/>
      <c r="T15">
        <f t="shared" si="3"/>
        <v>0.90485097337503517</v>
      </c>
      <c r="U15">
        <f t="shared" si="3"/>
        <v>0.42800347795576699</v>
      </c>
    </row>
    <row r="16" spans="1:21" x14ac:dyDescent="0.45">
      <c r="A16" s="9">
        <v>2020</v>
      </c>
      <c r="B16" s="12">
        <v>1.0739309802894299</v>
      </c>
      <c r="C16" s="12">
        <v>0.82168010615494502</v>
      </c>
      <c r="D16" s="12">
        <v>1.04316473900625</v>
      </c>
      <c r="E16" s="12">
        <v>1.04304335432377</v>
      </c>
      <c r="F16" s="12">
        <v>0.87233208568068799</v>
      </c>
      <c r="G16" s="12">
        <v>1.21292862610977</v>
      </c>
      <c r="H16" s="14"/>
      <c r="I16" s="14"/>
      <c r="J16" s="12">
        <v>1.65852481756227</v>
      </c>
      <c r="L16" s="9">
        <v>2020</v>
      </c>
      <c r="M16">
        <f t="shared" si="2"/>
        <v>0.21314212325414367</v>
      </c>
      <c r="N16">
        <f t="shared" si="1"/>
        <v>0.12042995099785542</v>
      </c>
      <c r="O16">
        <f t="shared" si="1"/>
        <v>0.20183431283996062</v>
      </c>
      <c r="P16">
        <f t="shared" si="0"/>
        <v>0.20178969916863057</v>
      </c>
      <c r="Q16">
        <f t="shared" si="0"/>
        <v>0.13904655665690663</v>
      </c>
      <c r="R16">
        <f t="shared" si="0"/>
        <v>0.2642292551688718</v>
      </c>
      <c r="S16" s="10"/>
      <c r="T16" s="10"/>
      <c r="U16">
        <f t="shared" si="3"/>
        <v>0.42800347795576699</v>
      </c>
    </row>
    <row r="17" spans="1:21" x14ac:dyDescent="0.45">
      <c r="A17" s="9">
        <v>2021</v>
      </c>
      <c r="B17" s="12">
        <v>1.32733335491598</v>
      </c>
      <c r="C17" s="12">
        <v>0.75187969924812004</v>
      </c>
      <c r="D17" s="12">
        <v>1.3064735357961501</v>
      </c>
      <c r="E17" s="12">
        <v>1.0404241219350501</v>
      </c>
      <c r="F17" s="12">
        <v>1.2230324365099301</v>
      </c>
      <c r="G17" s="12">
        <v>1.4590435159173401</v>
      </c>
      <c r="H17" s="12">
        <v>2.0157782201577801</v>
      </c>
      <c r="I17" s="14"/>
      <c r="J17" s="12">
        <v>1.5750272783338799</v>
      </c>
      <c r="L17" s="9">
        <v>2021</v>
      </c>
      <c r="M17">
        <f t="shared" si="2"/>
        <v>0.3062775174807813</v>
      </c>
      <c r="N17">
        <f t="shared" si="1"/>
        <v>9.4775540994683577E-2</v>
      </c>
      <c r="O17">
        <f t="shared" si="1"/>
        <v>0.29861070899058906</v>
      </c>
      <c r="P17">
        <f t="shared" si="0"/>
        <v>0.2008270276804327</v>
      </c>
      <c r="Q17">
        <f t="shared" si="0"/>
        <v>0.26794280507619583</v>
      </c>
      <c r="R17">
        <f t="shared" si="0"/>
        <v>0.35468621051924948</v>
      </c>
      <c r="S17">
        <f t="shared" si="3"/>
        <v>0.55930823205910263</v>
      </c>
      <c r="T17" s="10"/>
      <c r="U17">
        <f t="shared" si="3"/>
        <v>0.39731483013054064</v>
      </c>
    </row>
    <row r="18" spans="1:21" x14ac:dyDescent="0.45">
      <c r="A18" s="9">
        <v>2022</v>
      </c>
      <c r="B18" s="12">
        <v>1.2989836404152399</v>
      </c>
      <c r="C18" s="12">
        <v>0.83328301431072904</v>
      </c>
      <c r="D18" s="12">
        <v>1.10021572857423</v>
      </c>
      <c r="E18" s="12">
        <v>0.70769731874509501</v>
      </c>
      <c r="F18" s="12">
        <v>0.98677737065532101</v>
      </c>
      <c r="G18" s="12">
        <v>0.92319717759398301</v>
      </c>
      <c r="H18" s="14"/>
      <c r="I18" s="12">
        <v>3.0885230045503498</v>
      </c>
      <c r="J18" s="12">
        <v>0.64570466030319995</v>
      </c>
      <c r="L18" s="9">
        <v>2022</v>
      </c>
      <c r="M18">
        <f t="shared" si="2"/>
        <v>0.29585787622789145</v>
      </c>
      <c r="N18">
        <f t="shared" si="1"/>
        <v>0.12469447861665536</v>
      </c>
      <c r="O18">
        <f t="shared" si="1"/>
        <v>0.22280280775743838</v>
      </c>
      <c r="P18">
        <f t="shared" si="1"/>
        <v>7.8536768836037024E-2</v>
      </c>
      <c r="Q18">
        <f t="shared" si="1"/>
        <v>0.18110972496462602</v>
      </c>
      <c r="R18">
        <f t="shared" si="1"/>
        <v>0.1577414895465471</v>
      </c>
      <c r="S18" s="10"/>
      <c r="T18">
        <f t="shared" si="3"/>
        <v>0.95358436520984269</v>
      </c>
      <c r="U18">
        <f t="shared" si="3"/>
        <v>5.5752015174386632E-2</v>
      </c>
    </row>
    <row r="19" spans="1:21" x14ac:dyDescent="0.45">
      <c r="A19" s="9">
        <v>2023</v>
      </c>
      <c r="B19" s="12">
        <v>1.13464265967931</v>
      </c>
      <c r="C19" s="12">
        <v>0.77439651521568098</v>
      </c>
      <c r="D19" s="12">
        <v>1.2213507375813399</v>
      </c>
      <c r="E19" s="12">
        <v>0.97841918591076305</v>
      </c>
      <c r="F19" s="12">
        <v>1.12164258505721</v>
      </c>
      <c r="G19" s="12">
        <v>2.0614815508522102</v>
      </c>
      <c r="H19" s="12">
        <v>2.1815177683976801</v>
      </c>
      <c r="I19" s="14"/>
      <c r="J19" s="14"/>
      <c r="L19" s="9">
        <v>2023</v>
      </c>
      <c r="M19">
        <f t="shared" si="2"/>
        <v>0.23545606645404799</v>
      </c>
      <c r="N19">
        <f t="shared" si="1"/>
        <v>0.10305136135729084</v>
      </c>
      <c r="O19">
        <f t="shared" si="1"/>
        <v>0.26732471421214776</v>
      </c>
      <c r="P19">
        <f t="shared" si="1"/>
        <v>0.17803776152169973</v>
      </c>
      <c r="Q19">
        <f t="shared" si="1"/>
        <v>0.23067802490376912</v>
      </c>
      <c r="R19">
        <f t="shared" si="1"/>
        <v>0.57610601356359437</v>
      </c>
      <c r="S19">
        <f t="shared" si="3"/>
        <v>0.62022407070117114</v>
      </c>
      <c r="T19" s="10"/>
      <c r="U19" s="10"/>
    </row>
    <row r="20" spans="1:21" x14ac:dyDescent="0.45">
      <c r="A20" s="9">
        <v>2024</v>
      </c>
      <c r="B20" s="12">
        <v>1.02515892201629</v>
      </c>
      <c r="C20" s="14"/>
      <c r="D20" s="14"/>
      <c r="E20" s="14"/>
      <c r="F20" s="14"/>
      <c r="G20" s="14"/>
      <c r="H20" s="14"/>
      <c r="I20" s="14"/>
      <c r="J20" s="14"/>
      <c r="L20" s="9">
        <v>2024</v>
      </c>
      <c r="M20">
        <f t="shared" si="2"/>
        <v>0.19521646300250725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1.2427510208241204</v>
      </c>
      <c r="C21" s="15">
        <f>AVERAGE(C2:C19)</f>
        <v>0.78142832437808363</v>
      </c>
      <c r="D21" s="15">
        <f t="shared" ref="D21:F21" si="4">AVERAGE(D2:D19)</f>
        <v>1.164314112576154</v>
      </c>
      <c r="E21" s="15">
        <f t="shared" si="4"/>
        <v>1.0245947179408068</v>
      </c>
      <c r="F21" s="15">
        <f t="shared" si="4"/>
        <v>1.3525344883569632</v>
      </c>
      <c r="G21" s="15">
        <f>AVERAGE(G10:G19,G8,G5,G2)</f>
        <v>1.4558257768108664</v>
      </c>
      <c r="H21" s="15">
        <f>AVERAGE(H19,H17,H14,H11,H6,H7,H8,)</f>
        <v>2.1219591729105676</v>
      </c>
      <c r="I21" s="15">
        <f>AVERAGE(I18,I15,I13,I11,I9,I7,)</f>
        <v>2.1119805880891129</v>
      </c>
      <c r="J21" s="15">
        <f>AVERAGE(J11:J18)</f>
        <v>1.4963231827754422</v>
      </c>
      <c r="L21" t="s">
        <v>1273</v>
      </c>
      <c r="M21" s="15">
        <f>AVERAGE(M2:M20)</f>
        <v>0.27519016464178725</v>
      </c>
      <c r="N21" s="15">
        <f>AVERAGE(N2:N19)</f>
        <v>0.10563582931830351</v>
      </c>
      <c r="O21" s="15">
        <f t="shared" ref="O21:Q21" si="5">AVERAGE(O2:O19)</f>
        <v>0.24636149883958616</v>
      </c>
      <c r="P21" s="15">
        <f t="shared" si="5"/>
        <v>0.1950090956916373</v>
      </c>
      <c r="Q21" s="15">
        <f t="shared" si="5"/>
        <v>0.31553993067419789</v>
      </c>
      <c r="R21" s="15">
        <f>AVERAGE(R10:R19,R8,R5,R2)</f>
        <v>0.37556468571228829</v>
      </c>
      <c r="S21" s="15">
        <f>AVERAGE(S19,S17,S14,S11,S6,S7,S8,)</f>
        <v>0.62103017941271255</v>
      </c>
      <c r="T21" s="15">
        <f>AVERAGE(T18,T15,T13,T11,T9,T7,)</f>
        <v>0.62060497599727305</v>
      </c>
      <c r="U21" s="15">
        <f>AVERAGE(U11:U18)</f>
        <v>0.36838796242502381</v>
      </c>
    </row>
    <row r="22" spans="1:21" x14ac:dyDescent="0.45">
      <c r="A22" t="s">
        <v>1274</v>
      </c>
      <c r="B22">
        <f>VARP(B2:B20)</f>
        <v>3.8890247664063064E-2</v>
      </c>
      <c r="C22">
        <f>VARP(C2:C19)</f>
        <v>1.4324241566238405E-2</v>
      </c>
      <c r="D22">
        <f t="shared" ref="D22:F22" si="6">VARP(D2:D19)</f>
        <v>1.2159842627090856E-2</v>
      </c>
      <c r="E22">
        <f t="shared" si="6"/>
        <v>1.6494802325512984E-2</v>
      </c>
      <c r="F22">
        <f t="shared" si="6"/>
        <v>0.13249212192890999</v>
      </c>
      <c r="G22">
        <f>VARP(G10:G19,G8,G5,G2)</f>
        <v>9.5268992892914406E-2</v>
      </c>
      <c r="H22">
        <f>VARP(H6,H7,H8,H11,H14,H17,H19,)</f>
        <v>0.79721084058044411</v>
      </c>
      <c r="I22">
        <f>VARP(I7,I9,I11,I13,I15,I18,)</f>
        <v>1.3024817489463498</v>
      </c>
      <c r="J22">
        <f>VARP(J11:J18)</f>
        <v>0.11081751586533839</v>
      </c>
      <c r="L22" t="s">
        <v>1282</v>
      </c>
      <c r="M22">
        <f>MIN(M2:M20)</f>
        <v>0.14282691131658939</v>
      </c>
      <c r="N22">
        <f t="shared" ref="N22:U22" si="7">MIN(N2:N20)</f>
        <v>0</v>
      </c>
      <c r="O22">
        <f t="shared" si="7"/>
        <v>0.14813671372811382</v>
      </c>
      <c r="P22">
        <f t="shared" si="7"/>
        <v>7.8536768836037024E-2</v>
      </c>
      <c r="Q22">
        <f t="shared" si="7"/>
        <v>0.12830573480229077</v>
      </c>
      <c r="R22">
        <f t="shared" si="7"/>
        <v>0.1577414895465471</v>
      </c>
      <c r="S22">
        <f t="shared" si="7"/>
        <v>0.54960948830320455</v>
      </c>
      <c r="T22">
        <f t="shared" si="7"/>
        <v>0.26797979851032455</v>
      </c>
      <c r="U22">
        <f t="shared" si="7"/>
        <v>5.5752015174386632E-2</v>
      </c>
    </row>
    <row r="23" spans="1:21" x14ac:dyDescent="0.45">
      <c r="L23" t="s">
        <v>1283</v>
      </c>
      <c r="M23">
        <f>MAX(M2:M20)</f>
        <v>0.43559912450196819</v>
      </c>
      <c r="N23">
        <f t="shared" ref="N23:U23" si="8">MAX(N2:N20)</f>
        <v>0.20547671794500724</v>
      </c>
      <c r="O23">
        <f t="shared" si="8"/>
        <v>0.29906562544379772</v>
      </c>
      <c r="P23">
        <f t="shared" si="8"/>
        <v>0.28895264803088311</v>
      </c>
      <c r="Q23">
        <f t="shared" si="8"/>
        <v>0.6042079339723585</v>
      </c>
      <c r="R23">
        <f t="shared" si="8"/>
        <v>0.57610601356359437</v>
      </c>
      <c r="S23">
        <f t="shared" si="8"/>
        <v>1</v>
      </c>
      <c r="T23">
        <f t="shared" si="8"/>
        <v>0.96515418963905875</v>
      </c>
      <c r="U23">
        <f t="shared" si="8"/>
        <v>0.4585982447832993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3"/>
  <sheetViews>
    <sheetView zoomScale="59" workbookViewId="0">
      <selection activeCell="A21" activeCellId="1" sqref="A1:J1 A21:J21"/>
    </sheetView>
  </sheetViews>
  <sheetFormatPr defaultColWidth="10.85546875" defaultRowHeight="15.9" x14ac:dyDescent="0.45"/>
  <cols>
    <col min="2" max="2" width="22" customWidth="1"/>
    <col min="3" max="3" width="22.140625" customWidth="1"/>
    <col min="4" max="4" width="19.640625" customWidth="1"/>
    <col min="5" max="5" width="21.35546875" customWidth="1"/>
    <col min="6" max="6" width="21.140625" customWidth="1"/>
    <col min="7" max="7" width="20.85546875" customWidth="1"/>
    <col min="8" max="8" width="28.85546875" customWidth="1"/>
    <col min="9" max="9" width="23.5" customWidth="1"/>
    <col min="10" max="10" width="25.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4.7966631908237698</v>
      </c>
      <c r="C2" s="1">
        <v>2.2367470275241401</v>
      </c>
      <c r="D2" s="1">
        <v>2.08717292544637</v>
      </c>
      <c r="E2" s="1">
        <v>1.7305415279366001</v>
      </c>
      <c r="F2" s="1">
        <v>2.1704334464434298</v>
      </c>
      <c r="G2" s="11">
        <v>2.3933902943985399</v>
      </c>
      <c r="H2" s="10"/>
      <c r="I2" s="10"/>
      <c r="J2" s="10"/>
      <c r="K2" t="s">
        <v>1272</v>
      </c>
      <c r="L2" s="9">
        <v>2006</v>
      </c>
      <c r="M2">
        <f>((B2)-($K$3))/(($K$4)-($K$3))</f>
        <v>0.71340250980636899</v>
      </c>
      <c r="N2">
        <f>((C2)-($K$3))/(($K$4)-($K$3))</f>
        <v>0.27085383770090038</v>
      </c>
      <c r="O2">
        <f>((D2)-($K$3))/(($K$4)-($K$3))</f>
        <v>0.24499602985356694</v>
      </c>
      <c r="P2">
        <f t="shared" ref="P2:R17" si="0">((E2)-($K$3))/(($K$4)-($K$3))</f>
        <v>0.18334293602894972</v>
      </c>
      <c r="Q2">
        <f t="shared" si="0"/>
        <v>0.25938979537382684</v>
      </c>
      <c r="R2" s="10"/>
      <c r="S2" s="10"/>
      <c r="T2" s="10"/>
      <c r="U2" s="10"/>
    </row>
    <row r="3" spans="1:21" x14ac:dyDescent="0.45">
      <c r="A3" s="9">
        <v>2007</v>
      </c>
      <c r="B3" s="1">
        <v>3.42332312830503</v>
      </c>
      <c r="C3" s="1">
        <v>2.5419982316534</v>
      </c>
      <c r="D3" s="1">
        <v>2.13461869512824</v>
      </c>
      <c r="E3" s="1">
        <v>2.3422618776373199</v>
      </c>
      <c r="F3" s="1">
        <v>1.7453942934172</v>
      </c>
      <c r="G3" s="10"/>
      <c r="H3" s="10"/>
      <c r="I3" s="10"/>
      <c r="J3" s="10"/>
      <c r="K3">
        <f>MIN(B2:J20)</f>
        <v>0.66999706141639703</v>
      </c>
      <c r="L3" s="9">
        <v>2007</v>
      </c>
      <c r="M3">
        <f>((B3)-($K$3))/(($K$4)-($K$3))</f>
        <v>0.47598464834268783</v>
      </c>
      <c r="N3">
        <f t="shared" ref="N3:R19" si="1">((C3)-($K$3))/(($K$4)-($K$3))</f>
        <v>0.32362451706247591</v>
      </c>
      <c r="O3">
        <f t="shared" si="1"/>
        <v>0.25319827595473188</v>
      </c>
      <c r="P3">
        <f t="shared" si="0"/>
        <v>0.28909484788492401</v>
      </c>
      <c r="Q3">
        <f t="shared" si="0"/>
        <v>0.18591062622707755</v>
      </c>
      <c r="R3" s="10"/>
      <c r="S3" s="10"/>
      <c r="T3" s="10"/>
      <c r="U3" s="10"/>
    </row>
    <row r="4" spans="1:21" x14ac:dyDescent="0.45">
      <c r="A4" s="9">
        <v>2008</v>
      </c>
      <c r="B4" s="1">
        <v>4.3487472853435003</v>
      </c>
      <c r="C4" s="1">
        <v>2.5343811394891902</v>
      </c>
      <c r="D4" s="1">
        <v>2.8144049111581801</v>
      </c>
      <c r="E4" s="1">
        <v>3.2410158571294501</v>
      </c>
      <c r="F4" s="1">
        <v>2.6423772376786698</v>
      </c>
      <c r="G4" s="10"/>
      <c r="H4" s="10"/>
      <c r="I4" s="10"/>
      <c r="J4" s="10"/>
      <c r="K4">
        <f>MAX(B2:J20)</f>
        <v>6.4544820788961204</v>
      </c>
      <c r="L4" s="9">
        <v>2008</v>
      </c>
      <c r="M4">
        <f t="shared" ref="M4:M20" si="2">((B4)-($K$3))/(($K$4)-($K$3))</f>
        <v>0.63596849379167719</v>
      </c>
      <c r="N4">
        <f t="shared" si="1"/>
        <v>0.32230770283593846</v>
      </c>
      <c r="O4">
        <f t="shared" si="1"/>
        <v>0.37071715861684307</v>
      </c>
      <c r="P4">
        <f t="shared" si="0"/>
        <v>0.444468053412512</v>
      </c>
      <c r="Q4">
        <f t="shared" si="0"/>
        <v>0.34097766184925321</v>
      </c>
      <c r="R4" s="10"/>
      <c r="S4" s="10"/>
      <c r="T4" s="10"/>
      <c r="U4" s="10"/>
    </row>
    <row r="5" spans="1:21" x14ac:dyDescent="0.45">
      <c r="A5" s="9">
        <v>2009</v>
      </c>
      <c r="B5" s="1">
        <v>3.6381377195427902</v>
      </c>
      <c r="C5" s="1">
        <v>2.8880866425992702</v>
      </c>
      <c r="D5" s="1">
        <v>3.0911617984549502</v>
      </c>
      <c r="E5" s="1">
        <v>3.4492185178582</v>
      </c>
      <c r="F5" s="1">
        <v>3.5593841642228701</v>
      </c>
      <c r="G5" s="11">
        <v>2.18022627680446</v>
      </c>
      <c r="H5" s="10"/>
      <c r="I5" s="10"/>
      <c r="J5" s="10"/>
      <c r="L5" s="9">
        <v>2009</v>
      </c>
      <c r="M5">
        <f t="shared" si="2"/>
        <v>0.51312098642440607</v>
      </c>
      <c r="N5">
        <f t="shared" si="1"/>
        <v>0.38345497904829667</v>
      </c>
      <c r="O5">
        <f t="shared" si="1"/>
        <v>0.41856184772234822</v>
      </c>
      <c r="P5">
        <f t="shared" si="0"/>
        <v>0.48046134583173294</v>
      </c>
      <c r="Q5">
        <f t="shared" si="0"/>
        <v>0.49950636816851279</v>
      </c>
      <c r="R5" s="10"/>
      <c r="S5" s="10"/>
      <c r="T5" s="10"/>
      <c r="U5" s="10"/>
    </row>
    <row r="6" spans="1:21" x14ac:dyDescent="0.45">
      <c r="A6" s="9">
        <v>2010</v>
      </c>
      <c r="B6" s="1">
        <v>4.1912049176804302</v>
      </c>
      <c r="C6" s="1">
        <v>1.9657399606852</v>
      </c>
      <c r="D6" s="1">
        <v>2.4852546916890002</v>
      </c>
      <c r="E6" s="1">
        <v>3.07909079986455</v>
      </c>
      <c r="F6" s="1">
        <v>5.3948492615647501</v>
      </c>
      <c r="G6" s="10"/>
      <c r="H6" s="1">
        <v>1.7742868337095801</v>
      </c>
      <c r="I6" s="10"/>
      <c r="J6" s="10"/>
      <c r="L6" s="9">
        <v>2010</v>
      </c>
      <c r="M6">
        <f t="shared" si="2"/>
        <v>0.60873316217840412</v>
      </c>
      <c r="N6">
        <f t="shared" si="1"/>
        <v>0.22400315591678252</v>
      </c>
      <c r="O6">
        <f t="shared" si="1"/>
        <v>0.31381490742688506</v>
      </c>
      <c r="P6">
        <f t="shared" si="0"/>
        <v>0.41647505891506054</v>
      </c>
      <c r="Q6">
        <f t="shared" si="0"/>
        <v>0.81681466645183776</v>
      </c>
      <c r="R6" s="10"/>
      <c r="S6">
        <f t="shared" ref="S6:U19" si="3">((H6)-($K$3))/(($K$4)-($K$3))</f>
        <v>0.19090545985618571</v>
      </c>
      <c r="T6" s="10"/>
      <c r="U6" s="10"/>
    </row>
    <row r="7" spans="1:21" x14ac:dyDescent="0.45">
      <c r="A7" s="9">
        <v>2011</v>
      </c>
      <c r="B7" s="1">
        <v>4.4812919928496502</v>
      </c>
      <c r="C7" s="1">
        <v>2.13123359580052</v>
      </c>
      <c r="D7" s="1">
        <v>2.4193445100475102</v>
      </c>
      <c r="E7" s="1">
        <v>2.52925996123657</v>
      </c>
      <c r="F7" s="1">
        <v>3.0692532049108001</v>
      </c>
      <c r="G7" s="10"/>
      <c r="H7" s="1">
        <v>1.1267125787847001</v>
      </c>
      <c r="I7" s="1">
        <v>1.48603262607953</v>
      </c>
      <c r="J7" s="10"/>
      <c r="L7" s="9">
        <v>2011</v>
      </c>
      <c r="M7">
        <f t="shared" si="2"/>
        <v>0.65888232399533797</v>
      </c>
      <c r="N7">
        <f t="shared" si="1"/>
        <v>0.25261307272272576</v>
      </c>
      <c r="O7">
        <f t="shared" si="1"/>
        <v>0.30242060327667625</v>
      </c>
      <c r="P7">
        <f t="shared" si="0"/>
        <v>0.32142237281310243</v>
      </c>
      <c r="Q7">
        <f t="shared" si="0"/>
        <v>0.41477437252309618</v>
      </c>
      <c r="R7" s="10"/>
      <c r="S7">
        <f t="shared" si="3"/>
        <v>7.8955259800688737E-2</v>
      </c>
      <c r="T7">
        <f t="shared" si="3"/>
        <v>0.14107315728145431</v>
      </c>
      <c r="U7" s="10"/>
    </row>
    <row r="8" spans="1:21" x14ac:dyDescent="0.45">
      <c r="A8" s="9">
        <v>2012</v>
      </c>
      <c r="B8" s="1">
        <v>5.9066053293984897</v>
      </c>
      <c r="C8" s="1">
        <v>2.30096640589047</v>
      </c>
      <c r="D8" s="1">
        <v>2.5581395348837201</v>
      </c>
      <c r="E8" s="1">
        <v>2.99329427688747</v>
      </c>
      <c r="F8" s="1">
        <v>2.11492178098676</v>
      </c>
      <c r="G8" s="11">
        <v>2.3942610734282099</v>
      </c>
      <c r="H8" s="1">
        <v>0.66999706141639703</v>
      </c>
      <c r="I8" s="10"/>
      <c r="J8" s="10"/>
      <c r="L8" s="9">
        <v>2012</v>
      </c>
      <c r="M8">
        <f t="shared" si="2"/>
        <v>0.90528512947271178</v>
      </c>
      <c r="N8">
        <f t="shared" si="1"/>
        <v>0.2819558421442121</v>
      </c>
      <c r="O8">
        <f t="shared" si="1"/>
        <v>0.32641496481738302</v>
      </c>
      <c r="P8">
        <f t="shared" si="0"/>
        <v>0.40164287891669986</v>
      </c>
      <c r="Q8">
        <f t="shared" si="0"/>
        <v>0.24979314756699131</v>
      </c>
      <c r="R8" s="10"/>
      <c r="S8">
        <f t="shared" si="3"/>
        <v>0</v>
      </c>
      <c r="T8" s="10"/>
      <c r="U8" s="10"/>
    </row>
    <row r="9" spans="1:21" x14ac:dyDescent="0.45">
      <c r="A9" s="9">
        <v>2013</v>
      </c>
      <c r="B9" s="1">
        <v>4.4515306122448903</v>
      </c>
      <c r="C9" s="1">
        <v>2.0793950850661602</v>
      </c>
      <c r="D9" s="1">
        <v>2.0266082419245501</v>
      </c>
      <c r="E9" s="1">
        <v>2.5294359635761201</v>
      </c>
      <c r="F9" s="1">
        <v>2.05517417814352</v>
      </c>
      <c r="G9" s="10"/>
      <c r="H9" s="10"/>
      <c r="I9" s="1">
        <v>1.38143260916829</v>
      </c>
      <c r="J9" s="10"/>
      <c r="L9" s="9">
        <v>2013</v>
      </c>
      <c r="M9">
        <f t="shared" si="2"/>
        <v>0.65373728852289292</v>
      </c>
      <c r="N9">
        <f t="shared" si="1"/>
        <v>0.24365142608042092</v>
      </c>
      <c r="O9">
        <f t="shared" si="1"/>
        <v>0.23452583530058532</v>
      </c>
      <c r="P9">
        <f t="shared" si="0"/>
        <v>0.32145279943518168</v>
      </c>
      <c r="Q9">
        <f t="shared" si="0"/>
        <v>0.23946420684665184</v>
      </c>
      <c r="R9" s="10"/>
      <c r="S9" s="10"/>
      <c r="T9">
        <f t="shared" si="3"/>
        <v>0.12299030001842109</v>
      </c>
      <c r="U9" s="10"/>
    </row>
    <row r="10" spans="1:21" x14ac:dyDescent="0.45">
      <c r="A10" s="9">
        <v>2014</v>
      </c>
      <c r="B10" s="1">
        <v>4.6802366530497199</v>
      </c>
      <c r="C10" s="1">
        <v>1.8933969769291901</v>
      </c>
      <c r="D10" s="1">
        <v>2.6439927165081798</v>
      </c>
      <c r="E10" s="1">
        <v>2.9456671894637299</v>
      </c>
      <c r="F10" s="1">
        <v>1.8999853565675699</v>
      </c>
      <c r="G10" s="1">
        <v>1.4286991906273701</v>
      </c>
      <c r="H10" s="10"/>
      <c r="I10" s="10"/>
      <c r="J10" s="10"/>
      <c r="L10" s="9">
        <v>2014</v>
      </c>
      <c r="M10">
        <f t="shared" si="2"/>
        <v>0.69327512812550562</v>
      </c>
      <c r="N10">
        <f t="shared" si="1"/>
        <v>0.21149677314676896</v>
      </c>
      <c r="O10">
        <f t="shared" si="1"/>
        <v>0.34125693974946875</v>
      </c>
      <c r="P10">
        <f t="shared" si="0"/>
        <v>0.39340928728670693</v>
      </c>
      <c r="Q10">
        <f t="shared" si="0"/>
        <v>0.21263574742338495</v>
      </c>
      <c r="R10">
        <f t="shared" si="0"/>
        <v>0.13116156873400225</v>
      </c>
      <c r="S10" s="10"/>
      <c r="T10" s="10"/>
      <c r="U10" s="10"/>
    </row>
    <row r="11" spans="1:21" x14ac:dyDescent="0.45">
      <c r="A11" s="9">
        <v>2015</v>
      </c>
      <c r="B11" s="1">
        <v>4.1226762406060704</v>
      </c>
      <c r="C11" s="1">
        <v>1.50083379655364</v>
      </c>
      <c r="D11" s="1">
        <v>2.2600346190274001</v>
      </c>
      <c r="E11" s="1">
        <v>2.1301853926974501</v>
      </c>
      <c r="F11" s="1">
        <v>2.9568523610686701</v>
      </c>
      <c r="G11" s="1">
        <v>2.40798848880952</v>
      </c>
      <c r="H11" s="1">
        <v>1.5308892186312399</v>
      </c>
      <c r="I11" s="1">
        <v>1.41860909438288</v>
      </c>
      <c r="J11" s="1">
        <v>2.15024175478595</v>
      </c>
      <c r="L11" s="9">
        <v>2015</v>
      </c>
      <c r="M11">
        <f t="shared" si="2"/>
        <v>0.59688618239242874</v>
      </c>
      <c r="N11">
        <f t="shared" si="1"/>
        <v>0.14363192792903717</v>
      </c>
      <c r="O11">
        <f t="shared" si="1"/>
        <v>0.27487970887748553</v>
      </c>
      <c r="P11">
        <f t="shared" si="0"/>
        <v>0.25243186331516354</v>
      </c>
      <c r="Q11">
        <f t="shared" si="0"/>
        <v>0.39534293765854484</v>
      </c>
      <c r="R11">
        <f t="shared" si="0"/>
        <v>0.30045741706326673</v>
      </c>
      <c r="S11">
        <f t="shared" si="3"/>
        <v>0.14882779618468614</v>
      </c>
      <c r="T11">
        <f t="shared" si="3"/>
        <v>0.12941723086917944</v>
      </c>
      <c r="U11">
        <f t="shared" si="3"/>
        <v>0.25589913171120798</v>
      </c>
    </row>
    <row r="12" spans="1:21" x14ac:dyDescent="0.45">
      <c r="A12" s="9">
        <v>2016</v>
      </c>
      <c r="B12" s="1">
        <v>5.1054131054131</v>
      </c>
      <c r="C12" s="1">
        <v>2.2448788700776299</v>
      </c>
      <c r="D12" s="1">
        <v>2.43235886547988</v>
      </c>
      <c r="E12" s="1">
        <v>2.3347150692961498</v>
      </c>
      <c r="F12" s="1">
        <v>1.8010717120931401</v>
      </c>
      <c r="G12" s="1">
        <v>1.6898994145994299</v>
      </c>
      <c r="H12" s="10"/>
      <c r="I12" s="10"/>
      <c r="J12" s="1">
        <v>2.0945933972461899</v>
      </c>
      <c r="L12" s="9">
        <v>2016</v>
      </c>
      <c r="M12">
        <f t="shared" si="2"/>
        <v>0.76677803306493753</v>
      </c>
      <c r="N12">
        <f t="shared" si="1"/>
        <v>0.27225964003748121</v>
      </c>
      <c r="O12">
        <f t="shared" si="1"/>
        <v>0.30467047606449449</v>
      </c>
      <c r="P12">
        <f t="shared" si="0"/>
        <v>0.2877901840612016</v>
      </c>
      <c r="Q12">
        <f t="shared" si="0"/>
        <v>0.1955359288266508</v>
      </c>
      <c r="R12">
        <f t="shared" si="0"/>
        <v>0.17631688043119872</v>
      </c>
      <c r="S12" s="10"/>
      <c r="T12" s="10"/>
      <c r="U12">
        <f t="shared" si="3"/>
        <v>0.24627885309148637</v>
      </c>
    </row>
    <row r="13" spans="1:21" x14ac:dyDescent="0.45">
      <c r="A13" s="9">
        <v>2017</v>
      </c>
      <c r="B13" s="1">
        <v>3.62120953518802</v>
      </c>
      <c r="C13" s="1">
        <v>2.6717557251908302</v>
      </c>
      <c r="D13" s="1">
        <v>1.95749566626893</v>
      </c>
      <c r="E13" s="1">
        <v>2.3745333071330301</v>
      </c>
      <c r="F13" s="1">
        <v>4.3627103076858802</v>
      </c>
      <c r="G13" s="1">
        <v>1.6706724489262701</v>
      </c>
      <c r="H13" s="10"/>
      <c r="I13" s="1">
        <v>0.86272898732049796</v>
      </c>
      <c r="J13" s="1">
        <v>2.1695764229654699</v>
      </c>
      <c r="L13" s="9">
        <v>2017</v>
      </c>
      <c r="M13">
        <f t="shared" si="2"/>
        <v>0.5101945056221191</v>
      </c>
      <c r="N13">
        <f t="shared" si="1"/>
        <v>0.346056504204862</v>
      </c>
      <c r="O13">
        <f t="shared" si="1"/>
        <v>0.22257791332537513</v>
      </c>
      <c r="P13">
        <f t="shared" si="0"/>
        <v>0.29467381116310548</v>
      </c>
      <c r="Q13">
        <f t="shared" si="0"/>
        <v>0.63838236854460439</v>
      </c>
      <c r="R13">
        <f t="shared" si="0"/>
        <v>0.17299299496601742</v>
      </c>
      <c r="S13" s="10"/>
      <c r="T13">
        <f t="shared" si="3"/>
        <v>3.3318770006612181E-2</v>
      </c>
      <c r="U13">
        <f t="shared" si="3"/>
        <v>0.25924163638035208</v>
      </c>
    </row>
    <row r="14" spans="1:21" x14ac:dyDescent="0.45">
      <c r="A14" s="9">
        <v>2018</v>
      </c>
      <c r="B14" s="1">
        <v>5.0103387943375202</v>
      </c>
      <c r="C14" s="1">
        <v>2.3873141263940498</v>
      </c>
      <c r="D14" s="1">
        <v>2.58423230382739</v>
      </c>
      <c r="E14" s="1">
        <v>3.0772171253822602</v>
      </c>
      <c r="F14" s="1">
        <v>3.3787643842324302</v>
      </c>
      <c r="G14" s="1">
        <v>1.7942532509242399</v>
      </c>
      <c r="H14" s="1">
        <v>1.2715625361787499</v>
      </c>
      <c r="I14" s="10"/>
      <c r="J14" s="1">
        <v>2.18365964584072</v>
      </c>
      <c r="L14" s="9">
        <v>2018</v>
      </c>
      <c r="M14">
        <f t="shared" si="2"/>
        <v>0.75034194397692333</v>
      </c>
      <c r="N14">
        <f t="shared" si="1"/>
        <v>0.29688331109653054</v>
      </c>
      <c r="O14">
        <f t="shared" si="1"/>
        <v>0.33092578451262328</v>
      </c>
      <c r="P14">
        <f t="shared" si="0"/>
        <v>0.41615114512210793</v>
      </c>
      <c r="Q14">
        <f t="shared" si="0"/>
        <v>0.46828150036357641</v>
      </c>
      <c r="R14">
        <f t="shared" si="0"/>
        <v>0.19435717892094684</v>
      </c>
      <c r="S14">
        <f t="shared" si="3"/>
        <v>0.10399637529434773</v>
      </c>
      <c r="T14" s="10"/>
      <c r="U14">
        <f t="shared" si="3"/>
        <v>0.26167629094902894</v>
      </c>
    </row>
    <row r="15" spans="1:21" x14ac:dyDescent="0.45">
      <c r="A15" s="9">
        <v>2019</v>
      </c>
      <c r="B15" s="1">
        <v>4.4682518944342799</v>
      </c>
      <c r="C15" s="1">
        <v>2.9574031306132902</v>
      </c>
      <c r="D15" s="1">
        <v>2.1813257236826198</v>
      </c>
      <c r="E15" s="1">
        <v>2.8914478657461</v>
      </c>
      <c r="F15" s="1">
        <v>4.3515117264764003</v>
      </c>
      <c r="G15" s="1">
        <v>2.7148891736674701</v>
      </c>
      <c r="H15" s="10"/>
      <c r="I15" s="1">
        <v>0.77820208483847597</v>
      </c>
      <c r="J15" s="1">
        <v>2.3535974911042699</v>
      </c>
      <c r="L15" s="9">
        <v>2019</v>
      </c>
      <c r="M15">
        <f t="shared" si="2"/>
        <v>0.65662800085750195</v>
      </c>
      <c r="N15">
        <f t="shared" si="1"/>
        <v>0.39543815262460597</v>
      </c>
      <c r="O15">
        <f t="shared" si="1"/>
        <v>0.26127281127001734</v>
      </c>
      <c r="P15">
        <f t="shared" si="0"/>
        <v>0.3840360546560081</v>
      </c>
      <c r="Q15">
        <f t="shared" si="0"/>
        <v>0.63644639997080055</v>
      </c>
      <c r="R15">
        <f t="shared" si="0"/>
        <v>0.35351325244542242</v>
      </c>
      <c r="S15" s="10"/>
      <c r="T15">
        <f t="shared" si="3"/>
        <v>1.8706077221239552E-2</v>
      </c>
      <c r="U15">
        <f t="shared" si="3"/>
        <v>0.29105450607968048</v>
      </c>
    </row>
    <row r="16" spans="1:21" x14ac:dyDescent="0.45">
      <c r="A16" s="9">
        <v>2020</v>
      </c>
      <c r="B16" s="1">
        <v>4.7246414773099303</v>
      </c>
      <c r="C16" s="1">
        <v>2.8171889353883799</v>
      </c>
      <c r="D16" s="1">
        <v>2.59677125321558</v>
      </c>
      <c r="E16" s="1">
        <v>2.62250900515691</v>
      </c>
      <c r="F16" s="1">
        <v>1.51024894128859</v>
      </c>
      <c r="G16" s="1">
        <v>2.3065527971923601</v>
      </c>
      <c r="H16" s="10"/>
      <c r="I16" s="10"/>
      <c r="J16" s="1">
        <v>2.3535974911042699</v>
      </c>
      <c r="L16" s="9">
        <v>2020</v>
      </c>
      <c r="M16">
        <f t="shared" si="2"/>
        <v>0.70095166702672618</v>
      </c>
      <c r="N16">
        <f t="shared" si="1"/>
        <v>0.37119845024812698</v>
      </c>
      <c r="O16">
        <f t="shared" si="1"/>
        <v>0.33309347089270713</v>
      </c>
      <c r="P16">
        <f t="shared" si="0"/>
        <v>0.33754291658468405</v>
      </c>
      <c r="Q16">
        <f t="shared" si="0"/>
        <v>0.14525958271706049</v>
      </c>
      <c r="R16">
        <f t="shared" si="0"/>
        <v>0.28292159644818365</v>
      </c>
      <c r="S16" s="10"/>
      <c r="T16" s="10"/>
      <c r="U16">
        <f t="shared" si="3"/>
        <v>0.29105450607968048</v>
      </c>
    </row>
    <row r="17" spans="1:21" x14ac:dyDescent="0.45">
      <c r="A17" s="9">
        <v>2021</v>
      </c>
      <c r="B17" s="1">
        <v>5.6363106607530096</v>
      </c>
      <c r="C17" s="1">
        <v>2.7743409155800798</v>
      </c>
      <c r="D17" s="1">
        <v>2.6819223824883802</v>
      </c>
      <c r="E17" s="1">
        <v>1.8273691186215999</v>
      </c>
      <c r="F17" s="1">
        <v>2.7035453859693201</v>
      </c>
      <c r="G17" s="1">
        <v>1.81658690414061</v>
      </c>
      <c r="H17" s="1">
        <v>1.2725798127257899</v>
      </c>
      <c r="I17" s="10"/>
      <c r="J17" s="1">
        <v>2.53965241867893</v>
      </c>
      <c r="L17" s="9">
        <v>2021</v>
      </c>
      <c r="M17">
        <f t="shared" si="2"/>
        <v>0.85855760440717943</v>
      </c>
      <c r="N17">
        <f t="shared" si="1"/>
        <v>0.3637910458415427</v>
      </c>
      <c r="O17">
        <f t="shared" si="1"/>
        <v>0.34781407765640138</v>
      </c>
      <c r="P17">
        <f t="shared" si="0"/>
        <v>0.20008212549739909</v>
      </c>
      <c r="Q17">
        <f t="shared" si="0"/>
        <v>0.35155218112033965</v>
      </c>
      <c r="R17">
        <f t="shared" si="0"/>
        <v>0.19821813683662673</v>
      </c>
      <c r="S17">
        <f t="shared" si="3"/>
        <v>0.10417223823529509</v>
      </c>
      <c r="T17" s="10"/>
      <c r="U17">
        <f t="shared" si="3"/>
        <v>0.3232189817438812</v>
      </c>
    </row>
    <row r="18" spans="1:21" x14ac:dyDescent="0.45">
      <c r="A18" s="9">
        <v>2022</v>
      </c>
      <c r="B18" s="1">
        <v>6.0166313386597103</v>
      </c>
      <c r="C18" s="1">
        <v>2.6870358070164801</v>
      </c>
      <c r="D18" s="1">
        <v>2.3906648362423999</v>
      </c>
      <c r="E18" s="1">
        <v>2.4384466191907301</v>
      </c>
      <c r="F18" s="1">
        <v>1.7430255550036999</v>
      </c>
      <c r="G18" s="1">
        <v>1.80625534746648</v>
      </c>
      <c r="H18" s="10"/>
      <c r="I18" s="1">
        <v>1.1980391725835799</v>
      </c>
      <c r="J18" s="1">
        <v>3.11622683885457</v>
      </c>
      <c r="L18" s="9">
        <v>2022</v>
      </c>
      <c r="M18">
        <f t="shared" si="2"/>
        <v>0.92430601187256944</v>
      </c>
      <c r="N18">
        <f t="shared" si="1"/>
        <v>0.34869806724452351</v>
      </c>
      <c r="O18">
        <f t="shared" si="1"/>
        <v>0.29746256920476749</v>
      </c>
      <c r="P18">
        <f t="shared" si="1"/>
        <v>0.30572290401485719</v>
      </c>
      <c r="Q18">
        <f t="shared" si="1"/>
        <v>0.18550112764486285</v>
      </c>
      <c r="R18">
        <f t="shared" si="1"/>
        <v>0.19643205620146045</v>
      </c>
      <c r="S18" s="10"/>
      <c r="T18">
        <f t="shared" si="3"/>
        <v>9.128593290008187E-2</v>
      </c>
      <c r="U18">
        <f t="shared" si="3"/>
        <v>0.42289499757473403</v>
      </c>
    </row>
    <row r="19" spans="1:21" x14ac:dyDescent="0.45">
      <c r="A19" s="9">
        <v>2023</v>
      </c>
      <c r="B19" s="1">
        <v>6.4544820788961204</v>
      </c>
      <c r="C19" s="1">
        <v>2.73458769435537</v>
      </c>
      <c r="D19" s="1">
        <v>2.8339153832942099</v>
      </c>
      <c r="E19" s="1">
        <v>2.5294359635761201</v>
      </c>
      <c r="F19" s="1">
        <v>1.50012589036979</v>
      </c>
      <c r="G19" s="1">
        <v>1.5253324592620301</v>
      </c>
      <c r="H19" s="1">
        <v>0.87260710735907199</v>
      </c>
      <c r="I19" s="10"/>
      <c r="J19" s="10"/>
      <c r="L19" s="9">
        <v>2023</v>
      </c>
      <c r="M19">
        <f t="shared" si="2"/>
        <v>1</v>
      </c>
      <c r="N19">
        <f t="shared" si="1"/>
        <v>0.35691865856686184</v>
      </c>
      <c r="O19">
        <f t="shared" si="1"/>
        <v>0.37409005561235309</v>
      </c>
      <c r="P19">
        <f t="shared" si="1"/>
        <v>0.32145279943518168</v>
      </c>
      <c r="Q19">
        <f t="shared" si="1"/>
        <v>0.1435095477721674</v>
      </c>
      <c r="R19">
        <f t="shared" si="1"/>
        <v>0.14786716453771701</v>
      </c>
      <c r="S19">
        <f t="shared" si="3"/>
        <v>3.5026462222725457E-2</v>
      </c>
      <c r="T19" s="10"/>
      <c r="U19" s="10"/>
    </row>
    <row r="20" spans="1:21" x14ac:dyDescent="0.45">
      <c r="A20" s="9">
        <v>2024</v>
      </c>
      <c r="B20" s="1">
        <v>5.8890679559494998</v>
      </c>
      <c r="C20" s="10"/>
      <c r="D20" s="10"/>
      <c r="E20" s="10"/>
      <c r="F20" s="10"/>
      <c r="G20" s="10"/>
      <c r="H20" s="10"/>
      <c r="I20" s="10"/>
      <c r="J20" s="10"/>
      <c r="L20" s="9">
        <v>2024</v>
      </c>
      <c r="M20">
        <f t="shared" si="2"/>
        <v>0.90225333435249022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4.7877244163571335</v>
      </c>
      <c r="C21" s="15">
        <f>AVERAGE(C2:C19)</f>
        <v>2.4081824481559604</v>
      </c>
      <c r="D21" s="15">
        <f t="shared" ref="D21:F21" si="4">AVERAGE(D2:D19)</f>
        <v>2.4544121699315276</v>
      </c>
      <c r="E21" s="15">
        <f t="shared" si="4"/>
        <v>2.6147580799105747</v>
      </c>
      <c r="F21" s="15">
        <f t="shared" si="4"/>
        <v>2.7199793993401937</v>
      </c>
      <c r="G21" s="15">
        <f>AVERAGE(G10:G19,G8,G5,G2)</f>
        <v>2.0099236246343839</v>
      </c>
      <c r="H21" s="15">
        <f>AVERAGE(H19,H17,H14,H11,H6,H7,H8,)</f>
        <v>1.0648293936006912</v>
      </c>
      <c r="I21" s="15">
        <f>AVERAGE(I18,I15,I13,I11,I9,I7,)</f>
        <v>1.0178635106247507</v>
      </c>
      <c r="J21" s="15">
        <f>AVERAGE(J11:J18)</f>
        <v>2.3701431825725461</v>
      </c>
      <c r="L21" t="s">
        <v>1273</v>
      </c>
      <c r="M21" s="15">
        <f>AVERAGE(M2:M20)</f>
        <v>0.71185720811751951</v>
      </c>
      <c r="N21" s="15">
        <f>AVERAGE(N2:N19)</f>
        <v>0.30049094802511633</v>
      </c>
      <c r="O21" s="15">
        <f t="shared" ref="O21:Q21" si="5">AVERAGE(O2:O19)</f>
        <v>0.30848296834081734</v>
      </c>
      <c r="P21" s="15">
        <f t="shared" si="5"/>
        <v>0.33620296579858766</v>
      </c>
      <c r="Q21" s="15">
        <f t="shared" si="5"/>
        <v>0.35439323150273561</v>
      </c>
      <c r="R21" s="15">
        <f>AVERAGE(R10:R19,R8,R5,R2)</f>
        <v>0.21542382465848423</v>
      </c>
      <c r="S21" s="15">
        <f>AVERAGE(S19,S17,S14,S11,S6,S7,S8,)</f>
        <v>8.2735448949241105E-2</v>
      </c>
      <c r="T21" s="15">
        <f>AVERAGE(T18,T15,T13,T11,T9,T7,)</f>
        <v>7.6684495470998357E-2</v>
      </c>
      <c r="U21" s="15">
        <f>AVERAGE(U11:U18)</f>
        <v>0.29391486295125646</v>
      </c>
    </row>
    <row r="22" spans="1:21" x14ac:dyDescent="0.45">
      <c r="A22" t="s">
        <v>1274</v>
      </c>
      <c r="B22">
        <f>VARP(B2:B20)</f>
        <v>0.70963436833988458</v>
      </c>
      <c r="C22">
        <f>VARP(C2:C19)</f>
        <v>0.14765248263707959</v>
      </c>
      <c r="D22">
        <f t="shared" ref="D22:F22" si="6">VARP(D2:D19)</f>
        <v>8.8934034908038626E-2</v>
      </c>
      <c r="E22">
        <f t="shared" si="6"/>
        <v>0.20818759153391853</v>
      </c>
      <c r="F22">
        <f t="shared" si="6"/>
        <v>1.1844983813187981</v>
      </c>
      <c r="G22">
        <f>VARP(G10:G19,G8,G5,G2)</f>
        <v>0.15251667248553019</v>
      </c>
      <c r="H22">
        <f>VARP(H6,H7,H8,H11,H14,H17,H19,)</f>
        <v>0.26712169908384964</v>
      </c>
      <c r="I22">
        <f>VARP(I7,I9,I11,I13,I15,I18,)</f>
        <v>0.2374250782482156</v>
      </c>
      <c r="J22">
        <f>VARP(J11:J18)</f>
        <v>9.8151147472016476E-2</v>
      </c>
      <c r="L22" t="s">
        <v>1282</v>
      </c>
      <c r="M22">
        <f>MIN(M2:M20)</f>
        <v>0.47598464834268783</v>
      </c>
      <c r="N22">
        <f t="shared" ref="N22:U22" si="7">MIN(N2:N20)</f>
        <v>0.14363192792903717</v>
      </c>
      <c r="O22">
        <f t="shared" si="7"/>
        <v>0.22257791332537513</v>
      </c>
      <c r="P22">
        <f t="shared" si="7"/>
        <v>0.18334293602894972</v>
      </c>
      <c r="Q22">
        <f t="shared" si="7"/>
        <v>0.1435095477721674</v>
      </c>
      <c r="R22">
        <f t="shared" si="7"/>
        <v>0.13116156873400225</v>
      </c>
      <c r="S22">
        <f t="shared" si="7"/>
        <v>0</v>
      </c>
      <c r="T22">
        <f t="shared" si="7"/>
        <v>1.8706077221239552E-2</v>
      </c>
      <c r="U22">
        <f t="shared" si="7"/>
        <v>0.24627885309148637</v>
      </c>
    </row>
    <row r="23" spans="1:21" x14ac:dyDescent="0.45">
      <c r="L23" t="s">
        <v>1283</v>
      </c>
      <c r="M23">
        <f>MAX(M2:M20)</f>
        <v>1</v>
      </c>
      <c r="N23">
        <f t="shared" ref="N23:U23" si="8">MAX(N2:N20)</f>
        <v>0.39543815262460597</v>
      </c>
      <c r="O23">
        <f t="shared" si="8"/>
        <v>0.41856184772234822</v>
      </c>
      <c r="P23">
        <f t="shared" si="8"/>
        <v>0.48046134583173294</v>
      </c>
      <c r="Q23">
        <f t="shared" si="8"/>
        <v>0.81681466645183776</v>
      </c>
      <c r="R23">
        <f t="shared" si="8"/>
        <v>0.35351325244542242</v>
      </c>
      <c r="S23">
        <f t="shared" si="8"/>
        <v>0.19090545985618571</v>
      </c>
      <c r="T23">
        <f t="shared" si="8"/>
        <v>0.14107315728145431</v>
      </c>
      <c r="U23">
        <f t="shared" si="8"/>
        <v>0.42289499757473403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BD9E-0861-B444-81FF-92B3D7BF42DD}">
  <dimension ref="A1:U23"/>
  <sheetViews>
    <sheetView zoomScale="75" workbookViewId="0">
      <selection activeCell="A21" activeCellId="1" sqref="A1:J1 A21:J21"/>
    </sheetView>
  </sheetViews>
  <sheetFormatPr defaultColWidth="10.85546875" defaultRowHeight="15.9" x14ac:dyDescent="0.45"/>
  <cols>
    <col min="2" max="2" width="21.140625" customWidth="1"/>
    <col min="10" max="10" width="18.3554687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4.21272158498435</v>
      </c>
      <c r="C2" s="1">
        <v>1.6865926558497</v>
      </c>
      <c r="D2" s="1">
        <v>1.7537887236315399</v>
      </c>
      <c r="E2" s="1">
        <v>1.3307965551091401</v>
      </c>
      <c r="F2" s="1">
        <v>0.454574556629745</v>
      </c>
      <c r="G2" s="11">
        <v>0.82653368629537205</v>
      </c>
      <c r="H2" s="14"/>
      <c r="I2" s="14"/>
      <c r="J2" s="14"/>
      <c r="K2" t="s">
        <v>1272</v>
      </c>
      <c r="L2" s="9">
        <v>2006</v>
      </c>
      <c r="M2">
        <f>((B2)-($K$3))/(($K$4)-($K$3))</f>
        <v>0.85478411194664139</v>
      </c>
      <c r="N2">
        <f>((C2)-($K$3))/(($K$4)-($K$3))</f>
        <v>0.29483555193393535</v>
      </c>
      <c r="O2">
        <f>((D2)-($K$3))/(($K$4)-($K$3))</f>
        <v>0.30973041377530885</v>
      </c>
      <c r="P2">
        <f t="shared" ref="P2:R17" si="0">((E2)-($K$3))/(($K$4)-($K$3))</f>
        <v>0.21596882744887133</v>
      </c>
      <c r="Q2">
        <f t="shared" si="0"/>
        <v>2.1743093108357647E-2</v>
      </c>
      <c r="R2" s="10"/>
      <c r="S2" s="10"/>
      <c r="T2" s="10"/>
      <c r="U2" s="10"/>
    </row>
    <row r="3" spans="1:21" x14ac:dyDescent="0.45">
      <c r="A3" s="9">
        <v>2007</v>
      </c>
      <c r="B3" s="1">
        <v>4.1933388997124004</v>
      </c>
      <c r="C3" s="1">
        <v>0.92838196286472097</v>
      </c>
      <c r="D3" s="1">
        <v>1.8614793137086101</v>
      </c>
      <c r="E3" s="1">
        <v>1.65325410351521</v>
      </c>
      <c r="F3" s="1">
        <v>0.97169175466187296</v>
      </c>
      <c r="G3" s="10"/>
      <c r="H3" s="14"/>
      <c r="I3" s="14"/>
      <c r="J3" s="14"/>
      <c r="K3">
        <f>MIN(B2:J20)</f>
        <v>0.35648365965763001</v>
      </c>
      <c r="L3" s="9">
        <v>2007</v>
      </c>
      <c r="M3">
        <f>((B3)-($K$3))/(($K$4)-($K$3))</f>
        <v>0.85048769358808773</v>
      </c>
      <c r="N3">
        <f t="shared" ref="N3:R19" si="1">((C3)-($K$3))/(($K$4)-($K$3))</f>
        <v>0.1267685222480785</v>
      </c>
      <c r="O3">
        <f t="shared" si="1"/>
        <v>0.33360140078040634</v>
      </c>
      <c r="P3">
        <f t="shared" si="0"/>
        <v>0.2874456383957531</v>
      </c>
      <c r="Q3">
        <f t="shared" si="0"/>
        <v>0.13636868765197688</v>
      </c>
      <c r="R3" s="10"/>
      <c r="S3" s="10"/>
      <c r="T3" s="10"/>
      <c r="U3" s="10"/>
    </row>
    <row r="4" spans="1:21" x14ac:dyDescent="0.45">
      <c r="A4" s="9">
        <v>2008</v>
      </c>
      <c r="B4" s="1">
        <v>4.8678425764076403</v>
      </c>
      <c r="C4" s="1">
        <v>0.92337917485265197</v>
      </c>
      <c r="D4" s="1">
        <v>1.78332108425921</v>
      </c>
      <c r="E4" s="1">
        <v>1.5200325274450299</v>
      </c>
      <c r="F4" s="1">
        <v>0.98300040582585502</v>
      </c>
      <c r="G4" s="10"/>
      <c r="H4" s="14"/>
      <c r="I4" s="14"/>
      <c r="J4" s="14"/>
      <c r="K4">
        <f>MAX(B2:J20)</f>
        <v>4.8678425764076403</v>
      </c>
      <c r="L4" s="9">
        <v>2008</v>
      </c>
      <c r="M4">
        <f t="shared" ref="M4:M20" si="2">((B4)-($K$3))/(($K$4)-($K$3))</f>
        <v>1</v>
      </c>
      <c r="N4">
        <f t="shared" si="1"/>
        <v>0.12565959074775063</v>
      </c>
      <c r="O4">
        <f t="shared" si="1"/>
        <v>0.31627663658148392</v>
      </c>
      <c r="P4">
        <f t="shared" si="0"/>
        <v>0.25791538409132436</v>
      </c>
      <c r="Q4">
        <f t="shared" si="0"/>
        <v>0.13887539380696595</v>
      </c>
      <c r="R4" s="10"/>
      <c r="S4" s="10"/>
      <c r="T4" s="10"/>
      <c r="U4" s="10"/>
    </row>
    <row r="5" spans="1:21" x14ac:dyDescent="0.45">
      <c r="A5" s="9">
        <v>2009</v>
      </c>
      <c r="B5" s="1">
        <v>4.4117647058823497</v>
      </c>
      <c r="C5" s="1">
        <v>1.0070302109063201</v>
      </c>
      <c r="D5" s="1">
        <v>1.7109672136446401</v>
      </c>
      <c r="E5" s="1">
        <v>1.6675580911630099</v>
      </c>
      <c r="F5" s="1">
        <v>0.72580645161290303</v>
      </c>
      <c r="G5" s="11">
        <v>0.87943716021745999</v>
      </c>
      <c r="H5" s="14"/>
      <c r="I5" s="14"/>
      <c r="J5" s="14"/>
      <c r="L5" s="9">
        <v>2009</v>
      </c>
      <c r="M5">
        <f t="shared" si="2"/>
        <v>0.89890454762268179</v>
      </c>
      <c r="N5">
        <f t="shared" si="1"/>
        <v>0.14420190529139826</v>
      </c>
      <c r="O5">
        <f t="shared" si="1"/>
        <v>0.30023848223603145</v>
      </c>
      <c r="P5">
        <f t="shared" si="0"/>
        <v>0.29061629892437818</v>
      </c>
      <c r="Q5">
        <f t="shared" si="0"/>
        <v>8.1865087387312935E-2</v>
      </c>
      <c r="R5" s="10"/>
      <c r="S5" s="10"/>
      <c r="T5" s="10"/>
      <c r="U5" s="10"/>
    </row>
    <row r="6" spans="1:21" x14ac:dyDescent="0.45">
      <c r="A6" s="9">
        <v>2010</v>
      </c>
      <c r="B6" s="1">
        <v>3.1767183940162398</v>
      </c>
      <c r="C6" s="1">
        <v>0.78629598427407998</v>
      </c>
      <c r="D6" s="1">
        <v>1.68364611260053</v>
      </c>
      <c r="E6" s="1">
        <v>1.53026116020228</v>
      </c>
      <c r="F6" s="1">
        <v>0.71097278164286504</v>
      </c>
      <c r="G6" s="10"/>
      <c r="H6" s="1">
        <v>0.65486296386126597</v>
      </c>
      <c r="I6" s="14"/>
      <c r="J6" s="14"/>
      <c r="L6" s="9">
        <v>2010</v>
      </c>
      <c r="M6">
        <f t="shared" si="2"/>
        <v>0.62514084700454531</v>
      </c>
      <c r="N6">
        <f t="shared" si="1"/>
        <v>9.5273360543454033E-2</v>
      </c>
      <c r="O6">
        <f t="shared" si="1"/>
        <v>0.29418241320045307</v>
      </c>
      <c r="P6">
        <f t="shared" si="0"/>
        <v>0.26018269044978604</v>
      </c>
      <c r="Q6">
        <f t="shared" si="0"/>
        <v>7.8577016044781803E-2</v>
      </c>
      <c r="R6" s="10"/>
      <c r="S6">
        <f t="shared" ref="S6:U19" si="3">((H6)-($K$3))/(($K$4)-($K$3))</f>
        <v>6.6139562315868414E-2</v>
      </c>
      <c r="T6" s="10"/>
      <c r="U6" s="10"/>
    </row>
    <row r="7" spans="1:21" x14ac:dyDescent="0.45">
      <c r="A7" s="9">
        <v>2011</v>
      </c>
      <c r="B7" s="1">
        <v>4.1484312395981</v>
      </c>
      <c r="C7" s="1">
        <v>0.61942257217847696</v>
      </c>
      <c r="D7" s="1">
        <v>1.7418255869055601</v>
      </c>
      <c r="E7" s="1">
        <v>1.6811761808388701</v>
      </c>
      <c r="F7" s="1">
        <v>1.8958149630333001</v>
      </c>
      <c r="G7" s="10"/>
      <c r="H7" s="1">
        <v>0.89066264327257605</v>
      </c>
      <c r="I7" s="1">
        <v>0.94359739844333002</v>
      </c>
      <c r="J7" s="14"/>
      <c r="L7" s="9">
        <v>2011</v>
      </c>
      <c r="M7">
        <f t="shared" si="2"/>
        <v>0.84053334037811256</v>
      </c>
      <c r="N7">
        <f t="shared" si="1"/>
        <v>5.8283749391916821E-2</v>
      </c>
      <c r="O7">
        <f t="shared" si="1"/>
        <v>0.30707863258326884</v>
      </c>
      <c r="P7">
        <f t="shared" si="0"/>
        <v>0.29363492145633818</v>
      </c>
      <c r="Q7">
        <f t="shared" si="0"/>
        <v>0.3412123335300058</v>
      </c>
      <c r="R7" s="10"/>
      <c r="S7">
        <f t="shared" si="3"/>
        <v>0.11840755600970213</v>
      </c>
      <c r="T7">
        <f t="shared" si="3"/>
        <v>0.13014121678632865</v>
      </c>
      <c r="U7" s="10"/>
    </row>
    <row r="8" spans="1:21" x14ac:dyDescent="0.45">
      <c r="A8" s="9">
        <v>2012</v>
      </c>
      <c r="B8" s="1">
        <v>3.32870410554639</v>
      </c>
      <c r="C8" s="1">
        <v>0.90504678631691904</v>
      </c>
      <c r="D8" s="1">
        <v>1.50014355440712</v>
      </c>
      <c r="E8" s="1">
        <v>1.57878966347395</v>
      </c>
      <c r="F8" s="1">
        <v>0.88748495788206905</v>
      </c>
      <c r="G8" s="11">
        <v>1.5222381064911501</v>
      </c>
      <c r="H8" s="1">
        <v>0.71113723185424604</v>
      </c>
      <c r="I8" s="14"/>
      <c r="J8" s="14"/>
      <c r="L8" s="9">
        <v>2012</v>
      </c>
      <c r="M8">
        <f t="shared" si="2"/>
        <v>0.65883041024586708</v>
      </c>
      <c r="N8">
        <f t="shared" si="1"/>
        <v>0.12159598399997724</v>
      </c>
      <c r="O8">
        <f t="shared" si="1"/>
        <v>0.253506740619384</v>
      </c>
      <c r="P8">
        <f t="shared" si="0"/>
        <v>0.27093964953178035</v>
      </c>
      <c r="Q8">
        <f t="shared" si="0"/>
        <v>0.11770318168499284</v>
      </c>
      <c r="R8" s="10"/>
      <c r="S8">
        <f t="shared" si="3"/>
        <v>7.8613468522719304E-2</v>
      </c>
      <c r="T8" s="10"/>
      <c r="U8" s="10"/>
    </row>
    <row r="9" spans="1:21" x14ac:dyDescent="0.45">
      <c r="A9" s="9">
        <v>2013</v>
      </c>
      <c r="B9" s="1">
        <v>2.8520408163265301</v>
      </c>
      <c r="C9" s="1">
        <v>0.93257718966603598</v>
      </c>
      <c r="D9" s="1">
        <v>1.7585078628363799</v>
      </c>
      <c r="E9" s="1">
        <v>1.3286487808674501</v>
      </c>
      <c r="F9" s="1">
        <v>0.99774016117341002</v>
      </c>
      <c r="G9" s="10"/>
      <c r="H9" s="14"/>
      <c r="I9" s="1">
        <v>0.971685648821768</v>
      </c>
      <c r="J9" s="14"/>
      <c r="L9" s="9">
        <v>2013</v>
      </c>
      <c r="M9">
        <f t="shared" si="2"/>
        <v>0.55317193837166534</v>
      </c>
      <c r="N9">
        <f t="shared" si="1"/>
        <v>0.12769844754968523</v>
      </c>
      <c r="O9">
        <f t="shared" si="1"/>
        <v>0.31077647091505861</v>
      </c>
      <c r="P9">
        <f t="shared" si="0"/>
        <v>0.21549274601058993</v>
      </c>
      <c r="Q9">
        <f t="shared" si="0"/>
        <v>0.14214264778066962</v>
      </c>
      <c r="R9" s="10"/>
      <c r="S9" s="10"/>
      <c r="T9">
        <f t="shared" si="3"/>
        <v>0.13636733421497096</v>
      </c>
      <c r="U9" s="10"/>
    </row>
    <row r="10" spans="1:21" x14ac:dyDescent="0.45">
      <c r="A10" s="9">
        <v>2014</v>
      </c>
      <c r="B10" s="1">
        <v>3.7646147344696401</v>
      </c>
      <c r="C10" s="1">
        <v>0.986475735879077</v>
      </c>
      <c r="D10" s="1">
        <v>1.7473991332218799</v>
      </c>
      <c r="E10" s="1">
        <v>1.4510215316222901</v>
      </c>
      <c r="F10" s="1">
        <v>0.62234587787377305</v>
      </c>
      <c r="G10" s="1">
        <v>0.77471716674864699</v>
      </c>
      <c r="H10" s="14"/>
      <c r="I10" s="14"/>
      <c r="J10" s="14"/>
      <c r="L10" s="9">
        <v>2014</v>
      </c>
      <c r="M10">
        <f t="shared" si="2"/>
        <v>0.7554555373898808</v>
      </c>
      <c r="N10">
        <f t="shared" si="1"/>
        <v>0.1396457448513749</v>
      </c>
      <c r="O10">
        <f t="shared" si="1"/>
        <v>0.30831407991059762</v>
      </c>
      <c r="P10">
        <f t="shared" si="0"/>
        <v>0.24261822039935735</v>
      </c>
      <c r="Q10">
        <f t="shared" si="0"/>
        <v>5.893173722645649E-2</v>
      </c>
      <c r="R10">
        <f t="shared" si="0"/>
        <v>9.2706768583226143E-2</v>
      </c>
      <c r="S10" s="10"/>
      <c r="T10" s="10"/>
      <c r="U10" s="10"/>
    </row>
    <row r="11" spans="1:21" x14ac:dyDescent="0.45">
      <c r="A11" s="9">
        <v>2015</v>
      </c>
      <c r="B11" s="1">
        <v>3.1764383728359702</v>
      </c>
      <c r="C11" s="1">
        <v>0.856031128404669</v>
      </c>
      <c r="D11" s="1">
        <v>1.6754302883830301</v>
      </c>
      <c r="E11" s="1">
        <v>1.2004482265097101</v>
      </c>
      <c r="F11" s="1">
        <v>0.88603727467155502</v>
      </c>
      <c r="G11" s="1">
        <v>0.71598217845812395</v>
      </c>
      <c r="H11" s="1">
        <v>0.35648365965763001</v>
      </c>
      <c r="I11" s="1">
        <v>0.88046108775952103</v>
      </c>
      <c r="J11" s="1">
        <v>0.45795825307598498</v>
      </c>
      <c r="L11" s="9">
        <v>2015</v>
      </c>
      <c r="M11">
        <f t="shared" si="2"/>
        <v>0.62507877675355505</v>
      </c>
      <c r="N11">
        <f t="shared" si="1"/>
        <v>0.11073104090483532</v>
      </c>
      <c r="O11">
        <f t="shared" si="1"/>
        <v>0.29236127141831825</v>
      </c>
      <c r="P11">
        <f t="shared" si="0"/>
        <v>0.18707546493775171</v>
      </c>
      <c r="Q11">
        <f t="shared" si="0"/>
        <v>0.11738228431521389</v>
      </c>
      <c r="R11">
        <f t="shared" si="0"/>
        <v>7.9687412470271196E-2</v>
      </c>
      <c r="S11">
        <f t="shared" si="3"/>
        <v>0</v>
      </c>
      <c r="T11">
        <f t="shared" si="3"/>
        <v>0.11614625166630835</v>
      </c>
      <c r="U11">
        <f t="shared" si="3"/>
        <v>2.2493132399994769E-2</v>
      </c>
    </row>
    <row r="12" spans="1:21" x14ac:dyDescent="0.45">
      <c r="A12" s="9">
        <v>2016</v>
      </c>
      <c r="B12" s="1">
        <v>2.6324786324786298</v>
      </c>
      <c r="C12" s="1">
        <v>0.65475633710597703</v>
      </c>
      <c r="D12" s="1">
        <v>2.0055528335783102</v>
      </c>
      <c r="E12" s="1">
        <v>1.19499225390445</v>
      </c>
      <c r="F12" s="1">
        <v>0.98901825879862404</v>
      </c>
      <c r="G12" s="1">
        <v>0.78430738380930798</v>
      </c>
      <c r="H12" s="14"/>
      <c r="I12" s="14"/>
      <c r="J12" s="1">
        <v>0.44833513494355898</v>
      </c>
      <c r="L12" s="9">
        <v>2016</v>
      </c>
      <c r="M12">
        <f t="shared" si="2"/>
        <v>0.50450319179229253</v>
      </c>
      <c r="N12">
        <f t="shared" si="1"/>
        <v>6.6115927141355238E-2</v>
      </c>
      <c r="O12">
        <f t="shared" si="1"/>
        <v>0.36553712625212093</v>
      </c>
      <c r="P12">
        <f t="shared" si="0"/>
        <v>0.18586607931671348</v>
      </c>
      <c r="Q12">
        <f t="shared" si="0"/>
        <v>0.14020932734757288</v>
      </c>
      <c r="R12">
        <f t="shared" si="0"/>
        <v>9.4832561994398532E-2</v>
      </c>
      <c r="S12" s="10"/>
      <c r="T12" s="10"/>
      <c r="U12">
        <f t="shared" si="3"/>
        <v>2.0360046048408603E-2</v>
      </c>
    </row>
    <row r="13" spans="1:21" x14ac:dyDescent="0.45">
      <c r="A13" s="9">
        <v>2017</v>
      </c>
      <c r="B13" s="1">
        <v>2.21596404392103</v>
      </c>
      <c r="C13" s="1">
        <v>1.03053435114503</v>
      </c>
      <c r="D13" s="1">
        <v>1.7920259348476999</v>
      </c>
      <c r="E13" s="1">
        <v>1.38337590882295</v>
      </c>
      <c r="F13" s="1">
        <v>0.82453137394063303</v>
      </c>
      <c r="G13" s="1">
        <v>0.743246773603636</v>
      </c>
      <c r="H13" s="14"/>
      <c r="I13" s="1">
        <v>1.13723366510429</v>
      </c>
      <c r="J13" s="1">
        <v>0.44119574238828102</v>
      </c>
      <c r="L13" s="9">
        <v>2017</v>
      </c>
      <c r="M13">
        <f t="shared" si="2"/>
        <v>0.41217744333296635</v>
      </c>
      <c r="N13">
        <f t="shared" si="1"/>
        <v>0.1494118964874972</v>
      </c>
      <c r="O13">
        <f t="shared" si="1"/>
        <v>0.3182061772695835</v>
      </c>
      <c r="P13">
        <f t="shared" si="0"/>
        <v>0.22762370897882245</v>
      </c>
      <c r="Q13">
        <f t="shared" si="0"/>
        <v>0.10374872026812383</v>
      </c>
      <c r="R13">
        <f t="shared" si="0"/>
        <v>8.5730956255777299E-2</v>
      </c>
      <c r="S13" s="10"/>
      <c r="T13">
        <f t="shared" si="3"/>
        <v>0.17306315455147014</v>
      </c>
      <c r="U13">
        <f t="shared" si="3"/>
        <v>1.8777509015327407E-2</v>
      </c>
    </row>
    <row r="14" spans="1:21" x14ac:dyDescent="0.45">
      <c r="A14" s="9">
        <v>2018</v>
      </c>
      <c r="B14" s="1">
        <v>2.9266740893907999</v>
      </c>
      <c r="C14" s="1">
        <v>0.92355947955390305</v>
      </c>
      <c r="D14" s="1">
        <v>2.09287719816757</v>
      </c>
      <c r="E14" s="1">
        <v>1.43109709480122</v>
      </c>
      <c r="F14" s="1">
        <v>1.4187001822682801</v>
      </c>
      <c r="G14" s="1">
        <v>0.92638851221148399</v>
      </c>
      <c r="H14" s="1">
        <v>0.76795430864816805</v>
      </c>
      <c r="I14" s="14"/>
      <c r="J14" s="1">
        <v>0.42092700706383201</v>
      </c>
      <c r="L14" s="9">
        <v>2018</v>
      </c>
      <c r="M14">
        <f t="shared" si="2"/>
        <v>0.56971535121943673</v>
      </c>
      <c r="N14">
        <f t="shared" si="1"/>
        <v>0.12569955757472637</v>
      </c>
      <c r="O14">
        <f t="shared" si="1"/>
        <v>0.38489368071845642</v>
      </c>
      <c r="P14">
        <f t="shared" si="0"/>
        <v>0.23820171592947501</v>
      </c>
      <c r="Q14">
        <f t="shared" si="0"/>
        <v>0.23545378282069218</v>
      </c>
      <c r="R14">
        <f t="shared" si="0"/>
        <v>0.12632664859315032</v>
      </c>
      <c r="S14">
        <f t="shared" si="3"/>
        <v>9.1207695194192639E-2</v>
      </c>
      <c r="T14" s="10"/>
      <c r="U14">
        <f t="shared" si="3"/>
        <v>1.4284686409439371E-2</v>
      </c>
    </row>
    <row r="15" spans="1:21" x14ac:dyDescent="0.45">
      <c r="A15" s="9">
        <v>2019</v>
      </c>
      <c r="B15" s="1">
        <v>2.5142989867317</v>
      </c>
      <c r="C15" s="1">
        <v>0.73133179368745105</v>
      </c>
      <c r="D15" s="1">
        <v>1.5162873932915699</v>
      </c>
      <c r="E15" s="1">
        <v>1.21075442221438</v>
      </c>
      <c r="F15" s="1">
        <v>1.10457499550463</v>
      </c>
      <c r="G15" s="1">
        <v>0.61346053443447701</v>
      </c>
      <c r="H15" s="14"/>
      <c r="I15" s="1">
        <v>0.57591082671070204</v>
      </c>
      <c r="J15" s="1">
        <v>0.46891019841987802</v>
      </c>
      <c r="L15" s="9">
        <v>2019</v>
      </c>
      <c r="M15">
        <f t="shared" si="2"/>
        <v>0.478307172382676</v>
      </c>
      <c r="N15">
        <f t="shared" si="1"/>
        <v>8.3089849632239449E-2</v>
      </c>
      <c r="O15">
        <f t="shared" si="1"/>
        <v>0.25708522754147528</v>
      </c>
      <c r="P15">
        <f t="shared" si="0"/>
        <v>0.18935996410859013</v>
      </c>
      <c r="Q15">
        <f t="shared" si="0"/>
        <v>0.16582394565625164</v>
      </c>
      <c r="R15">
        <f t="shared" si="0"/>
        <v>5.6962188005642768E-2</v>
      </c>
      <c r="S15" s="10"/>
      <c r="T15">
        <f t="shared" si="3"/>
        <v>4.8638818392030679E-2</v>
      </c>
      <c r="U15">
        <f t="shared" si="3"/>
        <v>2.4920770179651379E-2</v>
      </c>
    </row>
    <row r="16" spans="1:21" x14ac:dyDescent="0.45">
      <c r="A16" s="9">
        <v>2020</v>
      </c>
      <c r="B16" s="1">
        <v>2.4883766616462499</v>
      </c>
      <c r="C16" s="1">
        <v>0.85740532816168202</v>
      </c>
      <c r="D16" s="1">
        <v>1.3490246916080899</v>
      </c>
      <c r="E16" s="1">
        <v>1.1233771281971501</v>
      </c>
      <c r="F16" s="1">
        <v>0.72937722406253103</v>
      </c>
      <c r="G16" s="1">
        <v>1.1304097113826299</v>
      </c>
      <c r="H16" s="14"/>
      <c r="I16" s="14"/>
      <c r="J16" s="1">
        <v>0.50280214951520597</v>
      </c>
      <c r="L16" s="9">
        <v>2020</v>
      </c>
      <c r="M16">
        <f t="shared" si="2"/>
        <v>0.47256115980336111</v>
      </c>
      <c r="N16">
        <f t="shared" si="1"/>
        <v>0.11103564973387592</v>
      </c>
      <c r="O16">
        <f t="shared" si="1"/>
        <v>0.22000932540864826</v>
      </c>
      <c r="P16">
        <f t="shared" si="0"/>
        <v>0.16999167716231969</v>
      </c>
      <c r="Q16">
        <f t="shared" si="0"/>
        <v>8.2656594451042717E-2</v>
      </c>
      <c r="R16">
        <f t="shared" si="0"/>
        <v>0.17155053854206248</v>
      </c>
      <c r="S16" s="10"/>
      <c r="T16" s="10"/>
      <c r="U16">
        <f t="shared" si="3"/>
        <v>3.243335158156381E-2</v>
      </c>
    </row>
    <row r="17" spans="1:21" x14ac:dyDescent="0.45">
      <c r="A17" s="9">
        <v>2021</v>
      </c>
      <c r="B17" s="1">
        <v>2.4766097963676299</v>
      </c>
      <c r="C17" s="1">
        <v>0.80422575425906495</v>
      </c>
      <c r="D17" s="1">
        <v>1.4951412979530501</v>
      </c>
      <c r="E17" s="1">
        <v>1.37176938369781</v>
      </c>
      <c r="F17" s="1">
        <v>0.66180538094040697</v>
      </c>
      <c r="G17" s="1">
        <v>0.81613164703138996</v>
      </c>
      <c r="H17" s="1">
        <v>0.79038560790385604</v>
      </c>
      <c r="I17" s="14"/>
      <c r="J17" s="1">
        <v>0.47124310134889302</v>
      </c>
      <c r="L17" s="9">
        <v>2021</v>
      </c>
      <c r="M17">
        <f t="shared" si="2"/>
        <v>0.46995288467035595</v>
      </c>
      <c r="N17">
        <f t="shared" si="1"/>
        <v>9.9247721776033943E-2</v>
      </c>
      <c r="O17">
        <f t="shared" si="1"/>
        <v>0.25239792694563762</v>
      </c>
      <c r="P17">
        <f t="shared" si="0"/>
        <v>0.22505097527722165</v>
      </c>
      <c r="Q17">
        <f t="shared" si="0"/>
        <v>6.7678437232994784E-2</v>
      </c>
      <c r="R17">
        <f t="shared" si="0"/>
        <v>0.10188681411872479</v>
      </c>
      <c r="S17">
        <f t="shared" si="3"/>
        <v>9.617987756088571E-2</v>
      </c>
      <c r="T17" s="10"/>
      <c r="U17">
        <f t="shared" si="3"/>
        <v>2.5437887742688379E-2</v>
      </c>
    </row>
    <row r="18" spans="1:21" x14ac:dyDescent="0.45">
      <c r="A18" s="9">
        <v>2022</v>
      </c>
      <c r="B18" s="1">
        <v>2.6794934507310102</v>
      </c>
      <c r="C18" s="1">
        <v>0.75478533904957401</v>
      </c>
      <c r="D18" s="1">
        <v>1.28456560109825</v>
      </c>
      <c r="E18" s="1">
        <v>1.2732629584116699</v>
      </c>
      <c r="F18" s="1">
        <v>0.747814189727394</v>
      </c>
      <c r="G18" s="1">
        <v>0.86932640407305295</v>
      </c>
      <c r="H18" s="14"/>
      <c r="I18" s="1">
        <v>0.79356356202325695</v>
      </c>
      <c r="J18" s="1">
        <v>0.56850084222346997</v>
      </c>
      <c r="L18" s="9">
        <v>2022</v>
      </c>
      <c r="M18">
        <f t="shared" si="2"/>
        <v>0.51492462336534284</v>
      </c>
      <c r="N18">
        <f t="shared" si="1"/>
        <v>8.8288625831367262E-2</v>
      </c>
      <c r="O18">
        <f t="shared" si="1"/>
        <v>0.20572114934034369</v>
      </c>
      <c r="P18">
        <f t="shared" si="1"/>
        <v>0.20321577504068089</v>
      </c>
      <c r="Q18">
        <f t="shared" si="1"/>
        <v>8.674338204766005E-2</v>
      </c>
      <c r="R18">
        <f t="shared" si="1"/>
        <v>0.11367810761216834</v>
      </c>
      <c r="S18" s="10"/>
      <c r="T18">
        <f t="shared" si="3"/>
        <v>9.6884311452767297E-2</v>
      </c>
      <c r="U18">
        <f t="shared" si="3"/>
        <v>4.6996301220603713E-2</v>
      </c>
    </row>
    <row r="19" spans="1:21" x14ac:dyDescent="0.45">
      <c r="A19" s="9">
        <v>2023</v>
      </c>
      <c r="B19" s="1">
        <v>2.4447703069785298</v>
      </c>
      <c r="C19" s="1">
        <v>0.79254643354104903</v>
      </c>
      <c r="D19" s="1">
        <v>1.69462414839411</v>
      </c>
      <c r="E19" s="1">
        <v>1.3544798556825</v>
      </c>
      <c r="F19" s="1">
        <v>0.67493482127628401</v>
      </c>
      <c r="G19" s="1">
        <v>0.57477992133358302</v>
      </c>
      <c r="H19" s="1">
        <v>0.56022408963585402</v>
      </c>
      <c r="I19" s="14"/>
      <c r="J19" s="14"/>
      <c r="L19" s="9">
        <v>2023</v>
      </c>
      <c r="M19">
        <f t="shared" si="2"/>
        <v>0.46289525747273158</v>
      </c>
      <c r="N19">
        <f t="shared" si="1"/>
        <v>9.6658852006738419E-2</v>
      </c>
      <c r="O19">
        <f t="shared" si="1"/>
        <v>0.29661583425964216</v>
      </c>
      <c r="P19">
        <f t="shared" si="1"/>
        <v>0.22121853180855491</v>
      </c>
      <c r="Q19">
        <f t="shared" si="1"/>
        <v>7.0588744432701148E-2</v>
      </c>
      <c r="R19">
        <f t="shared" si="1"/>
        <v>4.8388138852231678E-2</v>
      </c>
      <c r="S19">
        <f t="shared" si="3"/>
        <v>4.5161653891417464E-2</v>
      </c>
      <c r="T19" s="10"/>
      <c r="U19" s="10"/>
    </row>
    <row r="20" spans="1:21" x14ac:dyDescent="0.45">
      <c r="A20" s="9">
        <v>2024</v>
      </c>
      <c r="B20" s="1">
        <v>3.24782881189005</v>
      </c>
      <c r="C20" s="14"/>
      <c r="D20" s="14"/>
      <c r="E20" s="14"/>
      <c r="F20" s="14"/>
      <c r="G20" s="14"/>
      <c r="H20" s="14"/>
      <c r="I20" s="14"/>
      <c r="J20" s="14"/>
      <c r="L20" s="9">
        <v>2024</v>
      </c>
      <c r="M20">
        <f t="shared" si="2"/>
        <v>0.64090337425765032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3.2504794847323812</v>
      </c>
      <c r="C21" s="15">
        <f>AVERAGE(C2:C19)</f>
        <v>0.89890990098313261</v>
      </c>
      <c r="D21" s="15">
        <f t="shared" ref="D21:F21" si="4">AVERAGE(D2:D19)</f>
        <v>1.6914782206965087</v>
      </c>
      <c r="E21" s="15">
        <f t="shared" si="4"/>
        <v>1.4047275459155035</v>
      </c>
      <c r="F21" s="15">
        <f t="shared" si="4"/>
        <v>0.90479031175145175</v>
      </c>
      <c r="G21" s="15">
        <f>AVERAGE(G10:G19,G8,G5,G2)</f>
        <v>0.85976609123771652</v>
      </c>
      <c r="H21" s="15">
        <f>AVERAGE(H19,H17,H14,H11,H6,H7,H8,)</f>
        <v>0.59146381310419949</v>
      </c>
      <c r="I21" s="15">
        <f>AVERAGE(I18,I15,I13,I11,I9,I7,)</f>
        <v>0.75749316983755255</v>
      </c>
      <c r="J21" s="15">
        <f>AVERAGE(J11:J18)</f>
        <v>0.47248405362238799</v>
      </c>
      <c r="L21" t="s">
        <v>1273</v>
      </c>
      <c r="M21" s="15">
        <f>AVERAGE(M2:M20)</f>
        <v>0.64149092955778142</v>
      </c>
      <c r="N21" s="15">
        <f>AVERAGE(N2:N19)</f>
        <v>0.12023566542479111</v>
      </c>
      <c r="O21" s="15">
        <f t="shared" ref="O21:Q21" si="5">AVERAGE(O2:O19)</f>
        <v>0.29591849943090104</v>
      </c>
      <c r="P21" s="15">
        <f t="shared" si="5"/>
        <v>0.23235657051490602</v>
      </c>
      <c r="Q21" s="15">
        <f t="shared" si="5"/>
        <v>0.12153913315520959</v>
      </c>
      <c r="R21" s="15">
        <f>AVERAGE(R10:R19,R8,R5,R2)</f>
        <v>9.7175013502765362E-2</v>
      </c>
      <c r="S21" s="15">
        <f>AVERAGE(S19,S17,S14,S11,S6,S7,S8,)</f>
        <v>6.1963726686848214E-2</v>
      </c>
      <c r="T21" s="15">
        <f>AVERAGE(T18,T15,T13,T11,T9,T7,)</f>
        <v>0.10017729815198229</v>
      </c>
      <c r="U21" s="15">
        <f>AVERAGE(U11:U18)</f>
        <v>2.5712960574709679E-2</v>
      </c>
    </row>
    <row r="22" spans="1:21" x14ac:dyDescent="0.45">
      <c r="A22" t="s">
        <v>1274</v>
      </c>
      <c r="B22">
        <f>VARP(B2:B20)</f>
        <v>0.59366428435790075</v>
      </c>
      <c r="C22">
        <f>VARP(C2:C19)</f>
        <v>4.9081823397866882E-2</v>
      </c>
      <c r="D22">
        <f t="shared" ref="D22:F22" si="6">VARP(D2:D19)</f>
        <v>3.9480931563407172E-2</v>
      </c>
      <c r="E22">
        <f t="shared" si="6"/>
        <v>2.8031414521546907E-2</v>
      </c>
      <c r="F22">
        <f t="shared" si="6"/>
        <v>0.10216235807905148</v>
      </c>
      <c r="G22">
        <f>VARP(G10:G19,G8,G5,G2)</f>
        <v>5.4546449267667135E-2</v>
      </c>
      <c r="H22">
        <f>VARP(H6,H7,H8,H11,H14,H17,H19,)</f>
        <v>7.3075116244718796E-2</v>
      </c>
      <c r="I22">
        <f>VARP(I7,I9,I11,I13,I15,I18,)</f>
        <v>0.12112946820289393</v>
      </c>
      <c r="J22">
        <f>VARP(J11:J18)</f>
        <v>1.8229974574973254E-3</v>
      </c>
      <c r="L22" t="s">
        <v>1282</v>
      </c>
      <c r="M22">
        <f>MIN(M2:M20)</f>
        <v>0.41217744333296635</v>
      </c>
      <c r="N22">
        <f t="shared" ref="N22:U22" si="7">MIN(N2:N20)</f>
        <v>5.8283749391916821E-2</v>
      </c>
      <c r="O22">
        <f t="shared" si="7"/>
        <v>0.20572114934034369</v>
      </c>
      <c r="P22">
        <f t="shared" si="7"/>
        <v>0.16999167716231969</v>
      </c>
      <c r="Q22">
        <f t="shared" si="7"/>
        <v>2.1743093108357647E-2</v>
      </c>
      <c r="R22">
        <f t="shared" si="7"/>
        <v>4.8388138852231678E-2</v>
      </c>
      <c r="S22">
        <f t="shared" si="7"/>
        <v>0</v>
      </c>
      <c r="T22">
        <f t="shared" si="7"/>
        <v>4.8638818392030679E-2</v>
      </c>
      <c r="U22">
        <f t="shared" si="7"/>
        <v>1.4284686409439371E-2</v>
      </c>
    </row>
    <row r="23" spans="1:21" x14ac:dyDescent="0.45">
      <c r="L23" t="s">
        <v>1283</v>
      </c>
      <c r="M23">
        <f>MAX(M2:M20)</f>
        <v>1</v>
      </c>
      <c r="N23">
        <f t="shared" ref="N23:U23" si="8">MAX(N2:N20)</f>
        <v>0.29483555193393535</v>
      </c>
      <c r="O23">
        <f t="shared" si="8"/>
        <v>0.38489368071845642</v>
      </c>
      <c r="P23">
        <f t="shared" si="8"/>
        <v>0.29363492145633818</v>
      </c>
      <c r="Q23">
        <f t="shared" si="8"/>
        <v>0.3412123335300058</v>
      </c>
      <c r="R23">
        <f t="shared" si="8"/>
        <v>0.17155053854206248</v>
      </c>
      <c r="S23">
        <f t="shared" si="8"/>
        <v>0.11840755600970213</v>
      </c>
      <c r="T23">
        <f t="shared" si="8"/>
        <v>0.17306315455147014</v>
      </c>
      <c r="U23">
        <f t="shared" si="8"/>
        <v>4.6996301220603713E-2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99BE-F15F-EC40-801A-7A14425805BF}">
  <dimension ref="A1:U23"/>
  <sheetViews>
    <sheetView zoomScale="60" workbookViewId="0">
      <selection activeCell="A33" sqref="A33:I62"/>
    </sheetView>
  </sheetViews>
  <sheetFormatPr defaultColWidth="10.85546875" defaultRowHeight="15.9" x14ac:dyDescent="0.45"/>
  <cols>
    <col min="6" max="6" width="23.35546875" customWidth="1"/>
    <col min="7" max="7" width="23.140625" customWidth="1"/>
    <col min="8" max="8" width="19.85546875" customWidth="1"/>
    <col min="9" max="9" width="20.35546875" customWidth="1"/>
    <col min="10" max="10" width="17.3554687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0.27111574556829998</v>
      </c>
      <c r="C2" s="1">
        <v>4.9267555672337898E-2</v>
      </c>
      <c r="D2" s="1">
        <v>0.40029581978470802</v>
      </c>
      <c r="E2" s="1">
        <v>0.15989798913098399</v>
      </c>
      <c r="F2" s="1">
        <v>6.4024585440809204E-2</v>
      </c>
      <c r="G2" s="11">
        <v>0.36150833584380698</v>
      </c>
      <c r="H2" s="14"/>
      <c r="I2" s="10"/>
      <c r="J2" s="14"/>
      <c r="K2" t="s">
        <v>1272</v>
      </c>
      <c r="L2" s="9">
        <v>2006</v>
      </c>
      <c r="M2">
        <f>((B2)-($K$3))/(($K$4)-($K$3))</f>
        <v>0.36542525666168052</v>
      </c>
      <c r="N2">
        <f>((C2)-($K$3))/(($K$4)-($K$3))</f>
        <v>3.7638387183393698E-2</v>
      </c>
      <c r="O2">
        <f>((D2)-($K$3))/(($K$4)-($K$3))</f>
        <v>0.55629240841183258</v>
      </c>
      <c r="P2">
        <f t="shared" ref="P2:R17" si="0">((E2)-($K$3))/(($K$4)-($K$3))</f>
        <v>0.20109792890623354</v>
      </c>
      <c r="Q2">
        <f t="shared" si="0"/>
        <v>5.9442309013333042E-2</v>
      </c>
      <c r="R2" s="10"/>
      <c r="S2" s="10"/>
      <c r="T2" s="10"/>
      <c r="U2" s="10"/>
    </row>
    <row r="3" spans="1:21" x14ac:dyDescent="0.45">
      <c r="A3" s="9">
        <v>2007</v>
      </c>
      <c r="B3" s="1">
        <v>0.21337786436589601</v>
      </c>
      <c r="C3" s="1">
        <v>4.4208664898320003E-2</v>
      </c>
      <c r="D3" s="1">
        <v>0.36724622711883798</v>
      </c>
      <c r="E3" s="1">
        <v>0.174986101364344</v>
      </c>
      <c r="F3" s="1">
        <v>0.27521905189844897</v>
      </c>
      <c r="G3" s="10"/>
      <c r="H3" s="14"/>
      <c r="I3" s="10"/>
      <c r="J3" s="14"/>
      <c r="K3">
        <f>MIN(B2:J20)</f>
        <v>2.3793661368611399E-2</v>
      </c>
      <c r="L3" s="9">
        <v>2007</v>
      </c>
      <c r="M3">
        <f>((B3)-($K$3))/(($K$4)-($K$3))</f>
        <v>0.28011593167453219</v>
      </c>
      <c r="N3">
        <f t="shared" ref="N3:R19" si="1">((C3)-($K$3))/(($K$4)-($K$3))</f>
        <v>3.0163735392790585E-2</v>
      </c>
      <c r="O3">
        <f t="shared" si="1"/>
        <v>0.507460716241802</v>
      </c>
      <c r="P3">
        <f t="shared" si="0"/>
        <v>0.22339103428441787</v>
      </c>
      <c r="Q3">
        <f t="shared" si="0"/>
        <v>0.37148800586464104</v>
      </c>
      <c r="R3" s="10"/>
      <c r="S3" s="10"/>
      <c r="T3" s="10"/>
      <c r="U3" s="10"/>
    </row>
    <row r="4" spans="1:21" x14ac:dyDescent="0.45">
      <c r="A4" s="9">
        <v>2008</v>
      </c>
      <c r="B4" s="1">
        <v>0.31251655278351598</v>
      </c>
      <c r="C4" s="1">
        <v>7.8585461689587396E-2</v>
      </c>
      <c r="D4" s="1">
        <v>0.36206822013747703</v>
      </c>
      <c r="E4" s="1">
        <v>0.184530697776248</v>
      </c>
      <c r="F4" s="1">
        <v>8.5674347296748804E-2</v>
      </c>
      <c r="G4" s="10"/>
      <c r="H4" s="14"/>
      <c r="I4" s="10"/>
      <c r="J4" s="14"/>
      <c r="K4">
        <f>MAX(B2:J20)</f>
        <v>0.70059987465305695</v>
      </c>
      <c r="L4" s="9">
        <v>2008</v>
      </c>
      <c r="M4">
        <f t="shared" ref="M4:M20" si="2">((B4)-($K$3))/(($K$4)-($K$3))</f>
        <v>0.42659610054962843</v>
      </c>
      <c r="N4">
        <f t="shared" si="1"/>
        <v>8.095640856350754E-2</v>
      </c>
      <c r="O4">
        <f t="shared" si="1"/>
        <v>0.49981006694259894</v>
      </c>
      <c r="P4">
        <f t="shared" si="0"/>
        <v>0.23749344088849644</v>
      </c>
      <c r="Q4">
        <f t="shared" si="0"/>
        <v>9.1430434167912147E-2</v>
      </c>
      <c r="R4" s="10"/>
      <c r="S4" s="10"/>
      <c r="T4" s="10"/>
      <c r="U4" s="10"/>
    </row>
    <row r="5" spans="1:21" x14ac:dyDescent="0.45">
      <c r="A5" s="9">
        <v>2009</v>
      </c>
      <c r="B5" s="1">
        <v>0.34848062447727901</v>
      </c>
      <c r="C5" s="1">
        <v>3.8001140034200999E-2</v>
      </c>
      <c r="D5" s="1">
        <v>0.35878594593429802</v>
      </c>
      <c r="E5" s="1">
        <v>0.199679087181315</v>
      </c>
      <c r="F5" s="1">
        <v>0.11363636363636299</v>
      </c>
      <c r="G5" s="11">
        <v>0.34615683800205699</v>
      </c>
      <c r="H5" s="14"/>
      <c r="I5" s="10"/>
      <c r="J5" s="14"/>
      <c r="L5" s="9">
        <v>2009</v>
      </c>
      <c r="M5">
        <f t="shared" si="2"/>
        <v>0.4797340165259526</v>
      </c>
      <c r="N5">
        <f t="shared" si="1"/>
        <v>2.0991944794127554E-2</v>
      </c>
      <c r="O5">
        <f t="shared" si="1"/>
        <v>0.49496041553758219</v>
      </c>
      <c r="P5">
        <f t="shared" si="0"/>
        <v>0.25987560746399818</v>
      </c>
      <c r="Q5">
        <f t="shared" si="0"/>
        <v>0.13274509084625208</v>
      </c>
      <c r="R5" s="10"/>
      <c r="S5" s="10"/>
      <c r="T5" s="10"/>
      <c r="U5" s="10"/>
    </row>
    <row r="6" spans="1:21" x14ac:dyDescent="0.45">
      <c r="A6" s="9">
        <v>2010</v>
      </c>
      <c r="B6" s="1">
        <v>0.35678975196664198</v>
      </c>
      <c r="C6" s="1">
        <v>7.0204998595900001E-2</v>
      </c>
      <c r="D6" s="1">
        <v>0.42627345844504</v>
      </c>
      <c r="E6" s="1">
        <v>0.15400915316811001</v>
      </c>
      <c r="F6" s="1">
        <v>0.131209569144391</v>
      </c>
      <c r="G6" s="10"/>
      <c r="H6" s="1">
        <v>0.19216776432396099</v>
      </c>
      <c r="I6" s="10"/>
      <c r="J6" s="14"/>
      <c r="L6" s="9">
        <v>2010</v>
      </c>
      <c r="M6">
        <f t="shared" si="2"/>
        <v>0.49201098344243516</v>
      </c>
      <c r="N6">
        <f t="shared" si="1"/>
        <v>6.8574041308014741E-2</v>
      </c>
      <c r="O6">
        <f t="shared" si="1"/>
        <v>0.59467509188967205</v>
      </c>
      <c r="P6">
        <f t="shared" si="0"/>
        <v>0.19239701002090553</v>
      </c>
      <c r="Q6">
        <f t="shared" si="0"/>
        <v>0.1587099906404601</v>
      </c>
      <c r="R6" s="10"/>
      <c r="S6">
        <f t="shared" ref="S6:U19" si="3">((H6)-($K$3))/(($K$4)-($K$3))</f>
        <v>0.24877741907577017</v>
      </c>
      <c r="T6" s="10"/>
      <c r="U6" s="10"/>
    </row>
    <row r="7" spans="1:21" x14ac:dyDescent="0.45">
      <c r="A7" s="9">
        <v>2011</v>
      </c>
      <c r="B7" s="1">
        <v>0.40066572150650298</v>
      </c>
      <c r="C7" s="1">
        <v>4.1994750656167902E-2</v>
      </c>
      <c r="D7" s="1">
        <v>0.52510918428770803</v>
      </c>
      <c r="E7" s="1">
        <v>0.109222911111824</v>
      </c>
      <c r="F7" s="1">
        <v>0.122091840195346</v>
      </c>
      <c r="G7" s="10"/>
      <c r="H7" s="1">
        <v>0.16426155306256501</v>
      </c>
      <c r="I7" s="1">
        <v>0.53843693357500799</v>
      </c>
      <c r="J7" s="14"/>
      <c r="L7" s="9">
        <v>2011</v>
      </c>
      <c r="M7">
        <f t="shared" si="2"/>
        <v>0.5568389484915991</v>
      </c>
      <c r="N7">
        <f t="shared" si="1"/>
        <v>2.6892615537953132E-2</v>
      </c>
      <c r="O7">
        <f t="shared" si="1"/>
        <v>0.74070762513583133</v>
      </c>
      <c r="P7">
        <f t="shared" si="0"/>
        <v>0.12622409201688092</v>
      </c>
      <c r="Q7">
        <f t="shared" si="0"/>
        <v>0.14523829258260992</v>
      </c>
      <c r="R7" s="10"/>
      <c r="S7">
        <f t="shared" si="3"/>
        <v>0.207545215952263</v>
      </c>
      <c r="T7">
        <f t="shared" si="3"/>
        <v>0.76039974531100274</v>
      </c>
      <c r="U7" s="10"/>
    </row>
    <row r="8" spans="1:21" x14ac:dyDescent="0.45">
      <c r="A8" s="9">
        <v>2012</v>
      </c>
      <c r="B8" s="1">
        <v>0.564187136533287</v>
      </c>
      <c r="C8" s="1">
        <v>3.8349440098174502E-2</v>
      </c>
      <c r="D8" s="1">
        <v>0.48521389606660897</v>
      </c>
      <c r="E8" s="1">
        <v>0.13432111011231301</v>
      </c>
      <c r="F8" s="1">
        <v>0.117328519855595</v>
      </c>
      <c r="G8" s="11">
        <v>0.25783990060763101</v>
      </c>
      <c r="H8" s="1">
        <v>0.12635909491625</v>
      </c>
      <c r="I8" s="10"/>
      <c r="J8" s="14"/>
      <c r="L8" s="9">
        <v>2012</v>
      </c>
      <c r="M8">
        <f t="shared" si="2"/>
        <v>0.79844638621478059</v>
      </c>
      <c r="N8">
        <f t="shared" si="1"/>
        <v>2.150656782378807E-2</v>
      </c>
      <c r="O8">
        <f t="shared" si="1"/>
        <v>0.68176122742548406</v>
      </c>
      <c r="P8">
        <f t="shared" si="0"/>
        <v>0.16330737894282532</v>
      </c>
      <c r="Q8">
        <f t="shared" si="0"/>
        <v>0.13820035432752908</v>
      </c>
      <c r="R8" s="10"/>
      <c r="S8">
        <f t="shared" si="3"/>
        <v>0.15154328009180493</v>
      </c>
      <c r="T8" s="10"/>
      <c r="U8" s="10"/>
    </row>
    <row r="9" spans="1:21" x14ac:dyDescent="0.45">
      <c r="A9" s="9">
        <v>2013</v>
      </c>
      <c r="B9" s="1">
        <v>0.29591836734693799</v>
      </c>
      <c r="C9" s="1">
        <v>3.7807183364839299E-2</v>
      </c>
      <c r="D9" s="1">
        <v>0.57655995502832302</v>
      </c>
      <c r="E9" s="1">
        <v>0.12230239823884501</v>
      </c>
      <c r="F9" s="1">
        <v>0.102332324222913</v>
      </c>
      <c r="G9" s="10"/>
      <c r="H9" s="14"/>
      <c r="I9" s="1">
        <v>0.51511046443563602</v>
      </c>
      <c r="J9" s="14"/>
      <c r="L9" s="9">
        <v>2013</v>
      </c>
      <c r="M9">
        <f t="shared" si="2"/>
        <v>0.40207182002325836</v>
      </c>
      <c r="N9">
        <f t="shared" si="1"/>
        <v>2.0705368421814929E-2</v>
      </c>
      <c r="O9">
        <f t="shared" si="1"/>
        <v>0.81672756959073178</v>
      </c>
      <c r="P9">
        <f t="shared" si="0"/>
        <v>0.14554939794684291</v>
      </c>
      <c r="Q9">
        <f t="shared" si="0"/>
        <v>0.11604305828276086</v>
      </c>
      <c r="R9" s="10"/>
      <c r="S9" s="10"/>
      <c r="T9">
        <f t="shared" si="3"/>
        <v>0.72593423852114647</v>
      </c>
      <c r="U9" s="10"/>
    </row>
    <row r="10" spans="1:21" x14ac:dyDescent="0.45">
      <c r="A10" s="9">
        <v>2014</v>
      </c>
      <c r="B10" s="1">
        <v>0.22186223411748099</v>
      </c>
      <c r="C10" s="1">
        <v>4.77326968973747E-2</v>
      </c>
      <c r="D10" s="1">
        <v>0.42593519396023799</v>
      </c>
      <c r="E10" s="1">
        <v>0.13710439668872099</v>
      </c>
      <c r="F10" s="1">
        <v>0.29652950651632698</v>
      </c>
      <c r="G10" s="1">
        <v>0.26382864553056301</v>
      </c>
      <c r="H10" s="14"/>
      <c r="I10" s="10"/>
      <c r="J10" s="14"/>
      <c r="L10" s="9">
        <v>2014</v>
      </c>
      <c r="M10">
        <f t="shared" si="2"/>
        <v>0.29265182390638911</v>
      </c>
      <c r="N10">
        <f t="shared" si="1"/>
        <v>3.537059066374483E-2</v>
      </c>
      <c r="O10">
        <f t="shared" si="1"/>
        <v>0.59417529670729552</v>
      </c>
      <c r="P10">
        <f t="shared" si="0"/>
        <v>0.1674197622539966</v>
      </c>
      <c r="Q10">
        <f t="shared" si="0"/>
        <v>0.40297479513990692</v>
      </c>
      <c r="R10">
        <f t="shared" si="0"/>
        <v>0.3546583637243747</v>
      </c>
      <c r="S10" s="10"/>
      <c r="T10" s="10"/>
      <c r="U10" s="10"/>
    </row>
    <row r="11" spans="1:21" x14ac:dyDescent="0.45">
      <c r="A11" s="9">
        <v>2015</v>
      </c>
      <c r="B11" s="1">
        <v>0.383363251893997</v>
      </c>
      <c r="C11" s="1">
        <v>5.5586436909394098E-2</v>
      </c>
      <c r="D11" s="1">
        <v>0.42457297756295098</v>
      </c>
      <c r="E11" s="1">
        <v>8.7648253137030799E-2</v>
      </c>
      <c r="F11" s="1">
        <v>0.10523814373493499</v>
      </c>
      <c r="G11" s="1">
        <v>0.30511589203057998</v>
      </c>
      <c r="H11" s="1">
        <v>0.139336252759581</v>
      </c>
      <c r="I11" s="1">
        <v>0.42510508215513898</v>
      </c>
      <c r="J11" s="1">
        <v>0.29477821448624297</v>
      </c>
      <c r="L11" s="9">
        <v>2015</v>
      </c>
      <c r="M11">
        <f t="shared" si="2"/>
        <v>0.53127406851134662</v>
      </c>
      <c r="N11">
        <f t="shared" si="1"/>
        <v>4.6974709919545242E-2</v>
      </c>
      <c r="O11">
        <f t="shared" si="1"/>
        <v>0.59216258410130995</v>
      </c>
      <c r="P11">
        <f t="shared" si="0"/>
        <v>9.4346934935100588E-2</v>
      </c>
      <c r="Q11">
        <f t="shared" si="0"/>
        <v>0.12033648741356104</v>
      </c>
      <c r="R11">
        <f t="shared" si="0"/>
        <v>0.41566141849784638</v>
      </c>
      <c r="S11">
        <f t="shared" si="3"/>
        <v>0.17071739165965635</v>
      </c>
      <c r="T11">
        <f t="shared" si="3"/>
        <v>0.59294878343243862</v>
      </c>
      <c r="U11">
        <f t="shared" si="3"/>
        <v>0.40038721246748249</v>
      </c>
    </row>
    <row r="12" spans="1:21" x14ac:dyDescent="0.45">
      <c r="A12" s="9">
        <v>2016</v>
      </c>
      <c r="B12" s="1">
        <v>0.29792429792429698</v>
      </c>
      <c r="C12" s="1">
        <v>5.6121971751940801E-2</v>
      </c>
      <c r="D12" s="1">
        <v>0.46818008601448002</v>
      </c>
      <c r="E12" s="1">
        <v>0.13063685466649899</v>
      </c>
      <c r="F12" s="1">
        <v>4.9616300608626603E-2</v>
      </c>
      <c r="G12" s="1">
        <v>0.237717908082408</v>
      </c>
      <c r="H12" s="14"/>
      <c r="I12" s="10"/>
      <c r="J12" s="1">
        <v>0.479054122923249</v>
      </c>
      <c r="L12" s="9">
        <v>2016</v>
      </c>
      <c r="M12">
        <f t="shared" si="2"/>
        <v>0.40503563822998623</v>
      </c>
      <c r="N12">
        <f t="shared" si="1"/>
        <v>4.7765977540963532E-2</v>
      </c>
      <c r="O12">
        <f t="shared" si="1"/>
        <v>0.65659329941627409</v>
      </c>
      <c r="P12">
        <f t="shared" si="0"/>
        <v>0.15786378907396931</v>
      </c>
      <c r="Q12">
        <f t="shared" si="0"/>
        <v>3.8153667524270442E-2</v>
      </c>
      <c r="R12">
        <f t="shared" si="0"/>
        <v>0.31607902308646413</v>
      </c>
      <c r="S12" s="10"/>
      <c r="T12" s="10"/>
      <c r="U12">
        <f t="shared" si="3"/>
        <v>0.67265999132206911</v>
      </c>
    </row>
    <row r="13" spans="1:21" x14ac:dyDescent="0.45">
      <c r="A13" s="9">
        <v>2017</v>
      </c>
      <c r="B13" s="1">
        <v>0.429538601581612</v>
      </c>
      <c r="C13" s="1">
        <v>5.08905852417302E-2</v>
      </c>
      <c r="D13" s="1">
        <v>0.50316306085233797</v>
      </c>
      <c r="E13" s="1">
        <v>0.172921988602868</v>
      </c>
      <c r="F13" s="1">
        <v>0.112720744791884</v>
      </c>
      <c r="G13" s="1">
        <v>0.44281310413292202</v>
      </c>
      <c r="H13" s="14"/>
      <c r="I13" s="1">
        <v>0.304382737950738</v>
      </c>
      <c r="J13" s="1">
        <v>0.44479098367918302</v>
      </c>
      <c r="L13" s="9">
        <v>2017</v>
      </c>
      <c r="M13">
        <f t="shared" si="2"/>
        <v>0.59949943166741537</v>
      </c>
      <c r="N13">
        <f t="shared" si="1"/>
        <v>4.0036458503566671E-2</v>
      </c>
      <c r="O13">
        <f t="shared" si="1"/>
        <v>0.70828161750675156</v>
      </c>
      <c r="P13">
        <f t="shared" si="0"/>
        <v>0.22034125028279183</v>
      </c>
      <c r="Q13">
        <f t="shared" si="0"/>
        <v>0.1313922385430269</v>
      </c>
      <c r="R13">
        <f t="shared" si="0"/>
        <v>0.61911287830953576</v>
      </c>
      <c r="S13" s="10"/>
      <c r="T13">
        <f t="shared" si="3"/>
        <v>0.41457816295814898</v>
      </c>
      <c r="U13">
        <f t="shared" si="3"/>
        <v>0.62203525033780449</v>
      </c>
    </row>
    <row r="14" spans="1:21" x14ac:dyDescent="0.45">
      <c r="A14" s="9">
        <v>2018</v>
      </c>
      <c r="B14" s="1">
        <v>0.214728805471608</v>
      </c>
      <c r="C14" s="1">
        <v>5.22769516728624E-2</v>
      </c>
      <c r="D14" s="1">
        <v>0.39530072410226003</v>
      </c>
      <c r="E14" s="1">
        <v>0.16246177370030501</v>
      </c>
      <c r="F14" s="1">
        <v>8.9773932914388302E-2</v>
      </c>
      <c r="G14" s="1">
        <v>0.34543300455343501</v>
      </c>
      <c r="H14" s="1">
        <v>0.21996681202485199</v>
      </c>
      <c r="I14" s="10"/>
      <c r="J14" s="1">
        <v>0.55426707024647104</v>
      </c>
      <c r="L14" s="9">
        <v>2018</v>
      </c>
      <c r="M14">
        <f t="shared" si="2"/>
        <v>0.28211198472368504</v>
      </c>
      <c r="N14">
        <f t="shared" si="1"/>
        <v>4.2084853456095785E-2</v>
      </c>
      <c r="O14">
        <f t="shared" si="1"/>
        <v>0.54891201564296666</v>
      </c>
      <c r="P14">
        <f t="shared" si="0"/>
        <v>0.20488599189826692</v>
      </c>
      <c r="Q14">
        <f t="shared" si="0"/>
        <v>9.7487685914678449E-2</v>
      </c>
      <c r="R14">
        <f t="shared" si="0"/>
        <v>0.47523107334365777</v>
      </c>
      <c r="S14">
        <f t="shared" si="3"/>
        <v>0.28985128505874647</v>
      </c>
      <c r="T14" s="10"/>
      <c r="U14">
        <f t="shared" si="3"/>
        <v>0.7837892124298721</v>
      </c>
    </row>
    <row r="15" spans="1:21" x14ac:dyDescent="0.45">
      <c r="A15" s="9">
        <v>2019</v>
      </c>
      <c r="B15" s="1">
        <v>0.24097784745811901</v>
      </c>
      <c r="C15" s="1">
        <v>3.8491147036181603E-2</v>
      </c>
      <c r="D15" s="1">
        <v>0.493337525090082</v>
      </c>
      <c r="E15" s="1">
        <v>0.27591594013002002</v>
      </c>
      <c r="F15" s="1">
        <v>0.10788872049115</v>
      </c>
      <c r="G15" s="1">
        <v>0.47107124210925999</v>
      </c>
      <c r="H15" s="14"/>
      <c r="I15" s="1">
        <v>0.21674063370832899</v>
      </c>
      <c r="J15" s="1">
        <v>0.363054847214418</v>
      </c>
      <c r="L15" s="9">
        <v>2019</v>
      </c>
      <c r="M15">
        <f t="shared" si="2"/>
        <v>0.32089567416283493</v>
      </c>
      <c r="N15">
        <f t="shared" si="1"/>
        <v>2.1715943765122026E-2</v>
      </c>
      <c r="O15">
        <f t="shared" si="1"/>
        <v>0.69376411520047987</v>
      </c>
      <c r="P15">
        <f t="shared" si="0"/>
        <v>0.37251767760507781</v>
      </c>
      <c r="Q15">
        <f t="shared" si="0"/>
        <v>0.12425278827515056</v>
      </c>
      <c r="R15">
        <f t="shared" si="0"/>
        <v>0.66086506294035519</v>
      </c>
      <c r="S15" s="10"/>
      <c r="T15">
        <f t="shared" si="3"/>
        <v>0.28508451688611575</v>
      </c>
      <c r="U15">
        <f t="shared" si="3"/>
        <v>0.50126783588380441</v>
      </c>
    </row>
    <row r="16" spans="1:21" x14ac:dyDescent="0.45">
      <c r="A16" s="9">
        <v>2020</v>
      </c>
      <c r="B16" s="1">
        <v>0.176805710169602</v>
      </c>
      <c r="C16" s="1">
        <v>7.6554047157292998E-2</v>
      </c>
      <c r="D16" s="1">
        <v>0.39295914440235702</v>
      </c>
      <c r="E16" s="1">
        <v>0.194355904532379</v>
      </c>
      <c r="F16" s="1">
        <v>7.8394601532537606E-2</v>
      </c>
      <c r="G16" s="1">
        <v>0.17100305220564099</v>
      </c>
      <c r="H16" s="14"/>
      <c r="I16" s="10"/>
      <c r="J16" s="1">
        <v>0.396919524961652</v>
      </c>
      <c r="L16" s="9">
        <v>2020</v>
      </c>
      <c r="M16">
        <f t="shared" si="2"/>
        <v>0.22607955689183853</v>
      </c>
      <c r="N16">
        <f t="shared" si="1"/>
        <v>7.7954937104733196E-2</v>
      </c>
      <c r="O16">
        <f t="shared" si="1"/>
        <v>0.54545226652432366</v>
      </c>
      <c r="P16">
        <f t="shared" si="0"/>
        <v>0.25201045707906994</v>
      </c>
      <c r="Q16">
        <f t="shared" si="0"/>
        <v>8.0674407374240115E-2</v>
      </c>
      <c r="R16">
        <f t="shared" si="0"/>
        <v>0.21750596839624609</v>
      </c>
      <c r="S16" s="10"/>
      <c r="T16" s="10"/>
      <c r="U16">
        <f t="shared" si="3"/>
        <v>0.5513038389265269</v>
      </c>
    </row>
    <row r="17" spans="1:21" x14ac:dyDescent="0.45">
      <c r="A17" s="9">
        <v>2021</v>
      </c>
      <c r="B17" s="1">
        <v>0.28165366311631901</v>
      </c>
      <c r="C17" s="1">
        <v>2.3793661368611399E-2</v>
      </c>
      <c r="D17" s="1">
        <v>0.369220781855435</v>
      </c>
      <c r="E17" s="1">
        <v>0.13253810470510199</v>
      </c>
      <c r="F17" s="1">
        <v>0.16394267035453799</v>
      </c>
      <c r="G17" s="1">
        <v>0.25982966721815698</v>
      </c>
      <c r="H17" s="1">
        <v>0.18727420187274199</v>
      </c>
      <c r="I17" s="10"/>
      <c r="J17" s="1">
        <v>0.42669320306374697</v>
      </c>
      <c r="L17" s="9">
        <v>2021</v>
      </c>
      <c r="M17">
        <f t="shared" si="2"/>
        <v>0.38099532286553522</v>
      </c>
      <c r="N17">
        <f t="shared" si="1"/>
        <v>0</v>
      </c>
      <c r="O17">
        <f t="shared" si="1"/>
        <v>0.5103781757713397</v>
      </c>
      <c r="P17">
        <f t="shared" si="0"/>
        <v>0.16067293887384554</v>
      </c>
      <c r="Q17">
        <f t="shared" si="0"/>
        <v>0.20707405788401839</v>
      </c>
      <c r="R17">
        <f t="shared" si="0"/>
        <v>0.34874976206866659</v>
      </c>
      <c r="S17">
        <f t="shared" si="3"/>
        <v>0.24154704447936798</v>
      </c>
      <c r="T17" s="10"/>
      <c r="U17">
        <f t="shared" si="3"/>
        <v>0.59529527623560174</v>
      </c>
    </row>
    <row r="18" spans="1:21" x14ac:dyDescent="0.45">
      <c r="A18" s="9">
        <v>2022</v>
      </c>
      <c r="B18" s="1">
        <v>0.33425729659220599</v>
      </c>
      <c r="C18" s="1">
        <v>3.0191413561982901E-2</v>
      </c>
      <c r="D18" s="1">
        <v>0.44322416160031303</v>
      </c>
      <c r="E18" s="1">
        <v>0.12584575751743299</v>
      </c>
      <c r="F18" s="1">
        <v>0.13119547188199901</v>
      </c>
      <c r="G18" s="1">
        <v>0.41934700172175199</v>
      </c>
      <c r="H18" s="14"/>
      <c r="I18" s="1">
        <v>0.23740959750280199</v>
      </c>
      <c r="J18" s="1">
        <v>0.48059865174337901</v>
      </c>
      <c r="L18" s="9">
        <v>2022</v>
      </c>
      <c r="M18">
        <f t="shared" si="2"/>
        <v>0.45871865406932089</v>
      </c>
      <c r="N18">
        <f t="shared" si="1"/>
        <v>9.4528567672629796E-3</v>
      </c>
      <c r="O18">
        <f t="shared" si="1"/>
        <v>0.61972022714783348</v>
      </c>
      <c r="P18">
        <f t="shared" si="1"/>
        <v>0.15078480981073902</v>
      </c>
      <c r="Q18">
        <f t="shared" si="1"/>
        <v>0.158689161543275</v>
      </c>
      <c r="R18">
        <f t="shared" si="1"/>
        <v>0.58444105947783154</v>
      </c>
      <c r="S18" s="10"/>
      <c r="T18">
        <f t="shared" si="3"/>
        <v>0.31562348563193954</v>
      </c>
      <c r="U18">
        <f t="shared" si="3"/>
        <v>0.67494207560234576</v>
      </c>
    </row>
    <row r="19" spans="1:21" x14ac:dyDescent="0.45">
      <c r="A19" s="9">
        <v>2023</v>
      </c>
      <c r="B19" s="1">
        <v>0.300487992499819</v>
      </c>
      <c r="C19" s="1">
        <v>3.6299836650735003E-2</v>
      </c>
      <c r="D19" s="1">
        <v>0.64693421881261803</v>
      </c>
      <c r="E19" s="1">
        <v>0.10823812387251899</v>
      </c>
      <c r="F19" s="1">
        <v>0.112895234846454</v>
      </c>
      <c r="G19" s="1">
        <v>0.24817381532122099</v>
      </c>
      <c r="H19" s="1">
        <v>0.21427926009113299</v>
      </c>
      <c r="I19" s="10"/>
      <c r="J19" s="14"/>
      <c r="L19" s="9">
        <v>2023</v>
      </c>
      <c r="M19">
        <f t="shared" si="2"/>
        <v>0.4088235682536791</v>
      </c>
      <c r="N19">
        <f t="shared" si="1"/>
        <v>1.8478221737109786E-2</v>
      </c>
      <c r="O19">
        <f t="shared" si="1"/>
        <v>0.9207075012210556</v>
      </c>
      <c r="P19">
        <f t="shared" si="1"/>
        <v>0.12476904148694272</v>
      </c>
      <c r="Q19">
        <f t="shared" si="1"/>
        <v>0.13165005245067887</v>
      </c>
      <c r="R19">
        <f t="shared" si="1"/>
        <v>0.33152791677801563</v>
      </c>
      <c r="S19">
        <f t="shared" si="3"/>
        <v>0.28144776892357665</v>
      </c>
      <c r="T19" s="10"/>
      <c r="U19" s="10"/>
    </row>
    <row r="20" spans="1:21" x14ac:dyDescent="0.45">
      <c r="A20" s="9">
        <v>2024</v>
      </c>
      <c r="B20" s="1">
        <v>0.70059987465305695</v>
      </c>
      <c r="C20" s="14"/>
      <c r="D20" s="14"/>
      <c r="E20" s="14"/>
      <c r="F20" s="14"/>
      <c r="G20" s="14"/>
      <c r="H20" s="14"/>
      <c r="I20" s="10"/>
      <c r="J20" s="14"/>
      <c r="L20" s="9">
        <v>2024</v>
      </c>
      <c r="M20">
        <f t="shared" si="2"/>
        <v>1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0.33396059684349877</v>
      </c>
      <c r="C21" s="15">
        <f>AVERAGE(C2:C19)</f>
        <v>4.813099684764633E-2</v>
      </c>
      <c r="D21" s="15">
        <f t="shared" ref="D21:F21" si="4">AVERAGE(D2:D19)</f>
        <v>0.44802114339200411</v>
      </c>
      <c r="E21" s="15">
        <f t="shared" si="4"/>
        <v>0.15370091920204781</v>
      </c>
      <c r="F21" s="15">
        <f t="shared" si="4"/>
        <v>0.12553955163130304</v>
      </c>
      <c r="G21" s="15">
        <f>AVERAGE(G10:G19,G8,G5,G2)</f>
        <v>0.31767987748918725</v>
      </c>
      <c r="H21" s="15">
        <f>AVERAGE(H19,H17,H14,H11,H6,H7,H8,)</f>
        <v>0.15545561738138552</v>
      </c>
      <c r="I21" s="15">
        <f>AVERAGE(I18,I15,I13,I11,I9,I7,)</f>
        <v>0.31959792133252168</v>
      </c>
      <c r="J21" s="15">
        <f>AVERAGE(J11:J18)</f>
        <v>0.43001957728979273</v>
      </c>
      <c r="L21" t="s">
        <v>1273</v>
      </c>
      <c r="M21" s="15">
        <f>AVERAGE(M2:M20)</f>
        <v>0.45828027194031051</v>
      </c>
      <c r="N21" s="15">
        <f>AVERAGE(N2:N19)</f>
        <v>3.5959089915751898E-2</v>
      </c>
      <c r="O21" s="15">
        <f t="shared" ref="O21:Q21" si="5">AVERAGE(O2:O19)</f>
        <v>0.62680790113417595</v>
      </c>
      <c r="P21" s="15">
        <f t="shared" si="5"/>
        <v>0.19194158576502232</v>
      </c>
      <c r="Q21" s="15">
        <f t="shared" si="5"/>
        <v>0.15033238209935029</v>
      </c>
      <c r="R21" s="15">
        <f>AVERAGE(R10:R19,R8,R5,R2)</f>
        <v>0.43238325266229938</v>
      </c>
      <c r="S21" s="15">
        <f>AVERAGE(S19,S17,S14,S11,S6,S7,S8,)</f>
        <v>0.19892867565514818</v>
      </c>
      <c r="T21" s="15">
        <f>AVERAGE(T18,T15,T13,T11,T9,T7,)</f>
        <v>0.44208127610582748</v>
      </c>
      <c r="U21" s="15">
        <f>AVERAGE(U11:U18)</f>
        <v>0.60021008665068831</v>
      </c>
    </row>
    <row r="22" spans="1:21" x14ac:dyDescent="0.45">
      <c r="A22" t="s">
        <v>1274</v>
      </c>
      <c r="B22">
        <f>VARP(B2:B20)</f>
        <v>1.5255976188373422E-2</v>
      </c>
      <c r="C22">
        <f>VARP(C2:C19)</f>
        <v>2.1518052777282169E-4</v>
      </c>
      <c r="D22">
        <f t="shared" ref="D22:F22" si="6">VARP(D2:D19)</f>
        <v>5.9234752190321935E-3</v>
      </c>
      <c r="E22">
        <f t="shared" si="6"/>
        <v>1.7995719029351509E-3</v>
      </c>
      <c r="F22">
        <f t="shared" si="6"/>
        <v>3.868189753640621E-3</v>
      </c>
      <c r="G22">
        <f>VARP(G10:G19,G8,G5,G2)</f>
        <v>7.365378868004575E-3</v>
      </c>
      <c r="H22">
        <f>VARP(H6,H7,H8,H11,H14,H17,H19,)</f>
        <v>4.4165692802702154E-3</v>
      </c>
      <c r="I22">
        <f>VARP(I7,I9,I11,I13,I15,I18,)</f>
        <v>3.0993757727359791E-2</v>
      </c>
      <c r="J22">
        <f>VARP(J11:J18)</f>
        <v>5.5624303634310146E-3</v>
      </c>
      <c r="L22" t="s">
        <v>1282</v>
      </c>
      <c r="M22">
        <f>MIN(M2:M20)</f>
        <v>0.22607955689183853</v>
      </c>
      <c r="N22">
        <f t="shared" ref="N22:U22" si="7">MIN(N2:N20)</f>
        <v>0</v>
      </c>
      <c r="O22">
        <f t="shared" si="7"/>
        <v>0.49496041553758219</v>
      </c>
      <c r="P22">
        <f t="shared" si="7"/>
        <v>9.4346934935100588E-2</v>
      </c>
      <c r="Q22">
        <f t="shared" si="7"/>
        <v>3.8153667524270442E-2</v>
      </c>
      <c r="R22">
        <f t="shared" si="7"/>
        <v>0.21750596839624609</v>
      </c>
      <c r="S22">
        <f t="shared" si="7"/>
        <v>0.15154328009180493</v>
      </c>
      <c r="T22">
        <f t="shared" si="7"/>
        <v>0.28508451688611575</v>
      </c>
      <c r="U22">
        <f t="shared" si="7"/>
        <v>0.40038721246748249</v>
      </c>
    </row>
    <row r="23" spans="1:21" x14ac:dyDescent="0.45">
      <c r="L23" t="s">
        <v>1283</v>
      </c>
      <c r="M23">
        <f>MAX(M2:M20)</f>
        <v>1</v>
      </c>
      <c r="N23">
        <f t="shared" ref="N23:U23" si="8">MAX(N2:N20)</f>
        <v>8.095640856350754E-2</v>
      </c>
      <c r="O23">
        <f t="shared" si="8"/>
        <v>0.9207075012210556</v>
      </c>
      <c r="P23">
        <f t="shared" si="8"/>
        <v>0.37251767760507781</v>
      </c>
      <c r="Q23">
        <f t="shared" si="8"/>
        <v>0.40297479513990692</v>
      </c>
      <c r="R23">
        <f t="shared" si="8"/>
        <v>0.66086506294035519</v>
      </c>
      <c r="S23">
        <f t="shared" si="8"/>
        <v>0.28985128505874647</v>
      </c>
      <c r="T23">
        <f t="shared" si="8"/>
        <v>0.76039974531100274</v>
      </c>
      <c r="U23">
        <f t="shared" si="8"/>
        <v>0.7837892124298721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4E0A-9776-B54C-A355-076DBBCEA410}">
  <dimension ref="A1:U23"/>
  <sheetViews>
    <sheetView zoomScale="50" workbookViewId="0">
      <selection activeCell="O22" sqref="O22"/>
    </sheetView>
  </sheetViews>
  <sheetFormatPr defaultColWidth="10.85546875" defaultRowHeight="15.9" x14ac:dyDescent="0.45"/>
  <cols>
    <col min="6" max="7" width="21" customWidth="1"/>
    <col min="8" max="8" width="19.85546875" customWidth="1"/>
    <col min="9" max="9" width="16.640625" customWidth="1"/>
    <col min="10" max="10" width="19.640625" customWidth="1"/>
  </cols>
  <sheetData>
    <row r="1" spans="1:21" x14ac:dyDescent="0.45">
      <c r="A1" s="2" t="s">
        <v>205</v>
      </c>
      <c r="B1" s="3" t="s">
        <v>206</v>
      </c>
      <c r="C1" s="4" t="s">
        <v>207</v>
      </c>
      <c r="D1" s="5" t="s">
        <v>208</v>
      </c>
      <c r="E1" s="5" t="s">
        <v>209</v>
      </c>
      <c r="F1" s="6" t="s">
        <v>210</v>
      </c>
      <c r="G1" s="6" t="s">
        <v>211</v>
      </c>
      <c r="H1" s="7" t="s">
        <v>212</v>
      </c>
      <c r="I1" s="7" t="s">
        <v>213</v>
      </c>
      <c r="J1" s="8" t="s">
        <v>214</v>
      </c>
      <c r="M1" s="3" t="s">
        <v>206</v>
      </c>
      <c r="N1" s="4" t="s">
        <v>207</v>
      </c>
      <c r="O1" s="5" t="s">
        <v>208</v>
      </c>
      <c r="P1" s="5" t="s">
        <v>209</v>
      </c>
      <c r="Q1" s="6" t="s">
        <v>210</v>
      </c>
      <c r="R1" s="6" t="s">
        <v>211</v>
      </c>
      <c r="S1" s="7" t="s">
        <v>212</v>
      </c>
      <c r="T1" s="7" t="s">
        <v>213</v>
      </c>
      <c r="U1" s="8" t="s">
        <v>214</v>
      </c>
    </row>
    <row r="2" spans="1:21" x14ac:dyDescent="0.45">
      <c r="A2" s="9">
        <v>2006</v>
      </c>
      <c r="B2" s="1">
        <v>0.30239833159541102</v>
      </c>
      <c r="C2" s="1">
        <v>4.9267555672337898E-2</v>
      </c>
      <c r="D2" s="1">
        <v>0.27116813598318901</v>
      </c>
      <c r="E2" s="1">
        <v>0.24288302146478699</v>
      </c>
      <c r="F2" s="1">
        <v>0.39695242973301698</v>
      </c>
      <c r="G2" s="11">
        <v>0.33266458564350398</v>
      </c>
      <c r="H2" s="14"/>
      <c r="I2" s="10"/>
      <c r="J2" s="14"/>
      <c r="K2" t="s">
        <v>1272</v>
      </c>
      <c r="L2" s="9">
        <v>2006</v>
      </c>
      <c r="M2">
        <f>((B2)-($K$3))/(($K$4)-($K$3))</f>
        <v>0.50242573579103933</v>
      </c>
      <c r="N2">
        <f>((C2)-($K$3))/(($K$4)-($K$3))</f>
        <v>8.1856562431100399E-2</v>
      </c>
      <c r="O2">
        <f>((D2)-($K$3))/(($K$4)-($K$3))</f>
        <v>0.45053770477385091</v>
      </c>
      <c r="P2">
        <f t="shared" ref="P2:R17" si="0">((E2)-($K$3))/(($K$4)-($K$3))</f>
        <v>0.40354283744483549</v>
      </c>
      <c r="Q2">
        <f t="shared" si="0"/>
        <v>0.65952452690608188</v>
      </c>
      <c r="R2" s="10"/>
      <c r="S2" s="10"/>
      <c r="T2" s="10"/>
      <c r="U2" s="10"/>
    </row>
    <row r="3" spans="1:21" x14ac:dyDescent="0.45">
      <c r="A3" s="9">
        <v>2007</v>
      </c>
      <c r="B3" s="1">
        <v>0.36181463957695498</v>
      </c>
      <c r="C3" s="1">
        <v>0.1105216622458</v>
      </c>
      <c r="D3" s="1">
        <v>0.28117289263785999</v>
      </c>
      <c r="E3" s="1">
        <v>0.27614994121560599</v>
      </c>
      <c r="F3" s="1">
        <v>0.44231633340822202</v>
      </c>
      <c r="G3" s="10"/>
      <c r="H3" s="14"/>
      <c r="I3" s="10"/>
      <c r="J3" s="14"/>
      <c r="K3">
        <f>MIN(B2:J20)</f>
        <v>0</v>
      </c>
      <c r="L3" s="9">
        <v>2007</v>
      </c>
      <c r="M3">
        <f>((B3)-($K$3))/(($K$4)-($K$3))</f>
        <v>0.601144145043226</v>
      </c>
      <c r="N3">
        <f t="shared" ref="N3:R19" si="1">((C3)-($K$3))/(($K$4)-($K$3))</f>
        <v>0.1836284187870085</v>
      </c>
      <c r="O3">
        <f t="shared" si="1"/>
        <v>0.46716030714441786</v>
      </c>
      <c r="P3">
        <f t="shared" si="0"/>
        <v>0.4588148243804947</v>
      </c>
      <c r="Q3">
        <f t="shared" si="0"/>
        <v>0.73489528891432898</v>
      </c>
      <c r="R3" s="10"/>
      <c r="S3" s="10"/>
      <c r="T3" s="10"/>
      <c r="U3" s="10"/>
    </row>
    <row r="4" spans="1:21" x14ac:dyDescent="0.45">
      <c r="A4" s="9">
        <v>2008</v>
      </c>
      <c r="B4" s="1">
        <v>0.28603209915779398</v>
      </c>
      <c r="C4" s="1">
        <v>3.9292730844793698E-2</v>
      </c>
      <c r="D4" s="1">
        <v>0.30370498465263002</v>
      </c>
      <c r="E4" s="1">
        <v>0.27523222719169299</v>
      </c>
      <c r="F4" s="1">
        <v>0.52757361230103195</v>
      </c>
      <c r="G4" s="10"/>
      <c r="H4" s="14"/>
      <c r="I4" s="10"/>
      <c r="J4" s="14"/>
      <c r="K4">
        <f>MAX(B2:J20)</f>
        <v>0.601876675603217</v>
      </c>
      <c r="L4" s="9">
        <v>2008</v>
      </c>
      <c r="M4">
        <f t="shared" ref="M4:M20" si="2">((B4)-($K$3))/(($K$4)-($K$3))</f>
        <v>0.47523373267642399</v>
      </c>
      <c r="N4">
        <f t="shared" si="1"/>
        <v>6.5283690891349902E-2</v>
      </c>
      <c r="O4">
        <f t="shared" si="1"/>
        <v>0.50459670055871286</v>
      </c>
      <c r="P4">
        <f t="shared" si="0"/>
        <v>0.45729007012250117</v>
      </c>
      <c r="Q4">
        <f t="shared" si="0"/>
        <v>0.87654769437988844</v>
      </c>
      <c r="R4" s="10"/>
      <c r="S4" s="10"/>
      <c r="T4" s="10"/>
      <c r="U4" s="10"/>
    </row>
    <row r="5" spans="1:21" x14ac:dyDescent="0.45">
      <c r="A5" s="9">
        <v>2009</v>
      </c>
      <c r="B5" s="1">
        <v>0.22999721215500399</v>
      </c>
      <c r="C5" s="1">
        <v>7.6002280068401998E-2</v>
      </c>
      <c r="D5" s="1">
        <v>0.462219732149591</v>
      </c>
      <c r="E5" s="1">
        <v>0.26742734890354702</v>
      </c>
      <c r="F5" s="1">
        <v>0.26759530791788799</v>
      </c>
      <c r="G5" s="11">
        <v>0.353935643350417</v>
      </c>
      <c r="H5" s="14"/>
      <c r="I5" s="10"/>
      <c r="J5" s="14"/>
      <c r="L5" s="9">
        <v>2009</v>
      </c>
      <c r="M5">
        <f t="shared" si="2"/>
        <v>0.38213345271187754</v>
      </c>
      <c r="N5">
        <f t="shared" si="1"/>
        <v>0.12627550318714456</v>
      </c>
      <c r="O5">
        <f t="shared" si="1"/>
        <v>0.7679641874913028</v>
      </c>
      <c r="P5">
        <f t="shared" si="0"/>
        <v>0.44432249951457936</v>
      </c>
      <c r="Q5">
        <f t="shared" si="0"/>
        <v>0.44460155836691423</v>
      </c>
      <c r="R5" s="10"/>
      <c r="S5" s="10"/>
      <c r="T5" s="10"/>
      <c r="U5" s="10"/>
    </row>
    <row r="6" spans="1:21" x14ac:dyDescent="0.45">
      <c r="A6" s="9">
        <v>2010</v>
      </c>
      <c r="B6" s="1">
        <v>0.283712332889137</v>
      </c>
      <c r="C6" s="1">
        <v>0.16849199663016001</v>
      </c>
      <c r="D6" s="1">
        <v>0.601876675603217</v>
      </c>
      <c r="E6" s="1">
        <v>0.26651229342566601</v>
      </c>
      <c r="F6" s="1">
        <v>0.344806542170145</v>
      </c>
      <c r="G6" s="10"/>
      <c r="H6" s="1">
        <v>0.37873840929868002</v>
      </c>
      <c r="I6" s="10"/>
      <c r="J6" s="14"/>
      <c r="L6" s="9">
        <v>2010</v>
      </c>
      <c r="M6">
        <f t="shared" si="2"/>
        <v>0.47137951076903395</v>
      </c>
      <c r="N6">
        <f t="shared" si="1"/>
        <v>0.27994438638329489</v>
      </c>
      <c r="O6">
        <f t="shared" si="1"/>
        <v>1</v>
      </c>
      <c r="P6">
        <f t="shared" si="0"/>
        <v>0.44280216235088393</v>
      </c>
      <c r="Q6">
        <f t="shared" si="0"/>
        <v>0.57288570258113192</v>
      </c>
      <c r="R6" s="10"/>
      <c r="S6">
        <f t="shared" ref="S6:U19" si="3">((H6)-($K$3))/(($K$4)-($K$3))</f>
        <v>0.62926247959201642</v>
      </c>
      <c r="T6" s="10"/>
      <c r="U6" s="10"/>
    </row>
    <row r="7" spans="1:21" x14ac:dyDescent="0.45">
      <c r="A7" s="9">
        <v>2011</v>
      </c>
      <c r="B7" s="1">
        <v>0.40682980952968001</v>
      </c>
      <c r="C7" s="1">
        <v>4.1994750656167902E-2</v>
      </c>
      <c r="D7" s="1">
        <v>0.51486315142355799</v>
      </c>
      <c r="E7" s="1">
        <v>0.244145330720549</v>
      </c>
      <c r="F7" s="1">
        <v>0.40697280065115599</v>
      </c>
      <c r="G7" s="10"/>
      <c r="H7" s="1">
        <v>0.48670089796315602</v>
      </c>
      <c r="I7" s="1">
        <v>0.31453246614777602</v>
      </c>
      <c r="J7" s="14"/>
      <c r="L7" s="9">
        <v>2011</v>
      </c>
      <c r="M7">
        <f t="shared" si="2"/>
        <v>0.675935496456885</v>
      </c>
      <c r="N7">
        <f t="shared" si="1"/>
        <v>6.9773015566817961E-2</v>
      </c>
      <c r="O7">
        <f t="shared" si="1"/>
        <v>0.8554296457950431</v>
      </c>
      <c r="P7">
        <f t="shared" si="0"/>
        <v>0.40564012631966506</v>
      </c>
      <c r="Q7">
        <f t="shared" si="0"/>
        <v>0.67617307190592968</v>
      </c>
      <c r="R7" s="10"/>
      <c r="S7">
        <f t="shared" si="3"/>
        <v>0.80863890841985409</v>
      </c>
      <c r="T7">
        <f t="shared" si="3"/>
        <v>0.52258623551501326</v>
      </c>
      <c r="U7" s="10"/>
    </row>
    <row r="8" spans="1:21" x14ac:dyDescent="0.45">
      <c r="A8" s="9">
        <v>2012</v>
      </c>
      <c r="B8" s="1">
        <v>0.32549257876920401</v>
      </c>
      <c r="C8" s="1">
        <v>1.53397760392698E-2</v>
      </c>
      <c r="D8" s="1">
        <v>0.52971576227390105</v>
      </c>
      <c r="E8" s="1">
        <v>0.24384447681927601</v>
      </c>
      <c r="F8" s="1">
        <v>0.33393501805054099</v>
      </c>
      <c r="G8" s="11">
        <v>0.385823952905612</v>
      </c>
      <c r="H8" s="1">
        <v>0.25859535703790698</v>
      </c>
      <c r="I8" s="10"/>
      <c r="J8" s="14"/>
      <c r="L8" s="9">
        <v>2012</v>
      </c>
      <c r="M8">
        <f t="shared" si="2"/>
        <v>0.54079613309983576</v>
      </c>
      <c r="N8">
        <f t="shared" si="1"/>
        <v>2.5486576671036244E-2</v>
      </c>
      <c r="O8">
        <f t="shared" si="1"/>
        <v>0.88010681215218323</v>
      </c>
      <c r="P8">
        <f t="shared" si="0"/>
        <v>0.40514026660841862</v>
      </c>
      <c r="Q8">
        <f t="shared" si="0"/>
        <v>0.55482299212851593</v>
      </c>
      <c r="R8" s="10"/>
      <c r="S8">
        <f t="shared" si="3"/>
        <v>0.42964841057968522</v>
      </c>
      <c r="T8" s="10"/>
      <c r="U8" s="10"/>
    </row>
    <row r="9" spans="1:21" x14ac:dyDescent="0.45">
      <c r="A9" s="9">
        <v>2013</v>
      </c>
      <c r="B9" s="1">
        <v>0.280612244897959</v>
      </c>
      <c r="C9" s="1">
        <v>5.0409577819785702E-2</v>
      </c>
      <c r="D9" s="1">
        <v>0.527552358850916</v>
      </c>
      <c r="E9" s="1">
        <v>0.185677277326247</v>
      </c>
      <c r="F9" s="1">
        <v>0.39653775636379102</v>
      </c>
      <c r="G9" s="10"/>
      <c r="H9" s="14"/>
      <c r="I9" s="1">
        <v>0.32278025855869402</v>
      </c>
      <c r="J9" s="14"/>
      <c r="L9" s="9">
        <v>2013</v>
      </c>
      <c r="M9">
        <f t="shared" si="2"/>
        <v>0.46622880778146431</v>
      </c>
      <c r="N9">
        <f t="shared" si="1"/>
        <v>8.3753997892116128E-2</v>
      </c>
      <c r="O9">
        <f t="shared" si="1"/>
        <v>0.87651238241154439</v>
      </c>
      <c r="P9">
        <f t="shared" si="0"/>
        <v>0.30849721355318555</v>
      </c>
      <c r="Q9">
        <f t="shared" si="0"/>
        <v>0.65883555957102047</v>
      </c>
      <c r="R9" s="10"/>
      <c r="S9" s="10"/>
      <c r="T9">
        <f t="shared" si="3"/>
        <v>0.53628969462090381</v>
      </c>
      <c r="U9" s="10"/>
    </row>
    <row r="10" spans="1:21" x14ac:dyDescent="0.45">
      <c r="A10" s="9">
        <v>2014</v>
      </c>
      <c r="B10" s="1">
        <v>0.32398929426679801</v>
      </c>
      <c r="C10" s="1">
        <v>0</v>
      </c>
      <c r="D10" s="1">
        <v>0.47917709320526802</v>
      </c>
      <c r="E10" s="1">
        <v>0.20046324667366</v>
      </c>
      <c r="F10" s="1">
        <v>0.475911553668179</v>
      </c>
      <c r="G10" s="1">
        <v>0.432634261950543</v>
      </c>
      <c r="H10" s="14"/>
      <c r="I10" s="10"/>
      <c r="J10" s="14"/>
      <c r="L10" s="9">
        <v>2014</v>
      </c>
      <c r="M10">
        <f t="shared" si="2"/>
        <v>0.53829847109806539</v>
      </c>
      <c r="N10">
        <f t="shared" si="1"/>
        <v>0</v>
      </c>
      <c r="O10">
        <f t="shared" si="1"/>
        <v>0.79613833303146997</v>
      </c>
      <c r="P10">
        <f t="shared" si="0"/>
        <v>0.3330636570569051</v>
      </c>
      <c r="Q10">
        <f t="shared" si="0"/>
        <v>0.79071273727497016</v>
      </c>
      <c r="R10">
        <f t="shared" si="0"/>
        <v>0.71880881829644805</v>
      </c>
      <c r="S10" s="10"/>
      <c r="T10" s="10"/>
      <c r="U10" s="10"/>
    </row>
    <row r="11" spans="1:21" x14ac:dyDescent="0.45">
      <c r="A11" s="9">
        <v>2015</v>
      </c>
      <c r="B11" s="1">
        <v>0.191681625946998</v>
      </c>
      <c r="C11" s="1">
        <v>7.7821011673151697E-2</v>
      </c>
      <c r="D11" s="1">
        <v>0.47356216728175299</v>
      </c>
      <c r="E11" s="1">
        <v>0.17418703471536501</v>
      </c>
      <c r="F11" s="1">
        <v>0.34966221950639897</v>
      </c>
      <c r="G11" s="1">
        <v>0.41259989945044401</v>
      </c>
      <c r="H11" s="1">
        <v>0.340197604140277</v>
      </c>
      <c r="I11" s="1">
        <v>0.195834925487199</v>
      </c>
      <c r="J11" s="1">
        <v>0.45992373914068901</v>
      </c>
      <c r="L11" s="9">
        <v>2015</v>
      </c>
      <c r="M11">
        <f t="shared" si="2"/>
        <v>0.31847325825492329</v>
      </c>
      <c r="N11">
        <f t="shared" si="1"/>
        <v>0.12929727106496922</v>
      </c>
      <c r="O11">
        <f t="shared" si="1"/>
        <v>0.78680930243248959</v>
      </c>
      <c r="P11">
        <f t="shared" si="0"/>
        <v>0.28940652093020564</v>
      </c>
      <c r="Q11">
        <f t="shared" si="0"/>
        <v>0.58095326448056506</v>
      </c>
      <c r="R11">
        <f t="shared" si="0"/>
        <v>0.68552232737200736</v>
      </c>
      <c r="S11">
        <f t="shared" si="3"/>
        <v>0.56522809062059398</v>
      </c>
      <c r="T11">
        <f t="shared" si="3"/>
        <v>0.32537384056447771</v>
      </c>
      <c r="U11">
        <f t="shared" si="3"/>
        <v>0.76414946414020957</v>
      </c>
    </row>
    <row r="12" spans="1:21" x14ac:dyDescent="0.45">
      <c r="A12" s="9">
        <v>2016</v>
      </c>
      <c r="B12" s="1">
        <v>0.25885225885225799</v>
      </c>
      <c r="C12" s="1">
        <v>5.6121971751940801E-2</v>
      </c>
      <c r="D12" s="1">
        <v>0.53024116718384195</v>
      </c>
      <c r="E12" s="1">
        <v>0.27969685550391399</v>
      </c>
      <c r="F12" s="1">
        <v>0.40189203492987502</v>
      </c>
      <c r="G12" s="1">
        <v>0.52394967495714595</v>
      </c>
      <c r="H12" s="14"/>
      <c r="I12" s="10"/>
      <c r="J12" s="1">
        <v>0.453651361840123</v>
      </c>
      <c r="L12" s="9">
        <v>2016</v>
      </c>
      <c r="M12">
        <f t="shared" si="2"/>
        <v>0.43007524522001006</v>
      </c>
      <c r="N12">
        <f t="shared" si="1"/>
        <v>9.3244968656899435E-2</v>
      </c>
      <c r="O12">
        <f t="shared" si="1"/>
        <v>0.88097975661279782</v>
      </c>
      <c r="P12">
        <f t="shared" si="0"/>
        <v>0.46470791582610221</v>
      </c>
      <c r="Q12">
        <f t="shared" si="0"/>
        <v>0.66773153242246508</v>
      </c>
      <c r="R12">
        <f t="shared" si="0"/>
        <v>0.87052663144327613</v>
      </c>
      <c r="S12" s="10"/>
      <c r="T12" s="10"/>
      <c r="U12">
        <f t="shared" si="3"/>
        <v>0.75372809784572792</v>
      </c>
    </row>
    <row r="13" spans="1:21" x14ac:dyDescent="0.45">
      <c r="A13" s="9">
        <v>2017</v>
      </c>
      <c r="B13" s="1">
        <v>0.33851055356431697</v>
      </c>
      <c r="C13" s="1">
        <v>6.3613231552162794E-2</v>
      </c>
      <c r="D13" s="1">
        <v>0.40410635088588198</v>
      </c>
      <c r="E13" s="1">
        <v>0.24916486539595201</v>
      </c>
      <c r="F13" s="1">
        <v>0.32563770717655399</v>
      </c>
      <c r="G13" s="1">
        <v>0.41668843722242499</v>
      </c>
      <c r="H13" s="14"/>
      <c r="I13" s="1">
        <v>0.21288117868947301</v>
      </c>
      <c r="J13" s="1">
        <v>0.40188127029427601</v>
      </c>
      <c r="L13" s="9">
        <v>2017</v>
      </c>
      <c r="M13">
        <f t="shared" si="2"/>
        <v>0.56242510681287428</v>
      </c>
      <c r="N13">
        <f t="shared" si="1"/>
        <v>0.10569147157664467</v>
      </c>
      <c r="O13">
        <f t="shared" si="1"/>
        <v>0.67141055180594222</v>
      </c>
      <c r="P13">
        <f t="shared" si="0"/>
        <v>0.41397993226142593</v>
      </c>
      <c r="Q13">
        <f t="shared" si="0"/>
        <v>0.54103725958509874</v>
      </c>
      <c r="R13">
        <f t="shared" si="0"/>
        <v>0.69231530995084434</v>
      </c>
      <c r="S13" s="10"/>
      <c r="T13">
        <f t="shared" si="3"/>
        <v>0.35369567773351202</v>
      </c>
      <c r="U13">
        <f t="shared" si="3"/>
        <v>0.66771364730407567</v>
      </c>
    </row>
    <row r="14" spans="1:21" x14ac:dyDescent="0.45">
      <c r="A14" s="9">
        <v>2018</v>
      </c>
      <c r="B14" s="1">
        <v>0.29823445204389998</v>
      </c>
      <c r="C14" s="1">
        <v>0.12778810408921901</v>
      </c>
      <c r="D14" s="1">
        <v>0.49874390424116999</v>
      </c>
      <c r="E14" s="1">
        <v>0.21621750764525899</v>
      </c>
      <c r="F14" s="1">
        <v>0.30604749857177799</v>
      </c>
      <c r="G14" s="1">
        <v>0.34257818633398501</v>
      </c>
      <c r="H14" s="1">
        <v>0.459228958437849</v>
      </c>
      <c r="I14" s="10"/>
      <c r="J14" s="1">
        <v>0.43221623713834101</v>
      </c>
      <c r="L14" s="9">
        <v>2018</v>
      </c>
      <c r="M14">
        <f t="shared" si="2"/>
        <v>0.49550757511080051</v>
      </c>
      <c r="N14">
        <f t="shared" si="1"/>
        <v>0.21231609276293409</v>
      </c>
      <c r="O14">
        <f t="shared" si="1"/>
        <v>0.82864800125593074</v>
      </c>
      <c r="P14">
        <f t="shared" si="0"/>
        <v>0.35923888798076448</v>
      </c>
      <c r="Q14">
        <f t="shared" si="0"/>
        <v>0.50848871700344422</v>
      </c>
      <c r="R14">
        <f t="shared" si="0"/>
        <v>0.56918335635891515</v>
      </c>
      <c r="S14">
        <f t="shared" si="3"/>
        <v>0.76299510689228378</v>
      </c>
      <c r="T14" s="10"/>
      <c r="U14">
        <f t="shared" si="3"/>
        <v>0.71811428263964916</v>
      </c>
    </row>
    <row r="15" spans="1:21" x14ac:dyDescent="0.45">
      <c r="A15" s="9">
        <v>2019</v>
      </c>
      <c r="B15" s="1">
        <v>0.35130505472810097</v>
      </c>
      <c r="C15" s="1">
        <v>8.9812676417757198E-2</v>
      </c>
      <c r="D15" s="1">
        <v>0.45222606466590798</v>
      </c>
      <c r="E15" s="1">
        <v>0.20788187270069999</v>
      </c>
      <c r="F15" s="1">
        <v>0.35192273112589501</v>
      </c>
      <c r="G15" s="1">
        <v>0.40462290569082499</v>
      </c>
      <c r="H15" s="14"/>
      <c r="I15" s="1">
        <v>0.21054804417380499</v>
      </c>
      <c r="J15" s="1">
        <v>0.57596043664435104</v>
      </c>
      <c r="L15" s="9">
        <v>2019</v>
      </c>
      <c r="M15">
        <f t="shared" si="2"/>
        <v>0.58368278580659994</v>
      </c>
      <c r="N15">
        <f t="shared" si="1"/>
        <v>0.14922106148696412</v>
      </c>
      <c r="O15">
        <f t="shared" si="1"/>
        <v>0.75136000944491632</v>
      </c>
      <c r="P15">
        <f t="shared" si="0"/>
        <v>0.34538948114637469</v>
      </c>
      <c r="Q15">
        <f t="shared" si="0"/>
        <v>0.58470903656997275</v>
      </c>
      <c r="R15">
        <f t="shared" si="0"/>
        <v>0.67226879208319712</v>
      </c>
      <c r="S15" s="10"/>
      <c r="T15">
        <f t="shared" si="3"/>
        <v>0.3498192448856538</v>
      </c>
      <c r="U15">
        <f t="shared" si="3"/>
        <v>0.9569409481886102</v>
      </c>
    </row>
    <row r="16" spans="1:21" x14ac:dyDescent="0.45">
      <c r="A16" s="9">
        <v>2020</v>
      </c>
      <c r="B16" s="1">
        <v>0.25538602580053599</v>
      </c>
      <c r="C16" s="1">
        <v>0.17862611003368301</v>
      </c>
      <c r="D16" s="1">
        <v>0.41929145820251501</v>
      </c>
      <c r="E16" s="1">
        <v>0.34595351006763497</v>
      </c>
      <c r="F16" s="1">
        <v>0.33894136544949999</v>
      </c>
      <c r="G16" s="1">
        <v>0.27937126552200597</v>
      </c>
      <c r="H16" s="14"/>
      <c r="I16" s="10"/>
      <c r="J16" s="1">
        <v>0.58204031061359096</v>
      </c>
      <c r="L16" s="9">
        <v>2020</v>
      </c>
      <c r="M16">
        <f t="shared" si="2"/>
        <v>0.42431620322316232</v>
      </c>
      <c r="N16">
        <f t="shared" si="1"/>
        <v>0.296781911102734</v>
      </c>
      <c r="O16">
        <f t="shared" si="1"/>
        <v>0.69664015104471333</v>
      </c>
      <c r="P16">
        <f t="shared" si="0"/>
        <v>0.57479135525713976</v>
      </c>
      <c r="Q16">
        <f t="shared" si="0"/>
        <v>0.56314088780696447</v>
      </c>
      <c r="R16">
        <f t="shared" si="0"/>
        <v>0.46416695786061585</v>
      </c>
      <c r="S16" s="10"/>
      <c r="T16" s="10"/>
      <c r="U16">
        <f t="shared" si="3"/>
        <v>0.96704247598605564</v>
      </c>
    </row>
    <row r="17" spans="1:21" x14ac:dyDescent="0.45">
      <c r="A17" s="9">
        <v>2021</v>
      </c>
      <c r="B17" s="1">
        <v>0.29784065524944098</v>
      </c>
      <c r="C17" s="1">
        <v>0.114209574569334</v>
      </c>
      <c r="D17" s="1">
        <v>0.49702797557462502</v>
      </c>
      <c r="E17" s="1">
        <v>0.28330019880715701</v>
      </c>
      <c r="F17" s="1">
        <v>0.26250942921800302</v>
      </c>
      <c r="G17" s="1">
        <v>0.25316736805871698</v>
      </c>
      <c r="H17" s="1">
        <v>0.34505640345056399</v>
      </c>
      <c r="I17" s="10"/>
      <c r="J17" s="1">
        <v>0.58035643689612004</v>
      </c>
      <c r="L17" s="9">
        <v>2021</v>
      </c>
      <c r="M17">
        <f t="shared" si="2"/>
        <v>0.49485329357702235</v>
      </c>
      <c r="N17">
        <f t="shared" si="1"/>
        <v>0.18975577422878215</v>
      </c>
      <c r="O17">
        <f t="shared" si="1"/>
        <v>0.82579703736897636</v>
      </c>
      <c r="P17">
        <f t="shared" si="0"/>
        <v>0.47069476238338348</v>
      </c>
      <c r="Q17">
        <f t="shared" si="0"/>
        <v>0.43615152382323008</v>
      </c>
      <c r="R17">
        <f t="shared" si="0"/>
        <v>0.42062997009310227</v>
      </c>
      <c r="S17">
        <f t="shared" si="3"/>
        <v>0.57330083958601519</v>
      </c>
      <c r="T17" s="10"/>
      <c r="U17">
        <f t="shared" si="3"/>
        <v>0.96424477043319745</v>
      </c>
    </row>
    <row r="18" spans="1:21" x14ac:dyDescent="0.45">
      <c r="A18" s="9">
        <v>2022</v>
      </c>
      <c r="B18" s="1">
        <v>0.42121854448611301</v>
      </c>
      <c r="C18" s="1">
        <v>7.2459392548759105E-2</v>
      </c>
      <c r="D18" s="1">
        <v>0.34516571876838598</v>
      </c>
      <c r="E18" s="1">
        <v>0.293146588099432</v>
      </c>
      <c r="F18" s="1">
        <v>0.34860511100073999</v>
      </c>
      <c r="G18" s="1">
        <v>0.512300493287279</v>
      </c>
      <c r="H18" s="14"/>
      <c r="I18" s="1">
        <v>0.24840078257237599</v>
      </c>
      <c r="J18" s="1">
        <v>0.329870859067939</v>
      </c>
      <c r="L18" s="9">
        <v>2022</v>
      </c>
      <c r="M18">
        <f t="shared" si="2"/>
        <v>0.69984194696356439</v>
      </c>
      <c r="N18">
        <f t="shared" si="1"/>
        <v>0.12038910209660202</v>
      </c>
      <c r="O18">
        <f t="shared" si="1"/>
        <v>0.57348246369981293</v>
      </c>
      <c r="P18">
        <f t="shared" si="1"/>
        <v>0.48705424214293169</v>
      </c>
      <c r="Q18">
        <f t="shared" si="1"/>
        <v>0.57919691048229871</v>
      </c>
      <c r="R18">
        <f t="shared" si="1"/>
        <v>0.85117186635258402</v>
      </c>
      <c r="S18" s="10"/>
      <c r="T18">
        <f t="shared" si="3"/>
        <v>0.41271043162359139</v>
      </c>
      <c r="U18">
        <f t="shared" si="3"/>
        <v>0.54807051417523955</v>
      </c>
    </row>
    <row r="19" spans="1:21" x14ac:dyDescent="0.45">
      <c r="A19" s="9">
        <v>2023</v>
      </c>
      <c r="B19" s="1">
        <v>0.29087237673982502</v>
      </c>
      <c r="C19" s="1">
        <v>8.4699618851715106E-2</v>
      </c>
      <c r="D19" s="1">
        <v>0.46182324764794502</v>
      </c>
      <c r="E19" s="1">
        <v>0.26458208057727001</v>
      </c>
      <c r="F19" s="1">
        <v>0.23391242903438</v>
      </c>
      <c r="G19" s="1">
        <v>0.36406630455141398</v>
      </c>
      <c r="H19" s="1">
        <v>0.34336315171229698</v>
      </c>
      <c r="I19" s="10"/>
      <c r="J19" s="10"/>
      <c r="L19" s="9">
        <v>2023</v>
      </c>
      <c r="M19">
        <f t="shared" si="2"/>
        <v>0.48327570834723727</v>
      </c>
      <c r="N19">
        <f t="shared" si="1"/>
        <v>0.14072587007434184</v>
      </c>
      <c r="O19">
        <f t="shared" si="1"/>
        <v>0.76730544041284432</v>
      </c>
      <c r="P19">
        <f t="shared" si="1"/>
        <v>0.43959517173862689</v>
      </c>
      <c r="Q19">
        <f t="shared" si="1"/>
        <v>0.38863846783885864</v>
      </c>
      <c r="R19">
        <f t="shared" si="1"/>
        <v>0.60488521869789513</v>
      </c>
      <c r="S19">
        <f t="shared" si="3"/>
        <v>0.57048755273357155</v>
      </c>
      <c r="T19" s="10"/>
      <c r="U19" s="10"/>
    </row>
    <row r="20" spans="1:21" x14ac:dyDescent="0.45">
      <c r="A20" s="9">
        <v>2024</v>
      </c>
      <c r="B20" s="1">
        <v>0.24845554660220201</v>
      </c>
      <c r="C20" s="14"/>
      <c r="D20" s="14"/>
      <c r="E20" s="14"/>
      <c r="F20" s="14"/>
      <c r="G20" s="14"/>
      <c r="H20" s="14"/>
      <c r="I20" s="10"/>
      <c r="J20" s="10"/>
      <c r="L20" s="9">
        <v>2024</v>
      </c>
      <c r="M20">
        <f t="shared" si="2"/>
        <v>0.41280142041256734</v>
      </c>
      <c r="N20" s="10"/>
      <c r="O20" s="10"/>
      <c r="P20" s="10"/>
      <c r="Q20" s="10"/>
      <c r="R20" s="10"/>
      <c r="S20" s="10"/>
      <c r="T20" s="10"/>
      <c r="U20" s="10"/>
    </row>
    <row r="21" spans="1:21" x14ac:dyDescent="0.45">
      <c r="A21" t="s">
        <v>1273</v>
      </c>
      <c r="B21" s="15">
        <f>AVERAGE(B2:B20)</f>
        <v>0.30280187562377009</v>
      </c>
      <c r="C21" s="15">
        <f>AVERAGE(C2:C19)</f>
        <v>7.8692890081357769E-2</v>
      </c>
      <c r="D21" s="15">
        <f t="shared" ref="D21:F21" si="4">AVERAGE(D2:D19)</f>
        <v>0.44742438006845309</v>
      </c>
      <c r="E21" s="15">
        <f t="shared" si="4"/>
        <v>0.25091475984742861</v>
      </c>
      <c r="F21" s="15">
        <f t="shared" si="4"/>
        <v>0.36176288223761638</v>
      </c>
      <c r="G21" s="15">
        <f>AVERAGE(G10:G19,G8,G5,G2)</f>
        <v>0.38572330607110134</v>
      </c>
      <c r="H21" s="15">
        <f>AVERAGE(H19,H17,H14,H11,H6,H7,H8,)</f>
        <v>0.32648509775509127</v>
      </c>
      <c r="I21" s="15">
        <f>AVERAGE(I18,I15,I13,I11,I9,I7,)</f>
        <v>0.21499680794704615</v>
      </c>
      <c r="J21" s="15">
        <f>AVERAGE(J11:J18)</f>
        <v>0.47698758145442877</v>
      </c>
      <c r="L21" t="s">
        <v>1273</v>
      </c>
      <c r="M21" s="15">
        <f>AVERAGE(M2:M20)</f>
        <v>0.5030962120608744</v>
      </c>
      <c r="N21" s="15">
        <f>AVERAGE(N2:N19)</f>
        <v>0.13074587082559669</v>
      </c>
      <c r="O21" s="15">
        <f t="shared" ref="O21:Q21" si="5">AVERAGE(O2:O19)</f>
        <v>0.74338215485760839</v>
      </c>
      <c r="P21" s="15">
        <f t="shared" si="5"/>
        <v>0.41688732927880134</v>
      </c>
      <c r="Q21" s="15">
        <f t="shared" si="5"/>
        <v>0.60105815178009336</v>
      </c>
      <c r="R21" s="15">
        <f>AVERAGE(R10:R19,R8,R5,R2)</f>
        <v>0.6549479248508886</v>
      </c>
      <c r="S21" s="15">
        <f>AVERAGE(S19,S17,S14,S11,S6,S7,S8,)</f>
        <v>0.54244517355300259</v>
      </c>
      <c r="T21" s="15">
        <f>AVERAGE(T18,T15,T13,T11,T9,T7,)</f>
        <v>0.35721073213473603</v>
      </c>
      <c r="U21" s="15">
        <f>AVERAGE(U11:U18)</f>
        <v>0.79250052508909563</v>
      </c>
    </row>
    <row r="22" spans="1:21" x14ac:dyDescent="0.45">
      <c r="A22" t="s">
        <v>1274</v>
      </c>
      <c r="B22">
        <f>VARP(B2:B20)</f>
        <v>3.1066220115515456E-3</v>
      </c>
      <c r="C22">
        <f>VARP(C2:C19)</f>
        <v>2.1361062572696999E-3</v>
      </c>
      <c r="D22">
        <f t="shared" ref="D22:F22" si="6">VARP(D2:D19)</f>
        <v>8.2319572926469447E-3</v>
      </c>
      <c r="E22">
        <f t="shared" si="6"/>
        <v>1.6961975985669924E-3</v>
      </c>
      <c r="F22">
        <f t="shared" si="6"/>
        <v>5.2548177185467804E-3</v>
      </c>
      <c r="G22">
        <f>VARP(G10:G19,G8,G5,G2)</f>
        <v>5.7234915686832843E-3</v>
      </c>
      <c r="H22">
        <f>VARP(H6,H7,H8,H11,H14,H17,H19,)</f>
        <v>1.9754971829415491E-2</v>
      </c>
      <c r="I22">
        <f>VARP(I7,I9,I11,I13,I15,I18,)</f>
        <v>9.8936453647236224E-3</v>
      </c>
      <c r="J22">
        <f>VARP(J11:J18)</f>
        <v>7.7051671697066226E-3</v>
      </c>
      <c r="L22" t="s">
        <v>1282</v>
      </c>
      <c r="M22">
        <f>MIN(M2:M20)</f>
        <v>0.31847325825492329</v>
      </c>
      <c r="N22">
        <f t="shared" ref="N22:U22" si="7">MIN(N2:N20)</f>
        <v>0</v>
      </c>
      <c r="O22">
        <f t="shared" si="7"/>
        <v>0.45053770477385091</v>
      </c>
      <c r="P22">
        <f t="shared" si="7"/>
        <v>0.28940652093020564</v>
      </c>
      <c r="Q22">
        <f t="shared" si="7"/>
        <v>0.38863846783885864</v>
      </c>
      <c r="R22">
        <f t="shared" si="7"/>
        <v>0.42062997009310227</v>
      </c>
      <c r="S22">
        <f t="shared" si="7"/>
        <v>0.42964841057968522</v>
      </c>
      <c r="T22">
        <f t="shared" si="7"/>
        <v>0.32537384056447771</v>
      </c>
      <c r="U22">
        <f t="shared" si="7"/>
        <v>0.54807051417523955</v>
      </c>
    </row>
    <row r="23" spans="1:21" x14ac:dyDescent="0.45">
      <c r="L23" t="s">
        <v>1283</v>
      </c>
      <c r="M23">
        <f>MAX(M2:M20)</f>
        <v>0.69984194696356439</v>
      </c>
      <c r="N23">
        <f t="shared" ref="N23:U23" si="8">MAX(N2:N20)</f>
        <v>0.296781911102734</v>
      </c>
      <c r="O23">
        <f t="shared" si="8"/>
        <v>1</v>
      </c>
      <c r="P23">
        <f t="shared" si="8"/>
        <v>0.57479135525713976</v>
      </c>
      <c r="Q23">
        <f t="shared" si="8"/>
        <v>0.87654769437988844</v>
      </c>
      <c r="R23">
        <f t="shared" si="8"/>
        <v>0.87052663144327613</v>
      </c>
      <c r="S23">
        <f t="shared" si="8"/>
        <v>0.80863890841985409</v>
      </c>
      <c r="T23">
        <f t="shared" si="8"/>
        <v>0.53628969462090381</v>
      </c>
      <c r="U23">
        <f t="shared" si="8"/>
        <v>0.96704247598605564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8763-F46B-C345-807A-52C30E188CDF}">
  <dimension ref="A1:AO228"/>
  <sheetViews>
    <sheetView tabSelected="1" topLeftCell="R13" zoomScale="145" zoomScaleNormal="145" workbookViewId="0">
      <selection activeCell="AE233" sqref="AE233"/>
    </sheetView>
  </sheetViews>
  <sheetFormatPr defaultColWidth="10.85546875" defaultRowHeight="15.9" x14ac:dyDescent="0.45"/>
  <cols>
    <col min="1" max="1" width="15.85546875" customWidth="1"/>
    <col min="10" max="10" width="20.5" customWidth="1"/>
    <col min="30" max="30" width="14.5" customWidth="1"/>
    <col min="31" max="31" width="12.640625" customWidth="1"/>
    <col min="33" max="33" width="19.35546875" customWidth="1"/>
    <col min="34" max="34" width="17.85546875" customWidth="1"/>
    <col min="36" max="36" width="17.85546875" customWidth="1"/>
    <col min="37" max="37" width="17.5" customWidth="1"/>
  </cols>
  <sheetData>
    <row r="1" spans="1:41" x14ac:dyDescent="0.45">
      <c r="B1" s="3" t="s">
        <v>206</v>
      </c>
      <c r="C1" s="4" t="s">
        <v>1299</v>
      </c>
      <c r="D1" s="5" t="s">
        <v>1298</v>
      </c>
      <c r="E1" s="5" t="s">
        <v>1297</v>
      </c>
      <c r="F1" s="6" t="s">
        <v>1296</v>
      </c>
      <c r="G1" s="6" t="s">
        <v>1300</v>
      </c>
      <c r="H1" s="7" t="s">
        <v>1311</v>
      </c>
      <c r="I1" s="7" t="s">
        <v>213</v>
      </c>
      <c r="J1" s="8" t="s">
        <v>1309</v>
      </c>
      <c r="K1" s="15" t="s">
        <v>1284</v>
      </c>
      <c r="L1" s="15" t="s">
        <v>1285</v>
      </c>
      <c r="O1" s="15" t="s">
        <v>1288</v>
      </c>
      <c r="P1" s="15" t="s">
        <v>1289</v>
      </c>
      <c r="Q1" s="3" t="s">
        <v>206</v>
      </c>
      <c r="R1" s="15" t="s">
        <v>1286</v>
      </c>
      <c r="S1" s="15" t="s">
        <v>1287</v>
      </c>
      <c r="T1" s="4" t="s">
        <v>1299</v>
      </c>
      <c r="U1" s="15" t="s">
        <v>1290</v>
      </c>
      <c r="V1" s="15" t="s">
        <v>1291</v>
      </c>
      <c r="W1" s="5" t="s">
        <v>1298</v>
      </c>
      <c r="X1" s="15" t="s">
        <v>1292</v>
      </c>
      <c r="Y1" s="15" t="s">
        <v>1293</v>
      </c>
      <c r="Z1" s="5" t="s">
        <v>1297</v>
      </c>
      <c r="AA1" s="15" t="s">
        <v>1294</v>
      </c>
      <c r="AB1" s="15" t="s">
        <v>1295</v>
      </c>
      <c r="AC1" s="6" t="s">
        <v>1296</v>
      </c>
      <c r="AD1" s="15" t="s">
        <v>1301</v>
      </c>
      <c r="AE1" s="15" t="s">
        <v>1302</v>
      </c>
      <c r="AF1" s="6" t="s">
        <v>1300</v>
      </c>
      <c r="AG1" s="15" t="s">
        <v>1303</v>
      </c>
      <c r="AH1" s="15" t="s">
        <v>1304</v>
      </c>
      <c r="AI1" s="7" t="s">
        <v>1311</v>
      </c>
      <c r="AJ1" s="15" t="s">
        <v>1305</v>
      </c>
      <c r="AK1" s="15" t="s">
        <v>1306</v>
      </c>
      <c r="AL1" s="7" t="s">
        <v>213</v>
      </c>
      <c r="AM1" s="15" t="s">
        <v>1307</v>
      </c>
      <c r="AN1" s="15" t="s">
        <v>1308</v>
      </c>
      <c r="AO1" s="8" t="s">
        <v>1309</v>
      </c>
    </row>
    <row r="2" spans="1:41" x14ac:dyDescent="0.45">
      <c r="A2" s="2" t="s">
        <v>1276</v>
      </c>
      <c r="B2">
        <v>0.27519016464178725</v>
      </c>
      <c r="C2">
        <v>0.10563582931830351</v>
      </c>
      <c r="D2">
        <v>0.24636149883958616</v>
      </c>
      <c r="E2">
        <v>0.1950090956916373</v>
      </c>
      <c r="F2">
        <v>0.31553993067419789</v>
      </c>
      <c r="G2">
        <v>0.37556468571228829</v>
      </c>
      <c r="H2">
        <v>0.62103017941271255</v>
      </c>
      <c r="I2">
        <v>0.62060497599727305</v>
      </c>
      <c r="J2">
        <v>0.36838796242502381</v>
      </c>
      <c r="K2">
        <f>MIN(B2:J2)</f>
        <v>0.10563582931830351</v>
      </c>
      <c r="L2">
        <f>MAX(B2:J2)</f>
        <v>0.62103017941271255</v>
      </c>
      <c r="N2" s="2" t="s">
        <v>1276</v>
      </c>
      <c r="O2">
        <v>0.14282691131658939</v>
      </c>
      <c r="P2">
        <v>0.43559912450196819</v>
      </c>
      <c r="Q2">
        <v>0.27519016464178725</v>
      </c>
      <c r="R2">
        <v>0</v>
      </c>
      <c r="S2">
        <v>0.20547671794500724</v>
      </c>
      <c r="T2">
        <v>0.10563582931830351</v>
      </c>
      <c r="U2">
        <v>0.14813671372811382</v>
      </c>
      <c r="V2">
        <v>0.29906562544379772</v>
      </c>
      <c r="W2">
        <v>0.24636149883958616</v>
      </c>
      <c r="X2">
        <v>7.8536768836037024E-2</v>
      </c>
      <c r="Y2">
        <v>0.28895264803088311</v>
      </c>
      <c r="Z2">
        <v>0.1950090956916373</v>
      </c>
      <c r="AA2">
        <v>0.12830573480229077</v>
      </c>
      <c r="AB2">
        <v>0.6042079339723585</v>
      </c>
      <c r="AC2">
        <v>0.31553993067419789</v>
      </c>
      <c r="AD2">
        <f>MIN(J2:AB2)</f>
        <v>0</v>
      </c>
      <c r="AE2">
        <f>MAX(J2:AB2)</f>
        <v>0.62103017941271255</v>
      </c>
      <c r="AF2">
        <v>0.37556468571228829</v>
      </c>
      <c r="AG2">
        <v>0.54960948830320455</v>
      </c>
      <c r="AH2">
        <v>1</v>
      </c>
      <c r="AI2">
        <v>0.62103017941271255</v>
      </c>
      <c r="AJ2">
        <v>0.26797979851032455</v>
      </c>
      <c r="AK2">
        <v>0.96515418963905875</v>
      </c>
      <c r="AL2">
        <v>0.62060497599727305</v>
      </c>
      <c r="AM2">
        <v>5.5752015174386632E-2</v>
      </c>
      <c r="AN2">
        <v>0.4585982447832993</v>
      </c>
      <c r="AO2">
        <v>0.36838796242502381</v>
      </c>
    </row>
    <row r="3" spans="1:41" x14ac:dyDescent="0.45">
      <c r="A3" s="2" t="s">
        <v>1277</v>
      </c>
      <c r="B3">
        <v>0.71185720811751951</v>
      </c>
      <c r="C3">
        <v>0.30049094802511633</v>
      </c>
      <c r="D3">
        <v>0.30848296834081734</v>
      </c>
      <c r="E3">
        <v>0.33620296579858766</v>
      </c>
      <c r="F3">
        <v>0.35439323150273561</v>
      </c>
      <c r="G3">
        <v>0.21542382465848423</v>
      </c>
      <c r="H3">
        <v>8.2735448949241105E-2</v>
      </c>
      <c r="I3">
        <v>7.6684495470998357E-2</v>
      </c>
      <c r="J3">
        <v>0.29391486295125646</v>
      </c>
      <c r="K3">
        <f t="shared" ref="K3:K7" si="0">MIN(B3:J3)</f>
        <v>7.6684495470998357E-2</v>
      </c>
      <c r="L3">
        <f t="shared" ref="L3:L7" si="1">MAX(B3:J3)</f>
        <v>0.71185720811751951</v>
      </c>
      <c r="N3" s="2" t="s">
        <v>1277</v>
      </c>
      <c r="O3">
        <v>0.47598464834268783</v>
      </c>
      <c r="P3">
        <v>1</v>
      </c>
      <c r="Q3">
        <v>0.71185720811751951</v>
      </c>
      <c r="R3">
        <v>0.14363192792903717</v>
      </c>
      <c r="S3">
        <v>0.39543815262460597</v>
      </c>
      <c r="T3">
        <v>0.30049094802511633</v>
      </c>
      <c r="U3">
        <v>0.22257791332537513</v>
      </c>
      <c r="V3">
        <v>0.41856184772234822</v>
      </c>
      <c r="W3">
        <v>0.30848296834081734</v>
      </c>
      <c r="X3">
        <v>0.18334293602894972</v>
      </c>
      <c r="Y3">
        <v>0.48046134583173294</v>
      </c>
      <c r="Z3">
        <v>0.33620296579858766</v>
      </c>
      <c r="AA3">
        <v>0.1435095477721674</v>
      </c>
      <c r="AB3">
        <v>0.81681466645183776</v>
      </c>
      <c r="AC3">
        <v>0.35439323150273561</v>
      </c>
      <c r="AD3">
        <v>0.13116156873400225</v>
      </c>
      <c r="AE3">
        <v>0.35351325244542242</v>
      </c>
      <c r="AF3">
        <v>0.21542382465848423</v>
      </c>
      <c r="AG3">
        <v>0</v>
      </c>
      <c r="AH3">
        <v>0.19090545985618571</v>
      </c>
      <c r="AI3">
        <v>8.2735448949241105E-2</v>
      </c>
      <c r="AJ3">
        <v>1.8706077221239552E-2</v>
      </c>
      <c r="AK3">
        <v>0.14107315728145431</v>
      </c>
      <c r="AL3">
        <v>7.6684495470998357E-2</v>
      </c>
      <c r="AM3">
        <v>0.24627885309148637</v>
      </c>
      <c r="AN3">
        <v>0.42289499757473403</v>
      </c>
      <c r="AO3">
        <v>0.29391486295125646</v>
      </c>
    </row>
    <row r="4" spans="1:41" x14ac:dyDescent="0.45">
      <c r="A4" s="2" t="s">
        <v>1278</v>
      </c>
      <c r="B4">
        <v>0.64149092955778142</v>
      </c>
      <c r="C4">
        <v>0.12023566542479111</v>
      </c>
      <c r="D4">
        <v>0.29591849943090104</v>
      </c>
      <c r="E4">
        <v>0.23235657051490602</v>
      </c>
      <c r="F4">
        <v>0.12153913315520959</v>
      </c>
      <c r="G4">
        <v>9.7175013502765362E-2</v>
      </c>
      <c r="H4">
        <v>6.1963726686848214E-2</v>
      </c>
      <c r="I4">
        <v>0.10017729815198229</v>
      </c>
      <c r="J4">
        <v>2.5712960574709679E-2</v>
      </c>
      <c r="K4">
        <f t="shared" si="0"/>
        <v>2.5712960574709679E-2</v>
      </c>
      <c r="L4">
        <f t="shared" si="1"/>
        <v>0.64149092955778142</v>
      </c>
      <c r="N4" s="2" t="s">
        <v>1278</v>
      </c>
      <c r="O4">
        <v>0.41217744333296635</v>
      </c>
      <c r="P4">
        <v>1</v>
      </c>
      <c r="Q4">
        <v>0.64149092955778142</v>
      </c>
      <c r="R4">
        <v>5.8283749391916821E-2</v>
      </c>
      <c r="S4">
        <v>0.29483555193393535</v>
      </c>
      <c r="T4">
        <v>0.12023566542479111</v>
      </c>
      <c r="U4">
        <v>0.20572114934034369</v>
      </c>
      <c r="V4">
        <v>0.38489368071845642</v>
      </c>
      <c r="W4">
        <v>0.29591849943090104</v>
      </c>
      <c r="X4">
        <v>0.16999167716231969</v>
      </c>
      <c r="Y4">
        <v>0.29363492145633818</v>
      </c>
      <c r="Z4">
        <v>0.23235657051490602</v>
      </c>
      <c r="AA4">
        <v>2.1743093108357647E-2</v>
      </c>
      <c r="AB4">
        <v>0.3412123335300058</v>
      </c>
      <c r="AC4">
        <v>0.12153913315520959</v>
      </c>
      <c r="AD4">
        <v>4.8388138852231678E-2</v>
      </c>
      <c r="AE4">
        <v>0.17155053854206248</v>
      </c>
      <c r="AF4">
        <v>9.7175013502765362E-2</v>
      </c>
      <c r="AG4">
        <v>0</v>
      </c>
      <c r="AH4">
        <v>0.11840755600970213</v>
      </c>
      <c r="AI4">
        <v>6.1963726686848214E-2</v>
      </c>
      <c r="AJ4">
        <v>4.8638818392030679E-2</v>
      </c>
      <c r="AK4">
        <v>0.17306315455147014</v>
      </c>
      <c r="AL4">
        <v>0.10017729815198229</v>
      </c>
      <c r="AM4">
        <v>1.4284686409439371E-2</v>
      </c>
      <c r="AN4">
        <v>4.6996301220603713E-2</v>
      </c>
      <c r="AO4">
        <v>2.5712960574709679E-2</v>
      </c>
    </row>
    <row r="5" spans="1:41" x14ac:dyDescent="0.45">
      <c r="A5" s="2" t="s">
        <v>1279</v>
      </c>
      <c r="B5">
        <v>0.45828027194031051</v>
      </c>
      <c r="C5">
        <v>3.5959089915751898E-2</v>
      </c>
      <c r="D5">
        <v>0.62680790113417595</v>
      </c>
      <c r="E5">
        <v>0.19194158576502232</v>
      </c>
      <c r="F5">
        <v>0.15033238209935029</v>
      </c>
      <c r="G5">
        <v>0.43238325266229938</v>
      </c>
      <c r="H5">
        <v>0.19892867565514818</v>
      </c>
      <c r="I5">
        <v>0.44208127610582748</v>
      </c>
      <c r="J5">
        <v>0.60021008665068831</v>
      </c>
      <c r="K5">
        <f t="shared" si="0"/>
        <v>3.5959089915751898E-2</v>
      </c>
      <c r="L5">
        <f t="shared" si="1"/>
        <v>0.62680790113417595</v>
      </c>
      <c r="N5" s="2" t="s">
        <v>1279</v>
      </c>
      <c r="O5">
        <v>0.22607955689183853</v>
      </c>
      <c r="P5">
        <v>1</v>
      </c>
      <c r="Q5">
        <v>0.45828027194031051</v>
      </c>
      <c r="R5">
        <v>0</v>
      </c>
      <c r="S5">
        <v>8.095640856350754E-2</v>
      </c>
      <c r="T5">
        <v>3.5959089915751898E-2</v>
      </c>
      <c r="U5">
        <v>0.49496041553758219</v>
      </c>
      <c r="V5">
        <v>0.9207075012210556</v>
      </c>
      <c r="W5">
        <v>0.62680790113417595</v>
      </c>
      <c r="X5">
        <v>9.4346934935100588E-2</v>
      </c>
      <c r="Y5">
        <v>0.37251767760507781</v>
      </c>
      <c r="Z5">
        <v>0.19194158576502232</v>
      </c>
      <c r="AA5">
        <v>3.8153667524270442E-2</v>
      </c>
      <c r="AB5">
        <v>0.40297479513990692</v>
      </c>
      <c r="AC5">
        <v>0.15033238209935029</v>
      </c>
      <c r="AD5">
        <v>0.21750596839624609</v>
      </c>
      <c r="AE5">
        <v>0.66086506294035519</v>
      </c>
      <c r="AF5">
        <v>0.43238325266229938</v>
      </c>
      <c r="AG5">
        <v>0.15154328009180493</v>
      </c>
      <c r="AH5">
        <v>0.28985128505874647</v>
      </c>
      <c r="AI5">
        <v>0.19892867565514818</v>
      </c>
      <c r="AJ5">
        <v>0.28508451688611575</v>
      </c>
      <c r="AK5">
        <v>0.76039974531100274</v>
      </c>
      <c r="AL5">
        <v>0.44208127610582748</v>
      </c>
      <c r="AM5">
        <v>0.40038721246748249</v>
      </c>
      <c r="AN5">
        <v>0.7837892124298721</v>
      </c>
      <c r="AO5">
        <v>0.60021008665068831</v>
      </c>
    </row>
    <row r="6" spans="1:41" x14ac:dyDescent="0.45">
      <c r="A6" s="2" t="s">
        <v>1280</v>
      </c>
      <c r="B6">
        <v>0.5030962120608744</v>
      </c>
      <c r="C6">
        <v>0.13074587082559669</v>
      </c>
      <c r="D6">
        <v>0.74338215485760839</v>
      </c>
      <c r="E6">
        <v>0.41688732927880134</v>
      </c>
      <c r="F6">
        <v>0.60105815178009336</v>
      </c>
      <c r="G6">
        <v>0.6549479248508886</v>
      </c>
      <c r="H6">
        <v>0.54244517355300259</v>
      </c>
      <c r="I6">
        <v>0.35721073213473603</v>
      </c>
      <c r="J6">
        <v>0.79250052508909563</v>
      </c>
      <c r="K6">
        <f t="shared" si="0"/>
        <v>0.13074587082559669</v>
      </c>
      <c r="L6">
        <f t="shared" si="1"/>
        <v>0.79250052508909563</v>
      </c>
      <c r="N6" s="2" t="s">
        <v>1280</v>
      </c>
      <c r="O6">
        <v>0.31847325825492329</v>
      </c>
      <c r="P6">
        <v>0.69984194696356439</v>
      </c>
      <c r="Q6">
        <v>0.5030962120608744</v>
      </c>
      <c r="R6">
        <v>0</v>
      </c>
      <c r="S6">
        <v>0.296781911102734</v>
      </c>
      <c r="T6">
        <v>0.13074587082559669</v>
      </c>
      <c r="U6">
        <v>0.45053770477385091</v>
      </c>
      <c r="V6">
        <v>1</v>
      </c>
      <c r="W6">
        <v>0.74338215485760839</v>
      </c>
      <c r="X6">
        <v>0.28940652093020564</v>
      </c>
      <c r="Y6">
        <v>0.57479135525713976</v>
      </c>
      <c r="Z6">
        <v>0.41688732927880134</v>
      </c>
      <c r="AA6">
        <v>0.38863846783885864</v>
      </c>
      <c r="AB6">
        <v>0.87654769437988844</v>
      </c>
      <c r="AC6">
        <v>0.60105815178009336</v>
      </c>
      <c r="AD6">
        <v>0.42062997009310227</v>
      </c>
      <c r="AE6">
        <v>0.87052663144327613</v>
      </c>
      <c r="AF6">
        <v>0.6549479248508886</v>
      </c>
      <c r="AG6">
        <v>0.42964841057968522</v>
      </c>
      <c r="AH6">
        <v>0.80863890841985409</v>
      </c>
      <c r="AI6">
        <v>0.54244517355300259</v>
      </c>
      <c r="AJ6">
        <v>0.32537384056447771</v>
      </c>
      <c r="AK6">
        <v>0.53628969462090381</v>
      </c>
      <c r="AL6">
        <v>0.35721073213473603</v>
      </c>
      <c r="AM6">
        <v>0.54807051417523955</v>
      </c>
      <c r="AN6">
        <v>0.96704247598605564</v>
      </c>
      <c r="AO6">
        <v>0.79250052508909563</v>
      </c>
    </row>
    <row r="7" spans="1:41" x14ac:dyDescent="0.45">
      <c r="A7" s="2" t="s">
        <v>1281</v>
      </c>
      <c r="B7">
        <v>0.52718913652580546</v>
      </c>
      <c r="C7">
        <v>0.32655443840990372</v>
      </c>
      <c r="D7">
        <v>0.26070263828802304</v>
      </c>
      <c r="E7">
        <v>9.3707359862567924E-2</v>
      </c>
      <c r="F7">
        <v>0.16767304991527821</v>
      </c>
      <c r="G7">
        <v>0.32996969495614731</v>
      </c>
      <c r="H7">
        <v>0.32542924854868605</v>
      </c>
      <c r="I7">
        <v>0.27871233740874429</v>
      </c>
      <c r="J7">
        <v>0.74048077820229075</v>
      </c>
      <c r="K7">
        <f t="shared" si="0"/>
        <v>9.3707359862567924E-2</v>
      </c>
      <c r="L7">
        <f t="shared" si="1"/>
        <v>0.74048077820229075</v>
      </c>
      <c r="N7" s="2" t="s">
        <v>1281</v>
      </c>
      <c r="O7">
        <v>0.23617270783864033</v>
      </c>
      <c r="P7">
        <v>1</v>
      </c>
      <c r="Q7">
        <v>0.52718913652580546</v>
      </c>
      <c r="R7">
        <v>0.13109089470102847</v>
      </c>
      <c r="S7">
        <v>0.53936030305370453</v>
      </c>
      <c r="T7">
        <v>0.32655443840990372</v>
      </c>
      <c r="U7">
        <v>0.20952294062622456</v>
      </c>
      <c r="V7">
        <v>0.35992906069771102</v>
      </c>
      <c r="W7">
        <v>0.26070263828802304</v>
      </c>
      <c r="X7">
        <v>5.028591071435571E-2</v>
      </c>
      <c r="Y7">
        <v>0.13578864308583116</v>
      </c>
      <c r="Z7">
        <v>9.3707359862567924E-2</v>
      </c>
      <c r="AA7">
        <v>0</v>
      </c>
      <c r="AB7">
        <v>0.3000956436247485</v>
      </c>
      <c r="AC7">
        <v>0.16767304991527821</v>
      </c>
      <c r="AD7">
        <v>0.25086145903764884</v>
      </c>
      <c r="AE7">
        <v>0.46696994065005137</v>
      </c>
      <c r="AF7">
        <v>0.32996969495614731</v>
      </c>
      <c r="AG7">
        <v>0.15143991509596094</v>
      </c>
      <c r="AH7">
        <v>0.51374746262610904</v>
      </c>
      <c r="AI7">
        <v>0.32542924854868605</v>
      </c>
      <c r="AJ7">
        <v>0.29305016239412474</v>
      </c>
      <c r="AK7">
        <v>0.40183012097829429</v>
      </c>
      <c r="AL7">
        <v>0.27871233740874429</v>
      </c>
      <c r="AM7">
        <v>0.47938540066621493</v>
      </c>
      <c r="AN7">
        <v>0.90287782028851959</v>
      </c>
      <c r="AO7">
        <v>0.74048077820229075</v>
      </c>
    </row>
    <row r="228" spans="33:33" x14ac:dyDescent="0.45">
      <c r="AG228" t="s">
        <v>1310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"/>
  <sheetViews>
    <sheetView topLeftCell="A32" workbookViewId="0">
      <selection activeCell="J45" sqref="J45:J62"/>
    </sheetView>
  </sheetViews>
  <sheetFormatPr defaultColWidth="10.85546875" defaultRowHeight="15.9" x14ac:dyDescent="0.45"/>
  <cols>
    <col min="1" max="1" width="53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217</v>
      </c>
      <c r="B2" s="1">
        <v>168488</v>
      </c>
      <c r="C2" s="1">
        <v>19594</v>
      </c>
      <c r="D2" s="1" t="s">
        <v>218</v>
      </c>
      <c r="E2" s="1" t="s">
        <v>219</v>
      </c>
      <c r="F2" s="1" t="s">
        <v>220</v>
      </c>
      <c r="G2" s="1" t="s">
        <v>221</v>
      </c>
      <c r="H2" s="1" t="s">
        <v>222</v>
      </c>
      <c r="I2" s="1" t="s">
        <v>223</v>
      </c>
      <c r="J2" s="1" t="s">
        <v>224</v>
      </c>
      <c r="K2" s="1">
        <v>125241</v>
      </c>
      <c r="L2" s="1">
        <v>7959</v>
      </c>
      <c r="M2" s="1">
        <v>2497</v>
      </c>
      <c r="N2" s="1" t="s">
        <v>225</v>
      </c>
      <c r="O2" s="1" t="s">
        <v>226</v>
      </c>
      <c r="P2" s="1">
        <v>2705</v>
      </c>
    </row>
    <row r="3" spans="1:16" x14ac:dyDescent="0.45">
      <c r="A3" s="1" t="s">
        <v>227</v>
      </c>
      <c r="B3" s="1">
        <v>134326</v>
      </c>
      <c r="C3" s="1">
        <v>15588</v>
      </c>
      <c r="D3" s="1" t="s">
        <v>228</v>
      </c>
      <c r="E3" s="1" t="s">
        <v>229</v>
      </c>
      <c r="F3" s="1" t="s">
        <v>230</v>
      </c>
      <c r="G3" s="1" t="s">
        <v>231</v>
      </c>
      <c r="H3" s="1" t="s">
        <v>232</v>
      </c>
      <c r="I3" s="1" t="s">
        <v>233</v>
      </c>
      <c r="J3" s="1" t="s">
        <v>234</v>
      </c>
      <c r="K3" s="1">
        <v>98101</v>
      </c>
      <c r="L3" s="1">
        <v>7315</v>
      </c>
      <c r="M3" s="1">
        <v>2251</v>
      </c>
      <c r="N3" s="1" t="s">
        <v>235</v>
      </c>
      <c r="O3" s="1" t="s">
        <v>236</v>
      </c>
      <c r="P3" s="1">
        <v>2143</v>
      </c>
    </row>
    <row r="4" spans="1:16" x14ac:dyDescent="0.45">
      <c r="A4" s="1" t="s">
        <v>237</v>
      </c>
      <c r="B4" s="1">
        <v>150822</v>
      </c>
      <c r="C4" s="1">
        <v>16529</v>
      </c>
      <c r="D4" s="1" t="s">
        <v>238</v>
      </c>
      <c r="E4" s="1" t="s">
        <v>239</v>
      </c>
      <c r="F4" s="1" t="s">
        <v>240</v>
      </c>
      <c r="G4" s="1" t="s">
        <v>241</v>
      </c>
      <c r="H4" s="1" t="s">
        <v>242</v>
      </c>
      <c r="I4" s="1" t="s">
        <v>243</v>
      </c>
      <c r="J4" s="1" t="s">
        <v>244</v>
      </c>
      <c r="K4" s="1">
        <v>107459</v>
      </c>
      <c r="L4" s="1">
        <v>9893</v>
      </c>
      <c r="M4" s="1">
        <v>2972</v>
      </c>
      <c r="N4" s="1" t="s">
        <v>245</v>
      </c>
      <c r="O4" s="1" t="s">
        <v>246</v>
      </c>
      <c r="P4" s="1">
        <v>2259</v>
      </c>
    </row>
    <row r="5" spans="1:16" x14ac:dyDescent="0.45">
      <c r="A5" s="1" t="s">
        <v>247</v>
      </c>
      <c r="B5" s="1">
        <v>41865</v>
      </c>
      <c r="C5" s="1">
        <v>5263</v>
      </c>
      <c r="D5" s="1" t="s">
        <v>248</v>
      </c>
      <c r="E5" s="1" t="s">
        <v>249</v>
      </c>
      <c r="F5" s="1" t="s">
        <v>250</v>
      </c>
      <c r="G5" s="1" t="s">
        <v>251</v>
      </c>
      <c r="H5" s="1" t="s">
        <v>252</v>
      </c>
      <c r="I5" s="1" t="s">
        <v>253</v>
      </c>
      <c r="J5" s="1" t="s">
        <v>254</v>
      </c>
      <c r="K5" s="1">
        <v>32102</v>
      </c>
      <c r="L5" s="1">
        <v>1705</v>
      </c>
      <c r="M5" s="1">
        <v>610</v>
      </c>
      <c r="N5" s="1" t="s">
        <v>255</v>
      </c>
      <c r="O5" s="1" t="s">
        <v>256</v>
      </c>
      <c r="P5" s="1">
        <v>958</v>
      </c>
    </row>
    <row r="6" spans="1:16" x14ac:dyDescent="0.45">
      <c r="A6" s="1" t="s">
        <v>257</v>
      </c>
      <c r="B6" s="1">
        <v>52722</v>
      </c>
      <c r="C6" s="1">
        <v>6285</v>
      </c>
      <c r="D6" s="1" t="s">
        <v>258</v>
      </c>
      <c r="E6" s="1" t="s">
        <v>259</v>
      </c>
      <c r="F6" s="1" t="s">
        <v>260</v>
      </c>
      <c r="G6" s="1" t="s">
        <v>261</v>
      </c>
      <c r="H6" s="1" t="s">
        <v>262</v>
      </c>
      <c r="I6" s="1" t="s">
        <v>263</v>
      </c>
      <c r="J6" s="1" t="s">
        <v>264</v>
      </c>
      <c r="K6" s="1">
        <v>38433</v>
      </c>
      <c r="L6" s="1">
        <v>2305</v>
      </c>
      <c r="M6" s="1">
        <v>757</v>
      </c>
      <c r="N6" s="1" t="s">
        <v>265</v>
      </c>
      <c r="O6" s="1" t="s">
        <v>266</v>
      </c>
      <c r="P6" s="1">
        <v>1105</v>
      </c>
    </row>
    <row r="7" spans="1:16" x14ac:dyDescent="0.45">
      <c r="A7" s="1" t="s">
        <v>267</v>
      </c>
      <c r="B7" s="1">
        <v>57141</v>
      </c>
      <c r="C7" s="1">
        <v>7122</v>
      </c>
      <c r="D7" s="1" t="s">
        <v>268</v>
      </c>
      <c r="E7" s="1" t="s">
        <v>269</v>
      </c>
      <c r="F7" s="1" t="s">
        <v>270</v>
      </c>
      <c r="G7" s="1" t="s">
        <v>271</v>
      </c>
      <c r="H7" s="1" t="s">
        <v>272</v>
      </c>
      <c r="I7" s="1" t="s">
        <v>273</v>
      </c>
      <c r="J7" s="1" t="s">
        <v>274</v>
      </c>
      <c r="K7" s="1">
        <v>42788</v>
      </c>
      <c r="L7" s="1">
        <v>2846</v>
      </c>
      <c r="M7" s="1">
        <v>1001</v>
      </c>
      <c r="N7" s="1" t="s">
        <v>275</v>
      </c>
      <c r="O7" s="1" t="s">
        <v>276</v>
      </c>
      <c r="P7" s="1">
        <v>1140</v>
      </c>
    </row>
    <row r="8" spans="1:16" x14ac:dyDescent="0.45">
      <c r="A8" s="1" t="s">
        <v>277</v>
      </c>
      <c r="B8" s="1">
        <v>36756</v>
      </c>
      <c r="C8" s="1">
        <v>4524</v>
      </c>
      <c r="D8" s="1" t="s">
        <v>278</v>
      </c>
      <c r="E8" s="1" t="s">
        <v>279</v>
      </c>
      <c r="F8" s="1" t="s">
        <v>280</v>
      </c>
      <c r="G8" s="1" t="s">
        <v>281</v>
      </c>
      <c r="H8" s="1" t="s">
        <v>282</v>
      </c>
      <c r="I8" s="1" t="s">
        <v>283</v>
      </c>
      <c r="J8" s="1" t="s">
        <v>284</v>
      </c>
      <c r="K8" s="1">
        <v>27256</v>
      </c>
      <c r="L8" s="1">
        <v>1966</v>
      </c>
      <c r="M8" s="1">
        <v>658</v>
      </c>
      <c r="N8" s="1" t="s">
        <v>285</v>
      </c>
      <c r="O8" s="1" t="s">
        <v>286</v>
      </c>
      <c r="P8" s="1">
        <v>990</v>
      </c>
    </row>
    <row r="9" spans="1:16" x14ac:dyDescent="0.45">
      <c r="A9" s="1" t="s">
        <v>287</v>
      </c>
      <c r="B9" s="1">
        <v>130698</v>
      </c>
      <c r="C9" s="1">
        <v>15720</v>
      </c>
      <c r="D9" s="1" t="s">
        <v>288</v>
      </c>
      <c r="E9" s="1" t="s">
        <v>289</v>
      </c>
      <c r="F9" s="1" t="s">
        <v>290</v>
      </c>
      <c r="G9" s="1" t="s">
        <v>291</v>
      </c>
      <c r="H9" s="1" t="s">
        <v>292</v>
      </c>
      <c r="I9" s="1" t="s">
        <v>293</v>
      </c>
      <c r="J9" s="1" t="s">
        <v>294</v>
      </c>
      <c r="K9" s="1">
        <v>96184</v>
      </c>
      <c r="L9" s="1">
        <v>6554</v>
      </c>
      <c r="M9" s="1">
        <v>2161</v>
      </c>
      <c r="N9" s="1" t="s">
        <v>295</v>
      </c>
      <c r="O9" s="1" t="s">
        <v>296</v>
      </c>
      <c r="P9" s="1">
        <v>2192</v>
      </c>
    </row>
    <row r="10" spans="1:16" x14ac:dyDescent="0.45">
      <c r="A10" s="1" t="s">
        <v>297</v>
      </c>
      <c r="B10" s="1">
        <v>64997</v>
      </c>
      <c r="C10" s="1">
        <v>7935</v>
      </c>
      <c r="D10" s="1" t="s">
        <v>298</v>
      </c>
      <c r="E10" s="1" t="s">
        <v>299</v>
      </c>
      <c r="F10" s="1" t="s">
        <v>300</v>
      </c>
      <c r="G10" s="1" t="s">
        <v>301</v>
      </c>
      <c r="H10" s="1" t="s">
        <v>302</v>
      </c>
      <c r="I10" s="1" t="s">
        <v>303</v>
      </c>
      <c r="J10" s="1" t="s">
        <v>304</v>
      </c>
      <c r="K10" s="1">
        <v>48000</v>
      </c>
      <c r="L10" s="1">
        <v>3323</v>
      </c>
      <c r="M10" s="1">
        <v>1131</v>
      </c>
      <c r="N10" s="1" t="s">
        <v>305</v>
      </c>
      <c r="O10" s="1" t="s">
        <v>306</v>
      </c>
      <c r="P10" s="1">
        <v>1313</v>
      </c>
    </row>
    <row r="11" spans="1:16" x14ac:dyDescent="0.45">
      <c r="A11" s="1" t="s">
        <v>307</v>
      </c>
      <c r="B11" s="1">
        <v>104813</v>
      </c>
      <c r="C11" s="1">
        <v>13038</v>
      </c>
      <c r="D11" s="1" t="s">
        <v>308</v>
      </c>
      <c r="E11" s="1" t="s">
        <v>309</v>
      </c>
      <c r="F11" s="1" t="s">
        <v>310</v>
      </c>
      <c r="G11" s="1" t="s">
        <v>311</v>
      </c>
      <c r="H11" s="1" t="s">
        <v>312</v>
      </c>
      <c r="I11" s="1" t="s">
        <v>313</v>
      </c>
      <c r="J11" s="1" t="s">
        <v>314</v>
      </c>
      <c r="K11" s="1">
        <v>78042</v>
      </c>
      <c r="L11" s="1">
        <v>4197</v>
      </c>
      <c r="M11" s="1">
        <v>1457</v>
      </c>
      <c r="N11" s="1" t="s">
        <v>315</v>
      </c>
      <c r="O11" s="1" t="s">
        <v>316</v>
      </c>
      <c r="P11" s="1">
        <v>1622</v>
      </c>
    </row>
    <row r="12" spans="1:16" x14ac:dyDescent="0.45">
      <c r="A12" s="1" t="s">
        <v>317</v>
      </c>
      <c r="B12" s="1">
        <v>87596</v>
      </c>
      <c r="C12" s="1">
        <v>10691</v>
      </c>
      <c r="D12" s="1" t="s">
        <v>318</v>
      </c>
      <c r="E12" s="1" t="s">
        <v>319</v>
      </c>
      <c r="F12" s="1" t="s">
        <v>320</v>
      </c>
      <c r="G12" s="1" t="s">
        <v>321</v>
      </c>
      <c r="H12" s="1" t="s">
        <v>322</v>
      </c>
      <c r="I12" s="1" t="s">
        <v>323</v>
      </c>
      <c r="J12" s="1" t="s">
        <v>321</v>
      </c>
      <c r="K12" s="1">
        <v>64000</v>
      </c>
      <c r="L12" s="1">
        <v>4193</v>
      </c>
      <c r="M12" s="1">
        <v>1406</v>
      </c>
      <c r="N12" s="1" t="s">
        <v>324</v>
      </c>
      <c r="O12" s="1" t="s">
        <v>325</v>
      </c>
      <c r="P12" s="1">
        <v>1598</v>
      </c>
    </row>
    <row r="13" spans="1:16" x14ac:dyDescent="0.45">
      <c r="A13" s="1" t="s">
        <v>326</v>
      </c>
      <c r="B13" s="1">
        <v>551281</v>
      </c>
      <c r="C13" s="1">
        <v>60892</v>
      </c>
      <c r="D13" s="1" t="s">
        <v>327</v>
      </c>
      <c r="E13" s="1" t="s">
        <v>328</v>
      </c>
      <c r="F13" s="1" t="s">
        <v>329</v>
      </c>
      <c r="G13" s="1" t="s">
        <v>330</v>
      </c>
      <c r="H13" s="1" t="s">
        <v>331</v>
      </c>
      <c r="I13" s="1" t="s">
        <v>332</v>
      </c>
      <c r="J13" s="1" t="s">
        <v>330</v>
      </c>
      <c r="K13" s="1">
        <v>391422</v>
      </c>
      <c r="L13" s="1">
        <v>33032</v>
      </c>
      <c r="M13" s="1">
        <v>11136</v>
      </c>
      <c r="N13" s="1" t="s">
        <v>333</v>
      </c>
      <c r="O13" s="1" t="s">
        <v>334</v>
      </c>
      <c r="P13" s="1">
        <v>3829</v>
      </c>
    </row>
    <row r="14" spans="1:16" x14ac:dyDescent="0.45">
      <c r="A14" s="1" t="s">
        <v>335</v>
      </c>
      <c r="B14" s="1">
        <v>73419</v>
      </c>
      <c r="C14" s="1">
        <v>9525</v>
      </c>
      <c r="D14" s="1" t="s">
        <v>336</v>
      </c>
      <c r="E14" s="1" t="s">
        <v>337</v>
      </c>
      <c r="F14" s="1" t="s">
        <v>338</v>
      </c>
      <c r="G14" s="1" t="s">
        <v>339</v>
      </c>
      <c r="H14" s="1" t="s">
        <v>340</v>
      </c>
      <c r="I14" s="1" t="s">
        <v>341</v>
      </c>
      <c r="J14" s="1" t="s">
        <v>339</v>
      </c>
      <c r="K14" s="1">
        <v>55817</v>
      </c>
      <c r="L14" s="1">
        <v>3099</v>
      </c>
      <c r="M14" s="1">
        <v>1035</v>
      </c>
      <c r="N14" s="1" t="s">
        <v>342</v>
      </c>
      <c r="O14" s="1" t="s">
        <v>343</v>
      </c>
      <c r="P14" s="1">
        <v>1210</v>
      </c>
    </row>
    <row r="15" spans="1:16" x14ac:dyDescent="0.45">
      <c r="A15" s="1" t="s">
        <v>344</v>
      </c>
      <c r="B15" s="1">
        <v>72774</v>
      </c>
      <c r="C15" s="1">
        <v>8995</v>
      </c>
      <c r="D15" s="1" t="s">
        <v>345</v>
      </c>
      <c r="E15" s="1" t="s">
        <v>346</v>
      </c>
      <c r="F15" s="1" t="s">
        <v>347</v>
      </c>
      <c r="G15" s="1" t="s">
        <v>348</v>
      </c>
      <c r="H15" s="1" t="s">
        <v>349</v>
      </c>
      <c r="I15" s="1" t="s">
        <v>350</v>
      </c>
      <c r="J15" s="1" t="s">
        <v>351</v>
      </c>
      <c r="K15" s="1">
        <v>53580</v>
      </c>
      <c r="L15" s="1">
        <v>3096</v>
      </c>
      <c r="M15" s="1">
        <v>1089</v>
      </c>
      <c r="N15" s="1" t="s">
        <v>352</v>
      </c>
      <c r="O15" s="1" t="s">
        <v>353</v>
      </c>
      <c r="P15" s="1">
        <v>1389</v>
      </c>
    </row>
    <row r="16" spans="1:16" x14ac:dyDescent="0.45">
      <c r="A16" s="1" t="s">
        <v>354</v>
      </c>
      <c r="B16" s="1">
        <v>41402</v>
      </c>
      <c r="C16" s="1">
        <v>5090</v>
      </c>
      <c r="D16" s="1" t="s">
        <v>355</v>
      </c>
      <c r="E16" s="1" t="s">
        <v>356</v>
      </c>
      <c r="F16" s="1" t="s">
        <v>357</v>
      </c>
      <c r="G16" s="1" t="s">
        <v>358</v>
      </c>
      <c r="H16" s="1" t="s">
        <v>359</v>
      </c>
      <c r="I16" s="1" t="s">
        <v>360</v>
      </c>
      <c r="J16" s="1" t="s">
        <v>361</v>
      </c>
      <c r="K16" s="1">
        <v>31428</v>
      </c>
      <c r="L16" s="1">
        <v>1911</v>
      </c>
      <c r="M16" s="1">
        <v>644</v>
      </c>
      <c r="N16" s="1" t="s">
        <v>362</v>
      </c>
      <c r="O16" s="1" t="s">
        <v>363</v>
      </c>
      <c r="P16" s="1">
        <v>1050</v>
      </c>
    </row>
    <row r="17" spans="1:16" x14ac:dyDescent="0.45">
      <c r="A17" s="1" t="s">
        <v>364</v>
      </c>
      <c r="B17" s="1">
        <v>151213</v>
      </c>
      <c r="C17" s="1">
        <v>16561</v>
      </c>
      <c r="D17" s="1" t="s">
        <v>365</v>
      </c>
      <c r="E17" s="1" t="s">
        <v>366</v>
      </c>
      <c r="F17" s="1" t="s">
        <v>367</v>
      </c>
      <c r="G17" s="1" t="s">
        <v>368</v>
      </c>
      <c r="H17" s="1" t="s">
        <v>369</v>
      </c>
      <c r="I17" s="1" t="s">
        <v>370</v>
      </c>
      <c r="J17" s="1" t="s">
        <v>371</v>
      </c>
      <c r="K17" s="1">
        <v>107962</v>
      </c>
      <c r="L17" s="1">
        <v>9454</v>
      </c>
      <c r="M17" s="1">
        <v>2835</v>
      </c>
      <c r="N17" s="1" t="s">
        <v>372</v>
      </c>
      <c r="O17" s="1" t="s">
        <v>373</v>
      </c>
      <c r="P17" s="1">
        <v>2258</v>
      </c>
    </row>
    <row r="18" spans="1:16" x14ac:dyDescent="0.45">
      <c r="A18" s="1" t="s">
        <v>374</v>
      </c>
      <c r="B18" s="1">
        <v>141551</v>
      </c>
      <c r="C18" s="1">
        <v>17216</v>
      </c>
      <c r="D18" s="1" t="s">
        <v>375</v>
      </c>
      <c r="E18" s="1" t="s">
        <v>376</v>
      </c>
      <c r="F18" s="1" t="s">
        <v>377</v>
      </c>
      <c r="G18" s="1" t="s">
        <v>378</v>
      </c>
      <c r="H18" s="1" t="s">
        <v>379</v>
      </c>
      <c r="I18" s="1" t="s">
        <v>380</v>
      </c>
      <c r="J18" s="1" t="s">
        <v>381</v>
      </c>
      <c r="K18" s="1">
        <v>106116</v>
      </c>
      <c r="L18" s="1">
        <v>5897</v>
      </c>
      <c r="M18" s="1">
        <v>2020</v>
      </c>
      <c r="N18" s="1" t="s">
        <v>382</v>
      </c>
      <c r="O18" s="1" t="s">
        <v>383</v>
      </c>
      <c r="P18" s="1">
        <v>2530</v>
      </c>
    </row>
    <row r="19" spans="1:16" x14ac:dyDescent="0.45">
      <c r="A19" s="1" t="s">
        <v>384</v>
      </c>
      <c r="B19" s="1">
        <v>187456</v>
      </c>
      <c r="C19" s="1">
        <v>21014</v>
      </c>
      <c r="D19" s="1" t="s">
        <v>385</v>
      </c>
      <c r="E19" s="1" t="s">
        <v>386</v>
      </c>
      <c r="F19" s="1" t="s">
        <v>387</v>
      </c>
      <c r="G19" s="1" t="s">
        <v>388</v>
      </c>
      <c r="H19" s="1" t="s">
        <v>389</v>
      </c>
      <c r="I19" s="1" t="s">
        <v>390</v>
      </c>
      <c r="J19" s="1" t="s">
        <v>391</v>
      </c>
      <c r="K19" s="1">
        <v>135208</v>
      </c>
      <c r="L19" s="1">
        <v>10927</v>
      </c>
      <c r="M19" s="1">
        <v>3223</v>
      </c>
      <c r="N19" s="1" t="s">
        <v>392</v>
      </c>
      <c r="O19" s="1" t="s">
        <v>393</v>
      </c>
      <c r="P19" s="1">
        <v>2569</v>
      </c>
    </row>
    <row r="23" spans="1:16" x14ac:dyDescent="0.45">
      <c r="B23" t="s">
        <v>215</v>
      </c>
      <c r="C23" t="s">
        <v>216</v>
      </c>
    </row>
    <row r="24" spans="1:16" x14ac:dyDescent="0.45">
      <c r="A24">
        <v>2006</v>
      </c>
      <c r="B24" s="1" t="s">
        <v>327</v>
      </c>
      <c r="C24" s="1" t="s">
        <v>328</v>
      </c>
    </row>
    <row r="25" spans="1:16" x14ac:dyDescent="0.45">
      <c r="A25">
        <v>2007</v>
      </c>
      <c r="B25" s="1" t="s">
        <v>278</v>
      </c>
      <c r="C25" s="1" t="s">
        <v>279</v>
      </c>
    </row>
    <row r="26" spans="1:16" x14ac:dyDescent="0.45">
      <c r="A26">
        <v>2008</v>
      </c>
      <c r="B26" s="1" t="s">
        <v>355</v>
      </c>
      <c r="C26" s="1" t="s">
        <v>356</v>
      </c>
    </row>
    <row r="27" spans="1:16" x14ac:dyDescent="0.45">
      <c r="A27">
        <v>2009</v>
      </c>
      <c r="B27" s="1" t="s">
        <v>248</v>
      </c>
      <c r="C27" s="1" t="s">
        <v>249</v>
      </c>
    </row>
    <row r="28" spans="1:16" x14ac:dyDescent="0.45">
      <c r="A28">
        <v>2010</v>
      </c>
      <c r="B28" s="1" t="s">
        <v>268</v>
      </c>
      <c r="C28" s="1" t="s">
        <v>269</v>
      </c>
    </row>
    <row r="29" spans="1:16" x14ac:dyDescent="0.45">
      <c r="A29">
        <v>2011</v>
      </c>
      <c r="B29" s="1" t="s">
        <v>336</v>
      </c>
      <c r="C29" s="1" t="s">
        <v>337</v>
      </c>
    </row>
    <row r="30" spans="1:16" x14ac:dyDescent="0.45">
      <c r="A30">
        <v>2012</v>
      </c>
      <c r="B30" s="1" t="s">
        <v>308</v>
      </c>
      <c r="C30" s="1" t="s">
        <v>309</v>
      </c>
    </row>
    <row r="31" spans="1:16" x14ac:dyDescent="0.45">
      <c r="A31">
        <v>2013</v>
      </c>
      <c r="B31" s="1" t="s">
        <v>298</v>
      </c>
      <c r="C31" s="1" t="s">
        <v>299</v>
      </c>
    </row>
    <row r="32" spans="1:16" x14ac:dyDescent="0.45">
      <c r="A32">
        <v>2014</v>
      </c>
      <c r="B32" s="1" t="s">
        <v>258</v>
      </c>
      <c r="C32" s="1" t="s">
        <v>259</v>
      </c>
    </row>
    <row r="33" spans="1:16" x14ac:dyDescent="0.45">
      <c r="A33">
        <v>2015</v>
      </c>
      <c r="B33" s="1" t="s">
        <v>345</v>
      </c>
      <c r="C33" s="1" t="s">
        <v>346</v>
      </c>
    </row>
    <row r="34" spans="1:16" x14ac:dyDescent="0.45">
      <c r="A34">
        <v>2016</v>
      </c>
      <c r="B34" s="1" t="s">
        <v>318</v>
      </c>
      <c r="C34" s="1" t="s">
        <v>319</v>
      </c>
    </row>
    <row r="35" spans="1:16" x14ac:dyDescent="0.45">
      <c r="A35">
        <v>2017</v>
      </c>
      <c r="B35" s="1" t="s">
        <v>288</v>
      </c>
      <c r="C35" s="1" t="s">
        <v>289</v>
      </c>
    </row>
    <row r="36" spans="1:16" x14ac:dyDescent="0.45">
      <c r="A36">
        <v>2018</v>
      </c>
      <c r="B36" s="1" t="s">
        <v>375</v>
      </c>
      <c r="C36" s="1" t="s">
        <v>376</v>
      </c>
    </row>
    <row r="37" spans="1:16" x14ac:dyDescent="0.45">
      <c r="A37">
        <v>2019</v>
      </c>
      <c r="B37" s="1" t="s">
        <v>228</v>
      </c>
      <c r="C37" s="1" t="s">
        <v>229</v>
      </c>
    </row>
    <row r="38" spans="1:16" x14ac:dyDescent="0.45">
      <c r="A38">
        <v>2020</v>
      </c>
      <c r="B38" s="1" t="s">
        <v>218</v>
      </c>
      <c r="C38" s="1" t="s">
        <v>219</v>
      </c>
    </row>
    <row r="39" spans="1:16" x14ac:dyDescent="0.45">
      <c r="A39">
        <v>2021</v>
      </c>
      <c r="B39" s="1" t="s">
        <v>385</v>
      </c>
      <c r="C39" s="1" t="s">
        <v>386</v>
      </c>
    </row>
    <row r="40" spans="1:16" x14ac:dyDescent="0.45">
      <c r="A40">
        <v>2022</v>
      </c>
      <c r="B40" s="1" t="s">
        <v>365</v>
      </c>
      <c r="C40" s="1" t="s">
        <v>366</v>
      </c>
    </row>
    <row r="41" spans="1:16" x14ac:dyDescent="0.45">
      <c r="A41">
        <v>2023</v>
      </c>
      <c r="B41" s="1" t="s">
        <v>238</v>
      </c>
      <c r="C41" s="1" t="s">
        <v>239</v>
      </c>
    </row>
    <row r="42" spans="1:16" x14ac:dyDescent="0.45">
      <c r="A42">
        <v>2024</v>
      </c>
      <c r="B42" s="1"/>
      <c r="C42" s="1"/>
    </row>
    <row r="44" spans="1:16" x14ac:dyDescent="0.4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</row>
    <row r="45" spans="1:16" x14ac:dyDescent="0.45">
      <c r="A45" s="1" t="s">
        <v>326</v>
      </c>
      <c r="B45" s="1">
        <v>551281</v>
      </c>
      <c r="C45" s="1">
        <v>60892</v>
      </c>
      <c r="D45" s="1" t="s">
        <v>327</v>
      </c>
      <c r="E45" s="1" t="s">
        <v>328</v>
      </c>
      <c r="F45" s="1" t="s">
        <v>329</v>
      </c>
      <c r="G45" s="1" t="s">
        <v>330</v>
      </c>
      <c r="H45" s="1" t="s">
        <v>331</v>
      </c>
      <c r="I45" s="1" t="s">
        <v>332</v>
      </c>
      <c r="J45" s="1" t="s">
        <v>330</v>
      </c>
      <c r="K45" s="1">
        <v>391422</v>
      </c>
      <c r="L45" s="1">
        <v>33032</v>
      </c>
      <c r="M45" s="1">
        <v>11136</v>
      </c>
      <c r="N45" s="1" t="s">
        <v>333</v>
      </c>
      <c r="O45" s="1" t="s">
        <v>334</v>
      </c>
      <c r="P45" s="1">
        <v>3829</v>
      </c>
    </row>
    <row r="46" spans="1:16" x14ac:dyDescent="0.45">
      <c r="A46" s="1" t="s">
        <v>277</v>
      </c>
      <c r="B46" s="1">
        <v>36756</v>
      </c>
      <c r="C46" s="1">
        <v>4524</v>
      </c>
      <c r="D46" s="1" t="s">
        <v>278</v>
      </c>
      <c r="E46" s="1" t="s">
        <v>279</v>
      </c>
      <c r="F46" s="1" t="s">
        <v>280</v>
      </c>
      <c r="G46" s="1" t="s">
        <v>281</v>
      </c>
      <c r="H46" s="1" t="s">
        <v>282</v>
      </c>
      <c r="I46" s="1" t="s">
        <v>283</v>
      </c>
      <c r="J46" s="1" t="s">
        <v>284</v>
      </c>
      <c r="K46" s="1">
        <v>27256</v>
      </c>
      <c r="L46" s="1">
        <v>1966</v>
      </c>
      <c r="M46" s="1">
        <v>658</v>
      </c>
      <c r="N46" s="1" t="s">
        <v>285</v>
      </c>
      <c r="O46" s="1" t="s">
        <v>286</v>
      </c>
      <c r="P46" s="1">
        <v>990</v>
      </c>
    </row>
    <row r="47" spans="1:16" x14ac:dyDescent="0.45">
      <c r="A47" s="1" t="s">
        <v>354</v>
      </c>
      <c r="B47" s="1">
        <v>41402</v>
      </c>
      <c r="C47" s="1">
        <v>5090</v>
      </c>
      <c r="D47" s="1" t="s">
        <v>355</v>
      </c>
      <c r="E47" s="1" t="s">
        <v>356</v>
      </c>
      <c r="F47" s="1" t="s">
        <v>357</v>
      </c>
      <c r="G47" s="1" t="s">
        <v>358</v>
      </c>
      <c r="H47" s="1" t="s">
        <v>359</v>
      </c>
      <c r="I47" s="1" t="s">
        <v>360</v>
      </c>
      <c r="J47" s="1" t="s">
        <v>361</v>
      </c>
      <c r="K47" s="1">
        <v>31428</v>
      </c>
      <c r="L47" s="1">
        <v>1911</v>
      </c>
      <c r="M47" s="1">
        <v>644</v>
      </c>
      <c r="N47" s="1" t="s">
        <v>362</v>
      </c>
      <c r="O47" s="1" t="s">
        <v>363</v>
      </c>
      <c r="P47" s="1">
        <v>1050</v>
      </c>
    </row>
    <row r="48" spans="1:16" x14ac:dyDescent="0.45">
      <c r="A48" s="1" t="s">
        <v>247</v>
      </c>
      <c r="B48" s="1">
        <v>41865</v>
      </c>
      <c r="C48" s="1">
        <v>5263</v>
      </c>
      <c r="D48" s="1" t="s">
        <v>248</v>
      </c>
      <c r="E48" s="1" t="s">
        <v>249</v>
      </c>
      <c r="F48" s="1" t="s">
        <v>250</v>
      </c>
      <c r="G48" s="1" t="s">
        <v>251</v>
      </c>
      <c r="H48" s="1" t="s">
        <v>252</v>
      </c>
      <c r="I48" s="1" t="s">
        <v>253</v>
      </c>
      <c r="J48" s="1" t="s">
        <v>254</v>
      </c>
      <c r="K48" s="1">
        <v>32102</v>
      </c>
      <c r="L48" s="1">
        <v>1705</v>
      </c>
      <c r="M48" s="1">
        <v>610</v>
      </c>
      <c r="N48" s="1" t="s">
        <v>255</v>
      </c>
      <c r="O48" s="1" t="s">
        <v>256</v>
      </c>
      <c r="P48" s="1">
        <v>958</v>
      </c>
    </row>
    <row r="49" spans="1:16" x14ac:dyDescent="0.45">
      <c r="A49" s="1" t="s">
        <v>267</v>
      </c>
      <c r="B49" s="1">
        <v>57141</v>
      </c>
      <c r="C49" s="1">
        <v>7122</v>
      </c>
      <c r="D49" s="1" t="s">
        <v>268</v>
      </c>
      <c r="E49" s="1" t="s">
        <v>269</v>
      </c>
      <c r="F49" s="1" t="s">
        <v>270</v>
      </c>
      <c r="G49" s="1" t="s">
        <v>271</v>
      </c>
      <c r="H49" s="1" t="s">
        <v>272</v>
      </c>
      <c r="I49" s="1" t="s">
        <v>273</v>
      </c>
      <c r="J49" s="1" t="s">
        <v>274</v>
      </c>
      <c r="K49" s="1">
        <v>42788</v>
      </c>
      <c r="L49" s="1">
        <v>2846</v>
      </c>
      <c r="M49" s="1">
        <v>1001</v>
      </c>
      <c r="N49" s="1" t="s">
        <v>275</v>
      </c>
      <c r="O49" s="1" t="s">
        <v>276</v>
      </c>
      <c r="P49" s="1">
        <v>1140</v>
      </c>
    </row>
    <row r="50" spans="1:16" x14ac:dyDescent="0.45">
      <c r="A50" s="1" t="s">
        <v>335</v>
      </c>
      <c r="B50" s="1">
        <v>73419</v>
      </c>
      <c r="C50" s="1">
        <v>9525</v>
      </c>
      <c r="D50" s="1" t="s">
        <v>336</v>
      </c>
      <c r="E50" s="1" t="s">
        <v>337</v>
      </c>
      <c r="F50" s="1" t="s">
        <v>338</v>
      </c>
      <c r="G50" s="1" t="s">
        <v>339</v>
      </c>
      <c r="H50" s="1" t="s">
        <v>340</v>
      </c>
      <c r="I50" s="1" t="s">
        <v>341</v>
      </c>
      <c r="J50" s="1" t="s">
        <v>339</v>
      </c>
      <c r="K50" s="1">
        <v>55817</v>
      </c>
      <c r="L50" s="1">
        <v>3099</v>
      </c>
      <c r="M50" s="1">
        <v>1035</v>
      </c>
      <c r="N50" s="1" t="s">
        <v>342</v>
      </c>
      <c r="O50" s="1" t="s">
        <v>343</v>
      </c>
      <c r="P50" s="1">
        <v>1210</v>
      </c>
    </row>
    <row r="51" spans="1:16" x14ac:dyDescent="0.45">
      <c r="A51" s="1" t="s">
        <v>307</v>
      </c>
      <c r="B51" s="1">
        <v>104813</v>
      </c>
      <c r="C51" s="1">
        <v>13038</v>
      </c>
      <c r="D51" s="1" t="s">
        <v>308</v>
      </c>
      <c r="E51" s="1" t="s">
        <v>309</v>
      </c>
      <c r="F51" s="1" t="s">
        <v>310</v>
      </c>
      <c r="G51" s="1" t="s">
        <v>311</v>
      </c>
      <c r="H51" s="1" t="s">
        <v>312</v>
      </c>
      <c r="I51" s="1" t="s">
        <v>313</v>
      </c>
      <c r="J51" s="1" t="s">
        <v>314</v>
      </c>
      <c r="K51" s="1">
        <v>78042</v>
      </c>
      <c r="L51" s="1">
        <v>4197</v>
      </c>
      <c r="M51" s="1">
        <v>1457</v>
      </c>
      <c r="N51" s="1" t="s">
        <v>315</v>
      </c>
      <c r="O51" s="1" t="s">
        <v>316</v>
      </c>
      <c r="P51" s="1">
        <v>1622</v>
      </c>
    </row>
    <row r="52" spans="1:16" x14ac:dyDescent="0.45">
      <c r="A52" s="1" t="s">
        <v>297</v>
      </c>
      <c r="B52" s="1">
        <v>64997</v>
      </c>
      <c r="C52" s="1">
        <v>7935</v>
      </c>
      <c r="D52" s="1" t="s">
        <v>298</v>
      </c>
      <c r="E52" s="1" t="s">
        <v>299</v>
      </c>
      <c r="F52" s="1" t="s">
        <v>300</v>
      </c>
      <c r="G52" s="1" t="s">
        <v>301</v>
      </c>
      <c r="H52" s="1" t="s">
        <v>302</v>
      </c>
      <c r="I52" s="1" t="s">
        <v>303</v>
      </c>
      <c r="J52" s="1" t="s">
        <v>304</v>
      </c>
      <c r="K52" s="1">
        <v>48000</v>
      </c>
      <c r="L52" s="1">
        <v>3323</v>
      </c>
      <c r="M52" s="1">
        <v>1131</v>
      </c>
      <c r="N52" s="1" t="s">
        <v>305</v>
      </c>
      <c r="O52" s="1" t="s">
        <v>306</v>
      </c>
      <c r="P52" s="1">
        <v>1313</v>
      </c>
    </row>
    <row r="53" spans="1:16" x14ac:dyDescent="0.45">
      <c r="A53" s="1" t="s">
        <v>257</v>
      </c>
      <c r="B53" s="1">
        <v>52722</v>
      </c>
      <c r="C53" s="1">
        <v>6285</v>
      </c>
      <c r="D53" s="1" t="s">
        <v>258</v>
      </c>
      <c r="E53" s="1" t="s">
        <v>259</v>
      </c>
      <c r="F53" s="1" t="s">
        <v>260</v>
      </c>
      <c r="G53" s="1" t="s">
        <v>261</v>
      </c>
      <c r="H53" s="1" t="s">
        <v>262</v>
      </c>
      <c r="I53" s="1" t="s">
        <v>263</v>
      </c>
      <c r="J53" s="1" t="s">
        <v>264</v>
      </c>
      <c r="K53" s="1">
        <v>38433</v>
      </c>
      <c r="L53" s="1">
        <v>2305</v>
      </c>
      <c r="M53" s="1">
        <v>757</v>
      </c>
      <c r="N53" s="1" t="s">
        <v>265</v>
      </c>
      <c r="O53" s="1" t="s">
        <v>266</v>
      </c>
      <c r="P53" s="1">
        <v>1105</v>
      </c>
    </row>
    <row r="54" spans="1:16" x14ac:dyDescent="0.45">
      <c r="A54" s="1" t="s">
        <v>344</v>
      </c>
      <c r="B54" s="1">
        <v>72774</v>
      </c>
      <c r="C54" s="1">
        <v>8995</v>
      </c>
      <c r="D54" s="1" t="s">
        <v>345</v>
      </c>
      <c r="E54" s="1" t="s">
        <v>346</v>
      </c>
      <c r="F54" s="1" t="s">
        <v>347</v>
      </c>
      <c r="G54" s="1" t="s">
        <v>348</v>
      </c>
      <c r="H54" s="1" t="s">
        <v>349</v>
      </c>
      <c r="I54" s="1" t="s">
        <v>350</v>
      </c>
      <c r="J54" s="1" t="s">
        <v>351</v>
      </c>
      <c r="K54" s="1">
        <v>53580</v>
      </c>
      <c r="L54" s="1">
        <v>3096</v>
      </c>
      <c r="M54" s="1">
        <v>1089</v>
      </c>
      <c r="N54" s="1" t="s">
        <v>352</v>
      </c>
      <c r="O54" s="1" t="s">
        <v>353</v>
      </c>
      <c r="P54" s="1">
        <v>1389</v>
      </c>
    </row>
    <row r="55" spans="1:16" x14ac:dyDescent="0.45">
      <c r="A55" s="1" t="s">
        <v>317</v>
      </c>
      <c r="B55" s="1">
        <v>87596</v>
      </c>
      <c r="C55" s="1">
        <v>10691</v>
      </c>
      <c r="D55" s="1" t="s">
        <v>318</v>
      </c>
      <c r="E55" s="1" t="s">
        <v>319</v>
      </c>
      <c r="F55" s="1" t="s">
        <v>320</v>
      </c>
      <c r="G55" s="1" t="s">
        <v>321</v>
      </c>
      <c r="H55" s="1" t="s">
        <v>322</v>
      </c>
      <c r="I55" s="1" t="s">
        <v>323</v>
      </c>
      <c r="J55" s="1" t="s">
        <v>321</v>
      </c>
      <c r="K55" s="1">
        <v>64000</v>
      </c>
      <c r="L55" s="1">
        <v>4193</v>
      </c>
      <c r="M55" s="1">
        <v>1406</v>
      </c>
      <c r="N55" s="1" t="s">
        <v>324</v>
      </c>
      <c r="O55" s="1" t="s">
        <v>325</v>
      </c>
      <c r="P55" s="1">
        <v>1598</v>
      </c>
    </row>
    <row r="56" spans="1:16" x14ac:dyDescent="0.45">
      <c r="A56" s="1" t="s">
        <v>287</v>
      </c>
      <c r="B56" s="1">
        <v>130698</v>
      </c>
      <c r="C56" s="1">
        <v>15720</v>
      </c>
      <c r="D56" s="1" t="s">
        <v>288</v>
      </c>
      <c r="E56" s="1" t="s">
        <v>289</v>
      </c>
      <c r="F56" s="1" t="s">
        <v>290</v>
      </c>
      <c r="G56" s="1" t="s">
        <v>291</v>
      </c>
      <c r="H56" s="1" t="s">
        <v>292</v>
      </c>
      <c r="I56" s="1" t="s">
        <v>293</v>
      </c>
      <c r="J56" s="1" t="s">
        <v>294</v>
      </c>
      <c r="K56" s="1">
        <v>96184</v>
      </c>
      <c r="L56" s="1">
        <v>6554</v>
      </c>
      <c r="M56" s="1">
        <v>2161</v>
      </c>
      <c r="N56" s="1" t="s">
        <v>295</v>
      </c>
      <c r="O56" s="1" t="s">
        <v>296</v>
      </c>
      <c r="P56" s="1">
        <v>2192</v>
      </c>
    </row>
    <row r="57" spans="1:16" x14ac:dyDescent="0.45">
      <c r="A57" s="1" t="s">
        <v>374</v>
      </c>
      <c r="B57" s="1">
        <v>141551</v>
      </c>
      <c r="C57" s="1">
        <v>17216</v>
      </c>
      <c r="D57" s="1" t="s">
        <v>375</v>
      </c>
      <c r="E57" s="1" t="s">
        <v>376</v>
      </c>
      <c r="F57" s="1" t="s">
        <v>377</v>
      </c>
      <c r="G57" s="1" t="s">
        <v>378</v>
      </c>
      <c r="H57" s="1" t="s">
        <v>379</v>
      </c>
      <c r="I57" s="1" t="s">
        <v>380</v>
      </c>
      <c r="J57" s="1" t="s">
        <v>381</v>
      </c>
      <c r="K57" s="1">
        <v>106116</v>
      </c>
      <c r="L57" s="1">
        <v>5897</v>
      </c>
      <c r="M57" s="1">
        <v>2020</v>
      </c>
      <c r="N57" s="1" t="s">
        <v>382</v>
      </c>
      <c r="O57" s="1" t="s">
        <v>383</v>
      </c>
      <c r="P57" s="1">
        <v>2530</v>
      </c>
    </row>
    <row r="58" spans="1:16" x14ac:dyDescent="0.45">
      <c r="A58" s="1" t="s">
        <v>227</v>
      </c>
      <c r="B58" s="1">
        <v>134326</v>
      </c>
      <c r="C58" s="1">
        <v>15588</v>
      </c>
      <c r="D58" s="1" t="s">
        <v>228</v>
      </c>
      <c r="E58" s="1" t="s">
        <v>229</v>
      </c>
      <c r="F58" s="1" t="s">
        <v>230</v>
      </c>
      <c r="G58" s="1" t="s">
        <v>231</v>
      </c>
      <c r="H58" s="1" t="s">
        <v>232</v>
      </c>
      <c r="I58" s="1" t="s">
        <v>233</v>
      </c>
      <c r="J58" s="1" t="s">
        <v>234</v>
      </c>
      <c r="K58" s="1">
        <v>98101</v>
      </c>
      <c r="L58" s="1">
        <v>7315</v>
      </c>
      <c r="M58" s="1">
        <v>2251</v>
      </c>
      <c r="N58" s="1" t="s">
        <v>235</v>
      </c>
      <c r="O58" s="1" t="s">
        <v>236</v>
      </c>
      <c r="P58" s="1">
        <v>2143</v>
      </c>
    </row>
    <row r="59" spans="1:16" x14ac:dyDescent="0.45">
      <c r="A59" s="1" t="s">
        <v>217</v>
      </c>
      <c r="B59" s="1">
        <v>168488</v>
      </c>
      <c r="C59" s="1">
        <v>19594</v>
      </c>
      <c r="D59" s="1" t="s">
        <v>218</v>
      </c>
      <c r="E59" s="1" t="s">
        <v>219</v>
      </c>
      <c r="F59" s="1" t="s">
        <v>220</v>
      </c>
      <c r="G59" s="1" t="s">
        <v>221</v>
      </c>
      <c r="H59" s="1" t="s">
        <v>222</v>
      </c>
      <c r="I59" s="1" t="s">
        <v>223</v>
      </c>
      <c r="J59" s="1" t="s">
        <v>224</v>
      </c>
      <c r="K59" s="1">
        <v>125241</v>
      </c>
      <c r="L59" s="1">
        <v>7959</v>
      </c>
      <c r="M59" s="1">
        <v>2497</v>
      </c>
      <c r="N59" s="1" t="s">
        <v>225</v>
      </c>
      <c r="O59" s="1" t="s">
        <v>226</v>
      </c>
      <c r="P59" s="1">
        <v>2705</v>
      </c>
    </row>
    <row r="60" spans="1:16" x14ac:dyDescent="0.45">
      <c r="A60" s="1" t="s">
        <v>384</v>
      </c>
      <c r="B60" s="1">
        <v>187456</v>
      </c>
      <c r="C60" s="1">
        <v>21014</v>
      </c>
      <c r="D60" s="1" t="s">
        <v>385</v>
      </c>
      <c r="E60" s="1" t="s">
        <v>386</v>
      </c>
      <c r="F60" s="1" t="s">
        <v>387</v>
      </c>
      <c r="G60" s="1" t="s">
        <v>388</v>
      </c>
      <c r="H60" s="1" t="s">
        <v>389</v>
      </c>
      <c r="I60" s="1" t="s">
        <v>390</v>
      </c>
      <c r="J60" s="1" t="s">
        <v>391</v>
      </c>
      <c r="K60" s="1">
        <v>135208</v>
      </c>
      <c r="L60" s="1">
        <v>10927</v>
      </c>
      <c r="M60" s="1">
        <v>3223</v>
      </c>
      <c r="N60" s="1" t="s">
        <v>392</v>
      </c>
      <c r="O60" s="1" t="s">
        <v>393</v>
      </c>
      <c r="P60" s="1">
        <v>2569</v>
      </c>
    </row>
    <row r="61" spans="1:16" x14ac:dyDescent="0.45">
      <c r="A61" s="1" t="s">
        <v>364</v>
      </c>
      <c r="B61" s="1">
        <v>151213</v>
      </c>
      <c r="C61" s="1">
        <v>16561</v>
      </c>
      <c r="D61" s="1" t="s">
        <v>365</v>
      </c>
      <c r="E61" s="1" t="s">
        <v>366</v>
      </c>
      <c r="F61" s="1" t="s">
        <v>367</v>
      </c>
      <c r="G61" s="1" t="s">
        <v>368</v>
      </c>
      <c r="H61" s="1" t="s">
        <v>369</v>
      </c>
      <c r="I61" s="1" t="s">
        <v>370</v>
      </c>
      <c r="J61" s="1" t="s">
        <v>371</v>
      </c>
      <c r="K61" s="1">
        <v>107962</v>
      </c>
      <c r="L61" s="1">
        <v>9454</v>
      </c>
      <c r="M61" s="1">
        <v>2835</v>
      </c>
      <c r="N61" s="1" t="s">
        <v>372</v>
      </c>
      <c r="O61" s="1" t="s">
        <v>373</v>
      </c>
      <c r="P61" s="1">
        <v>2258</v>
      </c>
    </row>
    <row r="62" spans="1:16" x14ac:dyDescent="0.45">
      <c r="A62" s="1" t="s">
        <v>237</v>
      </c>
      <c r="B62" s="1">
        <v>150822</v>
      </c>
      <c r="C62" s="1">
        <v>16529</v>
      </c>
      <c r="D62" s="1" t="s">
        <v>238</v>
      </c>
      <c r="E62" s="1" t="s">
        <v>239</v>
      </c>
      <c r="F62" s="1" t="s">
        <v>240</v>
      </c>
      <c r="G62" s="1" t="s">
        <v>241</v>
      </c>
      <c r="H62" s="1" t="s">
        <v>242</v>
      </c>
      <c r="I62" s="1" t="s">
        <v>243</v>
      </c>
      <c r="J62" s="1" t="s">
        <v>244</v>
      </c>
      <c r="K62" s="1">
        <v>107459</v>
      </c>
      <c r="L62" s="1">
        <v>9893</v>
      </c>
      <c r="M62" s="1">
        <v>2972</v>
      </c>
      <c r="N62" s="1" t="s">
        <v>245</v>
      </c>
      <c r="O62" s="1" t="s">
        <v>246</v>
      </c>
      <c r="P62" s="1">
        <v>2259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2"/>
  <sheetViews>
    <sheetView topLeftCell="A39" workbookViewId="0">
      <selection activeCell="J45" sqref="J45:J62"/>
    </sheetView>
  </sheetViews>
  <sheetFormatPr defaultColWidth="10.85546875" defaultRowHeight="15.9" x14ac:dyDescent="0.45"/>
  <cols>
    <col min="1" max="1" width="4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394</v>
      </c>
      <c r="B2" s="1">
        <v>625622</v>
      </c>
      <c r="C2" s="1">
        <v>78079</v>
      </c>
      <c r="D2" s="1" t="s">
        <v>395</v>
      </c>
      <c r="E2" s="1" t="s">
        <v>396</v>
      </c>
      <c r="F2" s="1" t="s">
        <v>397</v>
      </c>
      <c r="G2" s="1" t="s">
        <v>398</v>
      </c>
      <c r="H2" s="1" t="s">
        <v>399</v>
      </c>
      <c r="I2" s="1" t="s">
        <v>400</v>
      </c>
      <c r="J2" s="1" t="s">
        <v>401</v>
      </c>
      <c r="K2" s="1">
        <v>457320</v>
      </c>
      <c r="L2" s="1">
        <v>24356</v>
      </c>
      <c r="M2" s="1">
        <v>7426</v>
      </c>
      <c r="N2" s="1" t="s">
        <v>402</v>
      </c>
      <c r="O2" s="1" t="s">
        <v>403</v>
      </c>
      <c r="P2" s="1">
        <v>4714</v>
      </c>
    </row>
    <row r="3" spans="1:16" x14ac:dyDescent="0.45">
      <c r="A3" s="1" t="s">
        <v>404</v>
      </c>
      <c r="B3" s="1">
        <v>574507</v>
      </c>
      <c r="C3" s="1">
        <v>69377</v>
      </c>
      <c r="D3" s="1" t="s">
        <v>405</v>
      </c>
      <c r="E3" s="1" t="s">
        <v>406</v>
      </c>
      <c r="F3" s="1" t="s">
        <v>407</v>
      </c>
      <c r="G3" s="1" t="s">
        <v>408</v>
      </c>
      <c r="H3" s="1" t="s">
        <v>409</v>
      </c>
      <c r="I3" s="1" t="s">
        <v>410</v>
      </c>
      <c r="J3" s="1" t="s">
        <v>411</v>
      </c>
      <c r="K3" s="1">
        <v>409666</v>
      </c>
      <c r="L3" s="1">
        <v>23860</v>
      </c>
      <c r="M3" s="1">
        <v>7775</v>
      </c>
      <c r="N3" s="1" t="s">
        <v>412</v>
      </c>
      <c r="O3" s="1" t="s">
        <v>413</v>
      </c>
      <c r="P3" s="1">
        <v>4425</v>
      </c>
    </row>
    <row r="4" spans="1:16" x14ac:dyDescent="0.45">
      <c r="A4" s="1" t="s">
        <v>414</v>
      </c>
      <c r="B4" s="1">
        <v>743936</v>
      </c>
      <c r="C4" s="1">
        <v>88838</v>
      </c>
      <c r="D4" s="1" t="s">
        <v>415</v>
      </c>
      <c r="E4" s="1" t="s">
        <v>416</v>
      </c>
      <c r="F4" s="1" t="s">
        <v>417</v>
      </c>
      <c r="G4" s="1" t="s">
        <v>418</v>
      </c>
      <c r="H4" s="1" t="s">
        <v>419</v>
      </c>
      <c r="I4" s="1" t="s">
        <v>420</v>
      </c>
      <c r="J4" s="1" t="s">
        <v>421</v>
      </c>
      <c r="K4" s="1">
        <v>532122</v>
      </c>
      <c r="L4" s="1">
        <v>31952</v>
      </c>
      <c r="M4" s="1">
        <v>10676</v>
      </c>
      <c r="N4" s="1" t="s">
        <v>422</v>
      </c>
      <c r="O4" s="1" t="s">
        <v>423</v>
      </c>
      <c r="P4" s="1">
        <v>5224</v>
      </c>
    </row>
    <row r="5" spans="1:16" x14ac:dyDescent="0.45">
      <c r="A5" s="1" t="s">
        <v>424</v>
      </c>
      <c r="B5" s="1">
        <v>718094</v>
      </c>
      <c r="C5" s="1">
        <v>92813</v>
      </c>
      <c r="D5" s="1" t="s">
        <v>425</v>
      </c>
      <c r="E5" s="1" t="s">
        <v>426</v>
      </c>
      <c r="F5" s="1" t="s">
        <v>427</v>
      </c>
      <c r="G5" s="1" t="s">
        <v>428</v>
      </c>
      <c r="H5" s="1" t="s">
        <v>429</v>
      </c>
      <c r="I5" s="1" t="s">
        <v>430</v>
      </c>
      <c r="J5" s="1" t="s">
        <v>431</v>
      </c>
      <c r="K5" s="1">
        <v>537538</v>
      </c>
      <c r="L5" s="1">
        <v>26474</v>
      </c>
      <c r="M5" s="1">
        <v>8361</v>
      </c>
      <c r="N5" s="1" t="s">
        <v>432</v>
      </c>
      <c r="O5" s="1" t="s">
        <v>433</v>
      </c>
      <c r="P5" s="1">
        <v>5324</v>
      </c>
    </row>
    <row r="6" spans="1:16" x14ac:dyDescent="0.45">
      <c r="A6" s="1" t="s">
        <v>434</v>
      </c>
      <c r="B6" s="1">
        <v>377960</v>
      </c>
      <c r="C6" s="1">
        <v>49293</v>
      </c>
      <c r="D6" s="1" t="s">
        <v>435</v>
      </c>
      <c r="E6" s="1" t="s">
        <v>436</v>
      </c>
      <c r="F6" s="1" t="s">
        <v>437</v>
      </c>
      <c r="G6" s="1" t="s">
        <v>438</v>
      </c>
      <c r="H6" s="1" t="s">
        <v>439</v>
      </c>
      <c r="I6" s="1" t="s">
        <v>440</v>
      </c>
      <c r="J6" s="1" t="s">
        <v>441</v>
      </c>
      <c r="K6" s="1">
        <v>290287</v>
      </c>
      <c r="L6" s="1">
        <v>8119</v>
      </c>
      <c r="M6" s="1">
        <v>3128</v>
      </c>
      <c r="N6" s="1" t="s">
        <v>442</v>
      </c>
      <c r="O6" s="1" t="s">
        <v>443</v>
      </c>
      <c r="P6" s="1">
        <v>4432</v>
      </c>
    </row>
    <row r="7" spans="1:16" x14ac:dyDescent="0.45">
      <c r="A7" s="1" t="s">
        <v>444</v>
      </c>
      <c r="B7" s="1">
        <v>318555</v>
      </c>
      <c r="C7" s="1">
        <v>41351</v>
      </c>
      <c r="D7" s="1" t="s">
        <v>445</v>
      </c>
      <c r="E7" s="1" t="s">
        <v>446</v>
      </c>
      <c r="F7" s="1" t="s">
        <v>447</v>
      </c>
      <c r="G7" s="1" t="s">
        <v>448</v>
      </c>
      <c r="H7" s="1" t="s">
        <v>449</v>
      </c>
      <c r="I7" s="1" t="s">
        <v>450</v>
      </c>
      <c r="J7" s="1" t="s">
        <v>451</v>
      </c>
      <c r="K7" s="1">
        <v>244458</v>
      </c>
      <c r="L7" s="1">
        <v>7255</v>
      </c>
      <c r="M7" s="1">
        <v>2856</v>
      </c>
      <c r="N7" s="1" t="s">
        <v>452</v>
      </c>
      <c r="O7" s="1" t="s">
        <v>453</v>
      </c>
      <c r="P7" s="1">
        <v>3984</v>
      </c>
    </row>
    <row r="8" spans="1:16" x14ac:dyDescent="0.45">
      <c r="A8" s="1" t="s">
        <v>454</v>
      </c>
      <c r="B8" s="1">
        <v>673895</v>
      </c>
      <c r="C8" s="1">
        <v>87135</v>
      </c>
      <c r="D8" s="1" t="s">
        <v>455</v>
      </c>
      <c r="E8" s="1" t="s">
        <v>456</v>
      </c>
      <c r="F8" s="1" t="s">
        <v>457</v>
      </c>
      <c r="G8" s="1" t="s">
        <v>458</v>
      </c>
      <c r="H8" s="1" t="s">
        <v>459</v>
      </c>
      <c r="I8" s="1" t="s">
        <v>460</v>
      </c>
      <c r="J8" s="1" t="s">
        <v>461</v>
      </c>
      <c r="K8" s="1">
        <v>503345</v>
      </c>
      <c r="L8" s="1">
        <v>25580</v>
      </c>
      <c r="M8" s="1">
        <v>8850</v>
      </c>
      <c r="N8" s="1" t="s">
        <v>462</v>
      </c>
      <c r="O8" s="1" t="s">
        <v>463</v>
      </c>
      <c r="P8" s="1">
        <v>5026</v>
      </c>
    </row>
    <row r="9" spans="1:16" x14ac:dyDescent="0.45">
      <c r="A9" s="1" t="s">
        <v>464</v>
      </c>
      <c r="B9" s="1">
        <v>756351</v>
      </c>
      <c r="C9" s="1">
        <v>91857</v>
      </c>
      <c r="D9" s="1" t="s">
        <v>465</v>
      </c>
      <c r="E9" s="1" t="s">
        <v>466</v>
      </c>
      <c r="F9" s="1" t="s">
        <v>467</v>
      </c>
      <c r="G9" s="1" t="s">
        <v>468</v>
      </c>
      <c r="H9" s="1" t="s">
        <v>469</v>
      </c>
      <c r="I9" s="1" t="s">
        <v>470</v>
      </c>
      <c r="J9" s="1" t="s">
        <v>471</v>
      </c>
      <c r="K9" s="1">
        <v>545191</v>
      </c>
      <c r="L9" s="1">
        <v>31584</v>
      </c>
      <c r="M9" s="1">
        <v>10732</v>
      </c>
      <c r="N9" s="1" t="s">
        <v>472</v>
      </c>
      <c r="O9" s="1" t="s">
        <v>473</v>
      </c>
      <c r="P9" s="1">
        <v>5206</v>
      </c>
    </row>
    <row r="10" spans="1:16" x14ac:dyDescent="0.45">
      <c r="A10" s="1" t="s">
        <v>474</v>
      </c>
      <c r="B10" s="1">
        <v>408342</v>
      </c>
      <c r="C10" s="1">
        <v>52401</v>
      </c>
      <c r="D10" s="1" t="s">
        <v>475</v>
      </c>
      <c r="E10" s="1" t="s">
        <v>476</v>
      </c>
      <c r="F10" s="1" t="s">
        <v>477</v>
      </c>
      <c r="G10" s="1" t="s">
        <v>478</v>
      </c>
      <c r="H10" s="1" t="s">
        <v>479</v>
      </c>
      <c r="I10" s="1" t="s">
        <v>480</v>
      </c>
      <c r="J10" s="1" t="s">
        <v>481</v>
      </c>
      <c r="K10" s="1">
        <v>307500</v>
      </c>
      <c r="L10" s="1">
        <v>10005</v>
      </c>
      <c r="M10" s="1">
        <v>3879</v>
      </c>
      <c r="N10" s="1" t="s">
        <v>482</v>
      </c>
      <c r="O10" s="1" t="s">
        <v>483</v>
      </c>
      <c r="P10" s="1">
        <v>4749</v>
      </c>
    </row>
    <row r="11" spans="1:16" x14ac:dyDescent="0.45">
      <c r="A11" s="1" t="s">
        <v>484</v>
      </c>
      <c r="B11" s="1">
        <v>592826</v>
      </c>
      <c r="C11" s="1">
        <v>74600</v>
      </c>
      <c r="D11" s="1" t="s">
        <v>485</v>
      </c>
      <c r="E11" s="1" t="s">
        <v>486</v>
      </c>
      <c r="F11" s="1" t="s">
        <v>487</v>
      </c>
      <c r="G11" s="1" t="s">
        <v>488</v>
      </c>
      <c r="H11" s="1" t="s">
        <v>489</v>
      </c>
      <c r="I11" s="1" t="s">
        <v>490</v>
      </c>
      <c r="J11" s="1" t="s">
        <v>491</v>
      </c>
      <c r="K11" s="1">
        <v>437652</v>
      </c>
      <c r="L11" s="1">
        <v>23534</v>
      </c>
      <c r="M11" s="1">
        <v>7254</v>
      </c>
      <c r="N11" s="1" t="s">
        <v>492</v>
      </c>
      <c r="O11" s="1" t="s">
        <v>493</v>
      </c>
      <c r="P11" s="1">
        <v>4705</v>
      </c>
    </row>
    <row r="12" spans="1:16" x14ac:dyDescent="0.45">
      <c r="A12" s="1" t="s">
        <v>494</v>
      </c>
      <c r="B12" s="1">
        <v>569434</v>
      </c>
      <c r="C12" s="1">
        <v>69660</v>
      </c>
      <c r="D12" s="1" t="s">
        <v>495</v>
      </c>
      <c r="E12" s="1" t="s">
        <v>496</v>
      </c>
      <c r="F12" s="1" t="s">
        <v>497</v>
      </c>
      <c r="G12" s="1" t="s">
        <v>498</v>
      </c>
      <c r="H12" s="1" t="s">
        <v>499</v>
      </c>
      <c r="I12" s="1" t="s">
        <v>500</v>
      </c>
      <c r="J12" s="1" t="s">
        <v>501</v>
      </c>
      <c r="K12" s="1">
        <v>409681</v>
      </c>
      <c r="L12" s="1">
        <v>24673</v>
      </c>
      <c r="M12" s="1">
        <v>7794</v>
      </c>
      <c r="N12" s="1" t="s">
        <v>502</v>
      </c>
      <c r="O12" s="1" t="s">
        <v>503</v>
      </c>
      <c r="P12" s="1">
        <v>4519</v>
      </c>
    </row>
    <row r="13" spans="1:16" x14ac:dyDescent="0.45">
      <c r="A13" s="1" t="s">
        <v>504</v>
      </c>
      <c r="B13" s="1">
        <v>374251</v>
      </c>
      <c r="C13" s="1">
        <v>49369</v>
      </c>
      <c r="D13" s="1" t="s">
        <v>505</v>
      </c>
      <c r="E13" s="1" t="s">
        <v>506</v>
      </c>
      <c r="F13" s="1" t="s">
        <v>507</v>
      </c>
      <c r="G13" s="1" t="s">
        <v>508</v>
      </c>
      <c r="H13" s="1" t="s">
        <v>509</v>
      </c>
      <c r="I13" s="1" t="s">
        <v>510</v>
      </c>
      <c r="J13" s="1" t="s">
        <v>511</v>
      </c>
      <c r="K13" s="1">
        <v>286726</v>
      </c>
      <c r="L13" s="1">
        <v>8261</v>
      </c>
      <c r="M13" s="1">
        <v>3185</v>
      </c>
      <c r="N13" s="1" t="s">
        <v>512</v>
      </c>
      <c r="O13" s="1" t="s">
        <v>513</v>
      </c>
      <c r="P13" s="1">
        <v>4753</v>
      </c>
    </row>
    <row r="14" spans="1:16" x14ac:dyDescent="0.45">
      <c r="A14" s="1" t="s">
        <v>514</v>
      </c>
      <c r="B14" s="1">
        <v>719977</v>
      </c>
      <c r="C14" s="1">
        <v>92524</v>
      </c>
      <c r="D14" s="1" t="s">
        <v>515</v>
      </c>
      <c r="E14" s="1" t="s">
        <v>516</v>
      </c>
      <c r="F14" s="1" t="s">
        <v>517</v>
      </c>
      <c r="G14" s="1" t="s">
        <v>518</v>
      </c>
      <c r="H14" s="1" t="s">
        <v>519</v>
      </c>
      <c r="I14" s="1" t="s">
        <v>520</v>
      </c>
      <c r="J14" s="1" t="s">
        <v>521</v>
      </c>
      <c r="K14" s="1">
        <v>534010</v>
      </c>
      <c r="L14" s="1">
        <v>29125</v>
      </c>
      <c r="M14" s="1">
        <v>9586</v>
      </c>
      <c r="N14" s="1" t="s">
        <v>522</v>
      </c>
      <c r="O14" s="1" t="s">
        <v>523</v>
      </c>
      <c r="P14" s="1">
        <v>5078</v>
      </c>
    </row>
    <row r="15" spans="1:16" x14ac:dyDescent="0.45">
      <c r="A15" s="1" t="s">
        <v>524</v>
      </c>
      <c r="B15" s="1">
        <v>743231</v>
      </c>
      <c r="C15" s="1">
        <v>91845</v>
      </c>
      <c r="D15" s="1" t="s">
        <v>525</v>
      </c>
      <c r="E15" s="1" t="s">
        <v>526</v>
      </c>
      <c r="F15" s="1" t="s">
        <v>527</v>
      </c>
      <c r="G15" s="1" t="s">
        <v>528</v>
      </c>
      <c r="H15" s="1" t="s">
        <v>529</v>
      </c>
      <c r="I15" s="1" t="s">
        <v>530</v>
      </c>
      <c r="J15" s="1" t="s">
        <v>531</v>
      </c>
      <c r="K15" s="1">
        <v>538755</v>
      </c>
      <c r="L15" s="1">
        <v>28330</v>
      </c>
      <c r="M15" s="1">
        <v>9364</v>
      </c>
      <c r="N15" s="1" t="s">
        <v>532</v>
      </c>
      <c r="O15" s="1" t="s">
        <v>533</v>
      </c>
      <c r="P15" s="1">
        <v>5268</v>
      </c>
    </row>
    <row r="16" spans="1:16" x14ac:dyDescent="0.45">
      <c r="A16" s="1" t="s">
        <v>534</v>
      </c>
      <c r="B16" s="1">
        <v>404485</v>
      </c>
      <c r="C16" s="1">
        <v>50990</v>
      </c>
      <c r="D16" s="1" t="s">
        <v>535</v>
      </c>
      <c r="E16" s="1" t="s">
        <v>536</v>
      </c>
      <c r="F16" s="1" t="s">
        <v>537</v>
      </c>
      <c r="G16" s="1" t="s">
        <v>538</v>
      </c>
      <c r="H16" s="1" t="s">
        <v>539</v>
      </c>
      <c r="I16" s="1" t="s">
        <v>540</v>
      </c>
      <c r="J16" s="1" t="s">
        <v>541</v>
      </c>
      <c r="K16" s="1">
        <v>303571</v>
      </c>
      <c r="L16" s="1">
        <v>11377</v>
      </c>
      <c r="M16" s="1">
        <v>4346</v>
      </c>
      <c r="N16" s="1" t="s">
        <v>542</v>
      </c>
      <c r="O16" s="1" t="s">
        <v>543</v>
      </c>
      <c r="P16" s="1">
        <v>4566</v>
      </c>
    </row>
    <row r="17" spans="1:16" x14ac:dyDescent="0.45">
      <c r="A17" s="1" t="s">
        <v>544</v>
      </c>
      <c r="B17" s="1">
        <v>658816</v>
      </c>
      <c r="C17" s="1">
        <v>85187</v>
      </c>
      <c r="D17" s="1" t="s">
        <v>545</v>
      </c>
      <c r="E17" s="1" t="s">
        <v>546</v>
      </c>
      <c r="F17" s="1" t="s">
        <v>547</v>
      </c>
      <c r="G17" s="1" t="s">
        <v>548</v>
      </c>
      <c r="H17" s="1" t="s">
        <v>549</v>
      </c>
      <c r="I17" s="1" t="s">
        <v>550</v>
      </c>
      <c r="J17" s="1" t="s">
        <v>551</v>
      </c>
      <c r="K17" s="1">
        <v>492176</v>
      </c>
      <c r="L17" s="1">
        <v>25219</v>
      </c>
      <c r="M17" s="1">
        <v>8944</v>
      </c>
      <c r="N17" s="1" t="s">
        <v>552</v>
      </c>
      <c r="O17" s="1" t="s">
        <v>553</v>
      </c>
      <c r="P17" s="1">
        <v>5069</v>
      </c>
    </row>
    <row r="18" spans="1:16" x14ac:dyDescent="0.45">
      <c r="A18" s="1" t="s">
        <v>554</v>
      </c>
      <c r="B18" s="1">
        <v>423513</v>
      </c>
      <c r="C18" s="1">
        <v>54136</v>
      </c>
      <c r="D18" s="1" t="s">
        <v>555</v>
      </c>
      <c r="E18" s="1" t="s">
        <v>556</v>
      </c>
      <c r="F18" s="1" t="s">
        <v>557</v>
      </c>
      <c r="G18" s="1" t="s">
        <v>558</v>
      </c>
      <c r="H18" s="1" t="s">
        <v>559</v>
      </c>
      <c r="I18" s="1" t="s">
        <v>560</v>
      </c>
      <c r="J18" s="1" t="s">
        <v>561</v>
      </c>
      <c r="K18" s="1">
        <v>323959</v>
      </c>
      <c r="L18" s="1">
        <v>11795</v>
      </c>
      <c r="M18" s="1">
        <v>4533</v>
      </c>
      <c r="N18" s="1" t="s">
        <v>562</v>
      </c>
      <c r="O18" s="1" t="s">
        <v>563</v>
      </c>
      <c r="P18" s="1">
        <v>4635</v>
      </c>
    </row>
    <row r="19" spans="1:16" x14ac:dyDescent="0.45">
      <c r="A19" s="1" t="s">
        <v>564</v>
      </c>
      <c r="B19" s="1">
        <v>758192</v>
      </c>
      <c r="C19" s="1">
        <v>93911</v>
      </c>
      <c r="D19" s="1" t="s">
        <v>565</v>
      </c>
      <c r="E19" s="1" t="s">
        <v>566</v>
      </c>
      <c r="F19" s="1" t="s">
        <v>567</v>
      </c>
      <c r="G19" s="1" t="s">
        <v>568</v>
      </c>
      <c r="H19" s="1" t="s">
        <v>569</v>
      </c>
      <c r="I19" s="1" t="s">
        <v>570</v>
      </c>
      <c r="J19" s="1" t="s">
        <v>571</v>
      </c>
      <c r="K19" s="1">
        <v>548307</v>
      </c>
      <c r="L19" s="1">
        <v>30359</v>
      </c>
      <c r="M19" s="1">
        <v>9983</v>
      </c>
      <c r="N19" s="1" t="s">
        <v>572</v>
      </c>
      <c r="O19" s="1" t="s">
        <v>573</v>
      </c>
      <c r="P19" s="1">
        <v>5265</v>
      </c>
    </row>
    <row r="23" spans="1:16" x14ac:dyDescent="0.45">
      <c r="B23" t="s">
        <v>215</v>
      </c>
      <c r="C23" t="s">
        <v>216</v>
      </c>
    </row>
    <row r="24" spans="1:16" x14ac:dyDescent="0.45">
      <c r="A24">
        <v>2006</v>
      </c>
      <c r="B24" s="1" t="s">
        <v>545</v>
      </c>
      <c r="C24" s="1" t="s">
        <v>546</v>
      </c>
    </row>
    <row r="25" spans="1:16" x14ac:dyDescent="0.45">
      <c r="A25">
        <v>2007</v>
      </c>
      <c r="B25" s="1" t="s">
        <v>455</v>
      </c>
      <c r="C25" s="1" t="s">
        <v>456</v>
      </c>
    </row>
    <row r="26" spans="1:16" x14ac:dyDescent="0.45">
      <c r="A26">
        <v>2008</v>
      </c>
      <c r="B26" s="1" t="s">
        <v>515</v>
      </c>
      <c r="C26" s="1" t="s">
        <v>516</v>
      </c>
    </row>
    <row r="27" spans="1:16" x14ac:dyDescent="0.45">
      <c r="A27">
        <v>2009</v>
      </c>
      <c r="B27" s="1" t="s">
        <v>425</v>
      </c>
      <c r="C27" s="1" t="s">
        <v>426</v>
      </c>
    </row>
    <row r="28" spans="1:16" x14ac:dyDescent="0.45">
      <c r="A28">
        <v>2010</v>
      </c>
      <c r="B28" s="1" t="s">
        <v>485</v>
      </c>
      <c r="C28" s="1" t="s">
        <v>486</v>
      </c>
    </row>
    <row r="29" spans="1:16" x14ac:dyDescent="0.45">
      <c r="A29">
        <v>2011</v>
      </c>
      <c r="B29" s="1" t="s">
        <v>395</v>
      </c>
      <c r="C29" s="1" t="s">
        <v>396</v>
      </c>
    </row>
    <row r="30" spans="1:16" x14ac:dyDescent="0.45">
      <c r="A30">
        <v>2012</v>
      </c>
      <c r="B30" s="1" t="s">
        <v>495</v>
      </c>
      <c r="C30" s="1" t="s">
        <v>496</v>
      </c>
    </row>
    <row r="31" spans="1:16" x14ac:dyDescent="0.45">
      <c r="A31">
        <v>2013</v>
      </c>
      <c r="B31" s="1" t="s">
        <v>405</v>
      </c>
      <c r="C31" s="1" t="s">
        <v>406</v>
      </c>
    </row>
    <row r="32" spans="1:16" x14ac:dyDescent="0.45">
      <c r="A32">
        <v>2014</v>
      </c>
      <c r="B32" s="1" t="s">
        <v>565</v>
      </c>
      <c r="C32" s="1" t="s">
        <v>566</v>
      </c>
    </row>
    <row r="33" spans="1:16" x14ac:dyDescent="0.45">
      <c r="A33">
        <v>2015</v>
      </c>
      <c r="B33" s="1" t="s">
        <v>465</v>
      </c>
      <c r="C33" s="1" t="s">
        <v>466</v>
      </c>
    </row>
    <row r="34" spans="1:16" x14ac:dyDescent="0.45">
      <c r="A34">
        <v>2016</v>
      </c>
      <c r="B34" s="1" t="s">
        <v>525</v>
      </c>
      <c r="C34" s="1" t="s">
        <v>526</v>
      </c>
    </row>
    <row r="35" spans="1:16" x14ac:dyDescent="0.45">
      <c r="A35">
        <v>2017</v>
      </c>
      <c r="B35" s="1" t="s">
        <v>415</v>
      </c>
      <c r="C35" s="1" t="s">
        <v>416</v>
      </c>
    </row>
    <row r="36" spans="1:16" x14ac:dyDescent="0.45">
      <c r="A36">
        <v>2018</v>
      </c>
      <c r="B36" s="1" t="s">
        <v>555</v>
      </c>
      <c r="C36" s="1" t="s">
        <v>556</v>
      </c>
    </row>
    <row r="37" spans="1:16" x14ac:dyDescent="0.45">
      <c r="A37">
        <v>2019</v>
      </c>
      <c r="B37" s="1" t="s">
        <v>445</v>
      </c>
      <c r="C37" s="1" t="s">
        <v>446</v>
      </c>
    </row>
    <row r="38" spans="1:16" x14ac:dyDescent="0.45">
      <c r="A38">
        <v>2020</v>
      </c>
      <c r="B38" s="1" t="s">
        <v>505</v>
      </c>
      <c r="C38" s="1" t="s">
        <v>506</v>
      </c>
    </row>
    <row r="39" spans="1:16" x14ac:dyDescent="0.45">
      <c r="A39">
        <v>2021</v>
      </c>
      <c r="B39" s="1" t="s">
        <v>435</v>
      </c>
      <c r="C39" s="1" t="s">
        <v>436</v>
      </c>
    </row>
    <row r="40" spans="1:16" x14ac:dyDescent="0.45">
      <c r="A40">
        <v>2022</v>
      </c>
      <c r="B40" s="1" t="s">
        <v>535</v>
      </c>
      <c r="C40" s="1" t="s">
        <v>536</v>
      </c>
    </row>
    <row r="41" spans="1:16" x14ac:dyDescent="0.45">
      <c r="A41">
        <v>2023</v>
      </c>
      <c r="B41" s="1" t="s">
        <v>475</v>
      </c>
      <c r="C41" s="1" t="s">
        <v>476</v>
      </c>
    </row>
    <row r="44" spans="1:16" x14ac:dyDescent="0.4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</row>
    <row r="45" spans="1:16" x14ac:dyDescent="0.45">
      <c r="A45" s="1" t="s">
        <v>544</v>
      </c>
      <c r="B45" s="1">
        <v>658816</v>
      </c>
      <c r="C45" s="1">
        <v>85187</v>
      </c>
      <c r="D45" s="1" t="s">
        <v>545</v>
      </c>
      <c r="E45" s="1" t="s">
        <v>546</v>
      </c>
      <c r="F45" s="1" t="s">
        <v>547</v>
      </c>
      <c r="G45" s="1" t="s">
        <v>548</v>
      </c>
      <c r="H45" s="1" t="s">
        <v>549</v>
      </c>
      <c r="I45" s="1" t="s">
        <v>550</v>
      </c>
      <c r="J45" s="1" t="s">
        <v>551</v>
      </c>
      <c r="K45" s="1">
        <v>492176</v>
      </c>
      <c r="L45" s="1">
        <v>25219</v>
      </c>
      <c r="M45" s="1">
        <v>8944</v>
      </c>
      <c r="N45" s="1" t="s">
        <v>552</v>
      </c>
      <c r="O45" s="1" t="s">
        <v>553</v>
      </c>
      <c r="P45" s="1">
        <v>5069</v>
      </c>
    </row>
    <row r="46" spans="1:16" x14ac:dyDescent="0.45">
      <c r="A46" s="1" t="s">
        <v>454</v>
      </c>
      <c r="B46" s="1">
        <v>673895</v>
      </c>
      <c r="C46" s="1">
        <v>87135</v>
      </c>
      <c r="D46" s="1" t="s">
        <v>455</v>
      </c>
      <c r="E46" s="1" t="s">
        <v>456</v>
      </c>
      <c r="F46" s="1" t="s">
        <v>457</v>
      </c>
      <c r="G46" s="1" t="s">
        <v>458</v>
      </c>
      <c r="H46" s="1" t="s">
        <v>459</v>
      </c>
      <c r="I46" s="1" t="s">
        <v>460</v>
      </c>
      <c r="J46" s="1" t="s">
        <v>461</v>
      </c>
      <c r="K46" s="1">
        <v>503345</v>
      </c>
      <c r="L46" s="1">
        <v>25580</v>
      </c>
      <c r="M46" s="1">
        <v>8850</v>
      </c>
      <c r="N46" s="1" t="s">
        <v>462</v>
      </c>
      <c r="O46" s="1" t="s">
        <v>463</v>
      </c>
      <c r="P46" s="1">
        <v>5026</v>
      </c>
    </row>
    <row r="47" spans="1:16" x14ac:dyDescent="0.45">
      <c r="A47" s="1" t="s">
        <v>514</v>
      </c>
      <c r="B47" s="1">
        <v>719977</v>
      </c>
      <c r="C47" s="1">
        <v>92524</v>
      </c>
      <c r="D47" s="1" t="s">
        <v>515</v>
      </c>
      <c r="E47" s="1" t="s">
        <v>516</v>
      </c>
      <c r="F47" s="1" t="s">
        <v>517</v>
      </c>
      <c r="G47" s="1" t="s">
        <v>518</v>
      </c>
      <c r="H47" s="1" t="s">
        <v>519</v>
      </c>
      <c r="I47" s="1" t="s">
        <v>520</v>
      </c>
      <c r="J47" s="1" t="s">
        <v>521</v>
      </c>
      <c r="K47" s="1">
        <v>534010</v>
      </c>
      <c r="L47" s="1">
        <v>29125</v>
      </c>
      <c r="M47" s="1">
        <v>9586</v>
      </c>
      <c r="N47" s="1" t="s">
        <v>522</v>
      </c>
      <c r="O47" s="1" t="s">
        <v>523</v>
      </c>
      <c r="P47" s="1">
        <v>5078</v>
      </c>
    </row>
    <row r="48" spans="1:16" x14ac:dyDescent="0.45">
      <c r="A48" s="1" t="s">
        <v>424</v>
      </c>
      <c r="B48" s="1">
        <v>718094</v>
      </c>
      <c r="C48" s="1">
        <v>92813</v>
      </c>
      <c r="D48" s="1" t="s">
        <v>425</v>
      </c>
      <c r="E48" s="1" t="s">
        <v>426</v>
      </c>
      <c r="F48" s="1" t="s">
        <v>427</v>
      </c>
      <c r="G48" s="1" t="s">
        <v>428</v>
      </c>
      <c r="H48" s="1" t="s">
        <v>429</v>
      </c>
      <c r="I48" s="1" t="s">
        <v>430</v>
      </c>
      <c r="J48" s="1" t="s">
        <v>431</v>
      </c>
      <c r="K48" s="1">
        <v>537538</v>
      </c>
      <c r="L48" s="1">
        <v>26474</v>
      </c>
      <c r="M48" s="1">
        <v>8361</v>
      </c>
      <c r="N48" s="1" t="s">
        <v>432</v>
      </c>
      <c r="O48" s="1" t="s">
        <v>433</v>
      </c>
      <c r="P48" s="1">
        <v>5324</v>
      </c>
    </row>
    <row r="49" spans="1:16" x14ac:dyDescent="0.45">
      <c r="A49" s="1" t="s">
        <v>484</v>
      </c>
      <c r="B49" s="1">
        <v>592826</v>
      </c>
      <c r="C49" s="1">
        <v>74600</v>
      </c>
      <c r="D49" s="1" t="s">
        <v>485</v>
      </c>
      <c r="E49" s="1" t="s">
        <v>486</v>
      </c>
      <c r="F49" s="1" t="s">
        <v>487</v>
      </c>
      <c r="G49" s="1" t="s">
        <v>488</v>
      </c>
      <c r="H49" s="1" t="s">
        <v>489</v>
      </c>
      <c r="I49" s="1" t="s">
        <v>490</v>
      </c>
      <c r="J49" s="1" t="s">
        <v>491</v>
      </c>
      <c r="K49" s="1">
        <v>437652</v>
      </c>
      <c r="L49" s="1">
        <v>23534</v>
      </c>
      <c r="M49" s="1">
        <v>7254</v>
      </c>
      <c r="N49" s="1" t="s">
        <v>492</v>
      </c>
      <c r="O49" s="1" t="s">
        <v>493</v>
      </c>
      <c r="P49" s="1">
        <v>4705</v>
      </c>
    </row>
    <row r="50" spans="1:16" x14ac:dyDescent="0.45">
      <c r="A50" s="1" t="s">
        <v>394</v>
      </c>
      <c r="B50" s="1">
        <v>625622</v>
      </c>
      <c r="C50" s="1">
        <v>78079</v>
      </c>
      <c r="D50" s="1" t="s">
        <v>395</v>
      </c>
      <c r="E50" s="1" t="s">
        <v>396</v>
      </c>
      <c r="F50" s="1" t="s">
        <v>397</v>
      </c>
      <c r="G50" s="1" t="s">
        <v>398</v>
      </c>
      <c r="H50" s="1" t="s">
        <v>399</v>
      </c>
      <c r="I50" s="1" t="s">
        <v>400</v>
      </c>
      <c r="J50" s="1" t="s">
        <v>401</v>
      </c>
      <c r="K50" s="1">
        <v>457320</v>
      </c>
      <c r="L50" s="1">
        <v>24356</v>
      </c>
      <c r="M50" s="1">
        <v>7426</v>
      </c>
      <c r="N50" s="1" t="s">
        <v>402</v>
      </c>
      <c r="O50" s="1" t="s">
        <v>403</v>
      </c>
      <c r="P50" s="1">
        <v>4714</v>
      </c>
    </row>
    <row r="51" spans="1:16" x14ac:dyDescent="0.45">
      <c r="A51" s="1" t="s">
        <v>494</v>
      </c>
      <c r="B51" s="1">
        <v>569434</v>
      </c>
      <c r="C51" s="1">
        <v>69660</v>
      </c>
      <c r="D51" s="1" t="s">
        <v>495</v>
      </c>
      <c r="E51" s="1" t="s">
        <v>496</v>
      </c>
      <c r="F51" s="1" t="s">
        <v>497</v>
      </c>
      <c r="G51" s="1" t="s">
        <v>498</v>
      </c>
      <c r="H51" s="1" t="s">
        <v>499</v>
      </c>
      <c r="I51" s="1" t="s">
        <v>500</v>
      </c>
      <c r="J51" s="1" t="s">
        <v>501</v>
      </c>
      <c r="K51" s="1">
        <v>409681</v>
      </c>
      <c r="L51" s="1">
        <v>24673</v>
      </c>
      <c r="M51" s="1">
        <v>7794</v>
      </c>
      <c r="N51" s="1" t="s">
        <v>502</v>
      </c>
      <c r="O51" s="1" t="s">
        <v>503</v>
      </c>
      <c r="P51" s="1">
        <v>4519</v>
      </c>
    </row>
    <row r="52" spans="1:16" x14ac:dyDescent="0.45">
      <c r="A52" s="1" t="s">
        <v>404</v>
      </c>
      <c r="B52" s="1">
        <v>574507</v>
      </c>
      <c r="C52" s="1">
        <v>69377</v>
      </c>
      <c r="D52" s="1" t="s">
        <v>405</v>
      </c>
      <c r="E52" s="1" t="s">
        <v>406</v>
      </c>
      <c r="F52" s="1" t="s">
        <v>407</v>
      </c>
      <c r="G52" s="1" t="s">
        <v>408</v>
      </c>
      <c r="H52" s="1" t="s">
        <v>409</v>
      </c>
      <c r="I52" s="1" t="s">
        <v>410</v>
      </c>
      <c r="J52" s="1" t="s">
        <v>411</v>
      </c>
      <c r="K52" s="1">
        <v>409666</v>
      </c>
      <c r="L52" s="1">
        <v>23860</v>
      </c>
      <c r="M52" s="1">
        <v>7775</v>
      </c>
      <c r="N52" s="1" t="s">
        <v>412</v>
      </c>
      <c r="O52" s="1" t="s">
        <v>413</v>
      </c>
      <c r="P52" s="1">
        <v>4425</v>
      </c>
    </row>
    <row r="53" spans="1:16" x14ac:dyDescent="0.45">
      <c r="A53" s="1" t="s">
        <v>564</v>
      </c>
      <c r="B53" s="1">
        <v>758192</v>
      </c>
      <c r="C53" s="1">
        <v>93911</v>
      </c>
      <c r="D53" s="1" t="s">
        <v>565</v>
      </c>
      <c r="E53" s="1" t="s">
        <v>566</v>
      </c>
      <c r="F53" s="1" t="s">
        <v>567</v>
      </c>
      <c r="G53" s="1" t="s">
        <v>568</v>
      </c>
      <c r="H53" s="1" t="s">
        <v>569</v>
      </c>
      <c r="I53" s="1" t="s">
        <v>570</v>
      </c>
      <c r="J53" s="1" t="s">
        <v>571</v>
      </c>
      <c r="K53" s="1">
        <v>548307</v>
      </c>
      <c r="L53" s="1">
        <v>30359</v>
      </c>
      <c r="M53" s="1">
        <v>9983</v>
      </c>
      <c r="N53" s="1" t="s">
        <v>572</v>
      </c>
      <c r="O53" s="1" t="s">
        <v>573</v>
      </c>
      <c r="P53" s="1">
        <v>5265</v>
      </c>
    </row>
    <row r="54" spans="1:16" x14ac:dyDescent="0.45">
      <c r="A54" s="1" t="s">
        <v>464</v>
      </c>
      <c r="B54" s="1">
        <v>756351</v>
      </c>
      <c r="C54" s="1">
        <v>91857</v>
      </c>
      <c r="D54" s="1" t="s">
        <v>465</v>
      </c>
      <c r="E54" s="1" t="s">
        <v>466</v>
      </c>
      <c r="F54" s="1" t="s">
        <v>467</v>
      </c>
      <c r="G54" s="1" t="s">
        <v>468</v>
      </c>
      <c r="H54" s="1" t="s">
        <v>469</v>
      </c>
      <c r="I54" s="1" t="s">
        <v>470</v>
      </c>
      <c r="J54" s="1" t="s">
        <v>471</v>
      </c>
      <c r="K54" s="1">
        <v>545191</v>
      </c>
      <c r="L54" s="1">
        <v>31584</v>
      </c>
      <c r="M54" s="1">
        <v>10732</v>
      </c>
      <c r="N54" s="1" t="s">
        <v>472</v>
      </c>
      <c r="O54" s="1" t="s">
        <v>473</v>
      </c>
      <c r="P54" s="1">
        <v>5206</v>
      </c>
    </row>
    <row r="55" spans="1:16" x14ac:dyDescent="0.45">
      <c r="A55" s="1" t="s">
        <v>524</v>
      </c>
      <c r="B55" s="1">
        <v>743231</v>
      </c>
      <c r="C55" s="1">
        <v>91845</v>
      </c>
      <c r="D55" s="1" t="s">
        <v>525</v>
      </c>
      <c r="E55" s="1" t="s">
        <v>526</v>
      </c>
      <c r="F55" s="1" t="s">
        <v>527</v>
      </c>
      <c r="G55" s="1" t="s">
        <v>528</v>
      </c>
      <c r="H55" s="1" t="s">
        <v>529</v>
      </c>
      <c r="I55" s="1" t="s">
        <v>530</v>
      </c>
      <c r="J55" s="1" t="s">
        <v>531</v>
      </c>
      <c r="K55" s="1">
        <v>538755</v>
      </c>
      <c r="L55" s="1">
        <v>28330</v>
      </c>
      <c r="M55" s="1">
        <v>9364</v>
      </c>
      <c r="N55" s="1" t="s">
        <v>532</v>
      </c>
      <c r="O55" s="1" t="s">
        <v>533</v>
      </c>
      <c r="P55" s="1">
        <v>5268</v>
      </c>
    </row>
    <row r="56" spans="1:16" x14ac:dyDescent="0.45">
      <c r="A56" s="1" t="s">
        <v>414</v>
      </c>
      <c r="B56" s="1">
        <v>743936</v>
      </c>
      <c r="C56" s="1">
        <v>88838</v>
      </c>
      <c r="D56" s="1" t="s">
        <v>415</v>
      </c>
      <c r="E56" s="1" t="s">
        <v>416</v>
      </c>
      <c r="F56" s="1" t="s">
        <v>417</v>
      </c>
      <c r="G56" s="1" t="s">
        <v>418</v>
      </c>
      <c r="H56" s="1" t="s">
        <v>419</v>
      </c>
      <c r="I56" s="1" t="s">
        <v>420</v>
      </c>
      <c r="J56" s="1" t="s">
        <v>421</v>
      </c>
      <c r="K56" s="1">
        <v>532122</v>
      </c>
      <c r="L56" s="1">
        <v>31952</v>
      </c>
      <c r="M56" s="1">
        <v>10676</v>
      </c>
      <c r="N56" s="1" t="s">
        <v>422</v>
      </c>
      <c r="O56" s="1" t="s">
        <v>423</v>
      </c>
      <c r="P56" s="1">
        <v>5224</v>
      </c>
    </row>
    <row r="57" spans="1:16" x14ac:dyDescent="0.45">
      <c r="A57" s="1" t="s">
        <v>554</v>
      </c>
      <c r="B57" s="1">
        <v>423513</v>
      </c>
      <c r="C57" s="1">
        <v>54136</v>
      </c>
      <c r="D57" s="1" t="s">
        <v>555</v>
      </c>
      <c r="E57" s="1" t="s">
        <v>556</v>
      </c>
      <c r="F57" s="1" t="s">
        <v>557</v>
      </c>
      <c r="G57" s="1" t="s">
        <v>558</v>
      </c>
      <c r="H57" s="1" t="s">
        <v>559</v>
      </c>
      <c r="I57" s="1" t="s">
        <v>560</v>
      </c>
      <c r="J57" s="1" t="s">
        <v>561</v>
      </c>
      <c r="K57" s="1">
        <v>323959</v>
      </c>
      <c r="L57" s="1">
        <v>11795</v>
      </c>
      <c r="M57" s="1">
        <v>4533</v>
      </c>
      <c r="N57" s="1" t="s">
        <v>562</v>
      </c>
      <c r="O57" s="1" t="s">
        <v>563</v>
      </c>
      <c r="P57" s="1">
        <v>4635</v>
      </c>
    </row>
    <row r="58" spans="1:16" x14ac:dyDescent="0.45">
      <c r="A58" s="1" t="s">
        <v>444</v>
      </c>
      <c r="B58" s="1">
        <v>318555</v>
      </c>
      <c r="C58" s="1">
        <v>41351</v>
      </c>
      <c r="D58" s="1" t="s">
        <v>445</v>
      </c>
      <c r="E58" s="1" t="s">
        <v>446</v>
      </c>
      <c r="F58" s="1" t="s">
        <v>447</v>
      </c>
      <c r="G58" s="1" t="s">
        <v>448</v>
      </c>
      <c r="H58" s="1" t="s">
        <v>449</v>
      </c>
      <c r="I58" s="1" t="s">
        <v>450</v>
      </c>
      <c r="J58" s="1" t="s">
        <v>451</v>
      </c>
      <c r="K58" s="1">
        <v>244458</v>
      </c>
      <c r="L58" s="1">
        <v>7255</v>
      </c>
      <c r="M58" s="1">
        <v>2856</v>
      </c>
      <c r="N58" s="1" t="s">
        <v>452</v>
      </c>
      <c r="O58" s="1" t="s">
        <v>453</v>
      </c>
      <c r="P58" s="1">
        <v>3984</v>
      </c>
    </row>
    <row r="59" spans="1:16" x14ac:dyDescent="0.45">
      <c r="A59" s="1" t="s">
        <v>504</v>
      </c>
      <c r="B59" s="1">
        <v>374251</v>
      </c>
      <c r="C59" s="1">
        <v>49369</v>
      </c>
      <c r="D59" s="1" t="s">
        <v>505</v>
      </c>
      <c r="E59" s="1" t="s">
        <v>506</v>
      </c>
      <c r="F59" s="1" t="s">
        <v>507</v>
      </c>
      <c r="G59" s="1" t="s">
        <v>508</v>
      </c>
      <c r="H59" s="1" t="s">
        <v>509</v>
      </c>
      <c r="I59" s="1" t="s">
        <v>510</v>
      </c>
      <c r="J59" s="1" t="s">
        <v>511</v>
      </c>
      <c r="K59" s="1">
        <v>286726</v>
      </c>
      <c r="L59" s="1">
        <v>8261</v>
      </c>
      <c r="M59" s="1">
        <v>3185</v>
      </c>
      <c r="N59" s="1" t="s">
        <v>512</v>
      </c>
      <c r="O59" s="1" t="s">
        <v>513</v>
      </c>
      <c r="P59" s="1">
        <v>4753</v>
      </c>
    </row>
    <row r="60" spans="1:16" x14ac:dyDescent="0.45">
      <c r="A60" s="1" t="s">
        <v>434</v>
      </c>
      <c r="B60" s="1">
        <v>377960</v>
      </c>
      <c r="C60" s="1">
        <v>49293</v>
      </c>
      <c r="D60" s="1" t="s">
        <v>435</v>
      </c>
      <c r="E60" s="1" t="s">
        <v>436</v>
      </c>
      <c r="F60" s="1" t="s">
        <v>437</v>
      </c>
      <c r="G60" s="1" t="s">
        <v>438</v>
      </c>
      <c r="H60" s="1" t="s">
        <v>439</v>
      </c>
      <c r="I60" s="1" t="s">
        <v>440</v>
      </c>
      <c r="J60" s="1" t="s">
        <v>441</v>
      </c>
      <c r="K60" s="1">
        <v>290287</v>
      </c>
      <c r="L60" s="1">
        <v>8119</v>
      </c>
      <c r="M60" s="1">
        <v>3128</v>
      </c>
      <c r="N60" s="1" t="s">
        <v>442</v>
      </c>
      <c r="O60" s="1" t="s">
        <v>443</v>
      </c>
      <c r="P60" s="1">
        <v>4432</v>
      </c>
    </row>
    <row r="61" spans="1:16" x14ac:dyDescent="0.45">
      <c r="A61" s="1" t="s">
        <v>534</v>
      </c>
      <c r="B61" s="1">
        <v>404485</v>
      </c>
      <c r="C61" s="1">
        <v>50990</v>
      </c>
      <c r="D61" s="1" t="s">
        <v>535</v>
      </c>
      <c r="E61" s="1" t="s">
        <v>536</v>
      </c>
      <c r="F61" s="1" t="s">
        <v>537</v>
      </c>
      <c r="G61" s="1" t="s">
        <v>538</v>
      </c>
      <c r="H61" s="1" t="s">
        <v>539</v>
      </c>
      <c r="I61" s="1" t="s">
        <v>540</v>
      </c>
      <c r="J61" s="1" t="s">
        <v>541</v>
      </c>
      <c r="K61" s="1">
        <v>303571</v>
      </c>
      <c r="L61" s="1">
        <v>11377</v>
      </c>
      <c r="M61" s="1">
        <v>4346</v>
      </c>
      <c r="N61" s="1" t="s">
        <v>542</v>
      </c>
      <c r="O61" s="1" t="s">
        <v>543</v>
      </c>
      <c r="P61" s="1">
        <v>4566</v>
      </c>
    </row>
    <row r="62" spans="1:16" x14ac:dyDescent="0.45">
      <c r="A62" s="1" t="s">
        <v>474</v>
      </c>
      <c r="B62" s="1">
        <v>408342</v>
      </c>
      <c r="C62" s="1">
        <v>52401</v>
      </c>
      <c r="D62" s="1" t="s">
        <v>475</v>
      </c>
      <c r="E62" s="1" t="s">
        <v>476</v>
      </c>
      <c r="F62" s="1" t="s">
        <v>477</v>
      </c>
      <c r="G62" s="1" t="s">
        <v>478</v>
      </c>
      <c r="H62" s="1" t="s">
        <v>479</v>
      </c>
      <c r="I62" s="1" t="s">
        <v>480</v>
      </c>
      <c r="J62" s="1" t="s">
        <v>481</v>
      </c>
      <c r="K62" s="1">
        <v>307500</v>
      </c>
      <c r="L62" s="1">
        <v>10005</v>
      </c>
      <c r="M62" s="1">
        <v>3879</v>
      </c>
      <c r="N62" s="1" t="s">
        <v>482</v>
      </c>
      <c r="O62" s="1" t="s">
        <v>483</v>
      </c>
      <c r="P62" s="1">
        <v>4749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5"/>
  <sheetViews>
    <sheetView topLeftCell="A46" workbookViewId="0">
      <selection activeCell="J48" sqref="J48:J65"/>
    </sheetView>
  </sheetViews>
  <sheetFormatPr defaultColWidth="10.85546875" defaultRowHeight="15.9" x14ac:dyDescent="0.45"/>
  <cols>
    <col min="1" max="1" width="38.8554687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574</v>
      </c>
      <c r="B2" s="1">
        <v>825468</v>
      </c>
      <c r="C2" s="1">
        <v>93387</v>
      </c>
      <c r="D2" s="1" t="s">
        <v>575</v>
      </c>
      <c r="E2" s="1" t="s">
        <v>576</v>
      </c>
      <c r="F2" s="1" t="s">
        <v>577</v>
      </c>
      <c r="G2" s="1" t="s">
        <v>578</v>
      </c>
      <c r="H2" s="1" t="s">
        <v>579</v>
      </c>
      <c r="I2" s="1" t="s">
        <v>580</v>
      </c>
      <c r="J2" s="1" t="s">
        <v>581</v>
      </c>
      <c r="K2" s="1">
        <v>576285</v>
      </c>
      <c r="L2" s="1">
        <v>63803</v>
      </c>
      <c r="M2" s="1">
        <v>26354</v>
      </c>
      <c r="N2" s="1" t="s">
        <v>582</v>
      </c>
      <c r="O2" s="1" t="s">
        <v>583</v>
      </c>
      <c r="P2" s="1">
        <v>4936</v>
      </c>
    </row>
    <row r="3" spans="1:16" x14ac:dyDescent="0.45">
      <c r="A3" s="1" t="s">
        <v>584</v>
      </c>
      <c r="B3" s="1">
        <v>898180</v>
      </c>
      <c r="C3" s="1">
        <v>89941</v>
      </c>
      <c r="D3" s="1" t="s">
        <v>585</v>
      </c>
      <c r="E3" s="1" t="s">
        <v>586</v>
      </c>
      <c r="F3" s="1" t="s">
        <v>587</v>
      </c>
      <c r="G3" s="1" t="s">
        <v>588</v>
      </c>
      <c r="H3" s="1" t="s">
        <v>589</v>
      </c>
      <c r="I3" s="1" t="s">
        <v>590</v>
      </c>
      <c r="J3" s="1" t="s">
        <v>591</v>
      </c>
      <c r="K3" s="1">
        <v>574344</v>
      </c>
      <c r="L3" s="1">
        <v>103418</v>
      </c>
      <c r="M3" s="1">
        <v>40633</v>
      </c>
      <c r="N3" s="1" t="s">
        <v>592</v>
      </c>
      <c r="O3" s="1" t="s">
        <v>593</v>
      </c>
      <c r="P3" s="1">
        <v>4564</v>
      </c>
    </row>
    <row r="4" spans="1:16" x14ac:dyDescent="0.45">
      <c r="A4" s="1" t="s">
        <v>594</v>
      </c>
      <c r="B4" s="1">
        <v>591156</v>
      </c>
      <c r="C4" s="1">
        <v>60360</v>
      </c>
      <c r="D4" s="1" t="s">
        <v>595</v>
      </c>
      <c r="E4" s="1" t="s">
        <v>596</v>
      </c>
      <c r="F4" s="1" t="s">
        <v>597</v>
      </c>
      <c r="G4" s="1" t="s">
        <v>598</v>
      </c>
      <c r="H4" s="1" t="s">
        <v>599</v>
      </c>
      <c r="I4" s="1" t="s">
        <v>600</v>
      </c>
      <c r="J4" s="1" t="s">
        <v>601</v>
      </c>
      <c r="K4" s="1">
        <v>392438</v>
      </c>
      <c r="L4" s="1">
        <v>60202</v>
      </c>
      <c r="M4" s="1">
        <v>24461</v>
      </c>
      <c r="N4" s="1" t="s">
        <v>602</v>
      </c>
      <c r="O4" s="1" t="s">
        <v>603</v>
      </c>
      <c r="P4" s="1">
        <v>4658</v>
      </c>
    </row>
    <row r="5" spans="1:16" x14ac:dyDescent="0.45">
      <c r="A5" s="1" t="s">
        <v>604</v>
      </c>
      <c r="B5" s="1">
        <v>1163076</v>
      </c>
      <c r="C5" s="1">
        <v>127225</v>
      </c>
      <c r="D5" s="1" t="s">
        <v>605</v>
      </c>
      <c r="E5" s="1" t="s">
        <v>606</v>
      </c>
      <c r="F5" s="1" t="s">
        <v>607</v>
      </c>
      <c r="G5" s="1" t="s">
        <v>608</v>
      </c>
      <c r="H5" s="1" t="s">
        <v>609</v>
      </c>
      <c r="I5" s="1" t="s">
        <v>610</v>
      </c>
      <c r="J5" s="1" t="s">
        <v>611</v>
      </c>
      <c r="K5" s="1">
        <v>812546</v>
      </c>
      <c r="L5" s="1">
        <v>91251</v>
      </c>
      <c r="M5" s="1">
        <v>35203</v>
      </c>
      <c r="N5" s="1" t="s">
        <v>612</v>
      </c>
      <c r="O5" s="1" t="s">
        <v>613</v>
      </c>
      <c r="P5" s="1">
        <v>5598</v>
      </c>
    </row>
    <row r="6" spans="1:16" x14ac:dyDescent="0.45">
      <c r="A6" s="1" t="s">
        <v>614</v>
      </c>
      <c r="B6" s="1">
        <v>754198</v>
      </c>
      <c r="C6" s="1">
        <v>84135</v>
      </c>
      <c r="D6" s="1" t="s">
        <v>615</v>
      </c>
      <c r="E6" s="1" t="s">
        <v>616</v>
      </c>
      <c r="F6" s="1" t="s">
        <v>617</v>
      </c>
      <c r="G6" s="1" t="s">
        <v>618</v>
      </c>
      <c r="H6" s="1" t="s">
        <v>619</v>
      </c>
      <c r="I6" s="1" t="s">
        <v>620</v>
      </c>
      <c r="J6" s="1" t="s">
        <v>621</v>
      </c>
      <c r="K6" s="1">
        <v>516293</v>
      </c>
      <c r="L6" s="1">
        <v>64196</v>
      </c>
      <c r="M6" s="1">
        <v>26638</v>
      </c>
      <c r="N6" s="1" t="s">
        <v>622</v>
      </c>
      <c r="O6" s="1" t="s">
        <v>623</v>
      </c>
      <c r="P6" s="1">
        <v>4616</v>
      </c>
    </row>
    <row r="7" spans="1:16" x14ac:dyDescent="0.45">
      <c r="A7" s="1" t="s">
        <v>624</v>
      </c>
      <c r="B7" s="1">
        <v>645383</v>
      </c>
      <c r="C7" s="1">
        <v>66520</v>
      </c>
      <c r="D7" s="1" t="s">
        <v>625</v>
      </c>
      <c r="E7" s="1" t="s">
        <v>626</v>
      </c>
      <c r="F7" s="1" t="s">
        <v>627</v>
      </c>
      <c r="G7" s="1" t="s">
        <v>628</v>
      </c>
      <c r="H7" s="1" t="s">
        <v>629</v>
      </c>
      <c r="I7" s="1" t="s">
        <v>630</v>
      </c>
      <c r="J7" s="1" t="s">
        <v>631</v>
      </c>
      <c r="K7" s="1">
        <v>433042</v>
      </c>
      <c r="L7" s="1">
        <v>63109</v>
      </c>
      <c r="M7" s="1">
        <v>25370</v>
      </c>
      <c r="N7" s="1" t="s">
        <v>632</v>
      </c>
      <c r="O7" s="1" t="s">
        <v>633</v>
      </c>
      <c r="P7" s="1">
        <v>4337</v>
      </c>
    </row>
    <row r="8" spans="1:16" x14ac:dyDescent="0.45">
      <c r="A8" s="1" t="s">
        <v>634</v>
      </c>
      <c r="B8" s="1">
        <v>831713</v>
      </c>
      <c r="C8" s="1">
        <v>90133</v>
      </c>
      <c r="D8" s="1" t="s">
        <v>635</v>
      </c>
      <c r="E8" s="1" t="s">
        <v>636</v>
      </c>
      <c r="F8" s="1" t="s">
        <v>637</v>
      </c>
      <c r="G8" s="1" t="s">
        <v>638</v>
      </c>
      <c r="H8" s="1" t="s">
        <v>639</v>
      </c>
      <c r="I8" s="1" t="s">
        <v>640</v>
      </c>
      <c r="J8" s="1" t="s">
        <v>641</v>
      </c>
      <c r="K8" s="1">
        <v>571517</v>
      </c>
      <c r="L8" s="1">
        <v>70707</v>
      </c>
      <c r="M8" s="1">
        <v>28185</v>
      </c>
      <c r="N8" s="1" t="s">
        <v>642</v>
      </c>
      <c r="O8" s="1" t="s">
        <v>643</v>
      </c>
      <c r="P8" s="1">
        <v>4382</v>
      </c>
    </row>
    <row r="9" spans="1:16" x14ac:dyDescent="0.45">
      <c r="A9" s="1" t="s">
        <v>644</v>
      </c>
      <c r="B9" s="1">
        <v>756822</v>
      </c>
      <c r="C9" s="1">
        <v>79372</v>
      </c>
      <c r="D9" s="1" t="s">
        <v>645</v>
      </c>
      <c r="E9" s="1" t="s">
        <v>646</v>
      </c>
      <c r="F9" s="1" t="s">
        <v>647</v>
      </c>
      <c r="G9" s="1" t="s">
        <v>648</v>
      </c>
      <c r="H9" s="1" t="s">
        <v>649</v>
      </c>
      <c r="I9" s="1" t="s">
        <v>650</v>
      </c>
      <c r="J9" s="1" t="s">
        <v>651</v>
      </c>
      <c r="K9" s="1">
        <v>518079</v>
      </c>
      <c r="L9" s="1">
        <v>67720</v>
      </c>
      <c r="M9" s="1">
        <v>27283</v>
      </c>
      <c r="N9" s="1" t="s">
        <v>652</v>
      </c>
      <c r="O9" s="1" t="s">
        <v>653</v>
      </c>
      <c r="P9" s="1">
        <v>4956</v>
      </c>
    </row>
    <row r="10" spans="1:16" x14ac:dyDescent="0.45">
      <c r="A10" s="1" t="s">
        <v>654</v>
      </c>
      <c r="B10" s="1">
        <v>950180</v>
      </c>
      <c r="C10" s="1">
        <v>109723</v>
      </c>
      <c r="D10" s="1" t="s">
        <v>655</v>
      </c>
      <c r="E10" s="1" t="s">
        <v>656</v>
      </c>
      <c r="F10" s="1" t="s">
        <v>657</v>
      </c>
      <c r="G10" s="1" t="s">
        <v>658</v>
      </c>
      <c r="H10" s="1" t="s">
        <v>659</v>
      </c>
      <c r="I10" s="1" t="s">
        <v>660</v>
      </c>
      <c r="J10" s="1" t="s">
        <v>661</v>
      </c>
      <c r="K10" s="1">
        <v>676942</v>
      </c>
      <c r="L10" s="1">
        <v>67255</v>
      </c>
      <c r="M10" s="1">
        <v>26928</v>
      </c>
      <c r="N10" s="1" t="s">
        <v>662</v>
      </c>
      <c r="O10" s="1" t="s">
        <v>663</v>
      </c>
      <c r="P10" s="1">
        <v>5278</v>
      </c>
    </row>
    <row r="11" spans="1:16" x14ac:dyDescent="0.45">
      <c r="A11" s="1" t="s">
        <v>664</v>
      </c>
      <c r="B11" s="1">
        <v>809555</v>
      </c>
      <c r="C11" s="1">
        <v>91553</v>
      </c>
      <c r="D11" s="1" t="s">
        <v>665</v>
      </c>
      <c r="E11" s="1" t="s">
        <v>666</v>
      </c>
      <c r="F11" s="1" t="s">
        <v>667</v>
      </c>
      <c r="G11" s="1" t="s">
        <v>668</v>
      </c>
      <c r="H11" s="1" t="s">
        <v>669</v>
      </c>
      <c r="I11" s="1" t="s">
        <v>670</v>
      </c>
      <c r="J11" s="1" t="s">
        <v>671</v>
      </c>
      <c r="K11" s="1">
        <v>563251</v>
      </c>
      <c r="L11" s="1">
        <v>63775</v>
      </c>
      <c r="M11" s="1">
        <v>26288</v>
      </c>
      <c r="N11" s="1" t="s">
        <v>672</v>
      </c>
      <c r="O11" s="1" t="s">
        <v>673</v>
      </c>
      <c r="P11" s="1">
        <v>4712</v>
      </c>
    </row>
    <row r="12" spans="1:16" x14ac:dyDescent="0.45">
      <c r="A12" s="1" t="s">
        <v>674</v>
      </c>
      <c r="B12" s="1">
        <v>870212</v>
      </c>
      <c r="C12" s="1">
        <v>96783</v>
      </c>
      <c r="D12" s="1" t="s">
        <v>675</v>
      </c>
      <c r="E12" s="1" t="s">
        <v>676</v>
      </c>
      <c r="F12" s="1" t="s">
        <v>677</v>
      </c>
      <c r="G12" s="1" t="s">
        <v>678</v>
      </c>
      <c r="H12" s="1" t="s">
        <v>679</v>
      </c>
      <c r="I12" s="1" t="s">
        <v>680</v>
      </c>
      <c r="J12" s="1" t="s">
        <v>681</v>
      </c>
      <c r="K12" s="1">
        <v>598401</v>
      </c>
      <c r="L12" s="1">
        <v>72704</v>
      </c>
      <c r="M12" s="1">
        <v>29296</v>
      </c>
      <c r="N12" s="1" t="s">
        <v>682</v>
      </c>
      <c r="O12" s="1" t="s">
        <v>683</v>
      </c>
      <c r="P12" s="1">
        <v>5010</v>
      </c>
    </row>
    <row r="13" spans="1:16" x14ac:dyDescent="0.45">
      <c r="A13" s="1" t="s">
        <v>684</v>
      </c>
      <c r="B13" s="1">
        <v>1100669</v>
      </c>
      <c r="C13" s="1">
        <v>127892</v>
      </c>
      <c r="D13" s="1" t="s">
        <v>685</v>
      </c>
      <c r="E13" s="1" t="s">
        <v>686</v>
      </c>
      <c r="F13" s="1" t="s">
        <v>687</v>
      </c>
      <c r="G13" s="1" t="s">
        <v>688</v>
      </c>
      <c r="H13" s="1" t="s">
        <v>689</v>
      </c>
      <c r="I13" s="1" t="s">
        <v>690</v>
      </c>
      <c r="J13" s="1" t="s">
        <v>691</v>
      </c>
      <c r="K13" s="1">
        <v>783755</v>
      </c>
      <c r="L13" s="1">
        <v>74541</v>
      </c>
      <c r="M13" s="1">
        <v>30628</v>
      </c>
      <c r="N13" s="1" t="s">
        <v>692</v>
      </c>
      <c r="O13" s="1" t="s">
        <v>693</v>
      </c>
      <c r="P13" s="1">
        <v>5437</v>
      </c>
    </row>
    <row r="14" spans="1:16" x14ac:dyDescent="0.45">
      <c r="A14" s="1" t="s">
        <v>694</v>
      </c>
      <c r="B14" s="1">
        <v>1081953</v>
      </c>
      <c r="C14" s="1">
        <v>119415</v>
      </c>
      <c r="D14" s="1" t="s">
        <v>695</v>
      </c>
      <c r="E14" s="1" t="s">
        <v>696</v>
      </c>
      <c r="F14" s="1" t="s">
        <v>697</v>
      </c>
      <c r="G14" s="1" t="s">
        <v>698</v>
      </c>
      <c r="H14" s="1" t="s">
        <v>699</v>
      </c>
      <c r="I14" s="1" t="s">
        <v>700</v>
      </c>
      <c r="J14" s="1" t="s">
        <v>701</v>
      </c>
      <c r="K14" s="1">
        <v>759442</v>
      </c>
      <c r="L14" s="1">
        <v>82600</v>
      </c>
      <c r="M14" s="1">
        <v>32403</v>
      </c>
      <c r="N14" s="1" t="s">
        <v>702</v>
      </c>
      <c r="O14" s="1" t="s">
        <v>703</v>
      </c>
      <c r="P14" s="1">
        <v>5527</v>
      </c>
    </row>
    <row r="15" spans="1:16" x14ac:dyDescent="0.45">
      <c r="A15" s="1" t="s">
        <v>704</v>
      </c>
      <c r="B15" s="1">
        <v>727955</v>
      </c>
      <c r="C15" s="1">
        <v>77178</v>
      </c>
      <c r="D15" s="1" t="s">
        <v>705</v>
      </c>
      <c r="E15" s="1" t="s">
        <v>706</v>
      </c>
      <c r="F15" s="1" t="s">
        <v>707</v>
      </c>
      <c r="G15" s="1" t="s">
        <v>708</v>
      </c>
      <c r="H15" s="1" t="s">
        <v>709</v>
      </c>
      <c r="I15" s="1" t="s">
        <v>710</v>
      </c>
      <c r="J15" s="1" t="s">
        <v>711</v>
      </c>
      <c r="K15" s="1">
        <v>497484</v>
      </c>
      <c r="L15" s="1">
        <v>65337</v>
      </c>
      <c r="M15" s="1">
        <v>26208</v>
      </c>
      <c r="N15" s="1" t="s">
        <v>712</v>
      </c>
      <c r="O15" s="1" t="s">
        <v>713</v>
      </c>
      <c r="P15" s="1">
        <v>5023</v>
      </c>
    </row>
    <row r="16" spans="1:16" x14ac:dyDescent="0.45">
      <c r="A16" s="1" t="s">
        <v>714</v>
      </c>
      <c r="B16" s="1">
        <v>896293</v>
      </c>
      <c r="C16" s="1">
        <v>96277</v>
      </c>
      <c r="D16" s="1" t="s">
        <v>715</v>
      </c>
      <c r="E16" s="1" t="s">
        <v>716</v>
      </c>
      <c r="F16" s="1" t="s">
        <v>717</v>
      </c>
      <c r="G16" s="1" t="s">
        <v>718</v>
      </c>
      <c r="H16" s="1" t="s">
        <v>719</v>
      </c>
      <c r="I16" s="1" t="s">
        <v>720</v>
      </c>
      <c r="J16" s="1" t="s">
        <v>721</v>
      </c>
      <c r="K16" s="1">
        <v>616165</v>
      </c>
      <c r="L16" s="1">
        <v>75764</v>
      </c>
      <c r="M16" s="1">
        <v>30510</v>
      </c>
      <c r="N16" s="1" t="s">
        <v>722</v>
      </c>
      <c r="O16" s="1" t="s">
        <v>723</v>
      </c>
      <c r="P16" s="1">
        <v>4747</v>
      </c>
    </row>
    <row r="17" spans="1:16" x14ac:dyDescent="0.45">
      <c r="A17" s="1" t="s">
        <v>724</v>
      </c>
      <c r="B17" s="1">
        <v>948799</v>
      </c>
      <c r="C17" s="1">
        <v>98813</v>
      </c>
      <c r="D17" s="1" t="s">
        <v>725</v>
      </c>
      <c r="E17" s="1" t="s">
        <v>726</v>
      </c>
      <c r="F17" s="1" t="s">
        <v>727</v>
      </c>
      <c r="G17" s="1" t="s">
        <v>728</v>
      </c>
      <c r="H17" s="1" t="s">
        <v>729</v>
      </c>
      <c r="I17" s="1" t="s">
        <v>730</v>
      </c>
      <c r="J17" s="1" t="s">
        <v>731</v>
      </c>
      <c r="K17" s="1">
        <v>618295</v>
      </c>
      <c r="L17" s="1">
        <v>100470</v>
      </c>
      <c r="M17" s="1">
        <v>39417</v>
      </c>
      <c r="N17" s="1" t="s">
        <v>732</v>
      </c>
      <c r="O17" s="1" t="s">
        <v>733</v>
      </c>
      <c r="P17" s="1">
        <v>4740</v>
      </c>
    </row>
    <row r="18" spans="1:16" x14ac:dyDescent="0.45">
      <c r="A18" s="1" t="s">
        <v>734</v>
      </c>
      <c r="B18" s="1">
        <v>792610</v>
      </c>
      <c r="C18" s="1">
        <v>83712</v>
      </c>
      <c r="D18" s="1" t="s">
        <v>735</v>
      </c>
      <c r="E18" s="1" t="s">
        <v>736</v>
      </c>
      <c r="F18" s="1" t="s">
        <v>737</v>
      </c>
      <c r="G18" s="1" t="s">
        <v>738</v>
      </c>
      <c r="H18" s="1" t="s">
        <v>739</v>
      </c>
      <c r="I18" s="1" t="s">
        <v>740</v>
      </c>
      <c r="J18" s="1" t="s">
        <v>741</v>
      </c>
      <c r="K18" s="1">
        <v>541579</v>
      </c>
      <c r="L18" s="1">
        <v>72533</v>
      </c>
      <c r="M18" s="1">
        <v>28658</v>
      </c>
      <c r="N18" s="1" t="s">
        <v>742</v>
      </c>
      <c r="O18" s="1" t="s">
        <v>743</v>
      </c>
      <c r="P18" s="1">
        <v>4913</v>
      </c>
    </row>
    <row r="19" spans="1:16" x14ac:dyDescent="0.45">
      <c r="A19" s="1" t="s">
        <v>744</v>
      </c>
      <c r="B19" s="1">
        <v>644147</v>
      </c>
      <c r="C19" s="1">
        <v>67543</v>
      </c>
      <c r="D19" s="1" t="s">
        <v>745</v>
      </c>
      <c r="E19" s="1" t="s">
        <v>746</v>
      </c>
      <c r="F19" s="1" t="s">
        <v>747</v>
      </c>
      <c r="G19" s="1" t="s">
        <v>748</v>
      </c>
      <c r="H19" s="1" t="s">
        <v>749</v>
      </c>
      <c r="I19" s="1" t="s">
        <v>750</v>
      </c>
      <c r="J19" s="1" t="s">
        <v>751</v>
      </c>
      <c r="K19" s="1">
        <v>431249</v>
      </c>
      <c r="L19" s="1">
        <v>63437</v>
      </c>
      <c r="M19" s="1">
        <v>25518</v>
      </c>
      <c r="N19" s="1" t="s">
        <v>752</v>
      </c>
      <c r="O19" s="1" t="s">
        <v>753</v>
      </c>
      <c r="P19" s="1">
        <v>4647</v>
      </c>
    </row>
    <row r="25" spans="1:16" x14ac:dyDescent="0.45">
      <c r="B25" t="s">
        <v>215</v>
      </c>
      <c r="C25" t="s">
        <v>216</v>
      </c>
    </row>
    <row r="26" spans="1:16" x14ac:dyDescent="0.45">
      <c r="A26">
        <v>2006</v>
      </c>
      <c r="B26" s="1" t="s">
        <v>725</v>
      </c>
      <c r="C26" s="1" t="s">
        <v>726</v>
      </c>
    </row>
    <row r="27" spans="1:16" x14ac:dyDescent="0.45">
      <c r="A27">
        <v>2007</v>
      </c>
      <c r="B27" s="1" t="s">
        <v>655</v>
      </c>
      <c r="C27" s="1" t="s">
        <v>656</v>
      </c>
    </row>
    <row r="28" spans="1:16" x14ac:dyDescent="0.45">
      <c r="A28">
        <v>2008</v>
      </c>
      <c r="B28" s="1" t="s">
        <v>685</v>
      </c>
      <c r="C28" s="1" t="s">
        <v>686</v>
      </c>
    </row>
    <row r="29" spans="1:16" x14ac:dyDescent="0.45">
      <c r="A29">
        <v>2009</v>
      </c>
      <c r="B29" s="1" t="s">
        <v>615</v>
      </c>
      <c r="C29" s="1" t="s">
        <v>616</v>
      </c>
    </row>
    <row r="30" spans="1:16" x14ac:dyDescent="0.45">
      <c r="A30">
        <v>2010</v>
      </c>
      <c r="B30" s="1" t="s">
        <v>665</v>
      </c>
      <c r="C30" s="1" t="s">
        <v>666</v>
      </c>
    </row>
    <row r="31" spans="1:16" x14ac:dyDescent="0.45">
      <c r="A31">
        <v>2011</v>
      </c>
      <c r="B31" s="1" t="s">
        <v>575</v>
      </c>
      <c r="C31" s="1" t="s">
        <v>576</v>
      </c>
    </row>
    <row r="32" spans="1:16" x14ac:dyDescent="0.45">
      <c r="A32">
        <v>2012</v>
      </c>
      <c r="B32" s="1" t="s">
        <v>675</v>
      </c>
      <c r="C32" s="1" t="s">
        <v>676</v>
      </c>
    </row>
    <row r="33" spans="1:16" x14ac:dyDescent="0.45">
      <c r="A33">
        <v>2013</v>
      </c>
      <c r="B33" s="1" t="s">
        <v>585</v>
      </c>
      <c r="C33" s="1" t="s">
        <v>586</v>
      </c>
    </row>
    <row r="34" spans="1:16" x14ac:dyDescent="0.45">
      <c r="A34">
        <v>2014</v>
      </c>
      <c r="B34" s="1" t="s">
        <v>715</v>
      </c>
      <c r="C34" s="1" t="s">
        <v>716</v>
      </c>
    </row>
    <row r="35" spans="1:16" x14ac:dyDescent="0.45">
      <c r="A35">
        <v>2015</v>
      </c>
      <c r="B35" s="1" t="s">
        <v>635</v>
      </c>
      <c r="C35" s="1" t="s">
        <v>636</v>
      </c>
    </row>
    <row r="36" spans="1:16" x14ac:dyDescent="0.45">
      <c r="A36">
        <v>2016</v>
      </c>
      <c r="B36" s="1" t="s">
        <v>695</v>
      </c>
      <c r="C36" s="1" t="s">
        <v>696</v>
      </c>
    </row>
    <row r="37" spans="1:16" x14ac:dyDescent="0.45">
      <c r="A37">
        <v>2017</v>
      </c>
      <c r="B37" s="1" t="s">
        <v>605</v>
      </c>
      <c r="C37" s="1" t="s">
        <v>606</v>
      </c>
    </row>
    <row r="38" spans="1:16" x14ac:dyDescent="0.45">
      <c r="A38">
        <v>2018</v>
      </c>
      <c r="B38" s="1" t="s">
        <v>735</v>
      </c>
      <c r="C38" s="1" t="s">
        <v>736</v>
      </c>
    </row>
    <row r="39" spans="1:16" x14ac:dyDescent="0.45">
      <c r="A39">
        <v>2019</v>
      </c>
      <c r="B39" s="1" t="s">
        <v>645</v>
      </c>
      <c r="C39" s="1" t="s">
        <v>646</v>
      </c>
    </row>
    <row r="40" spans="1:16" x14ac:dyDescent="0.45">
      <c r="A40">
        <v>2020</v>
      </c>
      <c r="B40" s="1" t="s">
        <v>705</v>
      </c>
      <c r="C40" s="1" t="s">
        <v>706</v>
      </c>
    </row>
    <row r="41" spans="1:16" x14ac:dyDescent="0.45">
      <c r="A41">
        <v>2021</v>
      </c>
      <c r="B41" s="1" t="s">
        <v>595</v>
      </c>
      <c r="C41" s="1" t="s">
        <v>596</v>
      </c>
    </row>
    <row r="42" spans="1:16" x14ac:dyDescent="0.45">
      <c r="A42">
        <v>2022</v>
      </c>
      <c r="B42" s="1" t="s">
        <v>745</v>
      </c>
      <c r="C42" s="1" t="s">
        <v>746</v>
      </c>
    </row>
    <row r="43" spans="1:16" x14ac:dyDescent="0.45">
      <c r="A43">
        <v>2023</v>
      </c>
      <c r="B43" s="1" t="s">
        <v>585</v>
      </c>
      <c r="C43" s="1" t="s">
        <v>586</v>
      </c>
    </row>
    <row r="47" spans="1:16" x14ac:dyDescent="0.4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1" t="s">
        <v>10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</row>
    <row r="48" spans="1:16" x14ac:dyDescent="0.45">
      <c r="A48" s="1" t="s">
        <v>724</v>
      </c>
      <c r="B48" s="1">
        <v>948799</v>
      </c>
      <c r="C48" s="1">
        <v>98813</v>
      </c>
      <c r="D48" s="1" t="s">
        <v>725</v>
      </c>
      <c r="E48" s="1" t="s">
        <v>726</v>
      </c>
      <c r="F48" s="1" t="s">
        <v>727</v>
      </c>
      <c r="G48" s="1" t="s">
        <v>728</v>
      </c>
      <c r="H48" s="1" t="s">
        <v>729</v>
      </c>
      <c r="I48" s="1" t="s">
        <v>730</v>
      </c>
      <c r="J48" s="1" t="s">
        <v>731</v>
      </c>
      <c r="K48" s="1">
        <v>618295</v>
      </c>
      <c r="L48" s="1">
        <v>100470</v>
      </c>
      <c r="M48" s="1">
        <v>39417</v>
      </c>
      <c r="N48" s="1" t="s">
        <v>732</v>
      </c>
      <c r="O48" s="1" t="s">
        <v>733</v>
      </c>
      <c r="P48" s="1">
        <v>4740</v>
      </c>
    </row>
    <row r="49" spans="1:16" x14ac:dyDescent="0.45">
      <c r="A49" s="1" t="s">
        <v>654</v>
      </c>
      <c r="B49" s="1">
        <v>950180</v>
      </c>
      <c r="C49" s="1">
        <v>109723</v>
      </c>
      <c r="D49" s="1" t="s">
        <v>655</v>
      </c>
      <c r="E49" s="1" t="s">
        <v>656</v>
      </c>
      <c r="F49" s="1" t="s">
        <v>657</v>
      </c>
      <c r="G49" s="1" t="s">
        <v>658</v>
      </c>
      <c r="H49" s="1" t="s">
        <v>659</v>
      </c>
      <c r="I49" s="1" t="s">
        <v>660</v>
      </c>
      <c r="J49" s="1" t="s">
        <v>661</v>
      </c>
      <c r="K49" s="1">
        <v>676942</v>
      </c>
      <c r="L49" s="1">
        <v>67255</v>
      </c>
      <c r="M49" s="1">
        <v>26928</v>
      </c>
      <c r="N49" s="1" t="s">
        <v>662</v>
      </c>
      <c r="O49" s="1" t="s">
        <v>663</v>
      </c>
      <c r="P49" s="1">
        <v>5278</v>
      </c>
    </row>
    <row r="50" spans="1:16" x14ac:dyDescent="0.45">
      <c r="A50" s="1" t="s">
        <v>684</v>
      </c>
      <c r="B50" s="1">
        <v>1100669</v>
      </c>
      <c r="C50" s="1">
        <v>127892</v>
      </c>
      <c r="D50" s="1" t="s">
        <v>685</v>
      </c>
      <c r="E50" s="1" t="s">
        <v>686</v>
      </c>
      <c r="F50" s="1" t="s">
        <v>687</v>
      </c>
      <c r="G50" s="1" t="s">
        <v>688</v>
      </c>
      <c r="H50" s="1" t="s">
        <v>689</v>
      </c>
      <c r="I50" s="1" t="s">
        <v>690</v>
      </c>
      <c r="J50" s="1" t="s">
        <v>691</v>
      </c>
      <c r="K50" s="1">
        <v>783755</v>
      </c>
      <c r="L50" s="1">
        <v>74541</v>
      </c>
      <c r="M50" s="1">
        <v>30628</v>
      </c>
      <c r="N50" s="1" t="s">
        <v>692</v>
      </c>
      <c r="O50" s="1" t="s">
        <v>693</v>
      </c>
      <c r="P50" s="1">
        <v>5437</v>
      </c>
    </row>
    <row r="51" spans="1:16" x14ac:dyDescent="0.45">
      <c r="A51" s="1" t="s">
        <v>614</v>
      </c>
      <c r="B51" s="1">
        <v>754198</v>
      </c>
      <c r="C51" s="1">
        <v>84135</v>
      </c>
      <c r="D51" s="1" t="s">
        <v>615</v>
      </c>
      <c r="E51" s="1" t="s">
        <v>616</v>
      </c>
      <c r="F51" s="1" t="s">
        <v>617</v>
      </c>
      <c r="G51" s="1" t="s">
        <v>618</v>
      </c>
      <c r="H51" s="1" t="s">
        <v>619</v>
      </c>
      <c r="I51" s="1" t="s">
        <v>620</v>
      </c>
      <c r="J51" s="1" t="s">
        <v>621</v>
      </c>
      <c r="K51" s="1">
        <v>516293</v>
      </c>
      <c r="L51" s="1">
        <v>64196</v>
      </c>
      <c r="M51" s="1">
        <v>26638</v>
      </c>
      <c r="N51" s="1" t="s">
        <v>622</v>
      </c>
      <c r="O51" s="1" t="s">
        <v>623</v>
      </c>
      <c r="P51" s="1">
        <v>4616</v>
      </c>
    </row>
    <row r="52" spans="1:16" x14ac:dyDescent="0.45">
      <c r="A52" s="1" t="s">
        <v>664</v>
      </c>
      <c r="B52" s="1">
        <v>809555</v>
      </c>
      <c r="C52" s="1">
        <v>91553</v>
      </c>
      <c r="D52" s="1" t="s">
        <v>665</v>
      </c>
      <c r="E52" s="1" t="s">
        <v>666</v>
      </c>
      <c r="F52" s="1" t="s">
        <v>667</v>
      </c>
      <c r="G52" s="1" t="s">
        <v>668</v>
      </c>
      <c r="H52" s="1" t="s">
        <v>669</v>
      </c>
      <c r="I52" s="1" t="s">
        <v>670</v>
      </c>
      <c r="J52" s="1" t="s">
        <v>671</v>
      </c>
      <c r="K52" s="1">
        <v>563251</v>
      </c>
      <c r="L52" s="1">
        <v>63775</v>
      </c>
      <c r="M52" s="1">
        <v>26288</v>
      </c>
      <c r="N52" s="1" t="s">
        <v>672</v>
      </c>
      <c r="O52" s="1" t="s">
        <v>673</v>
      </c>
      <c r="P52" s="1">
        <v>4712</v>
      </c>
    </row>
    <row r="53" spans="1:16" x14ac:dyDescent="0.45">
      <c r="A53" s="1" t="s">
        <v>574</v>
      </c>
      <c r="B53" s="1">
        <v>825468</v>
      </c>
      <c r="C53" s="1">
        <v>93387</v>
      </c>
      <c r="D53" s="1" t="s">
        <v>575</v>
      </c>
      <c r="E53" s="1" t="s">
        <v>576</v>
      </c>
      <c r="F53" s="1" t="s">
        <v>577</v>
      </c>
      <c r="G53" s="1" t="s">
        <v>578</v>
      </c>
      <c r="H53" s="1" t="s">
        <v>579</v>
      </c>
      <c r="I53" s="1" t="s">
        <v>580</v>
      </c>
      <c r="J53" s="1" t="s">
        <v>581</v>
      </c>
      <c r="K53" s="1">
        <v>576285</v>
      </c>
      <c r="L53" s="1">
        <v>63803</v>
      </c>
      <c r="M53" s="1">
        <v>26354</v>
      </c>
      <c r="N53" s="1" t="s">
        <v>582</v>
      </c>
      <c r="O53" s="1" t="s">
        <v>583</v>
      </c>
      <c r="P53" s="1">
        <v>4936</v>
      </c>
    </row>
    <row r="54" spans="1:16" x14ac:dyDescent="0.45">
      <c r="A54" s="1" t="s">
        <v>674</v>
      </c>
      <c r="B54" s="1">
        <v>870212</v>
      </c>
      <c r="C54" s="1">
        <v>96783</v>
      </c>
      <c r="D54" s="1" t="s">
        <v>675</v>
      </c>
      <c r="E54" s="1" t="s">
        <v>676</v>
      </c>
      <c r="F54" s="1" t="s">
        <v>677</v>
      </c>
      <c r="G54" s="1" t="s">
        <v>678</v>
      </c>
      <c r="H54" s="1" t="s">
        <v>679</v>
      </c>
      <c r="I54" s="1" t="s">
        <v>680</v>
      </c>
      <c r="J54" s="1" t="s">
        <v>681</v>
      </c>
      <c r="K54" s="1">
        <v>598401</v>
      </c>
      <c r="L54" s="1">
        <v>72704</v>
      </c>
      <c r="M54" s="1">
        <v>29296</v>
      </c>
      <c r="N54" s="1" t="s">
        <v>682</v>
      </c>
      <c r="O54" s="1" t="s">
        <v>683</v>
      </c>
      <c r="P54" s="1">
        <v>5010</v>
      </c>
    </row>
    <row r="55" spans="1:16" x14ac:dyDescent="0.45">
      <c r="A55" s="1" t="s">
        <v>584</v>
      </c>
      <c r="B55" s="1">
        <v>898180</v>
      </c>
      <c r="C55" s="1">
        <v>89941</v>
      </c>
      <c r="D55" s="1" t="s">
        <v>585</v>
      </c>
      <c r="E55" s="1" t="s">
        <v>586</v>
      </c>
      <c r="F55" s="1" t="s">
        <v>587</v>
      </c>
      <c r="G55" s="1" t="s">
        <v>588</v>
      </c>
      <c r="H55" s="1" t="s">
        <v>589</v>
      </c>
      <c r="I55" s="1" t="s">
        <v>590</v>
      </c>
      <c r="J55" s="1" t="s">
        <v>591</v>
      </c>
      <c r="K55" s="1">
        <v>574344</v>
      </c>
      <c r="L55" s="1">
        <v>103418</v>
      </c>
      <c r="M55" s="1">
        <v>40633</v>
      </c>
      <c r="N55" s="1" t="s">
        <v>592</v>
      </c>
      <c r="O55" s="1" t="s">
        <v>593</v>
      </c>
      <c r="P55" s="1">
        <v>4564</v>
      </c>
    </row>
    <row r="56" spans="1:16" x14ac:dyDescent="0.45">
      <c r="A56" s="1" t="s">
        <v>714</v>
      </c>
      <c r="B56" s="1">
        <v>896293</v>
      </c>
      <c r="C56" s="1">
        <v>96277</v>
      </c>
      <c r="D56" s="1" t="s">
        <v>715</v>
      </c>
      <c r="E56" s="1" t="s">
        <v>716</v>
      </c>
      <c r="F56" s="1" t="s">
        <v>717</v>
      </c>
      <c r="G56" s="1" t="s">
        <v>718</v>
      </c>
      <c r="H56" s="1" t="s">
        <v>719</v>
      </c>
      <c r="I56" s="1" t="s">
        <v>720</v>
      </c>
      <c r="J56" s="1" t="s">
        <v>721</v>
      </c>
      <c r="K56" s="1">
        <v>616165</v>
      </c>
      <c r="L56" s="1">
        <v>75764</v>
      </c>
      <c r="M56" s="1">
        <v>30510</v>
      </c>
      <c r="N56" s="1" t="s">
        <v>722</v>
      </c>
      <c r="O56" s="1" t="s">
        <v>723</v>
      </c>
      <c r="P56" s="1">
        <v>4747</v>
      </c>
    </row>
    <row r="57" spans="1:16" x14ac:dyDescent="0.45">
      <c r="A57" s="1" t="s">
        <v>634</v>
      </c>
      <c r="B57" s="1">
        <v>831713</v>
      </c>
      <c r="C57" s="1">
        <v>90133</v>
      </c>
      <c r="D57" s="1" t="s">
        <v>635</v>
      </c>
      <c r="E57" s="1" t="s">
        <v>636</v>
      </c>
      <c r="F57" s="1" t="s">
        <v>637</v>
      </c>
      <c r="G57" s="1" t="s">
        <v>638</v>
      </c>
      <c r="H57" s="1" t="s">
        <v>639</v>
      </c>
      <c r="I57" s="1" t="s">
        <v>640</v>
      </c>
      <c r="J57" s="1" t="s">
        <v>641</v>
      </c>
      <c r="K57" s="1">
        <v>571517</v>
      </c>
      <c r="L57" s="1">
        <v>70707</v>
      </c>
      <c r="M57" s="1">
        <v>28185</v>
      </c>
      <c r="N57" s="1" t="s">
        <v>642</v>
      </c>
      <c r="O57" s="1" t="s">
        <v>643</v>
      </c>
      <c r="P57" s="1">
        <v>4382</v>
      </c>
    </row>
    <row r="58" spans="1:16" x14ac:dyDescent="0.45">
      <c r="A58" s="1" t="s">
        <v>694</v>
      </c>
      <c r="B58" s="1">
        <v>1081953</v>
      </c>
      <c r="C58" s="1">
        <v>119415</v>
      </c>
      <c r="D58" s="1" t="s">
        <v>695</v>
      </c>
      <c r="E58" s="1" t="s">
        <v>696</v>
      </c>
      <c r="F58" s="1" t="s">
        <v>697</v>
      </c>
      <c r="G58" s="1" t="s">
        <v>698</v>
      </c>
      <c r="H58" s="1" t="s">
        <v>699</v>
      </c>
      <c r="I58" s="1" t="s">
        <v>700</v>
      </c>
      <c r="J58" s="1" t="s">
        <v>701</v>
      </c>
      <c r="K58" s="1">
        <v>759442</v>
      </c>
      <c r="L58" s="1">
        <v>82600</v>
      </c>
      <c r="M58" s="1">
        <v>32403</v>
      </c>
      <c r="N58" s="1" t="s">
        <v>702</v>
      </c>
      <c r="O58" s="1" t="s">
        <v>703</v>
      </c>
      <c r="P58" s="1">
        <v>5527</v>
      </c>
    </row>
    <row r="59" spans="1:16" x14ac:dyDescent="0.45">
      <c r="A59" s="1" t="s">
        <v>604</v>
      </c>
      <c r="B59" s="1">
        <v>1163076</v>
      </c>
      <c r="C59" s="1">
        <v>127225</v>
      </c>
      <c r="D59" s="1" t="s">
        <v>605</v>
      </c>
      <c r="E59" s="1" t="s">
        <v>606</v>
      </c>
      <c r="F59" s="1" t="s">
        <v>607</v>
      </c>
      <c r="G59" s="1" t="s">
        <v>608</v>
      </c>
      <c r="H59" s="1" t="s">
        <v>609</v>
      </c>
      <c r="I59" s="1" t="s">
        <v>610</v>
      </c>
      <c r="J59" s="1" t="s">
        <v>611</v>
      </c>
      <c r="K59" s="1">
        <v>812546</v>
      </c>
      <c r="L59" s="1">
        <v>91251</v>
      </c>
      <c r="M59" s="1">
        <v>35203</v>
      </c>
      <c r="N59" s="1" t="s">
        <v>612</v>
      </c>
      <c r="O59" s="1" t="s">
        <v>613</v>
      </c>
      <c r="P59" s="1">
        <v>5598</v>
      </c>
    </row>
    <row r="60" spans="1:16" x14ac:dyDescent="0.45">
      <c r="A60" s="1" t="s">
        <v>734</v>
      </c>
      <c r="B60" s="1">
        <v>792610</v>
      </c>
      <c r="C60" s="1">
        <v>83712</v>
      </c>
      <c r="D60" s="1" t="s">
        <v>735</v>
      </c>
      <c r="E60" s="1" t="s">
        <v>736</v>
      </c>
      <c r="F60" s="1" t="s">
        <v>737</v>
      </c>
      <c r="G60" s="1" t="s">
        <v>738</v>
      </c>
      <c r="H60" s="1" t="s">
        <v>739</v>
      </c>
      <c r="I60" s="1" t="s">
        <v>740</v>
      </c>
      <c r="J60" s="1" t="s">
        <v>741</v>
      </c>
      <c r="K60" s="1">
        <v>541579</v>
      </c>
      <c r="L60" s="1">
        <v>72533</v>
      </c>
      <c r="M60" s="1">
        <v>28658</v>
      </c>
      <c r="N60" s="1" t="s">
        <v>742</v>
      </c>
      <c r="O60" s="1" t="s">
        <v>743</v>
      </c>
      <c r="P60" s="1">
        <v>4913</v>
      </c>
    </row>
    <row r="61" spans="1:16" x14ac:dyDescent="0.45">
      <c r="A61" s="1" t="s">
        <v>644</v>
      </c>
      <c r="B61" s="1">
        <v>756822</v>
      </c>
      <c r="C61" s="1">
        <v>79372</v>
      </c>
      <c r="D61" s="1" t="s">
        <v>645</v>
      </c>
      <c r="E61" s="1" t="s">
        <v>646</v>
      </c>
      <c r="F61" s="1" t="s">
        <v>647</v>
      </c>
      <c r="G61" s="1" t="s">
        <v>648</v>
      </c>
      <c r="H61" s="1" t="s">
        <v>649</v>
      </c>
      <c r="I61" s="1" t="s">
        <v>650</v>
      </c>
      <c r="J61" s="1" t="s">
        <v>651</v>
      </c>
      <c r="K61" s="1">
        <v>518079</v>
      </c>
      <c r="L61" s="1">
        <v>67720</v>
      </c>
      <c r="M61" s="1">
        <v>27283</v>
      </c>
      <c r="N61" s="1" t="s">
        <v>652</v>
      </c>
      <c r="O61" s="1" t="s">
        <v>653</v>
      </c>
      <c r="P61" s="1">
        <v>4956</v>
      </c>
    </row>
    <row r="62" spans="1:16" x14ac:dyDescent="0.45">
      <c r="A62" s="1" t="s">
        <v>704</v>
      </c>
      <c r="B62" s="1">
        <v>727955</v>
      </c>
      <c r="C62" s="1">
        <v>77178</v>
      </c>
      <c r="D62" s="1" t="s">
        <v>705</v>
      </c>
      <c r="E62" s="1" t="s">
        <v>706</v>
      </c>
      <c r="F62" s="1" t="s">
        <v>707</v>
      </c>
      <c r="G62" s="1" t="s">
        <v>708</v>
      </c>
      <c r="H62" s="1" t="s">
        <v>709</v>
      </c>
      <c r="I62" s="1" t="s">
        <v>710</v>
      </c>
      <c r="J62" s="1" t="s">
        <v>711</v>
      </c>
      <c r="K62" s="1">
        <v>497484</v>
      </c>
      <c r="L62" s="1">
        <v>65337</v>
      </c>
      <c r="M62" s="1">
        <v>26208</v>
      </c>
      <c r="N62" s="1" t="s">
        <v>712</v>
      </c>
      <c r="O62" s="1" t="s">
        <v>713</v>
      </c>
      <c r="P62" s="1">
        <v>5023</v>
      </c>
    </row>
    <row r="63" spans="1:16" x14ac:dyDescent="0.45">
      <c r="A63" s="1" t="s">
        <v>594</v>
      </c>
      <c r="B63" s="1">
        <v>591156</v>
      </c>
      <c r="C63" s="1">
        <v>60360</v>
      </c>
      <c r="D63" s="1" t="s">
        <v>595</v>
      </c>
      <c r="E63" s="1" t="s">
        <v>596</v>
      </c>
      <c r="F63" s="1" t="s">
        <v>597</v>
      </c>
      <c r="G63" s="1" t="s">
        <v>598</v>
      </c>
      <c r="H63" s="1" t="s">
        <v>599</v>
      </c>
      <c r="I63" s="1" t="s">
        <v>600</v>
      </c>
      <c r="J63" s="1" t="s">
        <v>601</v>
      </c>
      <c r="K63" s="1">
        <v>392438</v>
      </c>
      <c r="L63" s="1">
        <v>60202</v>
      </c>
      <c r="M63" s="1">
        <v>24461</v>
      </c>
      <c r="N63" s="1" t="s">
        <v>602</v>
      </c>
      <c r="O63" s="1" t="s">
        <v>603</v>
      </c>
      <c r="P63" s="1">
        <v>4658</v>
      </c>
    </row>
    <row r="64" spans="1:16" x14ac:dyDescent="0.45">
      <c r="A64" s="1" t="s">
        <v>744</v>
      </c>
      <c r="B64" s="1">
        <v>644147</v>
      </c>
      <c r="C64" s="1">
        <v>67543</v>
      </c>
      <c r="D64" s="1" t="s">
        <v>745</v>
      </c>
      <c r="E64" s="1" t="s">
        <v>746</v>
      </c>
      <c r="F64" s="1" t="s">
        <v>747</v>
      </c>
      <c r="G64" s="1" t="s">
        <v>748</v>
      </c>
      <c r="H64" s="1" t="s">
        <v>749</v>
      </c>
      <c r="I64" s="1" t="s">
        <v>750</v>
      </c>
      <c r="J64" s="1" t="s">
        <v>751</v>
      </c>
      <c r="K64" s="1">
        <v>431249</v>
      </c>
      <c r="L64" s="1">
        <v>63437</v>
      </c>
      <c r="M64" s="1">
        <v>25518</v>
      </c>
      <c r="N64" s="1" t="s">
        <v>752</v>
      </c>
      <c r="O64" s="1" t="s">
        <v>753</v>
      </c>
      <c r="P64" s="1">
        <v>4647</v>
      </c>
    </row>
    <row r="65" spans="1:16" x14ac:dyDescent="0.45">
      <c r="A65" s="1" t="s">
        <v>624</v>
      </c>
      <c r="B65" s="1">
        <v>645383</v>
      </c>
      <c r="C65" s="1">
        <v>66520</v>
      </c>
      <c r="D65" s="1" t="s">
        <v>625</v>
      </c>
      <c r="E65" s="1" t="s">
        <v>626</v>
      </c>
      <c r="F65" s="1" t="s">
        <v>627</v>
      </c>
      <c r="G65" s="1" t="s">
        <v>628</v>
      </c>
      <c r="H65" s="1" t="s">
        <v>629</v>
      </c>
      <c r="I65" s="1" t="s">
        <v>630</v>
      </c>
      <c r="J65" s="1" t="s">
        <v>631</v>
      </c>
      <c r="K65" s="1">
        <v>433042</v>
      </c>
      <c r="L65" s="1">
        <v>63109</v>
      </c>
      <c r="M65" s="1">
        <v>25370</v>
      </c>
      <c r="N65" s="1" t="s">
        <v>632</v>
      </c>
      <c r="O65" s="1" t="s">
        <v>633</v>
      </c>
      <c r="P65" s="1">
        <v>4337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1"/>
  <sheetViews>
    <sheetView topLeftCell="A35" workbookViewId="0">
      <selection activeCell="J44" sqref="J44:J61"/>
    </sheetView>
  </sheetViews>
  <sheetFormatPr defaultColWidth="10.85546875" defaultRowHeight="15.9" x14ac:dyDescent="0.45"/>
  <cols>
    <col min="1" max="1" width="49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754</v>
      </c>
      <c r="B2" s="1">
        <v>1105194</v>
      </c>
      <c r="C2" s="1">
        <v>123123</v>
      </c>
      <c r="D2" s="1" t="s">
        <v>755</v>
      </c>
      <c r="E2" s="1" t="s">
        <v>756</v>
      </c>
      <c r="F2" s="1" t="s">
        <v>757</v>
      </c>
      <c r="G2" s="1" t="s">
        <v>758</v>
      </c>
      <c r="H2" s="1" t="s">
        <v>759</v>
      </c>
      <c r="I2" s="1" t="s">
        <v>760</v>
      </c>
      <c r="J2" s="1" t="s">
        <v>761</v>
      </c>
      <c r="K2" s="1">
        <v>771897</v>
      </c>
      <c r="L2" s="1">
        <v>75231</v>
      </c>
      <c r="M2" s="1">
        <v>25990</v>
      </c>
      <c r="N2" s="1" t="s">
        <v>762</v>
      </c>
      <c r="O2" s="1" t="s">
        <v>763</v>
      </c>
      <c r="P2" s="1">
        <v>5726</v>
      </c>
    </row>
    <row r="3" spans="1:16" x14ac:dyDescent="0.45">
      <c r="A3" s="1" t="s">
        <v>764</v>
      </c>
      <c r="B3" s="1">
        <v>691282</v>
      </c>
      <c r="C3" s="1">
        <v>71216</v>
      </c>
      <c r="D3" s="1" t="s">
        <v>765</v>
      </c>
      <c r="E3" s="1" t="s">
        <v>766</v>
      </c>
      <c r="F3" s="1" t="s">
        <v>767</v>
      </c>
      <c r="G3" s="1" t="s">
        <v>768</v>
      </c>
      <c r="H3" s="1" t="s">
        <v>769</v>
      </c>
      <c r="I3" s="1" t="s">
        <v>770</v>
      </c>
      <c r="J3" s="1" t="s">
        <v>771</v>
      </c>
      <c r="K3" s="1">
        <v>463280</v>
      </c>
      <c r="L3" s="1">
        <v>71206</v>
      </c>
      <c r="M3" s="1">
        <v>28126</v>
      </c>
      <c r="N3" s="1" t="s">
        <v>772</v>
      </c>
      <c r="O3" s="1" t="s">
        <v>773</v>
      </c>
      <c r="P3" s="1">
        <v>4829</v>
      </c>
    </row>
    <row r="4" spans="1:16" x14ac:dyDescent="0.45">
      <c r="A4" s="1" t="s">
        <v>774</v>
      </c>
      <c r="B4" s="1">
        <v>573129</v>
      </c>
      <c r="C4" s="1">
        <v>77858</v>
      </c>
      <c r="D4" s="1" t="s">
        <v>775</v>
      </c>
      <c r="E4" s="1" t="s">
        <v>776</v>
      </c>
      <c r="F4" s="1" t="s">
        <v>777</v>
      </c>
      <c r="G4" s="1" t="s">
        <v>778</v>
      </c>
      <c r="H4" s="1" t="s">
        <v>779</v>
      </c>
      <c r="I4" s="1" t="s">
        <v>780</v>
      </c>
      <c r="J4" s="1" t="s">
        <v>781</v>
      </c>
      <c r="K4" s="1">
        <v>447846</v>
      </c>
      <c r="L4" s="1">
        <v>11854</v>
      </c>
      <c r="M4" s="1">
        <v>4896</v>
      </c>
      <c r="N4" s="1" t="s">
        <v>782</v>
      </c>
      <c r="O4" s="1" t="s">
        <v>783</v>
      </c>
      <c r="P4" s="1">
        <v>4622</v>
      </c>
    </row>
    <row r="5" spans="1:16" x14ac:dyDescent="0.45">
      <c r="A5" s="1" t="s">
        <v>784</v>
      </c>
      <c r="B5" s="1">
        <v>243851</v>
      </c>
      <c r="C5" s="1">
        <v>29457</v>
      </c>
      <c r="D5" s="1" t="s">
        <v>785</v>
      </c>
      <c r="E5" s="1" t="s">
        <v>786</v>
      </c>
      <c r="F5" s="1" t="s">
        <v>787</v>
      </c>
      <c r="G5" s="1" t="s">
        <v>788</v>
      </c>
      <c r="H5" s="1" t="s">
        <v>789</v>
      </c>
      <c r="I5" s="1" t="s">
        <v>790</v>
      </c>
      <c r="J5" s="1" t="s">
        <v>791</v>
      </c>
      <c r="K5" s="1">
        <v>181466</v>
      </c>
      <c r="L5" s="1">
        <v>11893</v>
      </c>
      <c r="M5" s="1">
        <v>4343</v>
      </c>
      <c r="N5" s="1" t="s">
        <v>792</v>
      </c>
      <c r="O5" s="1" t="s">
        <v>793</v>
      </c>
      <c r="P5" s="1">
        <v>2985</v>
      </c>
    </row>
    <row r="6" spans="1:16" x14ac:dyDescent="0.45">
      <c r="A6" s="1" t="s">
        <v>794</v>
      </c>
      <c r="B6" s="1">
        <v>869430</v>
      </c>
      <c r="C6" s="1">
        <v>99425</v>
      </c>
      <c r="D6" s="1" t="s">
        <v>795</v>
      </c>
      <c r="E6" s="1" t="s">
        <v>796</v>
      </c>
      <c r="F6" s="1" t="s">
        <v>797</v>
      </c>
      <c r="G6" s="1" t="s">
        <v>798</v>
      </c>
      <c r="H6" s="1" t="s">
        <v>799</v>
      </c>
      <c r="I6" s="1" t="s">
        <v>800</v>
      </c>
      <c r="J6" s="1" t="s">
        <v>801</v>
      </c>
      <c r="K6" s="1">
        <v>620996</v>
      </c>
      <c r="L6" s="1">
        <v>48085</v>
      </c>
      <c r="M6" s="1">
        <v>17371</v>
      </c>
      <c r="N6" s="1" t="s">
        <v>802</v>
      </c>
      <c r="O6" s="1" t="s">
        <v>803</v>
      </c>
      <c r="P6" s="1">
        <v>4795</v>
      </c>
    </row>
    <row r="7" spans="1:16" x14ac:dyDescent="0.45">
      <c r="A7" s="1" t="s">
        <v>804</v>
      </c>
      <c r="B7" s="1">
        <v>218089</v>
      </c>
      <c r="C7" s="1">
        <v>27280</v>
      </c>
      <c r="D7" s="1" t="s">
        <v>805</v>
      </c>
      <c r="E7" s="1" t="s">
        <v>806</v>
      </c>
      <c r="F7" s="1" t="s">
        <v>807</v>
      </c>
      <c r="G7" s="1" t="s">
        <v>808</v>
      </c>
      <c r="H7" s="1" t="s">
        <v>809</v>
      </c>
      <c r="I7" s="1" t="s">
        <v>810</v>
      </c>
      <c r="J7" s="1" t="s">
        <v>811</v>
      </c>
      <c r="K7" s="1">
        <v>161655</v>
      </c>
      <c r="L7" s="1">
        <v>10119</v>
      </c>
      <c r="M7" s="1">
        <v>4371</v>
      </c>
      <c r="N7" s="1" t="s">
        <v>812</v>
      </c>
      <c r="O7" s="1" t="s">
        <v>813</v>
      </c>
      <c r="P7" s="1">
        <v>3058</v>
      </c>
    </row>
    <row r="8" spans="1:16" x14ac:dyDescent="0.45">
      <c r="A8" s="1" t="s">
        <v>814</v>
      </c>
      <c r="B8" s="1">
        <v>434985</v>
      </c>
      <c r="C8" s="1">
        <v>47906</v>
      </c>
      <c r="D8" s="1" t="s">
        <v>815</v>
      </c>
      <c r="E8" s="1" t="s">
        <v>816</v>
      </c>
      <c r="F8" s="1" t="s">
        <v>817</v>
      </c>
      <c r="G8" s="1" t="s">
        <v>818</v>
      </c>
      <c r="H8" s="1" t="s">
        <v>819</v>
      </c>
      <c r="I8" s="1" t="s">
        <v>820</v>
      </c>
      <c r="J8" s="1" t="s">
        <v>821</v>
      </c>
      <c r="K8" s="1">
        <v>306484</v>
      </c>
      <c r="L8" s="1">
        <v>27427</v>
      </c>
      <c r="M8" s="1">
        <v>9992</v>
      </c>
      <c r="N8" s="1" t="s">
        <v>822</v>
      </c>
      <c r="O8" s="1" t="s">
        <v>823</v>
      </c>
      <c r="P8" s="1">
        <v>3981</v>
      </c>
    </row>
    <row r="9" spans="1:16" x14ac:dyDescent="0.45">
      <c r="A9" s="1" t="s">
        <v>824</v>
      </c>
      <c r="B9" s="1">
        <v>202959</v>
      </c>
      <c r="C9" s="1">
        <v>23453</v>
      </c>
      <c r="D9" s="1" t="s">
        <v>825</v>
      </c>
      <c r="E9" s="1" t="s">
        <v>826</v>
      </c>
      <c r="F9" s="1" t="s">
        <v>827</v>
      </c>
      <c r="G9" s="1" t="s">
        <v>828</v>
      </c>
      <c r="H9" s="1" t="s">
        <v>829</v>
      </c>
      <c r="I9" s="1" t="s">
        <v>830</v>
      </c>
      <c r="J9" s="1" t="s">
        <v>831</v>
      </c>
      <c r="K9" s="1">
        <v>148203</v>
      </c>
      <c r="L9" s="1">
        <v>12078</v>
      </c>
      <c r="M9" s="1">
        <v>4352</v>
      </c>
      <c r="N9" s="1" t="s">
        <v>832</v>
      </c>
      <c r="O9" s="1" t="s">
        <v>833</v>
      </c>
      <c r="P9" s="1">
        <v>2619</v>
      </c>
    </row>
    <row r="10" spans="1:16" x14ac:dyDescent="0.45">
      <c r="A10" s="1" t="s">
        <v>834</v>
      </c>
      <c r="B10" s="1">
        <v>220935</v>
      </c>
      <c r="C10" s="1">
        <v>29486</v>
      </c>
      <c r="D10" s="1" t="s">
        <v>835</v>
      </c>
      <c r="E10" s="1" t="s">
        <v>836</v>
      </c>
      <c r="F10" s="1" t="s">
        <v>837</v>
      </c>
      <c r="G10" s="1" t="s">
        <v>838</v>
      </c>
      <c r="H10" s="1" t="s">
        <v>839</v>
      </c>
      <c r="I10" s="1" t="s">
        <v>840</v>
      </c>
      <c r="J10" s="1" t="s">
        <v>841</v>
      </c>
      <c r="K10" s="1">
        <v>170217</v>
      </c>
      <c r="L10" s="1">
        <v>7149</v>
      </c>
      <c r="M10" s="1">
        <v>2710</v>
      </c>
      <c r="N10" s="1" t="s">
        <v>842</v>
      </c>
      <c r="O10" s="1" t="s">
        <v>843</v>
      </c>
      <c r="P10" s="1">
        <v>2886</v>
      </c>
    </row>
    <row r="11" spans="1:16" x14ac:dyDescent="0.45">
      <c r="A11" s="1" t="s">
        <v>844</v>
      </c>
      <c r="B11" s="1">
        <v>641653</v>
      </c>
      <c r="C11" s="1">
        <v>73518</v>
      </c>
      <c r="D11" s="1" t="s">
        <v>845</v>
      </c>
      <c r="E11" s="1" t="s">
        <v>846</v>
      </c>
      <c r="F11" s="1" t="s">
        <v>847</v>
      </c>
      <c r="G11" s="1" t="s">
        <v>848</v>
      </c>
      <c r="H11" s="1" t="s">
        <v>849</v>
      </c>
      <c r="I11" s="1" t="s">
        <v>850</v>
      </c>
      <c r="J11" s="1" t="s">
        <v>851</v>
      </c>
      <c r="K11" s="1">
        <v>468591</v>
      </c>
      <c r="L11" s="1">
        <v>31261</v>
      </c>
      <c r="M11" s="1">
        <v>11503</v>
      </c>
      <c r="N11" s="1" t="s">
        <v>852</v>
      </c>
      <c r="O11" s="1" t="s">
        <v>853</v>
      </c>
      <c r="P11" s="1">
        <v>4589</v>
      </c>
    </row>
    <row r="12" spans="1:16" x14ac:dyDescent="0.45">
      <c r="A12" s="1" t="s">
        <v>854</v>
      </c>
      <c r="B12" s="1">
        <v>134175</v>
      </c>
      <c r="C12" s="1">
        <v>15619</v>
      </c>
      <c r="D12" s="1" t="s">
        <v>855</v>
      </c>
      <c r="E12" s="1" t="s">
        <v>856</v>
      </c>
      <c r="F12" s="1" t="s">
        <v>857</v>
      </c>
      <c r="G12" s="1" t="s">
        <v>858</v>
      </c>
      <c r="H12" s="1" t="s">
        <v>859</v>
      </c>
      <c r="I12" s="1" t="s">
        <v>860</v>
      </c>
      <c r="J12" s="1" t="s">
        <v>861</v>
      </c>
      <c r="K12" s="1">
        <v>95328</v>
      </c>
      <c r="L12" s="1">
        <v>10938</v>
      </c>
      <c r="M12" s="1">
        <v>5025</v>
      </c>
      <c r="N12" s="1" t="s">
        <v>862</v>
      </c>
      <c r="O12" s="1" t="s">
        <v>863</v>
      </c>
      <c r="P12" s="1">
        <v>1952</v>
      </c>
    </row>
    <row r="13" spans="1:16" x14ac:dyDescent="0.45">
      <c r="A13" s="1" t="s">
        <v>864</v>
      </c>
      <c r="B13" s="1">
        <v>229801</v>
      </c>
      <c r="C13" s="1">
        <v>27316</v>
      </c>
      <c r="D13" s="1" t="s">
        <v>865</v>
      </c>
      <c r="E13" s="1" t="s">
        <v>866</v>
      </c>
      <c r="F13" s="1" t="s">
        <v>867</v>
      </c>
      <c r="G13" s="1" t="s">
        <v>868</v>
      </c>
      <c r="H13" s="1" t="s">
        <v>869</v>
      </c>
      <c r="I13" s="1" t="s">
        <v>870</v>
      </c>
      <c r="J13" s="1" t="s">
        <v>871</v>
      </c>
      <c r="K13" s="1">
        <v>172935</v>
      </c>
      <c r="L13" s="1">
        <v>10797</v>
      </c>
      <c r="M13" s="1">
        <v>3877</v>
      </c>
      <c r="N13" s="1" t="s">
        <v>872</v>
      </c>
      <c r="O13" s="1" t="s">
        <v>873</v>
      </c>
      <c r="P13" s="1">
        <v>3026</v>
      </c>
    </row>
    <row r="14" spans="1:16" x14ac:dyDescent="0.45">
      <c r="A14" s="1" t="s">
        <v>874</v>
      </c>
      <c r="B14" s="1">
        <v>943681</v>
      </c>
      <c r="C14" s="1">
        <v>106711</v>
      </c>
      <c r="D14" s="1" t="s">
        <v>875</v>
      </c>
      <c r="E14" s="1" t="s">
        <v>876</v>
      </c>
      <c r="F14" s="1" t="s">
        <v>877</v>
      </c>
      <c r="G14" s="1" t="s">
        <v>878</v>
      </c>
      <c r="H14" s="1" t="s">
        <v>879</v>
      </c>
      <c r="I14" s="1" t="s">
        <v>880</v>
      </c>
      <c r="J14" s="1" t="s">
        <v>881</v>
      </c>
      <c r="K14" s="1">
        <v>666517</v>
      </c>
      <c r="L14" s="1">
        <v>59112</v>
      </c>
      <c r="M14" s="1">
        <v>20162</v>
      </c>
      <c r="N14" s="1" t="s">
        <v>882</v>
      </c>
      <c r="O14" s="1" t="s">
        <v>883</v>
      </c>
      <c r="P14" s="1">
        <v>5134</v>
      </c>
    </row>
    <row r="15" spans="1:16" x14ac:dyDescent="0.45">
      <c r="A15" s="1" t="s">
        <v>884</v>
      </c>
      <c r="B15" s="1">
        <v>538837</v>
      </c>
      <c r="C15" s="1">
        <v>60464</v>
      </c>
      <c r="D15" s="1" t="s">
        <v>885</v>
      </c>
      <c r="E15" s="1" t="s">
        <v>886</v>
      </c>
      <c r="F15" s="1" t="s">
        <v>887</v>
      </c>
      <c r="G15" s="1" t="s">
        <v>888</v>
      </c>
      <c r="H15" s="1" t="s">
        <v>889</v>
      </c>
      <c r="I15" s="1" t="s">
        <v>890</v>
      </c>
      <c r="J15" s="1" t="s">
        <v>891</v>
      </c>
      <c r="K15" s="1">
        <v>398932</v>
      </c>
      <c r="L15" s="1">
        <v>24070</v>
      </c>
      <c r="M15" s="1">
        <v>9943</v>
      </c>
      <c r="N15" s="1" t="s">
        <v>892</v>
      </c>
      <c r="O15" s="1" t="s">
        <v>893</v>
      </c>
      <c r="P15" s="1">
        <v>4353</v>
      </c>
    </row>
    <row r="16" spans="1:16" x14ac:dyDescent="0.45">
      <c r="A16" s="1" t="s">
        <v>894</v>
      </c>
      <c r="B16" s="1">
        <v>192839</v>
      </c>
      <c r="C16" s="1">
        <v>22177</v>
      </c>
      <c r="D16" s="1" t="s">
        <v>895</v>
      </c>
      <c r="E16" s="1" t="s">
        <v>896</v>
      </c>
      <c r="F16" s="1" t="s">
        <v>897</v>
      </c>
      <c r="G16" s="1" t="s">
        <v>898</v>
      </c>
      <c r="H16" s="1" t="s">
        <v>899</v>
      </c>
      <c r="I16" s="1" t="s">
        <v>900</v>
      </c>
      <c r="J16" s="1" t="s">
        <v>901</v>
      </c>
      <c r="K16" s="1">
        <v>138491</v>
      </c>
      <c r="L16" s="1">
        <v>7828</v>
      </c>
      <c r="M16" s="1">
        <v>3513</v>
      </c>
      <c r="N16" s="1" t="s">
        <v>902</v>
      </c>
      <c r="O16" s="1" t="s">
        <v>903</v>
      </c>
      <c r="P16" s="1">
        <v>2599</v>
      </c>
    </row>
    <row r="17" spans="1:16" x14ac:dyDescent="0.45">
      <c r="A17" s="1" t="s">
        <v>904</v>
      </c>
      <c r="B17" s="1">
        <v>1111923</v>
      </c>
      <c r="C17" s="1">
        <v>130111</v>
      </c>
      <c r="D17" s="1" t="s">
        <v>905</v>
      </c>
      <c r="E17" s="1" t="s">
        <v>906</v>
      </c>
      <c r="F17" s="1" t="s">
        <v>907</v>
      </c>
      <c r="G17" s="1" t="s">
        <v>908</v>
      </c>
      <c r="H17" s="1" t="s">
        <v>909</v>
      </c>
      <c r="I17" s="1" t="s">
        <v>910</v>
      </c>
      <c r="J17" s="1" t="s">
        <v>911</v>
      </c>
      <c r="K17" s="1">
        <v>799574</v>
      </c>
      <c r="L17" s="1">
        <v>58815</v>
      </c>
      <c r="M17" s="1">
        <v>21240</v>
      </c>
      <c r="N17" s="1" t="s">
        <v>912</v>
      </c>
      <c r="O17" s="1" t="s">
        <v>913</v>
      </c>
      <c r="P17" s="1">
        <v>5209</v>
      </c>
    </row>
    <row r="18" spans="1:16" x14ac:dyDescent="0.45">
      <c r="A18" s="1" t="s">
        <v>914</v>
      </c>
      <c r="B18" s="1">
        <v>269703</v>
      </c>
      <c r="C18" s="1">
        <v>33240</v>
      </c>
      <c r="D18" s="1" t="s">
        <v>915</v>
      </c>
      <c r="E18" s="1" t="s">
        <v>916</v>
      </c>
      <c r="F18" s="1" t="s">
        <v>917</v>
      </c>
      <c r="G18" s="1" t="s">
        <v>918</v>
      </c>
      <c r="H18" s="1" t="s">
        <v>919</v>
      </c>
      <c r="I18" s="1" t="s">
        <v>920</v>
      </c>
      <c r="J18" s="1" t="s">
        <v>921</v>
      </c>
      <c r="K18" s="1">
        <v>205565</v>
      </c>
      <c r="L18" s="1">
        <v>10254</v>
      </c>
      <c r="M18" s="1">
        <v>3937</v>
      </c>
      <c r="N18" s="1" t="s">
        <v>922</v>
      </c>
      <c r="O18" s="1" t="s">
        <v>923</v>
      </c>
      <c r="P18" s="1">
        <v>3231</v>
      </c>
    </row>
    <row r="19" spans="1:16" x14ac:dyDescent="0.45">
      <c r="A19" s="1" t="s">
        <v>924</v>
      </c>
      <c r="B19" s="1">
        <v>258228</v>
      </c>
      <c r="C19" s="1">
        <v>32772</v>
      </c>
      <c r="D19" s="1" t="s">
        <v>925</v>
      </c>
      <c r="E19" s="1" t="s">
        <v>926</v>
      </c>
      <c r="F19" s="1" t="s">
        <v>927</v>
      </c>
      <c r="G19" s="1" t="s">
        <v>928</v>
      </c>
      <c r="H19" s="1" t="s">
        <v>929</v>
      </c>
      <c r="I19" s="1" t="s">
        <v>930</v>
      </c>
      <c r="J19" s="1" t="s">
        <v>931</v>
      </c>
      <c r="K19" s="1">
        <v>198448</v>
      </c>
      <c r="L19" s="1">
        <v>9085</v>
      </c>
      <c r="M19" s="1">
        <v>3582</v>
      </c>
      <c r="N19" s="1" t="s">
        <v>932</v>
      </c>
      <c r="O19" s="1" t="s">
        <v>933</v>
      </c>
      <c r="P19" s="1">
        <v>3324</v>
      </c>
    </row>
    <row r="21" spans="1:16" x14ac:dyDescent="0.45">
      <c r="B21" t="s">
        <v>215</v>
      </c>
      <c r="C21" t="s">
        <v>216</v>
      </c>
    </row>
    <row r="22" spans="1:16" x14ac:dyDescent="0.45">
      <c r="A22">
        <v>2006</v>
      </c>
      <c r="B22" s="1" t="s">
        <v>855</v>
      </c>
      <c r="C22" s="1" t="s">
        <v>856</v>
      </c>
    </row>
    <row r="23" spans="1:16" x14ac:dyDescent="0.45">
      <c r="A23">
        <v>2007</v>
      </c>
      <c r="B23" s="1" t="s">
        <v>765</v>
      </c>
      <c r="C23" s="1" t="s">
        <v>766</v>
      </c>
    </row>
    <row r="24" spans="1:16" x14ac:dyDescent="0.45">
      <c r="A24">
        <v>2008</v>
      </c>
      <c r="B24" s="1" t="s">
        <v>895</v>
      </c>
      <c r="C24" s="1" t="s">
        <v>896</v>
      </c>
    </row>
    <row r="25" spans="1:16" x14ac:dyDescent="0.45">
      <c r="A25">
        <v>2009</v>
      </c>
      <c r="B25" s="1" t="s">
        <v>805</v>
      </c>
      <c r="C25" s="1" t="s">
        <v>806</v>
      </c>
    </row>
    <row r="26" spans="1:16" x14ac:dyDescent="0.45">
      <c r="A26">
        <v>2010</v>
      </c>
      <c r="B26" s="1" t="s">
        <v>925</v>
      </c>
      <c r="C26" s="1" t="s">
        <v>926</v>
      </c>
    </row>
    <row r="27" spans="1:16" x14ac:dyDescent="0.45">
      <c r="A27">
        <v>2011</v>
      </c>
      <c r="B27" s="1" t="s">
        <v>835</v>
      </c>
      <c r="C27" s="1" t="s">
        <v>836</v>
      </c>
    </row>
    <row r="28" spans="1:16" x14ac:dyDescent="0.45">
      <c r="A28">
        <v>2012</v>
      </c>
      <c r="B28" s="1" t="s">
        <v>915</v>
      </c>
      <c r="C28" s="1" t="s">
        <v>916</v>
      </c>
    </row>
    <row r="29" spans="1:16" x14ac:dyDescent="0.45">
      <c r="A29">
        <v>2013</v>
      </c>
      <c r="B29" s="1" t="s">
        <v>825</v>
      </c>
      <c r="C29" s="1" t="s">
        <v>826</v>
      </c>
    </row>
    <row r="30" spans="1:16" x14ac:dyDescent="0.45">
      <c r="A30">
        <v>2014</v>
      </c>
      <c r="B30" s="1" t="s">
        <v>865</v>
      </c>
      <c r="C30" s="1" t="s">
        <v>866</v>
      </c>
    </row>
    <row r="31" spans="1:16" x14ac:dyDescent="0.45">
      <c r="A31">
        <v>2015</v>
      </c>
      <c r="B31" s="1" t="s">
        <v>785</v>
      </c>
      <c r="C31" s="1" t="s">
        <v>786</v>
      </c>
    </row>
    <row r="32" spans="1:16" x14ac:dyDescent="0.45">
      <c r="A32">
        <v>2016</v>
      </c>
      <c r="B32" s="1" t="s">
        <v>885</v>
      </c>
      <c r="C32" s="1" t="s">
        <v>886</v>
      </c>
    </row>
    <row r="33" spans="1:16" x14ac:dyDescent="0.45">
      <c r="A33">
        <v>2017</v>
      </c>
      <c r="B33" s="1" t="s">
        <v>815</v>
      </c>
      <c r="C33" s="1" t="s">
        <v>816</v>
      </c>
    </row>
    <row r="34" spans="1:16" x14ac:dyDescent="0.45">
      <c r="A34">
        <v>2018</v>
      </c>
      <c r="B34" s="1" t="s">
        <v>845</v>
      </c>
      <c r="C34" s="1" t="s">
        <v>846</v>
      </c>
    </row>
    <row r="35" spans="1:16" x14ac:dyDescent="0.45">
      <c r="A35">
        <v>2019</v>
      </c>
      <c r="B35" s="1" t="s">
        <v>775</v>
      </c>
      <c r="C35" s="1" t="s">
        <v>776</v>
      </c>
    </row>
    <row r="36" spans="1:16" x14ac:dyDescent="0.45">
      <c r="A36">
        <v>2020</v>
      </c>
      <c r="B36" s="1" t="s">
        <v>905</v>
      </c>
      <c r="C36" s="1" t="s">
        <v>906</v>
      </c>
    </row>
    <row r="37" spans="1:16" x14ac:dyDescent="0.45">
      <c r="A37">
        <v>2021</v>
      </c>
      <c r="B37" s="1" t="s">
        <v>795</v>
      </c>
      <c r="C37" s="1" t="s">
        <v>796</v>
      </c>
    </row>
    <row r="38" spans="1:16" x14ac:dyDescent="0.45">
      <c r="A38">
        <v>2022</v>
      </c>
      <c r="B38" s="1" t="s">
        <v>875</v>
      </c>
      <c r="C38" s="1" t="s">
        <v>876</v>
      </c>
    </row>
    <row r="39" spans="1:16" x14ac:dyDescent="0.45">
      <c r="A39">
        <v>2023</v>
      </c>
      <c r="B39" s="1" t="s">
        <v>755</v>
      </c>
      <c r="C39" s="1" t="s">
        <v>756</v>
      </c>
    </row>
    <row r="43" spans="1:16" x14ac:dyDescent="0.4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</row>
    <row r="44" spans="1:16" x14ac:dyDescent="0.45">
      <c r="A44" s="1" t="s">
        <v>854</v>
      </c>
      <c r="B44" s="1">
        <v>134175</v>
      </c>
      <c r="C44" s="1">
        <v>15619</v>
      </c>
      <c r="D44" s="1" t="s">
        <v>855</v>
      </c>
      <c r="E44" s="1" t="s">
        <v>856</v>
      </c>
      <c r="F44" s="1" t="s">
        <v>857</v>
      </c>
      <c r="G44" s="1" t="s">
        <v>858</v>
      </c>
      <c r="H44" s="1" t="s">
        <v>859</v>
      </c>
      <c r="I44" s="1" t="s">
        <v>860</v>
      </c>
      <c r="J44" s="1" t="s">
        <v>861</v>
      </c>
      <c r="K44" s="1">
        <v>95328</v>
      </c>
      <c r="L44" s="1">
        <v>10938</v>
      </c>
      <c r="M44" s="1">
        <v>5025</v>
      </c>
      <c r="N44" s="1" t="s">
        <v>862</v>
      </c>
      <c r="O44" s="1" t="s">
        <v>863</v>
      </c>
      <c r="P44" s="1">
        <v>1952</v>
      </c>
    </row>
    <row r="45" spans="1:16" x14ac:dyDescent="0.45">
      <c r="A45" s="1" t="s">
        <v>764</v>
      </c>
      <c r="B45" s="1">
        <v>691282</v>
      </c>
      <c r="C45" s="1">
        <v>71216</v>
      </c>
      <c r="D45" s="1" t="s">
        <v>765</v>
      </c>
      <c r="E45" s="1" t="s">
        <v>766</v>
      </c>
      <c r="F45" s="1" t="s">
        <v>767</v>
      </c>
      <c r="G45" s="1" t="s">
        <v>768</v>
      </c>
      <c r="H45" s="1" t="s">
        <v>769</v>
      </c>
      <c r="I45" s="1" t="s">
        <v>770</v>
      </c>
      <c r="J45" s="1" t="s">
        <v>771</v>
      </c>
      <c r="K45" s="1">
        <v>463280</v>
      </c>
      <c r="L45" s="1">
        <v>71206</v>
      </c>
      <c r="M45" s="1">
        <v>28126</v>
      </c>
      <c r="N45" s="1" t="s">
        <v>772</v>
      </c>
      <c r="O45" s="1" t="s">
        <v>773</v>
      </c>
      <c r="P45" s="1">
        <v>4829</v>
      </c>
    </row>
    <row r="46" spans="1:16" x14ac:dyDescent="0.45">
      <c r="A46" s="1" t="s">
        <v>894</v>
      </c>
      <c r="B46" s="1">
        <v>192839</v>
      </c>
      <c r="C46" s="1">
        <v>22177</v>
      </c>
      <c r="D46" s="1" t="s">
        <v>895</v>
      </c>
      <c r="E46" s="1" t="s">
        <v>896</v>
      </c>
      <c r="F46" s="1" t="s">
        <v>897</v>
      </c>
      <c r="G46" s="1" t="s">
        <v>898</v>
      </c>
      <c r="H46" s="1" t="s">
        <v>899</v>
      </c>
      <c r="I46" s="1" t="s">
        <v>900</v>
      </c>
      <c r="J46" s="1" t="s">
        <v>901</v>
      </c>
      <c r="K46" s="1">
        <v>138491</v>
      </c>
      <c r="L46" s="1">
        <v>7828</v>
      </c>
      <c r="M46" s="1">
        <v>3513</v>
      </c>
      <c r="N46" s="1" t="s">
        <v>902</v>
      </c>
      <c r="O46" s="1" t="s">
        <v>903</v>
      </c>
      <c r="P46" s="1">
        <v>2599</v>
      </c>
    </row>
    <row r="47" spans="1:16" x14ac:dyDescent="0.45">
      <c r="A47" s="1" t="s">
        <v>804</v>
      </c>
      <c r="B47" s="1">
        <v>218089</v>
      </c>
      <c r="C47" s="1">
        <v>27280</v>
      </c>
      <c r="D47" s="1" t="s">
        <v>805</v>
      </c>
      <c r="E47" s="1" t="s">
        <v>806</v>
      </c>
      <c r="F47" s="1" t="s">
        <v>807</v>
      </c>
      <c r="G47" s="1" t="s">
        <v>808</v>
      </c>
      <c r="H47" s="1" t="s">
        <v>809</v>
      </c>
      <c r="I47" s="1" t="s">
        <v>810</v>
      </c>
      <c r="J47" s="1" t="s">
        <v>811</v>
      </c>
      <c r="K47" s="1">
        <v>161655</v>
      </c>
      <c r="L47" s="1">
        <v>10119</v>
      </c>
      <c r="M47" s="1">
        <v>4371</v>
      </c>
      <c r="N47" s="1" t="s">
        <v>812</v>
      </c>
      <c r="O47" s="1" t="s">
        <v>813</v>
      </c>
      <c r="P47" s="1">
        <v>3058</v>
      </c>
    </row>
    <row r="48" spans="1:16" x14ac:dyDescent="0.45">
      <c r="A48" s="1" t="s">
        <v>924</v>
      </c>
      <c r="B48" s="1">
        <v>258228</v>
      </c>
      <c r="C48" s="1">
        <v>32772</v>
      </c>
      <c r="D48" s="1" t="s">
        <v>925</v>
      </c>
      <c r="E48" s="1" t="s">
        <v>926</v>
      </c>
      <c r="F48" s="1" t="s">
        <v>927</v>
      </c>
      <c r="G48" s="1" t="s">
        <v>928</v>
      </c>
      <c r="H48" s="1" t="s">
        <v>929</v>
      </c>
      <c r="I48" s="1" t="s">
        <v>930</v>
      </c>
      <c r="J48" s="1" t="s">
        <v>931</v>
      </c>
      <c r="K48" s="1">
        <v>198448</v>
      </c>
      <c r="L48" s="1">
        <v>9085</v>
      </c>
      <c r="M48" s="1">
        <v>3582</v>
      </c>
      <c r="N48" s="1" t="s">
        <v>932</v>
      </c>
      <c r="O48" s="1" t="s">
        <v>933</v>
      </c>
      <c r="P48" s="1">
        <v>3324</v>
      </c>
    </row>
    <row r="49" spans="1:16" x14ac:dyDescent="0.45">
      <c r="A49" s="1" t="s">
        <v>834</v>
      </c>
      <c r="B49" s="1">
        <v>220935</v>
      </c>
      <c r="C49" s="1">
        <v>29486</v>
      </c>
      <c r="D49" s="1" t="s">
        <v>835</v>
      </c>
      <c r="E49" s="1" t="s">
        <v>836</v>
      </c>
      <c r="F49" s="1" t="s">
        <v>837</v>
      </c>
      <c r="G49" s="1" t="s">
        <v>838</v>
      </c>
      <c r="H49" s="1" t="s">
        <v>839</v>
      </c>
      <c r="I49" s="1" t="s">
        <v>840</v>
      </c>
      <c r="J49" s="1" t="s">
        <v>841</v>
      </c>
      <c r="K49" s="1">
        <v>170217</v>
      </c>
      <c r="L49" s="1">
        <v>7149</v>
      </c>
      <c r="M49" s="1">
        <v>2710</v>
      </c>
      <c r="N49" s="1" t="s">
        <v>842</v>
      </c>
      <c r="O49" s="1" t="s">
        <v>843</v>
      </c>
      <c r="P49" s="1">
        <v>2886</v>
      </c>
    </row>
    <row r="50" spans="1:16" x14ac:dyDescent="0.45">
      <c r="A50" s="1" t="s">
        <v>914</v>
      </c>
      <c r="B50" s="1">
        <v>269703</v>
      </c>
      <c r="C50" s="1">
        <v>33240</v>
      </c>
      <c r="D50" s="1" t="s">
        <v>915</v>
      </c>
      <c r="E50" s="1" t="s">
        <v>916</v>
      </c>
      <c r="F50" s="1" t="s">
        <v>917</v>
      </c>
      <c r="G50" s="1" t="s">
        <v>918</v>
      </c>
      <c r="H50" s="1" t="s">
        <v>919</v>
      </c>
      <c r="I50" s="1" t="s">
        <v>920</v>
      </c>
      <c r="J50" s="1" t="s">
        <v>921</v>
      </c>
      <c r="K50" s="1">
        <v>205565</v>
      </c>
      <c r="L50" s="1">
        <v>10254</v>
      </c>
      <c r="M50" s="1">
        <v>3937</v>
      </c>
      <c r="N50" s="1" t="s">
        <v>922</v>
      </c>
      <c r="O50" s="1" t="s">
        <v>923</v>
      </c>
      <c r="P50" s="1">
        <v>3231</v>
      </c>
    </row>
    <row r="51" spans="1:16" x14ac:dyDescent="0.45">
      <c r="A51" s="1" t="s">
        <v>824</v>
      </c>
      <c r="B51" s="1">
        <v>202959</v>
      </c>
      <c r="C51" s="1">
        <v>23453</v>
      </c>
      <c r="D51" s="1" t="s">
        <v>825</v>
      </c>
      <c r="E51" s="1" t="s">
        <v>826</v>
      </c>
      <c r="F51" s="1" t="s">
        <v>827</v>
      </c>
      <c r="G51" s="1" t="s">
        <v>828</v>
      </c>
      <c r="H51" s="1" t="s">
        <v>829</v>
      </c>
      <c r="I51" s="1" t="s">
        <v>830</v>
      </c>
      <c r="J51" s="1" t="s">
        <v>831</v>
      </c>
      <c r="K51" s="1">
        <v>148203</v>
      </c>
      <c r="L51" s="1">
        <v>12078</v>
      </c>
      <c r="M51" s="1">
        <v>4352</v>
      </c>
      <c r="N51" s="1" t="s">
        <v>832</v>
      </c>
      <c r="O51" s="1" t="s">
        <v>833</v>
      </c>
      <c r="P51" s="1">
        <v>2619</v>
      </c>
    </row>
    <row r="52" spans="1:16" x14ac:dyDescent="0.45">
      <c r="A52" s="1" t="s">
        <v>864</v>
      </c>
      <c r="B52" s="1">
        <v>229801</v>
      </c>
      <c r="C52" s="1">
        <v>27316</v>
      </c>
      <c r="D52" s="1" t="s">
        <v>865</v>
      </c>
      <c r="E52" s="1" t="s">
        <v>866</v>
      </c>
      <c r="F52" s="1" t="s">
        <v>867</v>
      </c>
      <c r="G52" s="1" t="s">
        <v>868</v>
      </c>
      <c r="H52" s="1" t="s">
        <v>869</v>
      </c>
      <c r="I52" s="1" t="s">
        <v>870</v>
      </c>
      <c r="J52" s="1" t="s">
        <v>871</v>
      </c>
      <c r="K52" s="1">
        <v>172935</v>
      </c>
      <c r="L52" s="1">
        <v>10797</v>
      </c>
      <c r="M52" s="1">
        <v>3877</v>
      </c>
      <c r="N52" s="1" t="s">
        <v>872</v>
      </c>
      <c r="O52" s="1" t="s">
        <v>873</v>
      </c>
      <c r="P52" s="1">
        <v>3026</v>
      </c>
    </row>
    <row r="53" spans="1:16" x14ac:dyDescent="0.45">
      <c r="A53" s="1" t="s">
        <v>784</v>
      </c>
      <c r="B53" s="1">
        <v>243851</v>
      </c>
      <c r="C53" s="1">
        <v>29457</v>
      </c>
      <c r="D53" s="1" t="s">
        <v>785</v>
      </c>
      <c r="E53" s="1" t="s">
        <v>786</v>
      </c>
      <c r="F53" s="1" t="s">
        <v>787</v>
      </c>
      <c r="G53" s="1" t="s">
        <v>788</v>
      </c>
      <c r="H53" s="1" t="s">
        <v>789</v>
      </c>
      <c r="I53" s="1" t="s">
        <v>790</v>
      </c>
      <c r="J53" s="1" t="s">
        <v>791</v>
      </c>
      <c r="K53" s="1">
        <v>181466</v>
      </c>
      <c r="L53" s="1">
        <v>11893</v>
      </c>
      <c r="M53" s="1">
        <v>4343</v>
      </c>
      <c r="N53" s="1" t="s">
        <v>792</v>
      </c>
      <c r="O53" s="1" t="s">
        <v>793</v>
      </c>
      <c r="P53" s="1">
        <v>2985</v>
      </c>
    </row>
    <row r="54" spans="1:16" x14ac:dyDescent="0.45">
      <c r="A54" s="1" t="s">
        <v>884</v>
      </c>
      <c r="B54" s="1">
        <v>538837</v>
      </c>
      <c r="C54" s="1">
        <v>60464</v>
      </c>
      <c r="D54" s="1" t="s">
        <v>885</v>
      </c>
      <c r="E54" s="1" t="s">
        <v>886</v>
      </c>
      <c r="F54" s="1" t="s">
        <v>887</v>
      </c>
      <c r="G54" s="1" t="s">
        <v>888</v>
      </c>
      <c r="H54" s="1" t="s">
        <v>889</v>
      </c>
      <c r="I54" s="1" t="s">
        <v>890</v>
      </c>
      <c r="J54" s="1" t="s">
        <v>891</v>
      </c>
      <c r="K54" s="1">
        <v>398932</v>
      </c>
      <c r="L54" s="1">
        <v>24070</v>
      </c>
      <c r="M54" s="1">
        <v>9943</v>
      </c>
      <c r="N54" s="1" t="s">
        <v>892</v>
      </c>
      <c r="O54" s="1" t="s">
        <v>893</v>
      </c>
      <c r="P54" s="1">
        <v>4353</v>
      </c>
    </row>
    <row r="55" spans="1:16" x14ac:dyDescent="0.45">
      <c r="A55" s="1" t="s">
        <v>814</v>
      </c>
      <c r="B55" s="1">
        <v>434985</v>
      </c>
      <c r="C55" s="1">
        <v>47906</v>
      </c>
      <c r="D55" s="1" t="s">
        <v>815</v>
      </c>
      <c r="E55" s="1" t="s">
        <v>816</v>
      </c>
      <c r="F55" s="1" t="s">
        <v>817</v>
      </c>
      <c r="G55" s="1" t="s">
        <v>818</v>
      </c>
      <c r="H55" s="1" t="s">
        <v>819</v>
      </c>
      <c r="I55" s="1" t="s">
        <v>820</v>
      </c>
      <c r="J55" s="1" t="s">
        <v>821</v>
      </c>
      <c r="K55" s="1">
        <v>306484</v>
      </c>
      <c r="L55" s="1">
        <v>27427</v>
      </c>
      <c r="M55" s="1">
        <v>9992</v>
      </c>
      <c r="N55" s="1" t="s">
        <v>822</v>
      </c>
      <c r="O55" s="1" t="s">
        <v>823</v>
      </c>
      <c r="P55" s="1">
        <v>3981</v>
      </c>
    </row>
    <row r="56" spans="1:16" x14ac:dyDescent="0.45">
      <c r="A56" s="1" t="s">
        <v>844</v>
      </c>
      <c r="B56" s="1">
        <v>641653</v>
      </c>
      <c r="C56" s="1">
        <v>73518</v>
      </c>
      <c r="D56" s="1" t="s">
        <v>845</v>
      </c>
      <c r="E56" s="1" t="s">
        <v>846</v>
      </c>
      <c r="F56" s="1" t="s">
        <v>847</v>
      </c>
      <c r="G56" s="1" t="s">
        <v>848</v>
      </c>
      <c r="H56" s="1" t="s">
        <v>849</v>
      </c>
      <c r="I56" s="1" t="s">
        <v>850</v>
      </c>
      <c r="J56" s="1" t="s">
        <v>851</v>
      </c>
      <c r="K56" s="1">
        <v>468591</v>
      </c>
      <c r="L56" s="1">
        <v>31261</v>
      </c>
      <c r="M56" s="1">
        <v>11503</v>
      </c>
      <c r="N56" s="1" t="s">
        <v>852</v>
      </c>
      <c r="O56" s="1" t="s">
        <v>853</v>
      </c>
      <c r="P56" s="1">
        <v>4589</v>
      </c>
    </row>
    <row r="57" spans="1:16" x14ac:dyDescent="0.45">
      <c r="A57" s="1" t="s">
        <v>774</v>
      </c>
      <c r="B57" s="1">
        <v>573129</v>
      </c>
      <c r="C57" s="1">
        <v>77858</v>
      </c>
      <c r="D57" s="1" t="s">
        <v>775</v>
      </c>
      <c r="E57" s="1" t="s">
        <v>776</v>
      </c>
      <c r="F57" s="1" t="s">
        <v>777</v>
      </c>
      <c r="G57" s="1" t="s">
        <v>778</v>
      </c>
      <c r="H57" s="1" t="s">
        <v>779</v>
      </c>
      <c r="I57" s="1" t="s">
        <v>780</v>
      </c>
      <c r="J57" s="1" t="s">
        <v>781</v>
      </c>
      <c r="K57" s="1">
        <v>447846</v>
      </c>
      <c r="L57" s="1">
        <v>11854</v>
      </c>
      <c r="M57" s="1">
        <v>4896</v>
      </c>
      <c r="N57" s="1" t="s">
        <v>782</v>
      </c>
      <c r="O57" s="1" t="s">
        <v>783</v>
      </c>
      <c r="P57" s="1">
        <v>4622</v>
      </c>
    </row>
    <row r="58" spans="1:16" x14ac:dyDescent="0.45">
      <c r="A58" s="1" t="s">
        <v>904</v>
      </c>
      <c r="B58" s="1">
        <v>1111923</v>
      </c>
      <c r="C58" s="1">
        <v>130111</v>
      </c>
      <c r="D58" s="1" t="s">
        <v>905</v>
      </c>
      <c r="E58" s="1" t="s">
        <v>906</v>
      </c>
      <c r="F58" s="1" t="s">
        <v>907</v>
      </c>
      <c r="G58" s="1" t="s">
        <v>908</v>
      </c>
      <c r="H58" s="1" t="s">
        <v>909</v>
      </c>
      <c r="I58" s="1" t="s">
        <v>910</v>
      </c>
      <c r="J58" s="1" t="s">
        <v>911</v>
      </c>
      <c r="K58" s="1">
        <v>799574</v>
      </c>
      <c r="L58" s="1">
        <v>58815</v>
      </c>
      <c r="M58" s="1">
        <v>21240</v>
      </c>
      <c r="N58" s="1" t="s">
        <v>912</v>
      </c>
      <c r="O58" s="1" t="s">
        <v>913</v>
      </c>
      <c r="P58" s="1">
        <v>5209</v>
      </c>
    </row>
    <row r="59" spans="1:16" x14ac:dyDescent="0.45">
      <c r="A59" s="1" t="s">
        <v>794</v>
      </c>
      <c r="B59" s="1">
        <v>869430</v>
      </c>
      <c r="C59" s="1">
        <v>99425</v>
      </c>
      <c r="D59" s="1" t="s">
        <v>795</v>
      </c>
      <c r="E59" s="1" t="s">
        <v>796</v>
      </c>
      <c r="F59" s="1" t="s">
        <v>797</v>
      </c>
      <c r="G59" s="1" t="s">
        <v>798</v>
      </c>
      <c r="H59" s="1" t="s">
        <v>799</v>
      </c>
      <c r="I59" s="1" t="s">
        <v>800</v>
      </c>
      <c r="J59" s="1" t="s">
        <v>801</v>
      </c>
      <c r="K59" s="1">
        <v>620996</v>
      </c>
      <c r="L59" s="1">
        <v>48085</v>
      </c>
      <c r="M59" s="1">
        <v>17371</v>
      </c>
      <c r="N59" s="1" t="s">
        <v>802</v>
      </c>
      <c r="O59" s="1" t="s">
        <v>803</v>
      </c>
      <c r="P59" s="1">
        <v>4795</v>
      </c>
    </row>
    <row r="60" spans="1:16" x14ac:dyDescent="0.45">
      <c r="A60" s="1" t="s">
        <v>874</v>
      </c>
      <c r="B60" s="1">
        <v>943681</v>
      </c>
      <c r="C60" s="1">
        <v>106711</v>
      </c>
      <c r="D60" s="1" t="s">
        <v>875</v>
      </c>
      <c r="E60" s="1" t="s">
        <v>876</v>
      </c>
      <c r="F60" s="1" t="s">
        <v>877</v>
      </c>
      <c r="G60" s="1" t="s">
        <v>878</v>
      </c>
      <c r="H60" s="1" t="s">
        <v>879</v>
      </c>
      <c r="I60" s="1" t="s">
        <v>880</v>
      </c>
      <c r="J60" s="1" t="s">
        <v>881</v>
      </c>
      <c r="K60" s="1">
        <v>666517</v>
      </c>
      <c r="L60" s="1">
        <v>59112</v>
      </c>
      <c r="M60" s="1">
        <v>20162</v>
      </c>
      <c r="N60" s="1" t="s">
        <v>882</v>
      </c>
      <c r="O60" s="1" t="s">
        <v>883</v>
      </c>
      <c r="P60" s="1">
        <v>5134</v>
      </c>
    </row>
    <row r="61" spans="1:16" x14ac:dyDescent="0.45">
      <c r="A61" s="1" t="s">
        <v>754</v>
      </c>
      <c r="B61" s="1">
        <v>1105194</v>
      </c>
      <c r="C61" s="1">
        <v>123123</v>
      </c>
      <c r="D61" s="1" t="s">
        <v>755</v>
      </c>
      <c r="E61" s="1" t="s">
        <v>756</v>
      </c>
      <c r="F61" s="1" t="s">
        <v>757</v>
      </c>
      <c r="G61" s="1" t="s">
        <v>758</v>
      </c>
      <c r="H61" s="1" t="s">
        <v>759</v>
      </c>
      <c r="I61" s="1" t="s">
        <v>760</v>
      </c>
      <c r="J61" s="1" t="s">
        <v>761</v>
      </c>
      <c r="K61" s="1">
        <v>771897</v>
      </c>
      <c r="L61" s="1">
        <v>75231</v>
      </c>
      <c r="M61" s="1">
        <v>25990</v>
      </c>
      <c r="N61" s="1" t="s">
        <v>762</v>
      </c>
      <c r="O61" s="1" t="s">
        <v>763</v>
      </c>
      <c r="P61" s="1">
        <v>5726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opLeftCell="A29" workbookViewId="0">
      <selection activeCell="J41" sqref="J41:J58"/>
    </sheetView>
  </sheetViews>
  <sheetFormatPr defaultColWidth="10.85546875" defaultRowHeight="15.9" x14ac:dyDescent="0.45"/>
  <cols>
    <col min="1" max="1" width="56" customWidth="1"/>
    <col min="14" max="14" width="16.640625" customWidth="1"/>
    <col min="15" max="15" width="18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1004</v>
      </c>
      <c r="B2" s="1">
        <v>3430427</v>
      </c>
      <c r="C2" s="1">
        <v>427397</v>
      </c>
      <c r="D2" s="1" t="s">
        <v>1005</v>
      </c>
      <c r="E2" s="1" t="s">
        <v>1006</v>
      </c>
      <c r="F2" s="1" t="s">
        <v>1007</v>
      </c>
      <c r="G2" s="1" t="s">
        <v>1008</v>
      </c>
      <c r="H2" s="1" t="s">
        <v>1009</v>
      </c>
      <c r="I2" s="1" t="s">
        <v>1010</v>
      </c>
      <c r="J2" s="1" t="s">
        <v>1011</v>
      </c>
      <c r="K2" s="1">
        <v>2681500</v>
      </c>
      <c r="L2" s="1">
        <v>93031</v>
      </c>
      <c r="M2" s="1">
        <v>30510</v>
      </c>
      <c r="N2" s="1" t="s">
        <v>1012</v>
      </c>
      <c r="O2" s="1" t="s">
        <v>1013</v>
      </c>
      <c r="P2" s="1">
        <v>10663</v>
      </c>
    </row>
    <row r="3" spans="1:16" x14ac:dyDescent="0.45">
      <c r="A3" s="1" t="s">
        <v>1014</v>
      </c>
      <c r="B3" s="1">
        <v>2508782</v>
      </c>
      <c r="C3" s="1">
        <v>312026</v>
      </c>
      <c r="D3" s="1" t="s">
        <v>1015</v>
      </c>
      <c r="E3" s="1" t="s">
        <v>1016</v>
      </c>
      <c r="F3" s="1" t="s">
        <v>1017</v>
      </c>
      <c r="G3" s="1" t="s">
        <v>1018</v>
      </c>
      <c r="H3" s="1" t="s">
        <v>1019</v>
      </c>
      <c r="I3" s="1" t="s">
        <v>1020</v>
      </c>
      <c r="J3" s="1" t="s">
        <v>1021</v>
      </c>
      <c r="K3" s="1">
        <v>1947007</v>
      </c>
      <c r="L3" s="1">
        <v>74240</v>
      </c>
      <c r="M3" s="1">
        <v>27032</v>
      </c>
      <c r="N3" s="1" t="s">
        <v>1022</v>
      </c>
      <c r="O3" s="1" t="s">
        <v>1023</v>
      </c>
      <c r="P3" s="1">
        <v>10049</v>
      </c>
    </row>
    <row r="4" spans="1:16" x14ac:dyDescent="0.45">
      <c r="A4" s="1" t="s">
        <v>1024</v>
      </c>
      <c r="B4" s="1">
        <v>724499</v>
      </c>
      <c r="C4" s="1">
        <v>89452</v>
      </c>
      <c r="D4" s="1" t="s">
        <v>1025</v>
      </c>
      <c r="E4" s="1" t="s">
        <v>1026</v>
      </c>
      <c r="F4" s="1" t="s">
        <v>1027</v>
      </c>
      <c r="G4" s="1" t="s">
        <v>1028</v>
      </c>
      <c r="H4" s="1" t="s">
        <v>1029</v>
      </c>
      <c r="I4" s="1" t="s">
        <v>1030</v>
      </c>
      <c r="J4" s="1" t="s">
        <v>1031</v>
      </c>
      <c r="K4" s="1">
        <v>555318</v>
      </c>
      <c r="L4" s="1">
        <v>27066</v>
      </c>
      <c r="M4" s="1">
        <v>9196</v>
      </c>
      <c r="N4" s="1" t="s">
        <v>1032</v>
      </c>
      <c r="O4" s="1" t="s">
        <v>1033</v>
      </c>
      <c r="P4" s="1">
        <v>5443</v>
      </c>
    </row>
    <row r="5" spans="1:16" x14ac:dyDescent="0.45">
      <c r="A5" s="1" t="s">
        <v>1034</v>
      </c>
      <c r="B5" s="1">
        <v>755138</v>
      </c>
      <c r="C5" s="1">
        <v>90059</v>
      </c>
      <c r="D5" s="1" t="s">
        <v>1035</v>
      </c>
      <c r="E5" s="1" t="s">
        <v>1036</v>
      </c>
      <c r="F5" s="1" t="s">
        <v>1037</v>
      </c>
      <c r="G5" s="1" t="s">
        <v>1038</v>
      </c>
      <c r="H5" s="1" t="s">
        <v>1039</v>
      </c>
      <c r="I5" s="1" t="s">
        <v>1040</v>
      </c>
      <c r="J5" s="1" t="s">
        <v>1039</v>
      </c>
      <c r="K5" s="1">
        <v>570917</v>
      </c>
      <c r="L5" s="1">
        <v>22091</v>
      </c>
      <c r="M5" s="1">
        <v>6057</v>
      </c>
      <c r="N5" s="1" t="s">
        <v>1041</v>
      </c>
      <c r="O5" s="1" t="s">
        <v>1042</v>
      </c>
      <c r="P5" s="1">
        <v>5852</v>
      </c>
    </row>
    <row r="6" spans="1:16" x14ac:dyDescent="0.45">
      <c r="A6" s="1" t="s">
        <v>1043</v>
      </c>
      <c r="B6" s="1">
        <v>677984</v>
      </c>
      <c r="C6" s="1">
        <v>84276</v>
      </c>
      <c r="D6" s="1" t="s">
        <v>1044</v>
      </c>
      <c r="E6" s="1" t="s">
        <v>1045</v>
      </c>
      <c r="F6" s="1" t="s">
        <v>1046</v>
      </c>
      <c r="G6" s="1" t="s">
        <v>1047</v>
      </c>
      <c r="H6" s="1" t="s">
        <v>1048</v>
      </c>
      <c r="I6" s="1" t="s">
        <v>1049</v>
      </c>
      <c r="J6" s="1" t="s">
        <v>1050</v>
      </c>
      <c r="K6" s="1">
        <v>529341</v>
      </c>
      <c r="L6" s="1">
        <v>19370</v>
      </c>
      <c r="M6" s="1">
        <v>5846</v>
      </c>
      <c r="N6" s="1" t="s">
        <v>1051</v>
      </c>
      <c r="O6" s="1" t="s">
        <v>1052</v>
      </c>
      <c r="P6" s="1">
        <v>5581</v>
      </c>
    </row>
    <row r="7" spans="1:16" x14ac:dyDescent="0.45">
      <c r="A7" s="1" t="s">
        <v>1053</v>
      </c>
      <c r="B7" s="1">
        <v>458571</v>
      </c>
      <c r="C7" s="1">
        <v>57683</v>
      </c>
      <c r="D7" s="1" t="s">
        <v>1054</v>
      </c>
      <c r="E7" s="1" t="s">
        <v>1055</v>
      </c>
      <c r="F7" s="1" t="s">
        <v>1056</v>
      </c>
      <c r="G7" s="1" t="s">
        <v>1057</v>
      </c>
      <c r="H7" s="1" t="s">
        <v>1058</v>
      </c>
      <c r="I7" s="1" t="s">
        <v>1059</v>
      </c>
      <c r="J7" s="1" t="s">
        <v>1060</v>
      </c>
      <c r="K7" s="1">
        <v>363805</v>
      </c>
      <c r="L7" s="1">
        <v>11136</v>
      </c>
      <c r="M7" s="1">
        <v>3686</v>
      </c>
      <c r="N7" s="1" t="s">
        <v>1061</v>
      </c>
      <c r="O7" s="1" t="s">
        <v>1062</v>
      </c>
      <c r="P7" s="1">
        <v>4834</v>
      </c>
    </row>
    <row r="8" spans="1:16" x14ac:dyDescent="0.45">
      <c r="A8" s="1" t="s">
        <v>1063</v>
      </c>
      <c r="B8" s="1">
        <v>871615</v>
      </c>
      <c r="C8" s="1">
        <v>100583</v>
      </c>
      <c r="D8" s="1" t="s">
        <v>1064</v>
      </c>
      <c r="E8" s="1" t="s">
        <v>1065</v>
      </c>
      <c r="F8" s="1" t="s">
        <v>1066</v>
      </c>
      <c r="G8" s="1" t="s">
        <v>1067</v>
      </c>
      <c r="H8" s="1" t="s">
        <v>1068</v>
      </c>
      <c r="I8" s="1" t="s">
        <v>1069</v>
      </c>
      <c r="J8" s="1" t="s">
        <v>1070</v>
      </c>
      <c r="K8" s="1">
        <v>663405</v>
      </c>
      <c r="L8" s="1">
        <v>26179</v>
      </c>
      <c r="M8" s="1">
        <v>7137</v>
      </c>
      <c r="N8" s="1" t="s">
        <v>1071</v>
      </c>
      <c r="O8" s="1" t="s">
        <v>1072</v>
      </c>
      <c r="P8" s="1">
        <v>6074</v>
      </c>
    </row>
    <row r="9" spans="1:16" x14ac:dyDescent="0.45">
      <c r="A9" s="1" t="s">
        <v>1073</v>
      </c>
      <c r="B9" s="1">
        <v>579616</v>
      </c>
      <c r="C9" s="1">
        <v>70057</v>
      </c>
      <c r="D9" s="1" t="s">
        <v>1074</v>
      </c>
      <c r="E9" s="1" t="s">
        <v>1075</v>
      </c>
      <c r="F9" s="1" t="s">
        <v>1076</v>
      </c>
      <c r="G9" s="1" t="s">
        <v>1077</v>
      </c>
      <c r="H9" s="1" t="s">
        <v>1078</v>
      </c>
      <c r="I9" s="1" t="s">
        <v>1079</v>
      </c>
      <c r="J9" s="1" t="s">
        <v>1080</v>
      </c>
      <c r="K9" s="1">
        <v>456424</v>
      </c>
      <c r="L9" s="1">
        <v>13915</v>
      </c>
      <c r="M9" s="1">
        <v>4083</v>
      </c>
      <c r="N9" s="1" t="s">
        <v>1081</v>
      </c>
      <c r="O9" s="1" t="s">
        <v>1082</v>
      </c>
      <c r="P9" s="1">
        <v>5083</v>
      </c>
    </row>
    <row r="10" spans="1:16" x14ac:dyDescent="0.45">
      <c r="A10" s="1" t="s">
        <v>1083</v>
      </c>
      <c r="B10" s="1">
        <v>1853686</v>
      </c>
      <c r="C10" s="1">
        <v>231398</v>
      </c>
      <c r="D10" s="1" t="s">
        <v>1084</v>
      </c>
      <c r="E10" s="1" t="s">
        <v>1085</v>
      </c>
      <c r="F10" s="1" t="s">
        <v>1086</v>
      </c>
      <c r="G10" s="1" t="s">
        <v>1087</v>
      </c>
      <c r="H10" s="1" t="s">
        <v>1088</v>
      </c>
      <c r="I10" s="1" t="s">
        <v>1089</v>
      </c>
      <c r="J10" s="1" t="s">
        <v>1090</v>
      </c>
      <c r="K10" s="1">
        <v>1458227</v>
      </c>
      <c r="L10" s="1">
        <v>53757</v>
      </c>
      <c r="M10" s="1">
        <v>18091</v>
      </c>
      <c r="N10" s="1" t="s">
        <v>1091</v>
      </c>
      <c r="O10" s="1" t="s">
        <v>1092</v>
      </c>
      <c r="P10" s="1">
        <v>8581</v>
      </c>
    </row>
    <row r="11" spans="1:16" x14ac:dyDescent="0.45">
      <c r="A11" s="1" t="s">
        <v>1093</v>
      </c>
      <c r="B11" s="1">
        <v>742539</v>
      </c>
      <c r="C11" s="1">
        <v>85424</v>
      </c>
      <c r="D11" s="1" t="s">
        <v>1094</v>
      </c>
      <c r="E11" s="1" t="s">
        <v>1095</v>
      </c>
      <c r="F11" s="1" t="s">
        <v>1096</v>
      </c>
      <c r="G11" s="1" t="s">
        <v>1097</v>
      </c>
      <c r="H11" s="1" t="s">
        <v>1098</v>
      </c>
      <c r="I11" s="1" t="s">
        <v>1099</v>
      </c>
      <c r="J11" s="1" t="s">
        <v>1100</v>
      </c>
      <c r="K11" s="1">
        <v>571057</v>
      </c>
      <c r="L11" s="1">
        <v>18423</v>
      </c>
      <c r="M11" s="1">
        <v>5104</v>
      </c>
      <c r="N11" s="1" t="s">
        <v>1101</v>
      </c>
      <c r="O11" s="1" t="s">
        <v>1102</v>
      </c>
      <c r="P11" s="1">
        <v>5415</v>
      </c>
    </row>
    <row r="12" spans="1:16" x14ac:dyDescent="0.45">
      <c r="A12" s="1" t="s">
        <v>1103</v>
      </c>
      <c r="B12" s="1">
        <v>512150</v>
      </c>
      <c r="C12" s="1">
        <v>61838</v>
      </c>
      <c r="D12" s="1" t="s">
        <v>1104</v>
      </c>
      <c r="E12" s="1" t="s">
        <v>1105</v>
      </c>
      <c r="F12" s="1" t="s">
        <v>1106</v>
      </c>
      <c r="G12" s="1" t="s">
        <v>1107</v>
      </c>
      <c r="H12" s="1" t="s">
        <v>1108</v>
      </c>
      <c r="I12" s="1" t="s">
        <v>1108</v>
      </c>
      <c r="J12" s="1" t="s">
        <v>1109</v>
      </c>
      <c r="K12" s="1">
        <v>398637</v>
      </c>
      <c r="L12" s="1">
        <v>15694</v>
      </c>
      <c r="M12" s="1">
        <v>4663</v>
      </c>
      <c r="N12" s="1" t="s">
        <v>1110</v>
      </c>
      <c r="O12" s="1" t="s">
        <v>1111</v>
      </c>
      <c r="P12" s="1">
        <v>4748</v>
      </c>
    </row>
    <row r="13" spans="1:16" x14ac:dyDescent="0.45">
      <c r="A13" s="1" t="s">
        <v>1112</v>
      </c>
      <c r="B13" s="1">
        <v>852185</v>
      </c>
      <c r="C13" s="1">
        <v>94671</v>
      </c>
      <c r="D13" s="1" t="s">
        <v>1113</v>
      </c>
      <c r="E13" s="1" t="s">
        <v>1114</v>
      </c>
      <c r="F13" s="1" t="s">
        <v>1115</v>
      </c>
      <c r="G13" s="1" t="s">
        <v>1116</v>
      </c>
      <c r="H13" s="1" t="s">
        <v>1117</v>
      </c>
      <c r="I13" s="1" t="s">
        <v>1118</v>
      </c>
      <c r="J13" s="1" t="s">
        <v>1119</v>
      </c>
      <c r="K13" s="1">
        <v>640045</v>
      </c>
      <c r="L13" s="1">
        <v>29168</v>
      </c>
      <c r="M13" s="1">
        <v>8133</v>
      </c>
      <c r="N13" s="1" t="s">
        <v>1120</v>
      </c>
      <c r="O13" s="1" t="s">
        <v>1121</v>
      </c>
      <c r="P13" s="1">
        <v>6084</v>
      </c>
    </row>
    <row r="14" spans="1:16" x14ac:dyDescent="0.45">
      <c r="A14" s="1" t="s">
        <v>1122</v>
      </c>
      <c r="B14" s="1">
        <v>633395</v>
      </c>
      <c r="C14" s="1">
        <v>76556</v>
      </c>
      <c r="D14" s="1" t="s">
        <v>1123</v>
      </c>
      <c r="E14" s="1" t="s">
        <v>1124</v>
      </c>
      <c r="F14" s="1" t="s">
        <v>1125</v>
      </c>
      <c r="G14" s="1" t="s">
        <v>1126</v>
      </c>
      <c r="H14" s="1" t="s">
        <v>1127</v>
      </c>
      <c r="I14" s="1" t="s">
        <v>1128</v>
      </c>
      <c r="J14" s="1" t="s">
        <v>1129</v>
      </c>
      <c r="K14" s="1">
        <v>497799</v>
      </c>
      <c r="L14" s="1">
        <v>15182</v>
      </c>
      <c r="M14" s="1">
        <v>5017</v>
      </c>
      <c r="N14" s="1" t="s">
        <v>1130</v>
      </c>
      <c r="O14" s="1" t="s">
        <v>1131</v>
      </c>
      <c r="P14" s="1">
        <v>5488</v>
      </c>
    </row>
    <row r="17" spans="1:3" x14ac:dyDescent="0.45">
      <c r="B17" t="s">
        <v>215</v>
      </c>
      <c r="C17" t="s">
        <v>216</v>
      </c>
    </row>
    <row r="18" spans="1:3" x14ac:dyDescent="0.45">
      <c r="A18">
        <v>2006</v>
      </c>
      <c r="B18" s="11" t="s">
        <v>1015</v>
      </c>
      <c r="C18" s="11" t="s">
        <v>1016</v>
      </c>
    </row>
    <row r="19" spans="1:3" x14ac:dyDescent="0.45">
      <c r="A19">
        <v>2007</v>
      </c>
      <c r="B19" s="10"/>
      <c r="C19" s="10"/>
    </row>
    <row r="20" spans="1:3" x14ac:dyDescent="0.45">
      <c r="A20">
        <v>2008</v>
      </c>
      <c r="B20" s="10"/>
      <c r="C20" s="10"/>
    </row>
    <row r="21" spans="1:3" x14ac:dyDescent="0.45">
      <c r="A21">
        <v>2009</v>
      </c>
      <c r="B21" s="11" t="s">
        <v>1084</v>
      </c>
      <c r="C21" s="11" t="s">
        <v>1085</v>
      </c>
    </row>
    <row r="22" spans="1:3" x14ac:dyDescent="0.45">
      <c r="A22">
        <v>2010</v>
      </c>
      <c r="B22" s="10"/>
      <c r="C22" s="10"/>
    </row>
    <row r="23" spans="1:3" x14ac:dyDescent="0.45">
      <c r="A23">
        <v>2011</v>
      </c>
      <c r="B23" s="10"/>
      <c r="C23" s="10"/>
    </row>
    <row r="24" spans="1:3" x14ac:dyDescent="0.45">
      <c r="A24">
        <v>2012</v>
      </c>
      <c r="B24" s="11" t="s">
        <v>1005</v>
      </c>
      <c r="C24" s="11" t="s">
        <v>1006</v>
      </c>
    </row>
    <row r="25" spans="1:3" x14ac:dyDescent="0.45">
      <c r="A25">
        <v>2013</v>
      </c>
      <c r="B25" s="10"/>
      <c r="C25" s="10"/>
    </row>
    <row r="26" spans="1:3" x14ac:dyDescent="0.45">
      <c r="A26">
        <v>2014</v>
      </c>
      <c r="B26" s="1" t="s">
        <v>1025</v>
      </c>
      <c r="C26" s="1" t="s">
        <v>1026</v>
      </c>
    </row>
    <row r="27" spans="1:3" x14ac:dyDescent="0.45">
      <c r="A27">
        <v>2015</v>
      </c>
      <c r="B27" s="1" t="s">
        <v>1054</v>
      </c>
      <c r="C27" s="1" t="s">
        <v>1055</v>
      </c>
    </row>
    <row r="28" spans="1:3" x14ac:dyDescent="0.45">
      <c r="A28">
        <v>2016</v>
      </c>
      <c r="B28" s="1" t="s">
        <v>1104</v>
      </c>
      <c r="C28" s="1" t="s">
        <v>1105</v>
      </c>
    </row>
    <row r="29" spans="1:3" x14ac:dyDescent="0.45">
      <c r="A29">
        <v>2017</v>
      </c>
      <c r="B29" s="1" t="s">
        <v>1123</v>
      </c>
      <c r="C29" s="1" t="s">
        <v>1124</v>
      </c>
    </row>
    <row r="30" spans="1:3" x14ac:dyDescent="0.45">
      <c r="A30">
        <v>2018</v>
      </c>
      <c r="B30" s="1" t="s">
        <v>1074</v>
      </c>
      <c r="C30" s="1" t="s">
        <v>1075</v>
      </c>
    </row>
    <row r="31" spans="1:3" x14ac:dyDescent="0.45">
      <c r="A31">
        <v>2019</v>
      </c>
      <c r="B31" s="1" t="s">
        <v>1044</v>
      </c>
      <c r="C31" s="1" t="s">
        <v>1045</v>
      </c>
    </row>
    <row r="32" spans="1:3" x14ac:dyDescent="0.45">
      <c r="A32">
        <v>2020</v>
      </c>
      <c r="B32" s="1" t="s">
        <v>1064</v>
      </c>
      <c r="C32" s="1" t="s">
        <v>1065</v>
      </c>
    </row>
    <row r="33" spans="1:16" x14ac:dyDescent="0.45">
      <c r="A33">
        <v>2021</v>
      </c>
      <c r="B33" s="1" t="s">
        <v>1035</v>
      </c>
      <c r="C33" s="1" t="s">
        <v>1036</v>
      </c>
    </row>
    <row r="34" spans="1:16" x14ac:dyDescent="0.45">
      <c r="A34">
        <v>2022</v>
      </c>
      <c r="B34" s="1" t="s">
        <v>1113</v>
      </c>
      <c r="C34" s="1" t="s">
        <v>1114</v>
      </c>
    </row>
    <row r="35" spans="1:16" x14ac:dyDescent="0.45">
      <c r="A35">
        <v>2023</v>
      </c>
      <c r="B35" s="1" t="s">
        <v>1094</v>
      </c>
      <c r="C35" s="1" t="s">
        <v>1095</v>
      </c>
    </row>
    <row r="36" spans="1:16" x14ac:dyDescent="0.45">
      <c r="A36">
        <v>2024</v>
      </c>
      <c r="B36" s="10"/>
      <c r="C36" s="10"/>
    </row>
    <row r="40" spans="1:16" x14ac:dyDescent="0.4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</row>
    <row r="41" spans="1:16" x14ac:dyDescent="0.45">
      <c r="A41" s="1" t="s">
        <v>1014</v>
      </c>
      <c r="B41" s="1">
        <v>2508782</v>
      </c>
      <c r="C41" s="1">
        <v>312026</v>
      </c>
      <c r="D41" s="1" t="s">
        <v>1015</v>
      </c>
      <c r="E41" s="1" t="s">
        <v>1016</v>
      </c>
      <c r="F41" s="1" t="s">
        <v>1017</v>
      </c>
      <c r="G41" s="1" t="s">
        <v>1018</v>
      </c>
      <c r="H41" s="1" t="s">
        <v>1019</v>
      </c>
      <c r="I41" s="1" t="s">
        <v>1020</v>
      </c>
      <c r="J41" s="1" t="s">
        <v>1021</v>
      </c>
      <c r="K41" s="1">
        <v>1947007</v>
      </c>
      <c r="L41" s="1">
        <v>74240</v>
      </c>
      <c r="M41" s="1">
        <v>27032</v>
      </c>
      <c r="N41" s="1" t="s">
        <v>1022</v>
      </c>
      <c r="O41" s="1" t="s">
        <v>1023</v>
      </c>
      <c r="P41" s="1">
        <v>10049</v>
      </c>
    </row>
    <row r="44" spans="1:16" x14ac:dyDescent="0.45">
      <c r="A44" s="1" t="s">
        <v>1083</v>
      </c>
      <c r="B44" s="1">
        <v>1853686</v>
      </c>
      <c r="C44" s="1">
        <v>231398</v>
      </c>
      <c r="D44" s="1" t="s">
        <v>1084</v>
      </c>
      <c r="E44" s="1" t="s">
        <v>1085</v>
      </c>
      <c r="F44" s="1" t="s">
        <v>1086</v>
      </c>
      <c r="G44" s="1" t="s">
        <v>1087</v>
      </c>
      <c r="H44" s="1" t="s">
        <v>1088</v>
      </c>
      <c r="I44" s="1" t="s">
        <v>1089</v>
      </c>
      <c r="J44" s="1" t="s">
        <v>1090</v>
      </c>
      <c r="K44" s="1">
        <v>1458227</v>
      </c>
      <c r="L44" s="1">
        <v>53757</v>
      </c>
      <c r="M44" s="1">
        <v>18091</v>
      </c>
      <c r="N44" s="1" t="s">
        <v>1091</v>
      </c>
      <c r="O44" s="1" t="s">
        <v>1092</v>
      </c>
      <c r="P44" s="1">
        <v>8581</v>
      </c>
    </row>
    <row r="47" spans="1:16" x14ac:dyDescent="0.45">
      <c r="A47" s="1" t="s">
        <v>1004</v>
      </c>
      <c r="B47" s="1">
        <v>3430427</v>
      </c>
      <c r="C47" s="1">
        <v>427397</v>
      </c>
      <c r="D47" s="1" t="s">
        <v>1005</v>
      </c>
      <c r="E47" s="1" t="s">
        <v>1006</v>
      </c>
      <c r="F47" s="1" t="s">
        <v>1007</v>
      </c>
      <c r="G47" s="1" t="s">
        <v>1008</v>
      </c>
      <c r="H47" s="1" t="s">
        <v>1009</v>
      </c>
      <c r="I47" s="1" t="s">
        <v>1010</v>
      </c>
      <c r="J47" s="1" t="s">
        <v>1011</v>
      </c>
      <c r="K47" s="1">
        <v>2681500</v>
      </c>
      <c r="L47" s="1">
        <v>93031</v>
      </c>
      <c r="M47" s="1">
        <v>30510</v>
      </c>
      <c r="N47" s="1" t="s">
        <v>1012</v>
      </c>
      <c r="O47" s="1" t="s">
        <v>1013</v>
      </c>
      <c r="P47" s="1">
        <v>10663</v>
      </c>
    </row>
    <row r="49" spans="1:16" x14ac:dyDescent="0.45">
      <c r="A49" s="1" t="s">
        <v>1024</v>
      </c>
      <c r="B49" s="1">
        <v>724499</v>
      </c>
      <c r="C49" s="1">
        <v>89452</v>
      </c>
      <c r="D49" s="1" t="s">
        <v>1025</v>
      </c>
      <c r="E49" s="1" t="s">
        <v>1026</v>
      </c>
      <c r="F49" s="1" t="s">
        <v>1027</v>
      </c>
      <c r="G49" s="1" t="s">
        <v>1028</v>
      </c>
      <c r="H49" s="1" t="s">
        <v>1029</v>
      </c>
      <c r="I49" s="1" t="s">
        <v>1030</v>
      </c>
      <c r="J49" s="1" t="s">
        <v>1031</v>
      </c>
      <c r="K49" s="1">
        <v>555318</v>
      </c>
      <c r="L49" s="1">
        <v>27066</v>
      </c>
      <c r="M49" s="1">
        <v>9196</v>
      </c>
      <c r="N49" s="1" t="s">
        <v>1032</v>
      </c>
      <c r="O49" s="1" t="s">
        <v>1033</v>
      </c>
      <c r="P49" s="1">
        <v>5443</v>
      </c>
    </row>
    <row r="50" spans="1:16" x14ac:dyDescent="0.45">
      <c r="A50" s="1" t="s">
        <v>1053</v>
      </c>
      <c r="B50" s="1">
        <v>458571</v>
      </c>
      <c r="C50" s="1">
        <v>57683</v>
      </c>
      <c r="D50" s="1" t="s">
        <v>1054</v>
      </c>
      <c r="E50" s="1" t="s">
        <v>1055</v>
      </c>
      <c r="F50" s="1" t="s">
        <v>1056</v>
      </c>
      <c r="G50" s="1" t="s">
        <v>1057</v>
      </c>
      <c r="H50" s="1" t="s">
        <v>1058</v>
      </c>
      <c r="I50" s="1" t="s">
        <v>1059</v>
      </c>
      <c r="J50" s="1" t="s">
        <v>1060</v>
      </c>
      <c r="K50" s="1">
        <v>363805</v>
      </c>
      <c r="L50" s="1">
        <v>11136</v>
      </c>
      <c r="M50" s="1">
        <v>3686</v>
      </c>
      <c r="N50" s="1" t="s">
        <v>1061</v>
      </c>
      <c r="O50" s="1" t="s">
        <v>1062</v>
      </c>
      <c r="P50" s="1">
        <v>4834</v>
      </c>
    </row>
    <row r="51" spans="1:16" x14ac:dyDescent="0.45">
      <c r="A51" s="1" t="s">
        <v>1103</v>
      </c>
      <c r="B51" s="1">
        <v>512150</v>
      </c>
      <c r="C51" s="1">
        <v>61838</v>
      </c>
      <c r="D51" s="1" t="s">
        <v>1104</v>
      </c>
      <c r="E51" s="1" t="s">
        <v>1105</v>
      </c>
      <c r="F51" s="1" t="s">
        <v>1106</v>
      </c>
      <c r="G51" s="1" t="s">
        <v>1107</v>
      </c>
      <c r="H51" s="1" t="s">
        <v>1108</v>
      </c>
      <c r="I51" s="1" t="s">
        <v>1108</v>
      </c>
      <c r="J51" s="1" t="s">
        <v>1109</v>
      </c>
      <c r="K51" s="1">
        <v>398637</v>
      </c>
      <c r="L51" s="1">
        <v>15694</v>
      </c>
      <c r="M51" s="1">
        <v>4663</v>
      </c>
      <c r="N51" s="1" t="s">
        <v>1110</v>
      </c>
      <c r="O51" s="1" t="s">
        <v>1111</v>
      </c>
      <c r="P51" s="1">
        <v>4748</v>
      </c>
    </row>
    <row r="52" spans="1:16" x14ac:dyDescent="0.45">
      <c r="A52" s="1" t="s">
        <v>1122</v>
      </c>
      <c r="B52" s="1">
        <v>633395</v>
      </c>
      <c r="C52" s="1">
        <v>76556</v>
      </c>
      <c r="D52" s="1" t="s">
        <v>1123</v>
      </c>
      <c r="E52" s="1" t="s">
        <v>1124</v>
      </c>
      <c r="F52" s="1" t="s">
        <v>1125</v>
      </c>
      <c r="G52" s="1" t="s">
        <v>1126</v>
      </c>
      <c r="H52" s="1" t="s">
        <v>1127</v>
      </c>
      <c r="I52" s="1" t="s">
        <v>1128</v>
      </c>
      <c r="J52" s="1" t="s">
        <v>1129</v>
      </c>
      <c r="K52" s="1">
        <v>497799</v>
      </c>
      <c r="L52" s="1">
        <v>15182</v>
      </c>
      <c r="M52" s="1">
        <v>5017</v>
      </c>
      <c r="N52" s="1" t="s">
        <v>1130</v>
      </c>
      <c r="O52" s="1" t="s">
        <v>1131</v>
      </c>
      <c r="P52" s="1">
        <v>5488</v>
      </c>
    </row>
    <row r="53" spans="1:16" x14ac:dyDescent="0.45">
      <c r="A53" s="1" t="s">
        <v>1073</v>
      </c>
      <c r="B53" s="1">
        <v>579616</v>
      </c>
      <c r="C53" s="1">
        <v>70057</v>
      </c>
      <c r="D53" s="1" t="s">
        <v>1074</v>
      </c>
      <c r="E53" s="1" t="s">
        <v>1075</v>
      </c>
      <c r="F53" s="1" t="s">
        <v>1076</v>
      </c>
      <c r="G53" s="1" t="s">
        <v>1077</v>
      </c>
      <c r="H53" s="1" t="s">
        <v>1078</v>
      </c>
      <c r="I53" s="1" t="s">
        <v>1079</v>
      </c>
      <c r="J53" s="1" t="s">
        <v>1080</v>
      </c>
      <c r="K53" s="1">
        <v>456424</v>
      </c>
      <c r="L53" s="1">
        <v>13915</v>
      </c>
      <c r="M53" s="1">
        <v>4083</v>
      </c>
      <c r="N53" s="1" t="s">
        <v>1081</v>
      </c>
      <c r="O53" s="1" t="s">
        <v>1082</v>
      </c>
      <c r="P53" s="1">
        <v>5083</v>
      </c>
    </row>
    <row r="54" spans="1:16" x14ac:dyDescent="0.45">
      <c r="A54" s="1" t="s">
        <v>1043</v>
      </c>
      <c r="B54" s="1">
        <v>677984</v>
      </c>
      <c r="C54" s="1">
        <v>84276</v>
      </c>
      <c r="D54" s="1" t="s">
        <v>1044</v>
      </c>
      <c r="E54" s="1" t="s">
        <v>1045</v>
      </c>
      <c r="F54" s="1" t="s">
        <v>1046</v>
      </c>
      <c r="G54" s="1" t="s">
        <v>1047</v>
      </c>
      <c r="H54" s="1" t="s">
        <v>1048</v>
      </c>
      <c r="I54" s="1" t="s">
        <v>1049</v>
      </c>
      <c r="J54" s="1" t="s">
        <v>1050</v>
      </c>
      <c r="K54" s="1">
        <v>529341</v>
      </c>
      <c r="L54" s="1">
        <v>19370</v>
      </c>
      <c r="M54" s="1">
        <v>5846</v>
      </c>
      <c r="N54" s="1" t="s">
        <v>1051</v>
      </c>
      <c r="O54" s="1" t="s">
        <v>1052</v>
      </c>
      <c r="P54" s="1">
        <v>5581</v>
      </c>
    </row>
    <row r="55" spans="1:16" x14ac:dyDescent="0.45">
      <c r="A55" s="1" t="s">
        <v>1063</v>
      </c>
      <c r="B55" s="1">
        <v>871615</v>
      </c>
      <c r="C55" s="1">
        <v>100583</v>
      </c>
      <c r="D55" s="1" t="s">
        <v>1064</v>
      </c>
      <c r="E55" s="1" t="s">
        <v>1065</v>
      </c>
      <c r="F55" s="1" t="s">
        <v>1066</v>
      </c>
      <c r="G55" s="1" t="s">
        <v>1067</v>
      </c>
      <c r="H55" s="1" t="s">
        <v>1068</v>
      </c>
      <c r="I55" s="1" t="s">
        <v>1069</v>
      </c>
      <c r="J55" s="1" t="s">
        <v>1070</v>
      </c>
      <c r="K55" s="1">
        <v>663405</v>
      </c>
      <c r="L55" s="1">
        <v>26179</v>
      </c>
      <c r="M55" s="1">
        <v>7137</v>
      </c>
      <c r="N55" s="1" t="s">
        <v>1071</v>
      </c>
      <c r="O55" s="1" t="s">
        <v>1072</v>
      </c>
      <c r="P55" s="1">
        <v>6074</v>
      </c>
    </row>
    <row r="56" spans="1:16" x14ac:dyDescent="0.45">
      <c r="A56" s="1" t="s">
        <v>1034</v>
      </c>
      <c r="B56" s="1">
        <v>755138</v>
      </c>
      <c r="C56" s="1">
        <v>90059</v>
      </c>
      <c r="D56" s="1" t="s">
        <v>1035</v>
      </c>
      <c r="E56" s="1" t="s">
        <v>1036</v>
      </c>
      <c r="F56" s="1" t="s">
        <v>1037</v>
      </c>
      <c r="G56" s="1" t="s">
        <v>1038</v>
      </c>
      <c r="H56" s="1" t="s">
        <v>1039</v>
      </c>
      <c r="I56" s="1" t="s">
        <v>1040</v>
      </c>
      <c r="J56" s="1" t="s">
        <v>1039</v>
      </c>
      <c r="K56" s="1">
        <v>570917</v>
      </c>
      <c r="L56" s="1">
        <v>22091</v>
      </c>
      <c r="M56" s="1">
        <v>6057</v>
      </c>
      <c r="N56" s="1" t="s">
        <v>1041</v>
      </c>
      <c r="O56" s="1" t="s">
        <v>1042</v>
      </c>
      <c r="P56" s="1">
        <v>5852</v>
      </c>
    </row>
    <row r="57" spans="1:16" x14ac:dyDescent="0.45">
      <c r="A57" s="1" t="s">
        <v>1112</v>
      </c>
      <c r="B57" s="1">
        <v>852185</v>
      </c>
      <c r="C57" s="1">
        <v>94671</v>
      </c>
      <c r="D57" s="1" t="s">
        <v>1113</v>
      </c>
      <c r="E57" s="1" t="s">
        <v>1114</v>
      </c>
      <c r="F57" s="1" t="s">
        <v>1115</v>
      </c>
      <c r="G57" s="1" t="s">
        <v>1116</v>
      </c>
      <c r="H57" s="1" t="s">
        <v>1117</v>
      </c>
      <c r="I57" s="1" t="s">
        <v>1118</v>
      </c>
      <c r="J57" s="1" t="s">
        <v>1119</v>
      </c>
      <c r="K57" s="1">
        <v>640045</v>
      </c>
      <c r="L57" s="1">
        <v>29168</v>
      </c>
      <c r="M57" s="1">
        <v>8133</v>
      </c>
      <c r="N57" s="1" t="s">
        <v>1120</v>
      </c>
      <c r="O57" s="1" t="s">
        <v>1121</v>
      </c>
      <c r="P57" s="1">
        <v>6084</v>
      </c>
    </row>
    <row r="58" spans="1:16" x14ac:dyDescent="0.45">
      <c r="A58" s="1" t="s">
        <v>1093</v>
      </c>
      <c r="B58" s="1">
        <v>742539</v>
      </c>
      <c r="C58" s="1">
        <v>85424</v>
      </c>
      <c r="D58" s="1" t="s">
        <v>1094</v>
      </c>
      <c r="E58" s="1" t="s">
        <v>1095</v>
      </c>
      <c r="F58" s="1" t="s">
        <v>1096</v>
      </c>
      <c r="G58" s="1" t="s">
        <v>1097</v>
      </c>
      <c r="H58" s="1" t="s">
        <v>1098</v>
      </c>
      <c r="I58" s="1" t="s">
        <v>1099</v>
      </c>
      <c r="J58" s="1" t="s">
        <v>1100</v>
      </c>
      <c r="K58" s="1">
        <v>571057</v>
      </c>
      <c r="L58" s="1">
        <v>18423</v>
      </c>
      <c r="M58" s="1">
        <v>5104</v>
      </c>
      <c r="N58" s="1" t="s">
        <v>1101</v>
      </c>
      <c r="O58" s="1" t="s">
        <v>1102</v>
      </c>
      <c r="P58" s="1">
        <v>5415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1"/>
  <sheetViews>
    <sheetView topLeftCell="A27" workbookViewId="0">
      <selection activeCell="J51" sqref="J51"/>
    </sheetView>
  </sheetViews>
  <sheetFormatPr defaultColWidth="10.85546875" defaultRowHeight="15.9" x14ac:dyDescent="0.45"/>
  <cols>
    <col min="1" max="1" width="49.5" customWidth="1"/>
    <col min="13" max="13" width="23" customWidth="1"/>
    <col min="14" max="14" width="26.5" customWidth="1"/>
    <col min="15" max="15" width="20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934</v>
      </c>
      <c r="B2" s="1">
        <v>701600</v>
      </c>
      <c r="C2" s="1">
        <v>77469</v>
      </c>
      <c r="D2" s="1" t="s">
        <v>935</v>
      </c>
      <c r="E2" s="1" t="s">
        <v>936</v>
      </c>
      <c r="F2" s="1" t="s">
        <v>937</v>
      </c>
      <c r="G2" s="1" t="s">
        <v>938</v>
      </c>
      <c r="H2" s="1" t="s">
        <v>939</v>
      </c>
      <c r="I2" s="1" t="s">
        <v>940</v>
      </c>
      <c r="J2" s="1" t="s">
        <v>941</v>
      </c>
      <c r="K2" s="1">
        <v>510863</v>
      </c>
      <c r="L2" s="1">
        <v>34450</v>
      </c>
      <c r="M2" s="1">
        <v>10875</v>
      </c>
      <c r="N2" s="1" t="s">
        <v>942</v>
      </c>
      <c r="O2" s="1" t="s">
        <v>943</v>
      </c>
      <c r="P2" s="1">
        <v>5314</v>
      </c>
    </row>
    <row r="3" spans="1:16" x14ac:dyDescent="0.45">
      <c r="A3" s="1" t="s">
        <v>944</v>
      </c>
      <c r="B3" s="1">
        <v>424673</v>
      </c>
      <c r="C3" s="1">
        <v>53599</v>
      </c>
      <c r="D3" s="1" t="s">
        <v>945</v>
      </c>
      <c r="E3" s="1" t="s">
        <v>946</v>
      </c>
      <c r="F3" s="1" t="s">
        <v>947</v>
      </c>
      <c r="G3" s="1" t="s">
        <v>948</v>
      </c>
      <c r="H3" s="1" t="s">
        <v>949</v>
      </c>
      <c r="I3" s="1" t="s">
        <v>950</v>
      </c>
      <c r="J3" s="1" t="s">
        <v>951</v>
      </c>
      <c r="K3" s="1">
        <v>329153</v>
      </c>
      <c r="L3" s="1">
        <v>8765</v>
      </c>
      <c r="M3" s="1">
        <v>2840</v>
      </c>
      <c r="N3" s="1" t="s">
        <v>952</v>
      </c>
      <c r="O3" s="1" t="s">
        <v>953</v>
      </c>
      <c r="P3" s="1">
        <v>4695</v>
      </c>
    </row>
    <row r="4" spans="1:16" x14ac:dyDescent="0.45">
      <c r="A4" s="1" t="s">
        <v>954</v>
      </c>
      <c r="B4" s="1">
        <v>634911</v>
      </c>
      <c r="C4" s="1">
        <v>82186</v>
      </c>
      <c r="D4" s="1" t="s">
        <v>955</v>
      </c>
      <c r="E4" s="1" t="s">
        <v>956</v>
      </c>
      <c r="F4" s="1" t="s">
        <v>957</v>
      </c>
      <c r="G4" s="1" t="s">
        <v>958</v>
      </c>
      <c r="H4" s="1" t="s">
        <v>959</v>
      </c>
      <c r="I4" s="1" t="s">
        <v>960</v>
      </c>
      <c r="J4" s="1" t="s">
        <v>961</v>
      </c>
      <c r="K4" s="1">
        <v>496940</v>
      </c>
      <c r="L4" s="1">
        <v>11155</v>
      </c>
      <c r="M4" s="1">
        <v>3606</v>
      </c>
      <c r="N4" s="1" t="s">
        <v>962</v>
      </c>
      <c r="O4" s="1" t="s">
        <v>963</v>
      </c>
      <c r="P4" s="1">
        <v>4859</v>
      </c>
    </row>
    <row r="5" spans="1:16" x14ac:dyDescent="0.45">
      <c r="A5" s="1" t="s">
        <v>964</v>
      </c>
      <c r="B5" s="1">
        <v>599039</v>
      </c>
      <c r="C5" s="1">
        <v>67815</v>
      </c>
      <c r="D5" s="1" t="s">
        <v>965</v>
      </c>
      <c r="E5" s="1" t="s">
        <v>966</v>
      </c>
      <c r="F5" s="1" t="s">
        <v>967</v>
      </c>
      <c r="G5" s="1" t="s">
        <v>968</v>
      </c>
      <c r="H5" s="1" t="s">
        <v>969</v>
      </c>
      <c r="I5" s="1" t="s">
        <v>970</v>
      </c>
      <c r="J5" s="1" t="s">
        <v>971</v>
      </c>
      <c r="K5" s="1">
        <v>437660</v>
      </c>
      <c r="L5" s="1">
        <v>28732</v>
      </c>
      <c r="M5" s="1">
        <v>9077</v>
      </c>
      <c r="N5" s="1" t="s">
        <v>972</v>
      </c>
      <c r="O5" s="1" t="s">
        <v>973</v>
      </c>
      <c r="P5" s="1">
        <v>5063</v>
      </c>
    </row>
    <row r="6" spans="1:16" x14ac:dyDescent="0.45">
      <c r="A6" s="1" t="s">
        <v>974</v>
      </c>
      <c r="B6" s="1">
        <v>508560</v>
      </c>
      <c r="C6" s="1">
        <v>34030</v>
      </c>
      <c r="D6" s="1" t="s">
        <v>975</v>
      </c>
      <c r="E6" s="1" t="s">
        <v>976</v>
      </c>
      <c r="F6" s="1" t="s">
        <v>977</v>
      </c>
      <c r="G6" s="1" t="s">
        <v>978</v>
      </c>
      <c r="H6" s="1" t="s">
        <v>979</v>
      </c>
      <c r="I6" s="1" t="s">
        <v>980</v>
      </c>
      <c r="J6" s="1" t="s">
        <v>981</v>
      </c>
      <c r="K6" s="1">
        <v>216827</v>
      </c>
      <c r="L6" s="1">
        <v>19534</v>
      </c>
      <c r="M6" s="1">
        <v>7694</v>
      </c>
      <c r="N6" s="1" t="s">
        <v>982</v>
      </c>
      <c r="O6" s="1" t="s">
        <v>983</v>
      </c>
      <c r="P6" s="1">
        <v>2788</v>
      </c>
    </row>
    <row r="7" spans="1:16" x14ac:dyDescent="0.45">
      <c r="A7" s="1" t="s">
        <v>984</v>
      </c>
      <c r="B7" s="1">
        <v>448674</v>
      </c>
      <c r="C7" s="1">
        <v>55262</v>
      </c>
      <c r="D7" s="1" t="s">
        <v>985</v>
      </c>
      <c r="E7" s="1" t="s">
        <v>986</v>
      </c>
      <c r="F7" s="1" t="s">
        <v>987</v>
      </c>
      <c r="G7" s="1" t="s">
        <v>988</v>
      </c>
      <c r="H7" s="1" t="s">
        <v>989</v>
      </c>
      <c r="I7" s="1" t="s">
        <v>990</v>
      </c>
      <c r="J7" s="1" t="s">
        <v>991</v>
      </c>
      <c r="K7" s="1">
        <v>342372</v>
      </c>
      <c r="L7" s="1">
        <v>11181</v>
      </c>
      <c r="M7" s="1">
        <v>3604</v>
      </c>
      <c r="N7" s="1" t="s">
        <v>992</v>
      </c>
      <c r="O7" s="1" t="s">
        <v>993</v>
      </c>
      <c r="P7" s="1">
        <v>3882</v>
      </c>
    </row>
    <row r="8" spans="1:16" x14ac:dyDescent="0.45">
      <c r="A8" s="1" t="s">
        <v>994</v>
      </c>
      <c r="B8" s="1">
        <v>519405</v>
      </c>
      <c r="C8" s="1">
        <v>51826</v>
      </c>
      <c r="D8" s="1" t="s">
        <v>995</v>
      </c>
      <c r="E8" s="1" t="s">
        <v>996</v>
      </c>
      <c r="F8" s="1" t="s">
        <v>997</v>
      </c>
      <c r="G8" s="1" t="s">
        <v>998</v>
      </c>
      <c r="H8" s="1" t="s">
        <v>999</v>
      </c>
      <c r="I8" s="1" t="s">
        <v>1000</v>
      </c>
      <c r="J8" s="1" t="s">
        <v>1001</v>
      </c>
      <c r="K8" s="1">
        <v>396899</v>
      </c>
      <c r="L8" s="1">
        <v>10434</v>
      </c>
      <c r="M8" s="1">
        <v>3111</v>
      </c>
      <c r="N8" s="1" t="s">
        <v>1002</v>
      </c>
      <c r="O8" s="1" t="s">
        <v>1003</v>
      </c>
      <c r="P8" s="1">
        <v>4679</v>
      </c>
    </row>
    <row r="11" spans="1:16" x14ac:dyDescent="0.45">
      <c r="B11" t="s">
        <v>215</v>
      </c>
      <c r="C11" t="s">
        <v>216</v>
      </c>
    </row>
    <row r="12" spans="1:16" x14ac:dyDescent="0.45">
      <c r="A12">
        <v>2006</v>
      </c>
      <c r="B12" s="10"/>
      <c r="C12" s="10"/>
    </row>
    <row r="13" spans="1:16" x14ac:dyDescent="0.45">
      <c r="A13">
        <v>2007</v>
      </c>
      <c r="B13" s="10"/>
      <c r="C13" s="10"/>
    </row>
    <row r="14" spans="1:16" x14ac:dyDescent="0.45">
      <c r="A14">
        <v>2008</v>
      </c>
      <c r="B14" s="10"/>
      <c r="C14" s="10"/>
    </row>
    <row r="15" spans="1:16" x14ac:dyDescent="0.45">
      <c r="A15">
        <v>2009</v>
      </c>
      <c r="B15" s="10"/>
      <c r="C15" s="10"/>
    </row>
    <row r="16" spans="1:16" x14ac:dyDescent="0.45">
      <c r="A16">
        <v>2010</v>
      </c>
      <c r="B16" s="1" t="s">
        <v>945</v>
      </c>
      <c r="C16" s="1" t="s">
        <v>946</v>
      </c>
    </row>
    <row r="17" spans="1:3" x14ac:dyDescent="0.45">
      <c r="A17">
        <v>2011</v>
      </c>
      <c r="B17" s="1" t="s">
        <v>955</v>
      </c>
      <c r="C17" s="1" t="s">
        <v>956</v>
      </c>
    </row>
    <row r="18" spans="1:3" x14ac:dyDescent="0.45">
      <c r="A18">
        <v>2012</v>
      </c>
      <c r="B18" s="1" t="s">
        <v>975</v>
      </c>
      <c r="C18" s="1" t="s">
        <v>976</v>
      </c>
    </row>
    <row r="19" spans="1:3" x14ac:dyDescent="0.45">
      <c r="A19">
        <v>2013</v>
      </c>
      <c r="B19" s="10"/>
      <c r="C19" s="10"/>
    </row>
    <row r="20" spans="1:3" x14ac:dyDescent="0.45">
      <c r="A20">
        <v>2014</v>
      </c>
      <c r="B20" s="10"/>
      <c r="C20" s="10"/>
    </row>
    <row r="21" spans="1:3" x14ac:dyDescent="0.45">
      <c r="A21">
        <v>2015</v>
      </c>
      <c r="B21" s="1" t="s">
        <v>985</v>
      </c>
      <c r="C21" s="1" t="s">
        <v>986</v>
      </c>
    </row>
    <row r="22" spans="1:3" x14ac:dyDescent="0.45">
      <c r="A22">
        <v>2016</v>
      </c>
      <c r="B22" s="10"/>
      <c r="C22" s="10"/>
    </row>
    <row r="23" spans="1:3" x14ac:dyDescent="0.45">
      <c r="A23">
        <v>2017</v>
      </c>
      <c r="B23" s="10"/>
      <c r="C23" s="10"/>
    </row>
    <row r="24" spans="1:3" x14ac:dyDescent="0.45">
      <c r="A24">
        <v>2018</v>
      </c>
      <c r="B24" s="1" t="s">
        <v>995</v>
      </c>
      <c r="C24" s="1" t="s">
        <v>996</v>
      </c>
    </row>
    <row r="25" spans="1:3" x14ac:dyDescent="0.45">
      <c r="A25">
        <v>2019</v>
      </c>
      <c r="B25" s="10"/>
      <c r="C25" s="10"/>
    </row>
    <row r="26" spans="1:3" x14ac:dyDescent="0.45">
      <c r="A26">
        <v>2020</v>
      </c>
      <c r="B26" s="10"/>
      <c r="C26" s="10"/>
    </row>
    <row r="27" spans="1:3" x14ac:dyDescent="0.45">
      <c r="A27">
        <v>2021</v>
      </c>
      <c r="B27" s="1" t="s">
        <v>965</v>
      </c>
      <c r="C27" s="1" t="s">
        <v>966</v>
      </c>
    </row>
    <row r="28" spans="1:3" x14ac:dyDescent="0.45">
      <c r="A28">
        <v>2022</v>
      </c>
      <c r="B28" s="10"/>
      <c r="C28" s="10"/>
    </row>
    <row r="29" spans="1:3" x14ac:dyDescent="0.45">
      <c r="A29">
        <v>2023</v>
      </c>
      <c r="B29" s="1" t="s">
        <v>935</v>
      </c>
      <c r="C29" s="1" t="s">
        <v>936</v>
      </c>
    </row>
    <row r="30" spans="1:3" x14ac:dyDescent="0.45">
      <c r="A30">
        <v>2024</v>
      </c>
      <c r="B30" s="10"/>
      <c r="C30" s="10"/>
    </row>
    <row r="33" spans="1:16" x14ac:dyDescent="0.4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</row>
    <row r="34" spans="1:16" x14ac:dyDescent="0.45">
      <c r="A34">
        <v>2006</v>
      </c>
    </row>
    <row r="35" spans="1:16" x14ac:dyDescent="0.45">
      <c r="A35">
        <v>2007</v>
      </c>
    </row>
    <row r="36" spans="1:16" x14ac:dyDescent="0.45">
      <c r="A36">
        <v>2008</v>
      </c>
    </row>
    <row r="37" spans="1:16" x14ac:dyDescent="0.45">
      <c r="A37">
        <v>2009</v>
      </c>
    </row>
    <row r="38" spans="1:16" x14ac:dyDescent="0.45">
      <c r="A38" s="1" t="s">
        <v>944</v>
      </c>
      <c r="B38" s="1">
        <v>424673</v>
      </c>
      <c r="C38" s="1">
        <v>53599</v>
      </c>
      <c r="D38" s="1" t="s">
        <v>945</v>
      </c>
      <c r="E38" s="1" t="s">
        <v>946</v>
      </c>
      <c r="F38" s="1" t="s">
        <v>947</v>
      </c>
      <c r="G38" s="1" t="s">
        <v>948</v>
      </c>
      <c r="H38" s="1" t="s">
        <v>949</v>
      </c>
      <c r="I38" s="1" t="s">
        <v>950</v>
      </c>
      <c r="J38" s="1" t="s">
        <v>951</v>
      </c>
      <c r="K38" s="1">
        <v>329153</v>
      </c>
      <c r="L38" s="1">
        <v>8765</v>
      </c>
      <c r="M38" s="1">
        <v>2840</v>
      </c>
      <c r="N38" s="1" t="s">
        <v>952</v>
      </c>
      <c r="O38" s="1" t="s">
        <v>953</v>
      </c>
      <c r="P38" s="1">
        <v>4695</v>
      </c>
    </row>
    <row r="39" spans="1:16" x14ac:dyDescent="0.45">
      <c r="A39" s="1" t="s">
        <v>954</v>
      </c>
      <c r="B39" s="1">
        <v>634911</v>
      </c>
      <c r="C39" s="1">
        <v>82186</v>
      </c>
      <c r="D39" s="1" t="s">
        <v>955</v>
      </c>
      <c r="E39" s="1" t="s">
        <v>956</v>
      </c>
      <c r="F39" s="1" t="s">
        <v>957</v>
      </c>
      <c r="G39" s="1" t="s">
        <v>958</v>
      </c>
      <c r="H39" s="1" t="s">
        <v>959</v>
      </c>
      <c r="I39" s="1" t="s">
        <v>960</v>
      </c>
      <c r="J39" s="1" t="s">
        <v>961</v>
      </c>
      <c r="K39" s="1">
        <v>496940</v>
      </c>
      <c r="L39" s="1">
        <v>11155</v>
      </c>
      <c r="M39" s="1">
        <v>3606</v>
      </c>
      <c r="N39" s="1" t="s">
        <v>962</v>
      </c>
      <c r="O39" s="1" t="s">
        <v>963</v>
      </c>
      <c r="P39" s="1">
        <v>4859</v>
      </c>
    </row>
    <row r="40" spans="1:16" x14ac:dyDescent="0.45">
      <c r="A40" s="1" t="s">
        <v>974</v>
      </c>
      <c r="B40" s="1">
        <v>508560</v>
      </c>
      <c r="C40" s="1">
        <v>34030</v>
      </c>
      <c r="D40" s="1" t="s">
        <v>975</v>
      </c>
      <c r="E40" s="1" t="s">
        <v>976</v>
      </c>
      <c r="F40" s="1" t="s">
        <v>977</v>
      </c>
      <c r="G40" s="1" t="s">
        <v>978</v>
      </c>
      <c r="H40" s="1" t="s">
        <v>979</v>
      </c>
      <c r="I40" s="1" t="s">
        <v>980</v>
      </c>
      <c r="J40" s="1" t="s">
        <v>981</v>
      </c>
      <c r="K40" s="1">
        <v>216827</v>
      </c>
      <c r="L40" s="1">
        <v>19534</v>
      </c>
      <c r="M40" s="1">
        <v>7694</v>
      </c>
      <c r="N40" s="1" t="s">
        <v>982</v>
      </c>
      <c r="O40" s="1" t="s">
        <v>983</v>
      </c>
      <c r="P40" s="1">
        <v>2788</v>
      </c>
    </row>
    <row r="41" spans="1:16" x14ac:dyDescent="0.45">
      <c r="A41">
        <v>2013</v>
      </c>
    </row>
    <row r="42" spans="1:16" x14ac:dyDescent="0.45">
      <c r="A42">
        <v>2014</v>
      </c>
    </row>
    <row r="43" spans="1:16" x14ac:dyDescent="0.45">
      <c r="A43" s="1" t="s">
        <v>984</v>
      </c>
      <c r="B43" s="1">
        <v>448674</v>
      </c>
      <c r="C43" s="1">
        <v>55262</v>
      </c>
      <c r="D43" s="1" t="s">
        <v>985</v>
      </c>
      <c r="E43" s="1" t="s">
        <v>986</v>
      </c>
      <c r="F43" s="1" t="s">
        <v>987</v>
      </c>
      <c r="G43" s="1" t="s">
        <v>988</v>
      </c>
      <c r="H43" s="1" t="s">
        <v>989</v>
      </c>
      <c r="I43" s="1" t="s">
        <v>990</v>
      </c>
      <c r="J43" s="1" t="s">
        <v>991</v>
      </c>
      <c r="K43" s="1">
        <v>342372</v>
      </c>
      <c r="L43" s="1">
        <v>11181</v>
      </c>
      <c r="M43" s="1">
        <v>3604</v>
      </c>
      <c r="N43" s="1" t="s">
        <v>992</v>
      </c>
      <c r="O43" s="1" t="s">
        <v>993</v>
      </c>
      <c r="P43" s="1">
        <v>3882</v>
      </c>
    </row>
    <row r="44" spans="1:16" x14ac:dyDescent="0.45">
      <c r="A44">
        <v>2016</v>
      </c>
    </row>
    <row r="45" spans="1:16" x14ac:dyDescent="0.45">
      <c r="A45">
        <v>2017</v>
      </c>
    </row>
    <row r="46" spans="1:16" x14ac:dyDescent="0.45">
      <c r="A46" s="1" t="s">
        <v>994</v>
      </c>
      <c r="B46" s="1">
        <v>519405</v>
      </c>
      <c r="C46" s="1">
        <v>51826</v>
      </c>
      <c r="D46" s="1" t="s">
        <v>995</v>
      </c>
      <c r="E46" s="1" t="s">
        <v>996</v>
      </c>
      <c r="F46" s="1" t="s">
        <v>997</v>
      </c>
      <c r="G46" s="1" t="s">
        <v>998</v>
      </c>
      <c r="H46" s="1" t="s">
        <v>999</v>
      </c>
      <c r="I46" s="1" t="s">
        <v>1000</v>
      </c>
      <c r="J46" s="1" t="s">
        <v>1001</v>
      </c>
      <c r="K46" s="1">
        <v>396899</v>
      </c>
      <c r="L46" s="1">
        <v>10434</v>
      </c>
      <c r="M46" s="1">
        <v>3111</v>
      </c>
      <c r="N46" s="1" t="s">
        <v>1002</v>
      </c>
      <c r="O46" s="1" t="s">
        <v>1003</v>
      </c>
      <c r="P46" s="1">
        <v>4679</v>
      </c>
    </row>
    <row r="47" spans="1:16" x14ac:dyDescent="0.45">
      <c r="A47">
        <v>2019</v>
      </c>
    </row>
    <row r="48" spans="1:16" x14ac:dyDescent="0.45">
      <c r="A48">
        <v>2020</v>
      </c>
    </row>
    <row r="49" spans="1:16" x14ac:dyDescent="0.45">
      <c r="A49" s="1" t="s">
        <v>964</v>
      </c>
      <c r="B49" s="1">
        <v>599039</v>
      </c>
      <c r="C49" s="1">
        <v>67815</v>
      </c>
      <c r="D49" s="1" t="s">
        <v>965</v>
      </c>
      <c r="E49" s="1" t="s">
        <v>966</v>
      </c>
      <c r="F49" s="1" t="s">
        <v>967</v>
      </c>
      <c r="G49" s="1" t="s">
        <v>968</v>
      </c>
      <c r="H49" s="1" t="s">
        <v>969</v>
      </c>
      <c r="I49" s="1" t="s">
        <v>970</v>
      </c>
      <c r="J49" s="1" t="s">
        <v>971</v>
      </c>
      <c r="K49" s="1">
        <v>437660</v>
      </c>
      <c r="L49" s="1">
        <v>28732</v>
      </c>
      <c r="M49" s="1">
        <v>9077</v>
      </c>
      <c r="N49" s="1" t="s">
        <v>972</v>
      </c>
      <c r="O49" s="1" t="s">
        <v>973</v>
      </c>
      <c r="P49" s="1">
        <v>5063</v>
      </c>
    </row>
    <row r="50" spans="1:16" x14ac:dyDescent="0.45">
      <c r="A50">
        <v>2022</v>
      </c>
    </row>
    <row r="51" spans="1:16" x14ac:dyDescent="0.45">
      <c r="A51" s="1" t="s">
        <v>934</v>
      </c>
      <c r="B51" s="1">
        <v>701600</v>
      </c>
      <c r="C51" s="1">
        <v>77469</v>
      </c>
      <c r="D51" s="1" t="s">
        <v>935</v>
      </c>
      <c r="E51" s="1" t="s">
        <v>936</v>
      </c>
      <c r="F51" s="1" t="s">
        <v>937</v>
      </c>
      <c r="G51" s="1" t="s">
        <v>938</v>
      </c>
      <c r="H51" s="1" t="s">
        <v>939</v>
      </c>
      <c r="I51" s="1" t="s">
        <v>940</v>
      </c>
      <c r="J51" s="1" t="s">
        <v>941</v>
      </c>
      <c r="K51" s="1">
        <v>510863</v>
      </c>
      <c r="L51" s="1">
        <v>34450</v>
      </c>
      <c r="M51" s="1">
        <v>10875</v>
      </c>
      <c r="N51" s="1" t="s">
        <v>942</v>
      </c>
      <c r="O51" s="1" t="s">
        <v>943</v>
      </c>
      <c r="P51" s="1">
        <v>5314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2"/>
  <sheetViews>
    <sheetView topLeftCell="A29" workbookViewId="0">
      <selection activeCell="J34" sqref="J34:J52"/>
    </sheetView>
  </sheetViews>
  <sheetFormatPr defaultColWidth="10.85546875" defaultRowHeight="15.9" x14ac:dyDescent="0.45"/>
  <cols>
    <col min="1" max="1" width="44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1132</v>
      </c>
      <c r="B2" s="1">
        <v>426905</v>
      </c>
      <c r="C2" s="1">
        <v>53551</v>
      </c>
      <c r="D2" s="1" t="s">
        <v>1133</v>
      </c>
      <c r="E2" s="1" t="s">
        <v>1134</v>
      </c>
      <c r="F2" s="1" t="s">
        <v>1135</v>
      </c>
      <c r="G2" s="1" t="s">
        <v>1136</v>
      </c>
      <c r="H2" s="1" t="s">
        <v>1137</v>
      </c>
      <c r="I2" s="1" t="s">
        <v>1138</v>
      </c>
      <c r="J2" s="1" t="s">
        <v>1139</v>
      </c>
      <c r="K2" s="1">
        <v>326429</v>
      </c>
      <c r="L2" s="1">
        <v>16650</v>
      </c>
      <c r="M2" s="1">
        <v>5328</v>
      </c>
      <c r="N2" s="1" t="s">
        <v>1140</v>
      </c>
      <c r="O2" s="1" t="s">
        <v>1141</v>
      </c>
      <c r="P2" s="1">
        <v>4384</v>
      </c>
    </row>
    <row r="3" spans="1:16" x14ac:dyDescent="0.45">
      <c r="A3" s="1" t="s">
        <v>1142</v>
      </c>
      <c r="B3" s="1">
        <v>381832</v>
      </c>
      <c r="C3" s="1">
        <v>45491</v>
      </c>
      <c r="D3" s="1" t="s">
        <v>1143</v>
      </c>
      <c r="E3" s="1" t="s">
        <v>1144</v>
      </c>
      <c r="F3" s="1" t="s">
        <v>1145</v>
      </c>
      <c r="G3" s="1" t="s">
        <v>1146</v>
      </c>
      <c r="H3" s="1" t="s">
        <v>1147</v>
      </c>
      <c r="I3" s="1" t="s">
        <v>1148</v>
      </c>
      <c r="J3" s="1" t="s">
        <v>1149</v>
      </c>
      <c r="K3" s="1">
        <v>287740</v>
      </c>
      <c r="L3" s="1">
        <v>19981</v>
      </c>
      <c r="M3" s="1">
        <v>5860</v>
      </c>
      <c r="N3" s="1" t="s">
        <v>1150</v>
      </c>
      <c r="O3" s="1" t="s">
        <v>1151</v>
      </c>
      <c r="P3" s="1">
        <v>4795</v>
      </c>
    </row>
    <row r="4" spans="1:16" x14ac:dyDescent="0.45">
      <c r="A4" s="1" t="s">
        <v>1152</v>
      </c>
      <c r="B4" s="1">
        <v>498039</v>
      </c>
      <c r="C4" s="1">
        <v>62808</v>
      </c>
      <c r="D4" s="1" t="s">
        <v>1153</v>
      </c>
      <c r="E4" s="1" t="s">
        <v>1154</v>
      </c>
      <c r="F4" s="1" t="s">
        <v>1155</v>
      </c>
      <c r="G4" s="1" t="s">
        <v>1156</v>
      </c>
      <c r="H4" s="1" t="s">
        <v>1157</v>
      </c>
      <c r="I4" s="1" t="s">
        <v>1158</v>
      </c>
      <c r="J4" s="1" t="s">
        <v>1159</v>
      </c>
      <c r="K4" s="1">
        <v>388923</v>
      </c>
      <c r="L4" s="1">
        <v>15562</v>
      </c>
      <c r="M4" s="1">
        <v>4545</v>
      </c>
      <c r="N4" s="1" t="s">
        <v>1160</v>
      </c>
      <c r="O4" s="1" t="s">
        <v>1161</v>
      </c>
      <c r="P4" s="1">
        <v>5430</v>
      </c>
    </row>
    <row r="5" spans="1:16" x14ac:dyDescent="0.45">
      <c r="A5" s="1" t="s">
        <v>1162</v>
      </c>
      <c r="B5" s="1">
        <v>408053</v>
      </c>
      <c r="C5" s="1">
        <v>48445</v>
      </c>
      <c r="D5" s="1" t="s">
        <v>1163</v>
      </c>
      <c r="E5" s="1" t="s">
        <v>1164</v>
      </c>
      <c r="F5" s="1" t="s">
        <v>1165</v>
      </c>
      <c r="G5" s="1" t="s">
        <v>1166</v>
      </c>
      <c r="H5" s="1" t="s">
        <v>1167</v>
      </c>
      <c r="I5" s="1" t="s">
        <v>1168</v>
      </c>
      <c r="J5" s="1" t="s">
        <v>1169</v>
      </c>
      <c r="K5" s="1">
        <v>317836</v>
      </c>
      <c r="L5" s="1">
        <v>12282</v>
      </c>
      <c r="M5" s="1">
        <v>3855</v>
      </c>
      <c r="N5" s="1" t="s">
        <v>1170</v>
      </c>
      <c r="O5" s="1" t="s">
        <v>1171</v>
      </c>
      <c r="P5" s="1">
        <v>4610</v>
      </c>
    </row>
    <row r="6" spans="1:16" x14ac:dyDescent="0.45">
      <c r="A6" s="1" t="s">
        <v>1172</v>
      </c>
      <c r="B6" s="1">
        <v>611816</v>
      </c>
      <c r="C6" s="1">
        <v>75032</v>
      </c>
      <c r="D6" s="1" t="s">
        <v>1173</v>
      </c>
      <c r="E6" s="1" t="s">
        <v>1174</v>
      </c>
      <c r="F6" s="1" t="s">
        <v>1175</v>
      </c>
      <c r="G6" s="1" t="s">
        <v>1176</v>
      </c>
      <c r="H6" s="1" t="s">
        <v>1177</v>
      </c>
      <c r="I6" s="1" t="s">
        <v>1178</v>
      </c>
      <c r="J6" s="1" t="s">
        <v>1179</v>
      </c>
      <c r="K6" s="1">
        <v>468861</v>
      </c>
      <c r="L6" s="1">
        <v>20871</v>
      </c>
      <c r="M6" s="1">
        <v>7473</v>
      </c>
      <c r="N6" s="1" t="s">
        <v>1180</v>
      </c>
      <c r="O6" s="1" t="s">
        <v>1181</v>
      </c>
      <c r="P6" s="1">
        <v>4999</v>
      </c>
    </row>
    <row r="7" spans="1:16" x14ac:dyDescent="0.45">
      <c r="A7" s="1" t="s">
        <v>1182</v>
      </c>
      <c r="B7" s="1">
        <v>462115</v>
      </c>
      <c r="C7" s="1">
        <v>59793</v>
      </c>
      <c r="D7" s="1" t="s">
        <v>1183</v>
      </c>
      <c r="E7" s="1" t="s">
        <v>1184</v>
      </c>
      <c r="F7" s="1" t="s">
        <v>1185</v>
      </c>
      <c r="G7" s="1" t="s">
        <v>1186</v>
      </c>
      <c r="H7" s="1" t="s">
        <v>1187</v>
      </c>
      <c r="I7" s="1" t="s">
        <v>1188</v>
      </c>
      <c r="J7" s="1" t="s">
        <v>1189</v>
      </c>
      <c r="K7" s="1">
        <v>356725</v>
      </c>
      <c r="L7" s="1">
        <v>13479</v>
      </c>
      <c r="M7" s="1">
        <v>4438</v>
      </c>
      <c r="N7" s="1" t="s">
        <v>1190</v>
      </c>
      <c r="O7" s="1" t="s">
        <v>1191</v>
      </c>
      <c r="P7" s="1">
        <v>4701</v>
      </c>
    </row>
    <row r="11" spans="1:16" x14ac:dyDescent="0.45">
      <c r="B11" t="s">
        <v>215</v>
      </c>
      <c r="C11" t="s">
        <v>216</v>
      </c>
    </row>
    <row r="12" spans="1:16" x14ac:dyDescent="0.45">
      <c r="A12">
        <v>2006</v>
      </c>
      <c r="B12" s="10"/>
      <c r="C12" s="10"/>
    </row>
    <row r="13" spans="1:16" x14ac:dyDescent="0.45">
      <c r="A13">
        <v>2007</v>
      </c>
      <c r="B13" s="10"/>
      <c r="C13" s="10"/>
    </row>
    <row r="14" spans="1:16" x14ac:dyDescent="0.45">
      <c r="A14">
        <v>2008</v>
      </c>
      <c r="B14" s="10"/>
      <c r="C14" s="10"/>
    </row>
    <row r="15" spans="1:16" x14ac:dyDescent="0.45">
      <c r="A15">
        <v>2009</v>
      </c>
      <c r="B15" s="10"/>
      <c r="C15" s="10"/>
    </row>
    <row r="16" spans="1:16" x14ac:dyDescent="0.45">
      <c r="A16">
        <v>2010</v>
      </c>
      <c r="B16" s="10"/>
      <c r="C16" s="10"/>
    </row>
    <row r="17" spans="1:3" x14ac:dyDescent="0.45">
      <c r="A17">
        <v>2011</v>
      </c>
      <c r="B17" s="1" t="s">
        <v>1173</v>
      </c>
      <c r="C17" s="1" t="s">
        <v>1174</v>
      </c>
    </row>
    <row r="18" spans="1:3" x14ac:dyDescent="0.45">
      <c r="A18">
        <v>2012</v>
      </c>
      <c r="B18" s="10"/>
      <c r="C18" s="10"/>
    </row>
    <row r="19" spans="1:3" x14ac:dyDescent="0.45">
      <c r="A19">
        <v>2013</v>
      </c>
      <c r="B19" s="1" t="s">
        <v>1183</v>
      </c>
      <c r="C19" s="1" t="s">
        <v>1184</v>
      </c>
    </row>
    <row r="20" spans="1:3" x14ac:dyDescent="0.45">
      <c r="A20">
        <v>2014</v>
      </c>
      <c r="B20" s="10"/>
      <c r="C20" s="10"/>
    </row>
    <row r="21" spans="1:3" x14ac:dyDescent="0.45">
      <c r="A21">
        <v>2015</v>
      </c>
      <c r="B21" s="1" t="s">
        <v>1153</v>
      </c>
      <c r="C21" s="1" t="s">
        <v>1154</v>
      </c>
    </row>
    <row r="22" spans="1:3" x14ac:dyDescent="0.45">
      <c r="A22">
        <v>2016</v>
      </c>
      <c r="B22" s="10"/>
      <c r="C22" s="10"/>
    </row>
    <row r="23" spans="1:3" x14ac:dyDescent="0.45">
      <c r="A23">
        <v>2017</v>
      </c>
      <c r="B23" s="1" t="s">
        <v>1133</v>
      </c>
      <c r="C23" s="1" t="s">
        <v>1134</v>
      </c>
    </row>
    <row r="24" spans="1:3" x14ac:dyDescent="0.45">
      <c r="A24">
        <v>2018</v>
      </c>
      <c r="B24" s="10"/>
      <c r="C24" s="10"/>
    </row>
    <row r="25" spans="1:3" x14ac:dyDescent="0.45">
      <c r="A25">
        <v>2019</v>
      </c>
      <c r="B25" s="1" t="s">
        <v>1163</v>
      </c>
      <c r="C25" s="1" t="s">
        <v>1164</v>
      </c>
    </row>
    <row r="26" spans="1:3" x14ac:dyDescent="0.45">
      <c r="A26">
        <v>2020</v>
      </c>
      <c r="B26" s="10"/>
      <c r="C26" s="10"/>
    </row>
    <row r="27" spans="1:3" x14ac:dyDescent="0.45">
      <c r="A27">
        <v>2021</v>
      </c>
      <c r="B27" s="10"/>
      <c r="C27" s="10"/>
    </row>
    <row r="28" spans="1:3" x14ac:dyDescent="0.45">
      <c r="A28">
        <v>2022</v>
      </c>
      <c r="B28" s="1" t="s">
        <v>1143</v>
      </c>
      <c r="C28" s="1" t="s">
        <v>1144</v>
      </c>
    </row>
    <row r="29" spans="1:3" x14ac:dyDescent="0.45">
      <c r="A29">
        <v>2023</v>
      </c>
      <c r="B29" s="10"/>
      <c r="C29" s="10"/>
    </row>
    <row r="30" spans="1:3" x14ac:dyDescent="0.45">
      <c r="A30">
        <v>2024</v>
      </c>
      <c r="B30" s="10"/>
      <c r="C30" s="10"/>
    </row>
    <row r="33" spans="1:16" x14ac:dyDescent="0.4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</row>
    <row r="34" spans="1:16" x14ac:dyDescent="0.45">
      <c r="A34">
        <v>2006</v>
      </c>
      <c r="B34" s="10"/>
      <c r="G34" s="10"/>
      <c r="J34" s="10"/>
    </row>
    <row r="35" spans="1:16" x14ac:dyDescent="0.45">
      <c r="A35">
        <v>2007</v>
      </c>
      <c r="B35" s="10"/>
      <c r="G35" s="10"/>
      <c r="J35" s="10"/>
    </row>
    <row r="36" spans="1:16" x14ac:dyDescent="0.45">
      <c r="A36">
        <v>2008</v>
      </c>
      <c r="B36" s="10"/>
      <c r="G36" s="10"/>
      <c r="J36" s="10"/>
    </row>
    <row r="37" spans="1:16" x14ac:dyDescent="0.45">
      <c r="A37">
        <v>2009</v>
      </c>
      <c r="B37" s="10"/>
      <c r="G37" s="10"/>
      <c r="J37" s="10"/>
    </row>
    <row r="38" spans="1:16" x14ac:dyDescent="0.45">
      <c r="A38">
        <v>2010</v>
      </c>
      <c r="B38" s="10"/>
      <c r="G38" s="10"/>
      <c r="J38" s="10"/>
    </row>
    <row r="39" spans="1:16" x14ac:dyDescent="0.45">
      <c r="A39" s="1" t="s">
        <v>1172</v>
      </c>
      <c r="B39" s="1">
        <v>611816</v>
      </c>
      <c r="C39" s="1">
        <v>75032</v>
      </c>
      <c r="D39" s="1" t="s">
        <v>1173</v>
      </c>
      <c r="E39" s="1" t="s">
        <v>1174</v>
      </c>
      <c r="F39" s="1" t="s">
        <v>1175</v>
      </c>
      <c r="G39" s="1" t="s">
        <v>1176</v>
      </c>
      <c r="H39" s="1" t="s">
        <v>1177</v>
      </c>
      <c r="I39" s="1" t="s">
        <v>1178</v>
      </c>
      <c r="J39" s="1" t="s">
        <v>1179</v>
      </c>
      <c r="K39" s="1">
        <v>468861</v>
      </c>
      <c r="L39" s="1">
        <v>20871</v>
      </c>
      <c r="M39" s="1">
        <v>7473</v>
      </c>
      <c r="N39" s="1" t="s">
        <v>1180</v>
      </c>
      <c r="O39" s="1" t="s">
        <v>1181</v>
      </c>
      <c r="P39" s="1">
        <v>4999</v>
      </c>
    </row>
    <row r="40" spans="1:16" x14ac:dyDescent="0.45">
      <c r="A40">
        <v>2012</v>
      </c>
      <c r="B40" s="10"/>
      <c r="G40" s="10"/>
      <c r="J40" s="10"/>
    </row>
    <row r="41" spans="1:16" x14ac:dyDescent="0.45">
      <c r="A41" s="1" t="s">
        <v>1182</v>
      </c>
      <c r="B41" s="1">
        <v>462115</v>
      </c>
      <c r="C41" s="1">
        <v>59793</v>
      </c>
      <c r="D41" s="1" t="s">
        <v>1183</v>
      </c>
      <c r="E41" s="1" t="s">
        <v>1184</v>
      </c>
      <c r="F41" s="1" t="s">
        <v>1185</v>
      </c>
      <c r="G41" s="1" t="s">
        <v>1186</v>
      </c>
      <c r="H41" s="1" t="s">
        <v>1187</v>
      </c>
      <c r="I41" s="1" t="s">
        <v>1188</v>
      </c>
      <c r="J41" s="1" t="s">
        <v>1189</v>
      </c>
      <c r="K41" s="1">
        <v>356725</v>
      </c>
      <c r="L41" s="1">
        <v>13479</v>
      </c>
      <c r="M41" s="1">
        <v>4438</v>
      </c>
      <c r="N41" s="1" t="s">
        <v>1190</v>
      </c>
      <c r="O41" s="1" t="s">
        <v>1191</v>
      </c>
      <c r="P41" s="1">
        <v>4701</v>
      </c>
    </row>
    <row r="42" spans="1:16" x14ac:dyDescent="0.45">
      <c r="A42">
        <v>2014</v>
      </c>
      <c r="B42" s="10"/>
      <c r="G42" s="10"/>
      <c r="J42" s="10"/>
    </row>
    <row r="43" spans="1:16" x14ac:dyDescent="0.45">
      <c r="A43" s="1" t="s">
        <v>1152</v>
      </c>
      <c r="B43" s="1">
        <v>498039</v>
      </c>
      <c r="C43" s="1">
        <v>62808</v>
      </c>
      <c r="D43" s="1" t="s">
        <v>1153</v>
      </c>
      <c r="E43" s="1" t="s">
        <v>1154</v>
      </c>
      <c r="F43" s="1" t="s">
        <v>1155</v>
      </c>
      <c r="G43" s="1" t="s">
        <v>1156</v>
      </c>
      <c r="H43" s="1" t="s">
        <v>1157</v>
      </c>
      <c r="I43" s="1" t="s">
        <v>1158</v>
      </c>
      <c r="J43" s="1" t="s">
        <v>1159</v>
      </c>
      <c r="K43" s="1">
        <v>388923</v>
      </c>
      <c r="L43" s="1">
        <v>15562</v>
      </c>
      <c r="M43" s="1">
        <v>4545</v>
      </c>
      <c r="N43" s="1" t="s">
        <v>1160</v>
      </c>
      <c r="O43" s="1" t="s">
        <v>1161</v>
      </c>
      <c r="P43" s="1">
        <v>5430</v>
      </c>
    </row>
    <row r="44" spans="1:16" x14ac:dyDescent="0.45">
      <c r="A44">
        <v>2016</v>
      </c>
      <c r="B44" s="10"/>
      <c r="G44" s="10"/>
      <c r="J44" s="10"/>
    </row>
    <row r="45" spans="1:16" x14ac:dyDescent="0.45">
      <c r="A45" s="1" t="s">
        <v>1132</v>
      </c>
      <c r="B45" s="1">
        <v>426905</v>
      </c>
      <c r="C45" s="1">
        <v>53551</v>
      </c>
      <c r="D45" s="1" t="s">
        <v>1133</v>
      </c>
      <c r="E45" s="1" t="s">
        <v>1134</v>
      </c>
      <c r="F45" s="1" t="s">
        <v>1135</v>
      </c>
      <c r="G45" s="1" t="s">
        <v>1136</v>
      </c>
      <c r="H45" s="1" t="s">
        <v>1137</v>
      </c>
      <c r="I45" s="1" t="s">
        <v>1138</v>
      </c>
      <c r="J45" s="1" t="s">
        <v>1139</v>
      </c>
      <c r="K45" s="1">
        <v>326429</v>
      </c>
      <c r="L45" s="1">
        <v>16650</v>
      </c>
      <c r="M45" s="1">
        <v>5328</v>
      </c>
      <c r="N45" s="1" t="s">
        <v>1140</v>
      </c>
      <c r="O45" s="1" t="s">
        <v>1141</v>
      </c>
      <c r="P45" s="1">
        <v>4384</v>
      </c>
    </row>
    <row r="46" spans="1:16" x14ac:dyDescent="0.45">
      <c r="A46">
        <v>2018</v>
      </c>
      <c r="B46" s="10"/>
      <c r="G46" s="10"/>
      <c r="J46" s="10"/>
    </row>
    <row r="47" spans="1:16" x14ac:dyDescent="0.45">
      <c r="A47" s="1" t="s">
        <v>1162</v>
      </c>
      <c r="B47" s="1">
        <v>408053</v>
      </c>
      <c r="C47" s="1">
        <v>48445</v>
      </c>
      <c r="D47" s="1" t="s">
        <v>1163</v>
      </c>
      <c r="E47" s="1" t="s">
        <v>1164</v>
      </c>
      <c r="F47" s="1" t="s">
        <v>1165</v>
      </c>
      <c r="G47" s="1" t="s">
        <v>1166</v>
      </c>
      <c r="H47" s="1" t="s">
        <v>1167</v>
      </c>
      <c r="I47" s="1" t="s">
        <v>1168</v>
      </c>
      <c r="J47" s="1" t="s">
        <v>1169</v>
      </c>
      <c r="K47" s="1">
        <v>317836</v>
      </c>
      <c r="L47" s="1">
        <v>12282</v>
      </c>
      <c r="M47" s="1">
        <v>3855</v>
      </c>
      <c r="N47" s="1" t="s">
        <v>1170</v>
      </c>
      <c r="O47" s="1" t="s">
        <v>1171</v>
      </c>
      <c r="P47" s="1">
        <v>4610</v>
      </c>
    </row>
    <row r="48" spans="1:16" x14ac:dyDescent="0.45">
      <c r="A48">
        <v>2020</v>
      </c>
      <c r="B48" s="10"/>
      <c r="G48" s="10"/>
      <c r="J48" s="10"/>
    </row>
    <row r="49" spans="1:16" x14ac:dyDescent="0.45">
      <c r="A49">
        <v>2021</v>
      </c>
      <c r="B49" s="10"/>
      <c r="G49" s="10"/>
      <c r="J49" s="10"/>
    </row>
    <row r="50" spans="1:16" x14ac:dyDescent="0.45">
      <c r="A50" s="1" t="s">
        <v>1142</v>
      </c>
      <c r="B50" s="1">
        <v>381832</v>
      </c>
      <c r="C50" s="1">
        <v>45491</v>
      </c>
      <c r="D50" s="1" t="s">
        <v>1143</v>
      </c>
      <c r="E50" s="1" t="s">
        <v>1144</v>
      </c>
      <c r="F50" s="1" t="s">
        <v>1145</v>
      </c>
      <c r="G50" s="1" t="s">
        <v>1146</v>
      </c>
      <c r="H50" s="1" t="s">
        <v>1147</v>
      </c>
      <c r="I50" s="1" t="s">
        <v>1148</v>
      </c>
      <c r="J50" s="1" t="s">
        <v>1149</v>
      </c>
      <c r="K50" s="1">
        <v>287740</v>
      </c>
      <c r="L50" s="1">
        <v>19981</v>
      </c>
      <c r="M50" s="1">
        <v>5860</v>
      </c>
      <c r="N50" s="1" t="s">
        <v>1150</v>
      </c>
      <c r="O50" s="1" t="s">
        <v>1151</v>
      </c>
      <c r="P50" s="1">
        <v>4795</v>
      </c>
    </row>
    <row r="51" spans="1:16" x14ac:dyDescent="0.45">
      <c r="A51">
        <v>2023</v>
      </c>
      <c r="B51" s="10"/>
      <c r="G51" s="10"/>
      <c r="J51" s="10"/>
    </row>
    <row r="52" spans="1:16" x14ac:dyDescent="0.45">
      <c r="A52">
        <v>2024</v>
      </c>
      <c r="B52" s="10"/>
      <c r="G52" s="10"/>
      <c r="J52" s="1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7"/>
  <sheetViews>
    <sheetView topLeftCell="A28" workbookViewId="0">
      <selection activeCell="J39" sqref="J39:J57"/>
    </sheetView>
  </sheetViews>
  <sheetFormatPr defaultColWidth="10.85546875" defaultRowHeight="15.9" x14ac:dyDescent="0.45"/>
  <cols>
    <col min="1" max="1" width="49.140625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s="1" t="s">
        <v>1192</v>
      </c>
      <c r="B2" s="1">
        <v>113755</v>
      </c>
      <c r="C2" s="1">
        <v>14248</v>
      </c>
      <c r="D2" s="1" t="s">
        <v>1193</v>
      </c>
      <c r="E2" s="1" t="s">
        <v>1194</v>
      </c>
      <c r="F2" s="1" t="s">
        <v>1195</v>
      </c>
      <c r="G2" s="1" t="s">
        <v>1196</v>
      </c>
      <c r="H2" s="1" t="s">
        <v>1197</v>
      </c>
      <c r="I2" s="1" t="s">
        <v>1198</v>
      </c>
      <c r="J2" s="1" t="s">
        <v>1199</v>
      </c>
      <c r="K2" s="1">
        <v>85297</v>
      </c>
      <c r="L2" s="1">
        <v>6263</v>
      </c>
      <c r="M2" s="1">
        <v>1875</v>
      </c>
      <c r="N2" s="1" t="s">
        <v>1200</v>
      </c>
      <c r="O2" s="1" t="s">
        <v>1201</v>
      </c>
      <c r="P2" s="1">
        <v>1675</v>
      </c>
    </row>
    <row r="3" spans="1:16" x14ac:dyDescent="0.45">
      <c r="A3" s="1" t="s">
        <v>1202</v>
      </c>
      <c r="B3" s="1">
        <v>588625</v>
      </c>
      <c r="C3" s="1">
        <v>68677</v>
      </c>
      <c r="D3" s="1" t="s">
        <v>1203</v>
      </c>
      <c r="E3" s="1" t="s">
        <v>1204</v>
      </c>
      <c r="F3" s="1" t="s">
        <v>1205</v>
      </c>
      <c r="G3" s="1" t="s">
        <v>1206</v>
      </c>
      <c r="H3" s="1" t="s">
        <v>1207</v>
      </c>
      <c r="I3" s="1" t="s">
        <v>1208</v>
      </c>
      <c r="J3" s="1" t="s">
        <v>1209</v>
      </c>
      <c r="K3" s="1">
        <v>445057</v>
      </c>
      <c r="L3" s="1">
        <v>32351</v>
      </c>
      <c r="M3" s="1">
        <v>7010</v>
      </c>
      <c r="N3" s="1" t="s">
        <v>1210</v>
      </c>
      <c r="O3" s="1" t="s">
        <v>1211</v>
      </c>
      <c r="P3" s="1">
        <v>4743</v>
      </c>
    </row>
    <row r="4" spans="1:16" x14ac:dyDescent="0.45">
      <c r="A4" s="1" t="s">
        <v>1212</v>
      </c>
      <c r="B4" s="1">
        <v>488113</v>
      </c>
      <c r="C4" s="1">
        <v>56431</v>
      </c>
      <c r="D4" s="1" t="s">
        <v>1213</v>
      </c>
      <c r="E4" s="1" t="s">
        <v>1214</v>
      </c>
      <c r="F4" s="1" t="s">
        <v>1215</v>
      </c>
      <c r="G4" s="1" t="s">
        <v>1216</v>
      </c>
      <c r="H4" s="1" t="s">
        <v>1217</v>
      </c>
      <c r="I4" s="1" t="s">
        <v>1218</v>
      </c>
      <c r="J4" s="1" t="s">
        <v>1219</v>
      </c>
      <c r="K4" s="1">
        <v>364937</v>
      </c>
      <c r="L4" s="1">
        <v>30756</v>
      </c>
      <c r="M4" s="1">
        <v>6675</v>
      </c>
      <c r="N4" s="1" t="s">
        <v>1220</v>
      </c>
      <c r="O4" s="1" t="s">
        <v>1221</v>
      </c>
      <c r="P4" s="1">
        <v>4371</v>
      </c>
    </row>
    <row r="5" spans="1:16" x14ac:dyDescent="0.45">
      <c r="A5" s="1" t="s">
        <v>1222</v>
      </c>
      <c r="B5" s="1">
        <v>451635</v>
      </c>
      <c r="C5" s="1">
        <v>50878</v>
      </c>
      <c r="D5" s="1" t="s">
        <v>1223</v>
      </c>
      <c r="E5" s="1" t="s">
        <v>1224</v>
      </c>
      <c r="F5" s="1" t="s">
        <v>1225</v>
      </c>
      <c r="G5" s="1" t="s">
        <v>1226</v>
      </c>
      <c r="H5" s="1" t="s">
        <v>1227</v>
      </c>
      <c r="I5" s="1" t="s">
        <v>1228</v>
      </c>
      <c r="J5" s="1" t="s">
        <v>1229</v>
      </c>
      <c r="K5" s="1">
        <v>336115</v>
      </c>
      <c r="L5" s="1">
        <v>28484</v>
      </c>
      <c r="M5" s="1">
        <v>6140</v>
      </c>
      <c r="N5" s="1" t="s">
        <v>1230</v>
      </c>
      <c r="O5" s="1" t="s">
        <v>1231</v>
      </c>
      <c r="P5" s="1">
        <v>4176</v>
      </c>
    </row>
    <row r="6" spans="1:16" x14ac:dyDescent="0.45">
      <c r="A6" s="1" t="s">
        <v>1232</v>
      </c>
      <c r="B6" s="1">
        <v>639841</v>
      </c>
      <c r="C6" s="1">
        <v>69411</v>
      </c>
      <c r="D6" s="1" t="s">
        <v>1233</v>
      </c>
      <c r="E6" s="1" t="s">
        <v>1234</v>
      </c>
      <c r="F6" s="1" t="s">
        <v>1235</v>
      </c>
      <c r="G6" s="1" t="s">
        <v>1236</v>
      </c>
      <c r="H6" s="1" t="s">
        <v>1237</v>
      </c>
      <c r="I6" s="1" t="s">
        <v>1238</v>
      </c>
      <c r="J6" s="1" t="s">
        <v>1239</v>
      </c>
      <c r="K6" s="1">
        <v>465878</v>
      </c>
      <c r="L6" s="1">
        <v>45187</v>
      </c>
      <c r="M6" s="1">
        <v>11460</v>
      </c>
      <c r="N6" s="1" t="s">
        <v>1240</v>
      </c>
      <c r="O6" s="1" t="s">
        <v>1241</v>
      </c>
      <c r="P6" s="1">
        <v>4663</v>
      </c>
    </row>
    <row r="7" spans="1:16" x14ac:dyDescent="0.45">
      <c r="A7" s="1" t="s">
        <v>1242</v>
      </c>
      <c r="B7" s="1">
        <v>571764</v>
      </c>
      <c r="C7" s="1">
        <v>63237</v>
      </c>
      <c r="D7" s="1" t="s">
        <v>1243</v>
      </c>
      <c r="E7" s="1" t="s">
        <v>1244</v>
      </c>
      <c r="F7" s="1" t="s">
        <v>1245</v>
      </c>
      <c r="G7" s="1" t="s">
        <v>1246</v>
      </c>
      <c r="H7" s="1" t="s">
        <v>1247</v>
      </c>
      <c r="I7" s="1" t="s">
        <v>1248</v>
      </c>
      <c r="J7" s="1" t="s">
        <v>1249</v>
      </c>
      <c r="K7" s="1">
        <v>420334</v>
      </c>
      <c r="L7" s="1">
        <v>42509</v>
      </c>
      <c r="M7" s="1">
        <v>9841</v>
      </c>
      <c r="N7" s="1" t="s">
        <v>1250</v>
      </c>
      <c r="O7" s="1" t="s">
        <v>1251</v>
      </c>
      <c r="P7" s="1">
        <v>4664</v>
      </c>
    </row>
    <row r="8" spans="1:16" x14ac:dyDescent="0.45">
      <c r="A8" s="1" t="s">
        <v>1252</v>
      </c>
      <c r="B8" s="1">
        <v>598736</v>
      </c>
      <c r="C8" s="1">
        <v>66324</v>
      </c>
      <c r="D8" s="1" t="s">
        <v>1253</v>
      </c>
      <c r="E8" s="1" t="s">
        <v>1254</v>
      </c>
      <c r="F8" s="1" t="s">
        <v>1255</v>
      </c>
      <c r="G8" s="1" t="s">
        <v>1256</v>
      </c>
      <c r="H8" s="1" t="s">
        <v>1257</v>
      </c>
      <c r="I8" s="1" t="s">
        <v>1258</v>
      </c>
      <c r="J8" s="1" t="s">
        <v>1259</v>
      </c>
      <c r="K8" s="1">
        <v>444080</v>
      </c>
      <c r="L8" s="1">
        <v>37672</v>
      </c>
      <c r="M8" s="1">
        <v>9214</v>
      </c>
      <c r="N8" s="1" t="s">
        <v>1260</v>
      </c>
      <c r="O8" s="1" t="s">
        <v>1261</v>
      </c>
      <c r="P8" s="1">
        <v>4526</v>
      </c>
    </row>
    <row r="9" spans="1:16" x14ac:dyDescent="0.45">
      <c r="A9" s="1" t="s">
        <v>1262</v>
      </c>
      <c r="B9" s="1">
        <v>556524</v>
      </c>
      <c r="C9" s="1">
        <v>62006</v>
      </c>
      <c r="D9" s="1" t="s">
        <v>1263</v>
      </c>
      <c r="E9" s="1" t="s">
        <v>1264</v>
      </c>
      <c r="F9" s="1" t="s">
        <v>1265</v>
      </c>
      <c r="G9" s="1" t="s">
        <v>1266</v>
      </c>
      <c r="H9" s="1" t="s">
        <v>1267</v>
      </c>
      <c r="I9" s="1" t="s">
        <v>1268</v>
      </c>
      <c r="J9" s="1" t="s">
        <v>1269</v>
      </c>
      <c r="K9" s="1">
        <v>413044</v>
      </c>
      <c r="L9" s="1">
        <v>33540</v>
      </c>
      <c r="M9" s="1">
        <v>8052</v>
      </c>
      <c r="N9" s="1" t="s">
        <v>1270</v>
      </c>
      <c r="O9" s="1" t="s">
        <v>1271</v>
      </c>
      <c r="P9" s="1">
        <v>4617</v>
      </c>
    </row>
    <row r="12" spans="1:16" x14ac:dyDescent="0.45">
      <c r="B12" t="s">
        <v>215</v>
      </c>
      <c r="C12" t="s">
        <v>216</v>
      </c>
    </row>
    <row r="13" spans="1:16" x14ac:dyDescent="0.45">
      <c r="A13">
        <v>2006</v>
      </c>
      <c r="B13" s="10"/>
      <c r="C13" s="10"/>
    </row>
    <row r="14" spans="1:16" x14ac:dyDescent="0.45">
      <c r="A14">
        <v>2007</v>
      </c>
      <c r="B14" s="10"/>
      <c r="C14" s="10"/>
    </row>
    <row r="15" spans="1:16" x14ac:dyDescent="0.45">
      <c r="A15">
        <v>2008</v>
      </c>
      <c r="B15" s="10"/>
      <c r="C15" s="10"/>
    </row>
    <row r="16" spans="1:16" x14ac:dyDescent="0.45">
      <c r="A16">
        <v>2009</v>
      </c>
      <c r="B16" s="10"/>
      <c r="C16" s="10"/>
    </row>
    <row r="17" spans="1:3" x14ac:dyDescent="0.45">
      <c r="A17">
        <v>2010</v>
      </c>
      <c r="B17" s="10"/>
      <c r="C17" s="10"/>
    </row>
    <row r="18" spans="1:3" x14ac:dyDescent="0.45">
      <c r="A18">
        <v>2011</v>
      </c>
      <c r="B18" s="10"/>
      <c r="C18" s="10"/>
    </row>
    <row r="19" spans="1:3" x14ac:dyDescent="0.45">
      <c r="A19">
        <v>2012</v>
      </c>
      <c r="B19" s="10"/>
      <c r="C19" s="10"/>
    </row>
    <row r="20" spans="1:3" x14ac:dyDescent="0.45">
      <c r="A20">
        <v>2013</v>
      </c>
      <c r="B20" s="10"/>
      <c r="C20" s="10"/>
    </row>
    <row r="21" spans="1:3" x14ac:dyDescent="0.45">
      <c r="A21">
        <v>2014</v>
      </c>
      <c r="B21" s="10"/>
      <c r="C21" s="10"/>
    </row>
    <row r="22" spans="1:3" x14ac:dyDescent="0.45">
      <c r="A22">
        <v>2015</v>
      </c>
      <c r="B22" s="1" t="s">
        <v>1223</v>
      </c>
      <c r="C22" s="1" t="s">
        <v>1224</v>
      </c>
    </row>
    <row r="23" spans="1:3" x14ac:dyDescent="0.45">
      <c r="A23">
        <v>2016</v>
      </c>
      <c r="B23" s="1" t="s">
        <v>1213</v>
      </c>
      <c r="C23" s="1" t="s">
        <v>1214</v>
      </c>
    </row>
    <row r="24" spans="1:3" x14ac:dyDescent="0.45">
      <c r="A24">
        <v>2017</v>
      </c>
      <c r="B24" s="1" t="s">
        <v>1203</v>
      </c>
      <c r="C24" s="1" t="s">
        <v>1204</v>
      </c>
    </row>
    <row r="25" spans="1:3" x14ac:dyDescent="0.45">
      <c r="A25">
        <v>2018</v>
      </c>
      <c r="B25" s="1" t="s">
        <v>1263</v>
      </c>
      <c r="C25" s="1" t="s">
        <v>1264</v>
      </c>
    </row>
    <row r="26" spans="1:3" x14ac:dyDescent="0.45">
      <c r="A26">
        <v>2019</v>
      </c>
      <c r="B26" s="1" t="s">
        <v>1253</v>
      </c>
      <c r="C26" s="1" t="s">
        <v>1254</v>
      </c>
    </row>
    <row r="27" spans="1:3" x14ac:dyDescent="0.45">
      <c r="A27">
        <v>2020</v>
      </c>
      <c r="B27" s="1" t="s">
        <v>1253</v>
      </c>
      <c r="C27" s="1" t="s">
        <v>1254</v>
      </c>
    </row>
    <row r="28" spans="1:3" x14ac:dyDescent="0.45">
      <c r="A28">
        <v>2021</v>
      </c>
      <c r="B28" s="1" t="s">
        <v>1243</v>
      </c>
      <c r="C28" s="1" t="s">
        <v>1244</v>
      </c>
    </row>
    <row r="29" spans="1:3" x14ac:dyDescent="0.45">
      <c r="A29">
        <v>2022</v>
      </c>
      <c r="B29" s="1" t="s">
        <v>1193</v>
      </c>
      <c r="C29" s="1" t="s">
        <v>1194</v>
      </c>
    </row>
    <row r="30" spans="1:3" x14ac:dyDescent="0.45">
      <c r="A30">
        <v>2023</v>
      </c>
      <c r="B30" s="10"/>
      <c r="C30" s="10"/>
    </row>
    <row r="31" spans="1:3" x14ac:dyDescent="0.45">
      <c r="A31">
        <v>2024</v>
      </c>
      <c r="B31" s="10"/>
      <c r="C31" s="10"/>
    </row>
    <row r="38" spans="1:16" x14ac:dyDescent="0.4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</row>
    <row r="39" spans="1:16" x14ac:dyDescent="0.45">
      <c r="A39">
        <v>2006</v>
      </c>
      <c r="B39" s="10"/>
      <c r="J39" s="14"/>
    </row>
    <row r="40" spans="1:16" x14ac:dyDescent="0.45">
      <c r="A40">
        <v>2007</v>
      </c>
      <c r="B40" s="10"/>
      <c r="J40" s="14"/>
    </row>
    <row r="41" spans="1:16" x14ac:dyDescent="0.45">
      <c r="A41">
        <v>2008</v>
      </c>
      <c r="B41" s="10"/>
      <c r="J41" s="14"/>
    </row>
    <row r="42" spans="1:16" x14ac:dyDescent="0.45">
      <c r="A42">
        <v>2009</v>
      </c>
      <c r="B42" s="10"/>
      <c r="J42" s="14"/>
    </row>
    <row r="43" spans="1:16" x14ac:dyDescent="0.45">
      <c r="A43">
        <v>2010</v>
      </c>
      <c r="B43" s="10"/>
      <c r="J43" s="14"/>
    </row>
    <row r="44" spans="1:16" x14ac:dyDescent="0.45">
      <c r="A44">
        <v>2011</v>
      </c>
      <c r="B44" s="10"/>
      <c r="J44" s="14"/>
    </row>
    <row r="45" spans="1:16" x14ac:dyDescent="0.45">
      <c r="A45">
        <v>2012</v>
      </c>
      <c r="B45" s="10"/>
      <c r="J45" s="14"/>
    </row>
    <row r="46" spans="1:16" x14ac:dyDescent="0.45">
      <c r="A46">
        <v>2013</v>
      </c>
      <c r="B46" s="10"/>
      <c r="J46" s="14"/>
    </row>
    <row r="47" spans="1:16" x14ac:dyDescent="0.45">
      <c r="A47">
        <v>2014</v>
      </c>
      <c r="B47" s="10"/>
      <c r="J47" s="14"/>
    </row>
    <row r="48" spans="1:16" x14ac:dyDescent="0.45">
      <c r="A48" s="1" t="s">
        <v>1222</v>
      </c>
      <c r="B48" s="1">
        <v>451635</v>
      </c>
      <c r="C48" s="1">
        <v>50878</v>
      </c>
      <c r="D48" s="1" t="s">
        <v>1223</v>
      </c>
      <c r="E48" s="1" t="s">
        <v>1224</v>
      </c>
      <c r="F48" s="1" t="s">
        <v>1225</v>
      </c>
      <c r="G48" s="1" t="s">
        <v>1226</v>
      </c>
      <c r="H48" s="1" t="s">
        <v>1227</v>
      </c>
      <c r="I48" s="1" t="s">
        <v>1228</v>
      </c>
      <c r="J48" s="1" t="s">
        <v>1229</v>
      </c>
      <c r="K48" s="1">
        <v>336115</v>
      </c>
      <c r="L48" s="1">
        <v>28484</v>
      </c>
      <c r="M48" s="1">
        <v>6140</v>
      </c>
      <c r="N48" s="1" t="s">
        <v>1230</v>
      </c>
      <c r="O48" s="1" t="s">
        <v>1231</v>
      </c>
      <c r="P48" s="1">
        <v>4176</v>
      </c>
    </row>
    <row r="49" spans="1:16" x14ac:dyDescent="0.45">
      <c r="A49" s="1" t="s">
        <v>1212</v>
      </c>
      <c r="B49" s="1">
        <v>488113</v>
      </c>
      <c r="C49" s="1">
        <v>56431</v>
      </c>
      <c r="D49" s="1" t="s">
        <v>1213</v>
      </c>
      <c r="E49" s="1" t="s">
        <v>1214</v>
      </c>
      <c r="F49" s="1" t="s">
        <v>1215</v>
      </c>
      <c r="G49" s="1" t="s">
        <v>1216</v>
      </c>
      <c r="H49" s="1" t="s">
        <v>1217</v>
      </c>
      <c r="I49" s="1" t="s">
        <v>1218</v>
      </c>
      <c r="J49" s="1" t="s">
        <v>1219</v>
      </c>
      <c r="K49" s="1">
        <v>364937</v>
      </c>
      <c r="L49" s="1">
        <v>30756</v>
      </c>
      <c r="M49" s="1">
        <v>6675</v>
      </c>
      <c r="N49" s="1" t="s">
        <v>1220</v>
      </c>
      <c r="O49" s="1" t="s">
        <v>1221</v>
      </c>
      <c r="P49" s="1">
        <v>4371</v>
      </c>
    </row>
    <row r="50" spans="1:16" x14ac:dyDescent="0.45">
      <c r="A50" s="1" t="s">
        <v>1202</v>
      </c>
      <c r="B50" s="1">
        <v>588625</v>
      </c>
      <c r="C50" s="1">
        <v>68677</v>
      </c>
      <c r="D50" s="1" t="s">
        <v>1203</v>
      </c>
      <c r="E50" s="1" t="s">
        <v>1204</v>
      </c>
      <c r="F50" s="1" t="s">
        <v>1205</v>
      </c>
      <c r="G50" s="1" t="s">
        <v>1206</v>
      </c>
      <c r="H50" s="1" t="s">
        <v>1207</v>
      </c>
      <c r="I50" s="1" t="s">
        <v>1208</v>
      </c>
      <c r="J50" s="1" t="s">
        <v>1209</v>
      </c>
      <c r="K50" s="1">
        <v>445057</v>
      </c>
      <c r="L50" s="1">
        <v>32351</v>
      </c>
      <c r="M50" s="1">
        <v>7010</v>
      </c>
      <c r="N50" s="1" t="s">
        <v>1210</v>
      </c>
      <c r="O50" s="1" t="s">
        <v>1211</v>
      </c>
      <c r="P50" s="1">
        <v>4743</v>
      </c>
    </row>
    <row r="51" spans="1:16" x14ac:dyDescent="0.45">
      <c r="A51" s="1" t="s">
        <v>1262</v>
      </c>
      <c r="B51" s="1">
        <v>556524</v>
      </c>
      <c r="C51" s="1">
        <v>62006</v>
      </c>
      <c r="D51" s="1" t="s">
        <v>1263</v>
      </c>
      <c r="E51" s="1" t="s">
        <v>1264</v>
      </c>
      <c r="F51" s="1" t="s">
        <v>1265</v>
      </c>
      <c r="G51" s="1" t="s">
        <v>1266</v>
      </c>
      <c r="H51" s="1" t="s">
        <v>1267</v>
      </c>
      <c r="I51" s="1" t="s">
        <v>1268</v>
      </c>
      <c r="J51" s="1" t="s">
        <v>1269</v>
      </c>
      <c r="K51" s="1">
        <v>413044</v>
      </c>
      <c r="L51" s="1">
        <v>33540</v>
      </c>
      <c r="M51" s="1">
        <v>8052</v>
      </c>
      <c r="N51" s="1" t="s">
        <v>1270</v>
      </c>
      <c r="O51" s="1" t="s">
        <v>1271</v>
      </c>
      <c r="P51" s="1">
        <v>4617</v>
      </c>
    </row>
    <row r="52" spans="1:16" x14ac:dyDescent="0.45">
      <c r="A52" s="1" t="s">
        <v>1252</v>
      </c>
      <c r="B52" s="1">
        <v>598736</v>
      </c>
      <c r="C52" s="1">
        <v>66324</v>
      </c>
      <c r="D52" s="1" t="s">
        <v>1253</v>
      </c>
      <c r="E52" s="1" t="s">
        <v>1254</v>
      </c>
      <c r="F52" s="1" t="s">
        <v>1255</v>
      </c>
      <c r="G52" s="1" t="s">
        <v>1256</v>
      </c>
      <c r="H52" s="1" t="s">
        <v>1257</v>
      </c>
      <c r="I52" s="1" t="s">
        <v>1258</v>
      </c>
      <c r="J52" s="1" t="s">
        <v>1259</v>
      </c>
      <c r="K52" s="1">
        <v>444080</v>
      </c>
      <c r="L52" s="1">
        <v>37672</v>
      </c>
      <c r="M52" s="1">
        <v>9214</v>
      </c>
      <c r="N52" s="1" t="s">
        <v>1260</v>
      </c>
      <c r="O52" s="1" t="s">
        <v>1261</v>
      </c>
      <c r="P52" s="1">
        <v>4526</v>
      </c>
    </row>
    <row r="53" spans="1:16" x14ac:dyDescent="0.45">
      <c r="A53" s="1" t="s">
        <v>1232</v>
      </c>
      <c r="B53" s="1">
        <v>639841</v>
      </c>
      <c r="C53" s="1">
        <v>69411</v>
      </c>
      <c r="D53" s="1" t="s">
        <v>1233</v>
      </c>
      <c r="E53" s="1" t="s">
        <v>1234</v>
      </c>
      <c r="F53" s="1" t="s">
        <v>1235</v>
      </c>
      <c r="G53" s="1" t="s">
        <v>1236</v>
      </c>
      <c r="H53" s="1" t="s">
        <v>1237</v>
      </c>
      <c r="I53" s="1" t="s">
        <v>1238</v>
      </c>
      <c r="J53" s="1" t="s">
        <v>1239</v>
      </c>
      <c r="K53" s="1">
        <v>465878</v>
      </c>
      <c r="L53" s="1">
        <v>45187</v>
      </c>
      <c r="M53" s="1">
        <v>11460</v>
      </c>
      <c r="N53" s="1" t="s">
        <v>1240</v>
      </c>
      <c r="O53" s="1" t="s">
        <v>1241</v>
      </c>
      <c r="P53" s="1">
        <v>4663</v>
      </c>
    </row>
    <row r="54" spans="1:16" x14ac:dyDescent="0.45">
      <c r="A54" s="1" t="s">
        <v>1242</v>
      </c>
      <c r="B54" s="1">
        <v>571764</v>
      </c>
      <c r="C54" s="1">
        <v>63237</v>
      </c>
      <c r="D54" s="1" t="s">
        <v>1243</v>
      </c>
      <c r="E54" s="1" t="s">
        <v>1244</v>
      </c>
      <c r="F54" s="1" t="s">
        <v>1245</v>
      </c>
      <c r="G54" s="1" t="s">
        <v>1246</v>
      </c>
      <c r="H54" s="1" t="s">
        <v>1247</v>
      </c>
      <c r="I54" s="1" t="s">
        <v>1248</v>
      </c>
      <c r="J54" s="1" t="s">
        <v>1249</v>
      </c>
      <c r="K54" s="1">
        <v>420334</v>
      </c>
      <c r="L54" s="1">
        <v>42509</v>
      </c>
      <c r="M54" s="1">
        <v>9841</v>
      </c>
      <c r="N54" s="1" t="s">
        <v>1250</v>
      </c>
      <c r="O54" s="1" t="s">
        <v>1251</v>
      </c>
      <c r="P54" s="1">
        <v>4664</v>
      </c>
    </row>
    <row r="55" spans="1:16" x14ac:dyDescent="0.45">
      <c r="A55" s="1" t="s">
        <v>1192</v>
      </c>
      <c r="B55" s="1">
        <v>113755</v>
      </c>
      <c r="C55" s="1">
        <v>14248</v>
      </c>
      <c r="D55" s="1" t="s">
        <v>1193</v>
      </c>
      <c r="E55" s="1" t="s">
        <v>1194</v>
      </c>
      <c r="F55" s="1" t="s">
        <v>1195</v>
      </c>
      <c r="G55" s="1" t="s">
        <v>1196</v>
      </c>
      <c r="H55" s="1" t="s">
        <v>1197</v>
      </c>
      <c r="I55" s="1" t="s">
        <v>1198</v>
      </c>
      <c r="J55" s="1" t="s">
        <v>1199</v>
      </c>
      <c r="K55" s="1">
        <v>85297</v>
      </c>
      <c r="L55" s="1">
        <v>6263</v>
      </c>
      <c r="M55" s="1">
        <v>1875</v>
      </c>
      <c r="N55" s="1" t="s">
        <v>1200</v>
      </c>
      <c r="O55" s="1" t="s">
        <v>1201</v>
      </c>
      <c r="P55" s="1">
        <v>1675</v>
      </c>
    </row>
    <row r="56" spans="1:16" x14ac:dyDescent="0.45">
      <c r="A56">
        <v>2023</v>
      </c>
      <c r="B56" s="10"/>
      <c r="J56" s="10"/>
    </row>
    <row r="57" spans="1:16" x14ac:dyDescent="0.45">
      <c r="A57">
        <v>2024</v>
      </c>
      <c r="B57" s="10"/>
      <c r="J57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WEF</vt:lpstr>
      <vt:lpstr>WMO Climate</vt:lpstr>
      <vt:lpstr>BIS Economics</vt:lpstr>
      <vt:lpstr>IMF Economic</vt:lpstr>
      <vt:lpstr>FAO Food Social</vt:lpstr>
      <vt:lpstr>UNWWDR Social</vt:lpstr>
      <vt:lpstr>UN Tech </vt:lpstr>
      <vt:lpstr>WIPO</vt:lpstr>
      <vt:lpstr>UNCHR Geo</vt:lpstr>
      <vt:lpstr>Comparison positive</vt:lpstr>
      <vt:lpstr>Comparison negative</vt:lpstr>
      <vt:lpstr>Comparison uncertainty</vt:lpstr>
      <vt:lpstr>Comparison litigious</vt:lpstr>
      <vt:lpstr>Comparison Constraining</vt:lpstr>
      <vt:lpstr>SPIDER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Louis Delannoy</cp:lastModifiedBy>
  <cp:lastPrinted>2024-06-11T16:12:34Z</cp:lastPrinted>
  <dcterms:created xsi:type="dcterms:W3CDTF">2024-05-13T10:36:35Z</dcterms:created>
  <dcterms:modified xsi:type="dcterms:W3CDTF">2024-09-22T08:30:22Z</dcterms:modified>
  <cp:category/>
</cp:coreProperties>
</file>