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272782\Documents\1 - Energyscope\FRANCE\Version_Python_Carbone\2020\"/>
    </mc:Choice>
  </mc:AlternateContent>
  <bookViews>
    <workbookView xWindow="0" yWindow="0" windowWidth="19368" windowHeight="7932"/>
  </bookViews>
  <sheets>
    <sheet name="Layers_in_out" sheetId="1" r:id="rId1"/>
  </sheets>
  <calcPr calcId="162913"/>
</workbook>
</file>

<file path=xl/calcChain.xml><?xml version="1.0" encoding="utf-8"?>
<calcChain xmlns="http://schemas.openxmlformats.org/spreadsheetml/2006/main">
  <c r="AH21" i="1" l="1"/>
  <c r="AF123" i="1" l="1"/>
  <c r="AF124" i="1"/>
  <c r="AF125" i="1"/>
  <c r="AF122" i="1"/>
  <c r="AE89" i="1" l="1"/>
  <c r="AE109" i="1"/>
  <c r="AE110" i="1"/>
  <c r="AI89" i="1"/>
  <c r="AE66" i="1" l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65" i="1"/>
  <c r="AF61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2" i="1"/>
  <c r="AF63" i="1"/>
  <c r="AF35" i="1"/>
  <c r="AF115" i="1"/>
  <c r="AG116" i="1"/>
  <c r="AF116" i="1"/>
  <c r="AF118" i="1"/>
  <c r="AF119" i="1"/>
  <c r="AF120" i="1"/>
  <c r="AF121" i="1"/>
  <c r="AF117" i="1"/>
  <c r="AF105" i="1"/>
  <c r="AF106" i="1"/>
  <c r="AF107" i="1"/>
  <c r="AF108" i="1"/>
  <c r="AF111" i="1"/>
  <c r="AF112" i="1"/>
  <c r="AF113" i="1"/>
  <c r="AF114" i="1"/>
  <c r="AF104" i="1"/>
  <c r="AF102" i="1" l="1"/>
  <c r="AF103" i="1"/>
  <c r="AG107" i="1" l="1"/>
  <c r="AG115" i="1"/>
  <c r="AF34" i="1"/>
  <c r="I110" i="1" l="1"/>
  <c r="AF132" i="1" l="1"/>
  <c r="AF130" i="1" l="1"/>
  <c r="H114" i="1"/>
  <c r="AE64" i="1" l="1"/>
  <c r="AG64" i="1"/>
</calcChain>
</file>

<file path=xl/sharedStrings.xml><?xml version="1.0" encoding="utf-8"?>
<sst xmlns="http://schemas.openxmlformats.org/spreadsheetml/2006/main" count="175" uniqueCount="152">
  <si>
    <t>param layers_in_out:</t>
  </si>
  <si>
    <t>ELECTRICITY</t>
  </si>
  <si>
    <t>GASOLINE</t>
  </si>
  <si>
    <t>DIESEL</t>
  </si>
  <si>
    <t>LFO</t>
  </si>
  <si>
    <t>GAS</t>
  </si>
  <si>
    <t>WOOD</t>
  </si>
  <si>
    <t>WET_BIOMASS</t>
  </si>
  <si>
    <t>COAL</t>
  </si>
  <si>
    <t>URANIUM</t>
  </si>
  <si>
    <t>WASTE</t>
  </si>
  <si>
    <t>H2</t>
  </si>
  <si>
    <t>AMMONIA</t>
  </si>
  <si>
    <t>METHANOL</t>
  </si>
  <si>
    <t>JETFUEL</t>
  </si>
  <si>
    <t>HVC</t>
  </si>
  <si>
    <t>HEAT_HIGH_T</t>
  </si>
  <si>
    <t>HEAT_LOW_T_DHN</t>
  </si>
  <si>
    <t>HEAT_LOW_T_DECEN</t>
  </si>
  <si>
    <t>MOB_PUBLIC</t>
  </si>
  <si>
    <t>MOB_AVIATION</t>
  </si>
  <si>
    <t>MOB_PRIVATE</t>
  </si>
  <si>
    <t>MOB_FREIGHT_RAIL</t>
  </si>
  <si>
    <t>MOB_FREIGHT_ROAD</t>
  </si>
  <si>
    <t>MOB_SHIPPING</t>
  </si>
  <si>
    <t>RES_WIND</t>
  </si>
  <si>
    <t>RES_SOLAR</t>
  </si>
  <si>
    <t>RES_HYDRO</t>
  </si>
  <si>
    <t xml:space="preserve">RES_GEO </t>
  </si>
  <si>
    <t>CO2_DECENTRALISED</t>
  </si>
  <si>
    <t>CO2_CENTRALISED</t>
  </si>
  <si>
    <t>CO2_CAPTURED</t>
  </si>
  <si>
    <t>CO2_ATMOSPHERE</t>
  </si>
  <si>
    <t>OTHER_GHG</t>
  </si>
  <si>
    <t>BIOETHANOL</t>
  </si>
  <si>
    <t>BIODIESEL</t>
  </si>
  <si>
    <t>GAS_RE</t>
  </si>
  <si>
    <t>H2_RE</t>
  </si>
  <si>
    <t>AMMONIA_RE</t>
  </si>
  <si>
    <t>METHANOL_RE</t>
  </si>
  <si>
    <t>JETFUEL_RE</t>
  </si>
  <si>
    <t>ELEC_EXPORT</t>
  </si>
  <si>
    <t>CO2_EMISSIONS</t>
  </si>
  <si>
    <t>RES_GEO</t>
  </si>
  <si>
    <t>NUCLEAR</t>
  </si>
  <si>
    <t>CCGT</t>
  </si>
  <si>
    <t>CCGT_AMMONIA</t>
  </si>
  <si>
    <t>COAL_US</t>
  </si>
  <si>
    <t>COAL_IGCC</t>
  </si>
  <si>
    <t>PV</t>
  </si>
  <si>
    <t>WIND_ONSHORE</t>
  </si>
  <si>
    <t>WIND_OFFSHORE</t>
  </si>
  <si>
    <t>HYDRO_RIVER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</si>
  <si>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</si>
  <si>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</si>
  <si>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</si>
  <si>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</si>
  <si>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</si>
  <si>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</si>
  <si>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</si>
  <si>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</si>
  <si>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</si>
  <si>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</si>
  <si>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</si>
  <si>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</si>
  <si>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</si>
  <si>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DHN_COGEN_WASTE</t>
  </si>
  <si>
    <t>DHN_COGEN_WET_BIOMASS</t>
  </si>
  <si>
    <t>DHN_COGEN_BIO_HYDROLYSIS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</si>
  <si>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</si>
  <si>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</si>
  <si>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</si>
  <si>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</si>
  <si>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</si>
  <si>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</si>
  <si>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</si>
  <si>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</si>
  <si>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</si>
  <si>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</si>
  <si>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</si>
  <si>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</si>
  <si>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</si>
  <si>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</si>
  <si>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</si>
  <si>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</si>
  <si>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</si>
  <si>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</si>
  <si>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</si>
  <si>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</si>
  <si>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</si>
  <si>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</si>
  <si>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</si>
  <si>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</si>
  <si>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</si>
  <si>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CAR_METHANOL</t>
  </si>
  <si>
    <t>CAR_HEV</t>
  </si>
  <si>
    <t>CAR_PHEV</t>
  </si>
  <si>
    <t>CAR_BEV</t>
  </si>
  <si>
    <t>CAR_FUEL_CELL</t>
  </si>
  <si>
    <t>PLANE</t>
  </si>
  <si>
    <t>TRAIN_FREIGHT</t>
  </si>
  <si>
    <t>BOAT_FREIGHT_DIESEL</t>
  </si>
  <si>
    <t>BOAT_FREIGHT_NG</t>
  </si>
  <si>
    <t>BOAT_FREIGHT_METHANOL</t>
  </si>
  <si>
    <t>TRUCK_DIESEL</t>
  </si>
  <si>
    <t>TRUCK_METHANOL</t>
  </si>
  <si>
    <t>TRUCK_FUEL_CELL</t>
  </si>
  <si>
    <t>TRUCK_ELEC</t>
  </si>
  <si>
    <t>TRUCK_NG</t>
  </si>
  <si>
    <t>EFFICIENCY</t>
  </si>
  <si>
    <t>DHN</t>
  </si>
  <si>
    <t>GRID</t>
  </si>
  <si>
    <t>SMR</t>
  </si>
  <si>
    <t>H2_BIOMASS</t>
  </si>
  <si>
    <t>BIOMETHANATION</t>
  </si>
  <si>
    <t>BIO_HYDROLYSIS</t>
  </si>
  <si>
    <t>PYROLYSIS_TO_LFO</t>
  </si>
  <si>
    <t>PYROLYSIS_TO_FUELS</t>
  </si>
  <si>
    <t>ATM_CCS</t>
  </si>
  <si>
    <t>DAC_LT</t>
  </si>
  <si>
    <t>DAC_HT</t>
  </si>
  <si>
    <t>INDUSTRY_CCS</t>
  </si>
  <si>
    <t>METHANE_TO_METHANOL</t>
  </si>
  <si>
    <t>HABER_BOSCH</t>
  </si>
  <si>
    <t>AMMONIA_TO_H2</t>
  </si>
  <si>
    <t>OIL_TO_HVC</t>
  </si>
  <si>
    <t>GAS_TO_HVC</t>
  </si>
  <si>
    <t>BIOMASS_TO_HVC</t>
  </si>
  <si>
    <t>METHANOL_TO_HVC</t>
  </si>
  <si>
    <t>WOOD_GROWTH</t>
  </si>
  <si>
    <t>SEQUESTRATION</t>
  </si>
  <si>
    <t>GHG_EMISSIONS</t>
  </si>
  <si>
    <t>AGRICULTURE_EMISSIONS</t>
  </si>
  <si>
    <t>CEMENT_PROCESS</t>
  </si>
  <si>
    <t>NATURAL_CO2_SEQUESTRATION</t>
  </si>
  <si>
    <t>WET_BIOMASS_GROWTH</t>
  </si>
  <si>
    <t>CO2_TO_METHANE</t>
  </si>
  <si>
    <t>WOOD_TO_METHANE</t>
  </si>
  <si>
    <t>E_WOOD_TO_METHANE</t>
  </si>
  <si>
    <t>CO2_TO_METHANOL</t>
  </si>
  <si>
    <t>WOOD_TO_METHANOL</t>
  </si>
  <si>
    <t>E_WOOD_TO_METHANOL</t>
  </si>
  <si>
    <t>E_WOOD_TO_FT</t>
  </si>
  <si>
    <t>WOOD_TO_FT</t>
  </si>
  <si>
    <t>CO2_TO_FT</t>
  </si>
  <si>
    <t>FT_FUEL</t>
  </si>
  <si>
    <t>REFINERY_JETFUEL</t>
  </si>
  <si>
    <t>REFINERY_DIESEL</t>
  </si>
  <si>
    <t>HT_ELECTROLYSIS</t>
  </si>
  <si>
    <t>ALKALINE_ELECTROLYSIS</t>
  </si>
  <si>
    <t>BIOMASS_SEQUESTRATION</t>
  </si>
  <si>
    <t>REFINERY_GASOLINE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</si>
</sst>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6" borderId="0" xfId="0" applyFill="1" applyBorder="1"/>
    <xf numFmtId="0" fontId="0" fillId="35" borderId="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38" borderId="0" xfId="0" applyFill="1" applyBorder="1"/>
    <xf numFmtId="0" fontId="0" fillId="37" borderId="0" xfId="0" applyFill="1" applyBorder="1"/>
    <xf numFmtId="0" fontId="0" fillId="35" borderId="11" xfId="0" applyFill="1" applyBorder="1"/>
    <xf numFmtId="0" fontId="0" fillId="33" borderId="12" xfId="0" applyFill="1" applyBorder="1"/>
    <xf numFmtId="0" fontId="0" fillId="34" borderId="12" xfId="0" applyFill="1" applyBorder="1"/>
    <xf numFmtId="0" fontId="0" fillId="38" borderId="12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39" borderId="12" xfId="0" applyFill="1" applyBorder="1"/>
    <xf numFmtId="0" fontId="0" fillId="39" borderId="0" xfId="0" applyFill="1" applyBorder="1"/>
    <xf numFmtId="0" fontId="0" fillId="35" borderId="12" xfId="0" applyFont="1" applyFill="1" applyBorder="1"/>
    <xf numFmtId="0" fontId="0" fillId="35" borderId="0" xfId="0" applyFont="1" applyFill="1" applyBorder="1"/>
    <xf numFmtId="0" fontId="0" fillId="35" borderId="12" xfId="0" applyFill="1" applyBorder="1"/>
    <xf numFmtId="0" fontId="0" fillId="36" borderId="12" xfId="0" applyFill="1" applyBorder="1"/>
    <xf numFmtId="0" fontId="0" fillId="37" borderId="12" xfId="0" applyFont="1" applyFill="1" applyBorder="1"/>
    <xf numFmtId="0" fontId="0" fillId="38" borderId="12" xfId="0" applyFont="1" applyFill="1" applyBorder="1"/>
    <xf numFmtId="0" fontId="0" fillId="38" borderId="0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FF"/>
      <color rgb="FF66FFFF"/>
      <color rgb="FF99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1"/>
  <sheetViews>
    <sheetView tabSelected="1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G115" sqref="G115"/>
    </sheetView>
  </sheetViews>
  <sheetFormatPr baseColWidth="10" defaultRowHeight="14.4" x14ac:dyDescent="0.3"/>
  <cols>
    <col min="1" max="1" width="22.44140625" style="13" customWidth="1"/>
    <col min="2" max="6" width="11.5546875" style="14"/>
    <col min="7" max="8" width="11.44140625" style="14"/>
    <col min="9" max="12" width="11.5546875" style="14"/>
    <col min="13" max="13" width="11.44140625" style="14"/>
    <col min="14" max="18" width="11.5546875" style="14"/>
    <col min="19" max="19" width="18" style="14" customWidth="1"/>
    <col min="20" max="20" width="17.33203125" style="14" customWidth="1"/>
    <col min="21" max="30" width="11.5546875" style="14"/>
    <col min="31" max="31" width="20.6640625" style="2" customWidth="1"/>
    <col min="32" max="32" width="18.6640625" style="2" customWidth="1"/>
    <col min="33" max="33" width="15.6640625" style="2" customWidth="1"/>
    <col min="34" max="34" width="18" style="2" customWidth="1"/>
    <col min="35" max="35" width="11.44140625" style="2"/>
    <col min="36" max="16384" width="11.5546875" style="14"/>
  </cols>
  <sheetData>
    <row r="1" spans="1:35" s="12" customForma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145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</row>
    <row r="2" spans="1:35" s="4" customFormat="1" x14ac:dyDescent="0.3">
      <c r="A2" s="9" t="s">
        <v>1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</row>
    <row r="3" spans="1:35" s="4" customFormat="1" x14ac:dyDescent="0.3">
      <c r="A3" s="9" t="s">
        <v>2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</row>
    <row r="4" spans="1:35" s="4" customFormat="1" x14ac:dyDescent="0.3">
      <c r="A4" s="9" t="s">
        <v>3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 s="4" customFormat="1" x14ac:dyDescent="0.3">
      <c r="A5" s="9" t="s">
        <v>34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">
        <v>0</v>
      </c>
      <c r="AF5" s="2">
        <v>0</v>
      </c>
      <c r="AG5" s="2">
        <v>0</v>
      </c>
      <c r="AH5" s="2">
        <v>-0.25</v>
      </c>
      <c r="AI5" s="2">
        <v>0</v>
      </c>
    </row>
    <row r="6" spans="1:35" s="4" customFormat="1" x14ac:dyDescent="0.3">
      <c r="A6" s="9" t="s">
        <v>35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">
        <v>0</v>
      </c>
      <c r="AF6" s="2">
        <v>0</v>
      </c>
      <c r="AG6" s="2">
        <v>0</v>
      </c>
      <c r="AH6" s="2">
        <v>-0.27</v>
      </c>
      <c r="AI6" s="2">
        <v>0</v>
      </c>
    </row>
    <row r="7" spans="1:35" s="4" customFormat="1" x14ac:dyDescent="0.3">
      <c r="A7" s="9" t="s">
        <v>4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 s="4" customFormat="1" x14ac:dyDescent="0.3">
      <c r="A8" s="9" t="s">
        <v>5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 s="4" customFormat="1" x14ac:dyDescent="0.3">
      <c r="A9" s="9" t="s">
        <v>36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 s="4" customFormat="1" x14ac:dyDescent="0.3">
      <c r="A10" s="9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</row>
    <row r="11" spans="1:35" s="4" customFormat="1" x14ac:dyDescent="0.3">
      <c r="A11" s="9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</row>
    <row r="12" spans="1:35" s="4" customFormat="1" x14ac:dyDescent="0.3">
      <c r="A12" s="9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</row>
    <row r="13" spans="1:35" s="4" customFormat="1" x14ac:dyDescent="0.3">
      <c r="A13" s="9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</row>
    <row r="14" spans="1:35" s="4" customFormat="1" x14ac:dyDescent="0.3">
      <c r="A14" s="9" t="s">
        <v>10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</row>
    <row r="15" spans="1:35" s="4" customFormat="1" x14ac:dyDescent="0.3">
      <c r="A15" s="9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</row>
    <row r="16" spans="1:35" s="4" customFormat="1" x14ac:dyDescent="0.3">
      <c r="A16" s="9" t="s">
        <v>37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</row>
    <row r="17" spans="1:35" s="4" customFormat="1" x14ac:dyDescent="0.3">
      <c r="A17" s="9" t="s">
        <v>12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8" spans="1:35" s="4" customFormat="1" x14ac:dyDescent="0.3">
      <c r="A18" s="9" t="s">
        <v>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</row>
    <row r="19" spans="1:35" s="4" customFormat="1" x14ac:dyDescent="0.3">
      <c r="A19" s="9" t="s">
        <v>38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</row>
    <row r="20" spans="1:35" s="4" customFormat="1" x14ac:dyDescent="0.3">
      <c r="A20" s="9" t="s">
        <v>39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">
        <v>0</v>
      </c>
      <c r="AF20" s="2">
        <v>0</v>
      </c>
      <c r="AG20" s="2">
        <v>0</v>
      </c>
      <c r="AH20" s="2">
        <v>-0.246</v>
      </c>
      <c r="AI20" s="2">
        <v>0</v>
      </c>
    </row>
    <row r="21" spans="1:35" s="4" customFormat="1" x14ac:dyDescent="0.3">
      <c r="A21" s="9" t="s">
        <v>40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">
        <v>0</v>
      </c>
      <c r="AF21" s="2">
        <v>0</v>
      </c>
      <c r="AG21" s="2">
        <v>0</v>
      </c>
      <c r="AH21" s="2">
        <f>-0.26*2.91</f>
        <v>-0.75660000000000005</v>
      </c>
      <c r="AI21" s="2">
        <v>0</v>
      </c>
    </row>
    <row r="22" spans="1:35" s="4" customFormat="1" x14ac:dyDescent="0.3">
      <c r="A22" s="9" t="s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">
        <v>0</v>
      </c>
      <c r="AF22" s="2">
        <v>0</v>
      </c>
      <c r="AG22" s="2">
        <v>0</v>
      </c>
      <c r="AH22" s="2">
        <v>0</v>
      </c>
      <c r="AI22" s="2">
        <v>2.7699999999999999E-2</v>
      </c>
    </row>
    <row r="23" spans="1:35" s="4" customFormat="1" x14ac:dyDescent="0.3">
      <c r="A23" s="9" t="s">
        <v>145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">
        <v>0</v>
      </c>
      <c r="AF23" s="2">
        <v>0</v>
      </c>
      <c r="AG23" s="2">
        <v>0</v>
      </c>
      <c r="AH23" s="2">
        <v>0</v>
      </c>
      <c r="AI23" s="2">
        <v>3.61E-2</v>
      </c>
    </row>
    <row r="24" spans="1:35" s="4" customFormat="1" x14ac:dyDescent="0.3">
      <c r="A24" s="9" t="s">
        <v>41</v>
      </c>
      <c r="B24" s="4">
        <v>-1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</row>
    <row r="25" spans="1:35" s="18" customFormat="1" x14ac:dyDescent="0.3">
      <c r="A25" s="17" t="s">
        <v>42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-1</v>
      </c>
      <c r="AF25" s="18">
        <v>0</v>
      </c>
      <c r="AG25" s="18">
        <v>0</v>
      </c>
      <c r="AH25" s="18">
        <v>1</v>
      </c>
      <c r="AI25" s="18">
        <v>0</v>
      </c>
    </row>
    <row r="26" spans="1:35" s="4" customFormat="1" x14ac:dyDescent="0.3">
      <c r="A26" s="9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</row>
    <row r="27" spans="1:35" s="4" customFormat="1" x14ac:dyDescent="0.3">
      <c r="A27" s="9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</row>
    <row r="28" spans="1:35" s="4" customFormat="1" x14ac:dyDescent="0.3">
      <c r="A28" s="9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1</v>
      </c>
      <c r="AD28" s="4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</row>
    <row r="29" spans="1:35" s="4" customFormat="1" x14ac:dyDescent="0.3">
      <c r="A29" s="9" t="s">
        <v>43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</row>
    <row r="30" spans="1:35" s="2" customFormat="1" x14ac:dyDescent="0.3">
      <c r="A30" s="19" t="s">
        <v>32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-1</v>
      </c>
      <c r="AG30" s="2">
        <v>0</v>
      </c>
      <c r="AH30" s="2">
        <v>1</v>
      </c>
      <c r="AI30" s="2">
        <v>0</v>
      </c>
    </row>
    <row r="31" spans="1:35" s="2" customFormat="1" x14ac:dyDescent="0.3">
      <c r="A31" s="19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</row>
    <row r="32" spans="1:35" s="2" customFormat="1" x14ac:dyDescent="0.3">
      <c r="A32" s="19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</row>
    <row r="33" spans="1:35" s="2" customFormat="1" x14ac:dyDescent="0.3">
      <c r="A33" s="19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>
        <v>0</v>
      </c>
    </row>
    <row r="34" spans="1:35" s="3" customFormat="1" x14ac:dyDescent="0.3">
      <c r="A34" s="8" t="s">
        <v>44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-2.9409140370000002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2">
        <v>0</v>
      </c>
      <c r="AF34" s="2">
        <f t="shared" ref="AF34" si="0">-(C34*0.25+D34*0.27+E34*0.26+0.2*F34+0.47*H34+0.47*I34+0.36*J34+0.26*L34+0.246*O34+P34*0.3)</f>
        <v>0</v>
      </c>
      <c r="AG34" s="2">
        <v>0</v>
      </c>
      <c r="AH34" s="2">
        <v>0</v>
      </c>
      <c r="AI34" s="2">
        <v>0</v>
      </c>
    </row>
    <row r="35" spans="1:35" s="3" customFormat="1" x14ac:dyDescent="0.3">
      <c r="A35" s="8" t="s">
        <v>45</v>
      </c>
      <c r="B35" s="3">
        <v>1</v>
      </c>
      <c r="C35" s="3">
        <v>0</v>
      </c>
      <c r="D35" s="3">
        <v>0</v>
      </c>
      <c r="E35" s="3">
        <v>0</v>
      </c>
      <c r="F35" s="3">
        <v>-1.654558475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2">
        <v>0</v>
      </c>
      <c r="AF35" s="2">
        <f>-(C35*0.25+D35*0.27+E35*0.26+0.2*F35+0.38*H35+0.38*I35+0.36*J35+0.26*L35+0.25*O35+P35*0.3)</f>
        <v>0.33091169500000001</v>
      </c>
      <c r="AG35" s="2">
        <v>0</v>
      </c>
      <c r="AH35" s="2">
        <v>0</v>
      </c>
      <c r="AI35" s="2">
        <v>0</v>
      </c>
    </row>
    <row r="36" spans="1:35" s="3" customFormat="1" x14ac:dyDescent="0.3">
      <c r="A36" s="8" t="s">
        <v>46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-2.0847457629999999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2">
        <v>0</v>
      </c>
      <c r="AF36" s="2">
        <f t="shared" ref="AF36:AF63" si="1">-(C36*0.25+D36*0.27+E36*0.26+0.2*F36+0.38*H36+0.38*I36+0.36*J36+0.26*L36+0.25*O36+P36*0.3)</f>
        <v>0</v>
      </c>
      <c r="AG36" s="2">
        <v>0</v>
      </c>
      <c r="AH36" s="2">
        <v>0</v>
      </c>
      <c r="AI36" s="2">
        <v>0</v>
      </c>
    </row>
    <row r="37" spans="1:35" s="3" customFormat="1" x14ac:dyDescent="0.3">
      <c r="A37" s="8" t="s">
        <v>47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-2.2038536080000002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2">
        <v>0</v>
      </c>
      <c r="AF37" s="2">
        <f t="shared" si="1"/>
        <v>0.79338729888000004</v>
      </c>
      <c r="AG37" s="2">
        <v>0</v>
      </c>
      <c r="AH37" s="2">
        <v>0</v>
      </c>
      <c r="AI37" s="2">
        <v>0</v>
      </c>
    </row>
    <row r="38" spans="1:35" s="3" customFormat="1" x14ac:dyDescent="0.3">
      <c r="A38" s="8" t="s">
        <v>48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-1.999861082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2">
        <v>0</v>
      </c>
      <c r="AF38" s="2">
        <f t="shared" si="1"/>
        <v>0.71994998952</v>
      </c>
      <c r="AG38" s="2">
        <v>0</v>
      </c>
      <c r="AH38" s="2">
        <v>0</v>
      </c>
      <c r="AI38" s="2">
        <v>0</v>
      </c>
    </row>
    <row r="39" spans="1:35" s="3" customFormat="1" x14ac:dyDescent="0.3">
      <c r="A39" s="8" t="s">
        <v>49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-1</v>
      </c>
      <c r="AC39" s="3">
        <v>0</v>
      </c>
      <c r="AD39" s="3">
        <v>0</v>
      </c>
      <c r="AE39" s="2">
        <v>0</v>
      </c>
      <c r="AF39" s="2">
        <f t="shared" si="1"/>
        <v>0</v>
      </c>
      <c r="AG39" s="2">
        <v>0</v>
      </c>
      <c r="AH39" s="2">
        <v>0</v>
      </c>
      <c r="AI39" s="2">
        <v>0</v>
      </c>
    </row>
    <row r="40" spans="1:35" s="3" customFormat="1" x14ac:dyDescent="0.3">
      <c r="A40" s="8" t="s">
        <v>50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-1</v>
      </c>
      <c r="AB40" s="3">
        <v>0</v>
      </c>
      <c r="AC40" s="3">
        <v>0</v>
      </c>
      <c r="AD40" s="3">
        <v>0</v>
      </c>
      <c r="AE40" s="2">
        <v>0</v>
      </c>
      <c r="AF40" s="2">
        <f t="shared" si="1"/>
        <v>0</v>
      </c>
      <c r="AG40" s="2">
        <v>0</v>
      </c>
      <c r="AH40" s="2">
        <v>0</v>
      </c>
      <c r="AI40" s="2">
        <v>0</v>
      </c>
    </row>
    <row r="41" spans="1:35" s="3" customFormat="1" x14ac:dyDescent="0.3">
      <c r="A41" s="8" t="s">
        <v>51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-1</v>
      </c>
      <c r="AB41" s="3">
        <v>0</v>
      </c>
      <c r="AC41" s="3">
        <v>0</v>
      </c>
      <c r="AD41" s="3">
        <v>0</v>
      </c>
      <c r="AE41" s="2">
        <v>0</v>
      </c>
      <c r="AF41" s="2">
        <f t="shared" si="1"/>
        <v>0</v>
      </c>
      <c r="AG41" s="2">
        <v>0</v>
      </c>
      <c r="AH41" s="2">
        <v>0</v>
      </c>
      <c r="AI41" s="2">
        <v>0</v>
      </c>
    </row>
    <row r="42" spans="1:35" s="3" customFormat="1" x14ac:dyDescent="0.3">
      <c r="A42" s="8" t="s">
        <v>52</v>
      </c>
      <c r="B42" s="3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-1</v>
      </c>
      <c r="AD42" s="3">
        <v>0</v>
      </c>
      <c r="AE42" s="2">
        <v>0</v>
      </c>
      <c r="AF42" s="2">
        <f t="shared" si="1"/>
        <v>0</v>
      </c>
      <c r="AG42" s="2">
        <v>0</v>
      </c>
      <c r="AH42" s="2">
        <v>0</v>
      </c>
      <c r="AI42" s="2">
        <v>0</v>
      </c>
    </row>
    <row r="43" spans="1:35" s="3" customFormat="1" x14ac:dyDescent="0.3">
      <c r="A43" s="8" t="s">
        <v>53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-1</v>
      </c>
      <c r="AE43" s="2">
        <v>0</v>
      </c>
      <c r="AF43" s="2">
        <f t="shared" si="1"/>
        <v>0</v>
      </c>
      <c r="AG43" s="2">
        <v>0</v>
      </c>
      <c r="AH43" s="2">
        <v>0</v>
      </c>
      <c r="AI43" s="2">
        <v>0</v>
      </c>
    </row>
    <row r="44" spans="1:35" s="1" customFormat="1" x14ac:dyDescent="0.3">
      <c r="A44" s="20" t="s">
        <v>54</v>
      </c>
      <c r="B44" s="1">
        <v>0.95650000000000002</v>
      </c>
      <c r="C44" s="1">
        <v>0</v>
      </c>
      <c r="D44" s="1">
        <v>0</v>
      </c>
      <c r="E44" s="1">
        <v>0</v>
      </c>
      <c r="F44" s="1">
        <v>-2.1946038099999998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2">
        <v>0</v>
      </c>
      <c r="AF44" s="2">
        <f t="shared" si="1"/>
        <v>0.43892076199999996</v>
      </c>
      <c r="AG44" s="2">
        <v>0</v>
      </c>
      <c r="AH44" s="2">
        <v>0</v>
      </c>
      <c r="AI44" s="2">
        <v>0</v>
      </c>
    </row>
    <row r="45" spans="1:35" s="1" customFormat="1" x14ac:dyDescent="0.3">
      <c r="A45" s="20" t="s">
        <v>55</v>
      </c>
      <c r="B45" s="1">
        <v>0.33960000000000001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-1.8868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2">
        <v>0</v>
      </c>
      <c r="AF45" s="2">
        <f t="shared" si="1"/>
        <v>0.71698400000000007</v>
      </c>
      <c r="AG45" s="2">
        <v>0</v>
      </c>
      <c r="AH45" s="2">
        <v>0</v>
      </c>
      <c r="AI45" s="2">
        <v>0</v>
      </c>
    </row>
    <row r="46" spans="1:35" s="1" customFormat="1" x14ac:dyDescent="0.3">
      <c r="A46" s="20" t="s">
        <v>56</v>
      </c>
      <c r="B46" s="1">
        <v>0.44440000000000002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-2.2288466599999999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">
        <v>0</v>
      </c>
      <c r="AF46" s="2">
        <f t="shared" si="1"/>
        <v>0.57950013160000002</v>
      </c>
      <c r="AG46" s="2">
        <v>0</v>
      </c>
      <c r="AH46" s="2">
        <v>0</v>
      </c>
      <c r="AI46" s="2">
        <v>0</v>
      </c>
    </row>
    <row r="47" spans="1:35" s="1" customFormat="1" x14ac:dyDescent="0.3">
      <c r="A47" s="20" t="s">
        <v>57</v>
      </c>
      <c r="B47" s="1">
        <v>0</v>
      </c>
      <c r="C47" s="1">
        <v>0</v>
      </c>
      <c r="D47" s="1">
        <v>0</v>
      </c>
      <c r="E47" s="1">
        <v>0</v>
      </c>
      <c r="F47" s="1">
        <v>-1.0887714289999999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2">
        <v>0</v>
      </c>
      <c r="AF47" s="2">
        <f t="shared" si="1"/>
        <v>0.2177542858</v>
      </c>
      <c r="AG47" s="2">
        <v>0</v>
      </c>
      <c r="AH47" s="2">
        <v>0</v>
      </c>
      <c r="AI47" s="2">
        <v>0</v>
      </c>
    </row>
    <row r="48" spans="1:35" s="1" customFormat="1" x14ac:dyDescent="0.3">
      <c r="A48" s="20" t="s">
        <v>58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-1.1678171429999999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2">
        <v>0</v>
      </c>
      <c r="AF48" s="2">
        <f t="shared" si="1"/>
        <v>0.44377051433999998</v>
      </c>
      <c r="AG48" s="2">
        <v>0</v>
      </c>
      <c r="AH48" s="2">
        <v>0</v>
      </c>
      <c r="AI48" s="2">
        <v>0</v>
      </c>
    </row>
    <row r="49" spans="1:35" s="1" customFormat="1" x14ac:dyDescent="0.3">
      <c r="A49" s="20" t="s">
        <v>59</v>
      </c>
      <c r="B49" s="1">
        <v>0</v>
      </c>
      <c r="C49" s="1">
        <v>0</v>
      </c>
      <c r="D49" s="1">
        <v>0</v>
      </c>
      <c r="E49" s="1">
        <v>-1.1570152380000001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2">
        <v>0</v>
      </c>
      <c r="AF49" s="2">
        <f t="shared" si="1"/>
        <v>0.30082396188000005</v>
      </c>
      <c r="AG49" s="2">
        <v>0</v>
      </c>
      <c r="AH49" s="2">
        <v>0</v>
      </c>
      <c r="AI49" s="2">
        <v>0</v>
      </c>
    </row>
    <row r="50" spans="1:35" s="1" customFormat="1" x14ac:dyDescent="0.3">
      <c r="A50" s="20" t="s">
        <v>60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-1.2311142859999999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2">
        <v>0</v>
      </c>
      <c r="AF50" s="2">
        <f t="shared" si="1"/>
        <v>0.44320114295999996</v>
      </c>
      <c r="AG50" s="2">
        <v>0</v>
      </c>
      <c r="AH50" s="2">
        <v>0</v>
      </c>
      <c r="AI50" s="2">
        <v>0</v>
      </c>
    </row>
    <row r="51" spans="1:35" s="1" customFormat="1" x14ac:dyDescent="0.3">
      <c r="A51" s="20" t="s">
        <v>61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-1.2311142859999999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2">
        <v>0</v>
      </c>
      <c r="AF51" s="2">
        <f t="shared" si="1"/>
        <v>0.32008971436</v>
      </c>
      <c r="AG51" s="2">
        <v>0</v>
      </c>
      <c r="AH51" s="2">
        <v>0</v>
      </c>
      <c r="AI51" s="2">
        <v>0</v>
      </c>
    </row>
    <row r="52" spans="1:35" s="1" customFormat="1" x14ac:dyDescent="0.3">
      <c r="A52" s="20" t="s">
        <v>62</v>
      </c>
      <c r="B52" s="1">
        <v>-1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2">
        <v>0</v>
      </c>
      <c r="AF52" s="2">
        <f t="shared" si="1"/>
        <v>0</v>
      </c>
      <c r="AG52" s="2">
        <v>0</v>
      </c>
      <c r="AH52" s="2">
        <v>0</v>
      </c>
      <c r="AI52" s="2">
        <v>0</v>
      </c>
    </row>
    <row r="53" spans="1:35" s="1" customFormat="1" x14ac:dyDescent="0.3">
      <c r="A53" s="20" t="s">
        <v>63</v>
      </c>
      <c r="B53" s="1">
        <v>-0.26909722200000002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2">
        <v>0</v>
      </c>
      <c r="AF53" s="2">
        <f t="shared" si="1"/>
        <v>0</v>
      </c>
      <c r="AG53" s="2">
        <v>0</v>
      </c>
      <c r="AH53" s="2">
        <v>0</v>
      </c>
      <c r="AI53" s="2">
        <v>0</v>
      </c>
    </row>
    <row r="54" spans="1:35" s="1" customFormat="1" x14ac:dyDescent="0.3">
      <c r="A54" s="20" t="s">
        <v>64</v>
      </c>
      <c r="B54" s="1">
        <v>1.25</v>
      </c>
      <c r="C54" s="1">
        <v>0</v>
      </c>
      <c r="D54" s="1">
        <v>0</v>
      </c>
      <c r="E54" s="1">
        <v>0</v>
      </c>
      <c r="F54" s="1">
        <v>-2.5238095239999998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2">
        <v>0</v>
      </c>
      <c r="AF54" s="2">
        <f t="shared" si="1"/>
        <v>0.50476190479999994</v>
      </c>
      <c r="AG54" s="2">
        <v>0</v>
      </c>
      <c r="AH54" s="2">
        <v>0</v>
      </c>
      <c r="AI54" s="2">
        <v>0</v>
      </c>
    </row>
    <row r="55" spans="1:35" s="1" customFormat="1" x14ac:dyDescent="0.3">
      <c r="A55" s="20" t="s">
        <v>65</v>
      </c>
      <c r="B55" s="1">
        <v>0.33960000000000001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-1.8868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2">
        <v>0</v>
      </c>
      <c r="AF55" s="2">
        <f t="shared" si="1"/>
        <v>0.71698400000000007</v>
      </c>
      <c r="AG55" s="2">
        <v>0</v>
      </c>
      <c r="AH55" s="2">
        <v>0</v>
      </c>
      <c r="AI55" s="2">
        <v>0</v>
      </c>
    </row>
    <row r="56" spans="1:35" s="1" customFormat="1" x14ac:dyDescent="0.3">
      <c r="A56" s="20" t="s">
        <v>66</v>
      </c>
      <c r="B56" s="1">
        <v>0.44440000000000002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-2.2288466599999999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2">
        <v>0</v>
      </c>
      <c r="AF56" s="2">
        <f t="shared" si="1"/>
        <v>0.57950013160000002</v>
      </c>
      <c r="AG56" s="2">
        <v>0</v>
      </c>
      <c r="AH56" s="2">
        <v>0</v>
      </c>
      <c r="AI56" s="2">
        <v>0</v>
      </c>
    </row>
    <row r="57" spans="1:35" s="1" customFormat="1" x14ac:dyDescent="0.3">
      <c r="A57" s="20" t="s">
        <v>67</v>
      </c>
      <c r="B57" s="1">
        <v>0.82644628099999995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-6.3992485349999999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2">
        <v>0</v>
      </c>
      <c r="AF57" s="2">
        <f t="shared" si="1"/>
        <v>2.4317144433000002</v>
      </c>
      <c r="AG57" s="2">
        <v>0</v>
      </c>
      <c r="AH57" s="2">
        <v>0</v>
      </c>
      <c r="AI57" s="2">
        <v>0</v>
      </c>
    </row>
    <row r="58" spans="1:35" s="1" customFormat="1" x14ac:dyDescent="0.3">
      <c r="A58" s="20" t="s">
        <v>68</v>
      </c>
      <c r="B58" s="1">
        <v>0.75820895499999996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-2.9940030649999998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2">
        <v>0</v>
      </c>
      <c r="AF58" s="2">
        <f t="shared" si="1"/>
        <v>1.1377211646999998</v>
      </c>
      <c r="AG58" s="2">
        <v>0</v>
      </c>
      <c r="AH58" s="2">
        <v>0</v>
      </c>
      <c r="AI58" s="2">
        <v>0</v>
      </c>
    </row>
    <row r="59" spans="1:35" s="1" customFormat="1" x14ac:dyDescent="0.3">
      <c r="A59" s="20" t="s">
        <v>69</v>
      </c>
      <c r="B59" s="1">
        <v>0</v>
      </c>
      <c r="C59" s="1">
        <v>0</v>
      </c>
      <c r="D59" s="1">
        <v>0</v>
      </c>
      <c r="E59" s="1">
        <v>0</v>
      </c>
      <c r="F59" s="1">
        <v>-1.0887714289999999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2">
        <v>0</v>
      </c>
      <c r="AF59" s="2">
        <f t="shared" si="1"/>
        <v>0.2177542858</v>
      </c>
      <c r="AG59" s="2">
        <v>0</v>
      </c>
      <c r="AH59" s="2">
        <v>0</v>
      </c>
      <c r="AI59" s="2">
        <v>0</v>
      </c>
    </row>
    <row r="60" spans="1:35" s="1" customFormat="1" x14ac:dyDescent="0.3">
      <c r="A60" s="20" t="s">
        <v>70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-1.1678171429999999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2">
        <v>0</v>
      </c>
      <c r="AF60" s="2">
        <f t="shared" si="1"/>
        <v>0.44377051433999998</v>
      </c>
      <c r="AG60" s="2">
        <v>0</v>
      </c>
      <c r="AH60" s="2">
        <v>0</v>
      </c>
      <c r="AI60" s="2">
        <v>0</v>
      </c>
    </row>
    <row r="61" spans="1:35" s="1" customFormat="1" x14ac:dyDescent="0.3">
      <c r="A61" s="20" t="s">
        <v>71</v>
      </c>
      <c r="B61" s="1">
        <v>0</v>
      </c>
      <c r="C61" s="1">
        <v>0</v>
      </c>
      <c r="D61" s="1">
        <v>0</v>
      </c>
      <c r="E61" s="1">
        <v>-1.1570152380000001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2">
        <v>0</v>
      </c>
      <c r="AF61" s="2">
        <f>-(C61*0.25+D61*0.27+E61*0.26+0.2*F61+0.38*H61+0.38*I61+0.36*J61+0.26*L61+0.25*O61+P61*0.3)</f>
        <v>0.30082396188000005</v>
      </c>
      <c r="AG61" s="2">
        <v>0</v>
      </c>
      <c r="AH61" s="2">
        <v>0</v>
      </c>
      <c r="AI61" s="2">
        <v>0</v>
      </c>
    </row>
    <row r="62" spans="1:35" s="1" customFormat="1" x14ac:dyDescent="0.3">
      <c r="A62" s="20" t="s">
        <v>72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-1</v>
      </c>
      <c r="AE62" s="2">
        <v>0</v>
      </c>
      <c r="AF62" s="2">
        <f t="shared" si="1"/>
        <v>0</v>
      </c>
      <c r="AG62" s="2">
        <v>0</v>
      </c>
      <c r="AH62" s="2">
        <v>0</v>
      </c>
      <c r="AI62" s="2">
        <v>0</v>
      </c>
    </row>
    <row r="63" spans="1:35" s="1" customFormat="1" x14ac:dyDescent="0.3">
      <c r="A63" s="20" t="s">
        <v>73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-1</v>
      </c>
      <c r="AC63" s="1">
        <v>0</v>
      </c>
      <c r="AD63" s="1">
        <v>0</v>
      </c>
      <c r="AE63" s="2">
        <v>0</v>
      </c>
      <c r="AF63" s="2">
        <f t="shared" si="1"/>
        <v>0</v>
      </c>
      <c r="AG63" s="2">
        <v>0</v>
      </c>
      <c r="AH63" s="2">
        <v>0</v>
      </c>
      <c r="AI63" s="2">
        <v>0</v>
      </c>
    </row>
    <row r="64" spans="1:35" s="1" customFormat="1" x14ac:dyDescent="0.3">
      <c r="A64" s="20" t="s">
        <v>74</v>
      </c>
      <c r="B64" s="1">
        <v>-0.358760417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2">
        <f>-(C64*0.25+D64*0.27+E64*0.26+0.2*F64+0.39*H64+0.39*I64+0.36*J64+0.26*L64+0.246*O64+P64*0.3)</f>
        <v>0</v>
      </c>
      <c r="AF64" s="2">
        <v>0</v>
      </c>
      <c r="AG64" s="2">
        <f>-(C64*0.25+D64*0.27+E64*0.26+0.2*F64+0.39*H64+0.39*I64+0.36*J64+0.26*L64+0.246*O64+P64*0.3)</f>
        <v>0</v>
      </c>
      <c r="AH64" s="2">
        <v>0</v>
      </c>
      <c r="AI64" s="2">
        <v>0</v>
      </c>
    </row>
    <row r="65" spans="1:35" s="1" customFormat="1" x14ac:dyDescent="0.3">
      <c r="A65" s="20" t="s">
        <v>75</v>
      </c>
      <c r="B65" s="1">
        <v>0</v>
      </c>
      <c r="C65" s="1">
        <v>0</v>
      </c>
      <c r="D65" s="1">
        <v>0</v>
      </c>
      <c r="E65" s="1">
        <v>0</v>
      </c>
      <c r="F65" s="1">
        <v>-0.71762847200000002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2">
        <f>-(C65*0.25+D65*0.27+E65*0.26+0.2*F65+0.38*H65+0.38*I65+0.36*J65+0.26*L65+0.25*O65+P65*0.26)</f>
        <v>0.14352569440000001</v>
      </c>
      <c r="AF65" s="2">
        <v>0</v>
      </c>
      <c r="AG65" s="2">
        <v>0</v>
      </c>
      <c r="AH65" s="2">
        <v>0</v>
      </c>
      <c r="AI65" s="2">
        <v>0</v>
      </c>
    </row>
    <row r="66" spans="1:35" s="1" customFormat="1" x14ac:dyDescent="0.3">
      <c r="A66" s="20" t="s">
        <v>76</v>
      </c>
      <c r="B66" s="1">
        <v>0.95650000000000002</v>
      </c>
      <c r="C66" s="1">
        <v>0</v>
      </c>
      <c r="D66" s="1">
        <v>0</v>
      </c>
      <c r="E66" s="1">
        <v>0</v>
      </c>
      <c r="F66" s="1">
        <v>-2.1946038099999998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2">
        <f t="shared" ref="AE66:AE110" si="2">-(C66*0.25+D66*0.27+E66*0.26+0.2*F66+0.38*H66+0.38*I66+0.36*J66+0.26*L66+0.25*O66+P66*0.26)</f>
        <v>0.43892076199999996</v>
      </c>
      <c r="AF66" s="2">
        <v>0</v>
      </c>
      <c r="AG66" s="2">
        <v>0</v>
      </c>
      <c r="AH66" s="2">
        <v>0</v>
      </c>
      <c r="AI66" s="2">
        <v>0</v>
      </c>
    </row>
    <row r="67" spans="1:35" s="1" customFormat="1" x14ac:dyDescent="0.3">
      <c r="A67" s="20" t="s">
        <v>77</v>
      </c>
      <c r="B67" s="1">
        <v>0.90700000000000003</v>
      </c>
      <c r="C67" s="1">
        <v>0</v>
      </c>
      <c r="D67" s="1">
        <v>0</v>
      </c>
      <c r="E67" s="1">
        <v>-2.3477485709999999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2">
        <f t="shared" si="2"/>
        <v>0.61041462845999994</v>
      </c>
      <c r="AF67" s="2">
        <v>0</v>
      </c>
      <c r="AG67" s="2">
        <v>0</v>
      </c>
      <c r="AH67" s="2">
        <v>0</v>
      </c>
      <c r="AI67" s="2">
        <v>0</v>
      </c>
    </row>
    <row r="68" spans="1:35" s="1" customFormat="1" x14ac:dyDescent="0.3">
      <c r="A68" s="20" t="s">
        <v>78</v>
      </c>
      <c r="B68" s="1">
        <v>2.6364000000000001</v>
      </c>
      <c r="C68" s="1">
        <v>0</v>
      </c>
      <c r="D68" s="1">
        <v>0</v>
      </c>
      <c r="E68" s="1">
        <v>0</v>
      </c>
      <c r="F68" s="1">
        <v>-4.5454999999999997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2">
        <f t="shared" si="2"/>
        <v>0.90910000000000002</v>
      </c>
      <c r="AF68" s="2">
        <v>0</v>
      </c>
      <c r="AG68" s="2">
        <v>0</v>
      </c>
      <c r="AH68" s="2">
        <v>0</v>
      </c>
      <c r="AI68" s="2">
        <v>0</v>
      </c>
    </row>
    <row r="69" spans="1:35" s="1" customFormat="1" x14ac:dyDescent="0.3">
      <c r="A69" s="20" t="s">
        <v>79</v>
      </c>
      <c r="B69" s="1">
        <v>2.6364000000000001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-4.5454999999999997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2">
        <f t="shared" si="2"/>
        <v>0</v>
      </c>
      <c r="AF69" s="2">
        <v>0</v>
      </c>
      <c r="AG69" s="2">
        <v>0</v>
      </c>
      <c r="AH69" s="2">
        <v>0</v>
      </c>
      <c r="AI69" s="2">
        <v>0</v>
      </c>
    </row>
    <row r="70" spans="1:35" s="1" customFormat="1" x14ac:dyDescent="0.3">
      <c r="A70" s="20" t="s">
        <v>80</v>
      </c>
      <c r="B70" s="1">
        <v>0</v>
      </c>
      <c r="C70" s="1">
        <v>0</v>
      </c>
      <c r="D70" s="1">
        <v>0</v>
      </c>
      <c r="E70" s="1">
        <v>0</v>
      </c>
      <c r="F70" s="1">
        <v>-1.121681905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2">
        <f t="shared" si="2"/>
        <v>0.224336381</v>
      </c>
      <c r="AF70" s="2">
        <v>0</v>
      </c>
      <c r="AG70" s="2">
        <v>0</v>
      </c>
      <c r="AH70" s="2">
        <v>0</v>
      </c>
      <c r="AI70" s="2">
        <v>0</v>
      </c>
    </row>
    <row r="71" spans="1:35" s="1" customFormat="1" x14ac:dyDescent="0.3">
      <c r="A71" s="20" t="s">
        <v>81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-1.1877047620000001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">
        <f t="shared" si="2"/>
        <v>0.45132780956000002</v>
      </c>
      <c r="AF71" s="2">
        <v>0</v>
      </c>
      <c r="AG71" s="2">
        <v>0</v>
      </c>
      <c r="AH71" s="2">
        <v>0</v>
      </c>
      <c r="AI71" s="2">
        <v>0</v>
      </c>
    </row>
    <row r="72" spans="1:35" s="1" customFormat="1" x14ac:dyDescent="0.3">
      <c r="A72" s="20" t="s">
        <v>82</v>
      </c>
      <c r="B72" s="1">
        <v>0</v>
      </c>
      <c r="C72" s="1">
        <v>0</v>
      </c>
      <c r="D72" s="1">
        <v>0</v>
      </c>
      <c r="E72" s="1">
        <v>-1.1877047620000001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2">
        <f t="shared" si="2"/>
        <v>0.30880323812000005</v>
      </c>
      <c r="AF72" s="2">
        <v>0</v>
      </c>
      <c r="AG72" s="2">
        <v>0</v>
      </c>
      <c r="AH72" s="2">
        <v>0</v>
      </c>
      <c r="AI72" s="2">
        <v>0</v>
      </c>
    </row>
    <row r="73" spans="1:35" s="1" customFormat="1" x14ac:dyDescent="0.3">
      <c r="A73" s="20" t="s">
        <v>83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-1</v>
      </c>
      <c r="AC73" s="1">
        <v>0</v>
      </c>
      <c r="AD73" s="1">
        <v>0</v>
      </c>
      <c r="AE73" s="2">
        <f t="shared" si="2"/>
        <v>0</v>
      </c>
      <c r="AF73" s="2">
        <v>0</v>
      </c>
      <c r="AG73" s="2">
        <v>0</v>
      </c>
      <c r="AH73" s="2">
        <v>0</v>
      </c>
      <c r="AI73" s="2">
        <v>0</v>
      </c>
    </row>
    <row r="74" spans="1:35" s="1" customFormat="1" x14ac:dyDescent="0.3">
      <c r="A74" s="20" t="s">
        <v>84</v>
      </c>
      <c r="B74" s="1">
        <v>-1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2">
        <f t="shared" si="2"/>
        <v>0</v>
      </c>
      <c r="AF74" s="2">
        <v>0</v>
      </c>
      <c r="AG74" s="2">
        <v>0</v>
      </c>
      <c r="AH74" s="2">
        <v>0</v>
      </c>
      <c r="AI74" s="2">
        <v>0</v>
      </c>
    </row>
    <row r="75" spans="1:35" s="16" customFormat="1" x14ac:dyDescent="0.3">
      <c r="A75" s="15" t="s">
        <v>85</v>
      </c>
      <c r="B75" s="16">
        <v>-7.0382378999999995E-2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1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2">
        <f t="shared" si="2"/>
        <v>0</v>
      </c>
      <c r="AF75" s="2">
        <v>0</v>
      </c>
      <c r="AG75" s="2">
        <v>0</v>
      </c>
      <c r="AH75" s="2">
        <v>0</v>
      </c>
      <c r="AI75" s="2">
        <v>0</v>
      </c>
    </row>
    <row r="76" spans="1:35" s="16" customFormat="1" x14ac:dyDescent="0.3">
      <c r="A76" s="15" t="s">
        <v>86</v>
      </c>
      <c r="B76" s="16">
        <v>0</v>
      </c>
      <c r="C76" s="16">
        <v>0</v>
      </c>
      <c r="D76" s="16">
        <v>-0.29132508499999998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1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2">
        <f t="shared" si="2"/>
        <v>7.8657772949999996E-2</v>
      </c>
      <c r="AF76" s="2">
        <v>0</v>
      </c>
      <c r="AG76" s="2">
        <v>0</v>
      </c>
      <c r="AH76" s="2">
        <v>0</v>
      </c>
      <c r="AI76" s="2">
        <v>0</v>
      </c>
    </row>
    <row r="77" spans="1:35" s="16" customFormat="1" x14ac:dyDescent="0.3">
      <c r="A77" s="15" t="s">
        <v>87</v>
      </c>
      <c r="B77" s="16">
        <v>0</v>
      </c>
      <c r="C77" s="16">
        <v>0</v>
      </c>
      <c r="D77" s="16">
        <v>-0.22746524200000001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1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2">
        <f t="shared" si="2"/>
        <v>6.1415615340000007E-2</v>
      </c>
      <c r="AF77" s="2">
        <v>0</v>
      </c>
      <c r="AG77" s="2">
        <v>0</v>
      </c>
      <c r="AH77" s="2">
        <v>0</v>
      </c>
      <c r="AI77" s="2">
        <v>0</v>
      </c>
    </row>
    <row r="78" spans="1:35" s="16" customFormat="1" x14ac:dyDescent="0.3">
      <c r="A78" s="15" t="s">
        <v>88</v>
      </c>
      <c r="B78" s="16">
        <v>0</v>
      </c>
      <c r="C78" s="16">
        <v>0</v>
      </c>
      <c r="D78" s="16">
        <v>0</v>
      </c>
      <c r="E78" s="16">
        <v>0</v>
      </c>
      <c r="F78" s="16">
        <v>-0.29979380500000002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1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2">
        <f t="shared" si="2"/>
        <v>5.9958761000000006E-2</v>
      </c>
      <c r="AF78" s="2">
        <v>0</v>
      </c>
      <c r="AG78" s="2">
        <v>0</v>
      </c>
      <c r="AH78" s="2">
        <v>0</v>
      </c>
      <c r="AI78" s="2">
        <v>0</v>
      </c>
    </row>
    <row r="79" spans="1:35" s="16" customFormat="1" x14ac:dyDescent="0.3">
      <c r="A79" s="15" t="s">
        <v>89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-0.27481365499999999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1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2">
        <f t="shared" si="2"/>
        <v>0</v>
      </c>
      <c r="AF79" s="2">
        <v>0</v>
      </c>
      <c r="AG79" s="2">
        <v>0</v>
      </c>
      <c r="AH79" s="2">
        <v>0</v>
      </c>
      <c r="AI79" s="2">
        <v>0</v>
      </c>
    </row>
    <row r="80" spans="1:35" s="16" customFormat="1" x14ac:dyDescent="0.3">
      <c r="A80" s="15" t="s">
        <v>90</v>
      </c>
      <c r="B80" s="16">
        <v>-7.2972450999999994E-2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1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2">
        <f t="shared" si="2"/>
        <v>0</v>
      </c>
      <c r="AF80" s="2">
        <v>0</v>
      </c>
      <c r="AG80" s="2">
        <v>0</v>
      </c>
      <c r="AH80" s="2">
        <v>0</v>
      </c>
      <c r="AI80" s="2">
        <v>0</v>
      </c>
    </row>
    <row r="81" spans="1:35" s="16" customFormat="1" x14ac:dyDescent="0.3">
      <c r="A81" s="15" t="s">
        <v>91</v>
      </c>
      <c r="B81" s="16">
        <v>0</v>
      </c>
      <c r="C81" s="16">
        <v>-0.55615221199999998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2">
        <f t="shared" si="2"/>
        <v>0.13903805299999999</v>
      </c>
      <c r="AF81" s="2">
        <v>0</v>
      </c>
      <c r="AG81" s="2">
        <v>0</v>
      </c>
      <c r="AH81" s="2">
        <v>0</v>
      </c>
      <c r="AI81" s="2">
        <v>0</v>
      </c>
    </row>
    <row r="82" spans="1:35" s="16" customFormat="1" x14ac:dyDescent="0.3">
      <c r="A82" s="15" t="s">
        <v>92</v>
      </c>
      <c r="B82" s="16">
        <v>0</v>
      </c>
      <c r="C82" s="16">
        <v>0</v>
      </c>
      <c r="D82" s="16">
        <v>-0.47698310599999999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1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2">
        <f t="shared" si="2"/>
        <v>0.12878543862</v>
      </c>
      <c r="AF82" s="2">
        <v>0</v>
      </c>
      <c r="AG82" s="2">
        <v>0</v>
      </c>
      <c r="AH82" s="2">
        <v>0</v>
      </c>
      <c r="AI82" s="2">
        <v>0</v>
      </c>
    </row>
    <row r="83" spans="1:35" s="16" customFormat="1" x14ac:dyDescent="0.3">
      <c r="A83" s="15" t="s">
        <v>93</v>
      </c>
      <c r="B83" s="16">
        <v>0</v>
      </c>
      <c r="C83" s="16">
        <v>0</v>
      </c>
      <c r="D83" s="16">
        <v>0</v>
      </c>
      <c r="E83" s="16">
        <v>0</v>
      </c>
      <c r="F83" s="16">
        <v>-0.38580246899999998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1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2">
        <f t="shared" si="2"/>
        <v>7.7160493800000007E-2</v>
      </c>
      <c r="AF83" s="2">
        <v>0</v>
      </c>
      <c r="AG83" s="2">
        <v>0</v>
      </c>
      <c r="AH83" s="2">
        <v>0</v>
      </c>
      <c r="AI83" s="2">
        <v>0</v>
      </c>
    </row>
    <row r="84" spans="1:35" s="16" customFormat="1" x14ac:dyDescent="0.3">
      <c r="A84" s="15" t="s">
        <v>94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-0.51444079600000003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1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2">
        <f t="shared" si="2"/>
        <v>0.12861019900000001</v>
      </c>
      <c r="AF84" s="2">
        <v>0</v>
      </c>
      <c r="AG84" s="2">
        <v>0</v>
      </c>
      <c r="AH84" s="2">
        <v>0</v>
      </c>
      <c r="AI84" s="2">
        <v>0</v>
      </c>
    </row>
    <row r="85" spans="1:35" s="16" customFormat="1" x14ac:dyDescent="0.3">
      <c r="A85" s="15" t="s">
        <v>95</v>
      </c>
      <c r="B85" s="16">
        <v>0</v>
      </c>
      <c r="C85" s="16">
        <v>-0.386932528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2">
        <f t="shared" si="2"/>
        <v>9.6733131999999999E-2</v>
      </c>
      <c r="AF85" s="2">
        <v>0</v>
      </c>
      <c r="AG85" s="2">
        <v>0</v>
      </c>
      <c r="AH85" s="2">
        <v>0</v>
      </c>
      <c r="AI85" s="2">
        <v>0</v>
      </c>
    </row>
    <row r="86" spans="1:35" s="16" customFormat="1" x14ac:dyDescent="0.3">
      <c r="A86" s="15" t="s">
        <v>96</v>
      </c>
      <c r="B86" s="16">
        <v>-0.15684387599999999</v>
      </c>
      <c r="C86" s="16">
        <v>-0.123902102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1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2">
        <f t="shared" si="2"/>
        <v>3.09755255E-2</v>
      </c>
      <c r="AF86" s="2">
        <v>0</v>
      </c>
      <c r="AG86" s="2">
        <v>0</v>
      </c>
      <c r="AH86" s="2">
        <v>0</v>
      </c>
      <c r="AI86" s="2">
        <v>0</v>
      </c>
    </row>
    <row r="87" spans="1:35" s="16" customFormat="1" x14ac:dyDescent="0.3">
      <c r="A87" s="15" t="s">
        <v>97</v>
      </c>
      <c r="B87" s="16">
        <v>-0.17299999999999999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1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2">
        <f t="shared" si="2"/>
        <v>0</v>
      </c>
      <c r="AF87" s="2">
        <v>0</v>
      </c>
      <c r="AG87" s="2">
        <v>0</v>
      </c>
      <c r="AH87" s="2">
        <v>0</v>
      </c>
      <c r="AI87" s="2">
        <v>0</v>
      </c>
    </row>
    <row r="88" spans="1:35" s="16" customFormat="1" x14ac:dyDescent="0.3">
      <c r="A88" s="15" t="s">
        <v>98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-0.25312799200000002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1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2">
        <f t="shared" si="2"/>
        <v>0</v>
      </c>
      <c r="AF88" s="2">
        <v>0</v>
      </c>
      <c r="AG88" s="2">
        <v>0</v>
      </c>
      <c r="AH88" s="2">
        <v>0</v>
      </c>
      <c r="AI88" s="2">
        <v>0</v>
      </c>
    </row>
    <row r="89" spans="1:35" s="16" customFormat="1" x14ac:dyDescent="0.3">
      <c r="A89" s="15" t="s">
        <v>99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-0.47499999999999998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2">
        <f>-(C89*0.25+D89*0.27+E89*0.26+0.2*F89+0.38*H89+0.38*I89+0.36*J89+0.26*L89+0.25*O89+P89*0.26)</f>
        <v>0.1235</v>
      </c>
      <c r="AF89" s="2">
        <v>0</v>
      </c>
      <c r="AG89" s="2">
        <v>0</v>
      </c>
      <c r="AH89" s="2">
        <v>0</v>
      </c>
      <c r="AI89" s="2">
        <f>1.91*AE89</f>
        <v>0.23588499999999998</v>
      </c>
    </row>
    <row r="90" spans="1:35" s="16" customFormat="1" x14ac:dyDescent="0.3">
      <c r="A90" s="15" t="s">
        <v>100</v>
      </c>
      <c r="B90" s="16">
        <v>-7.6913863999999998E-2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1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2">
        <f t="shared" si="2"/>
        <v>0</v>
      </c>
      <c r="AF90" s="2">
        <v>0</v>
      </c>
      <c r="AG90" s="2">
        <v>0</v>
      </c>
      <c r="AH90" s="2">
        <v>0</v>
      </c>
      <c r="AI90" s="2">
        <v>0</v>
      </c>
    </row>
    <row r="91" spans="1:35" s="16" customFormat="1" x14ac:dyDescent="0.3">
      <c r="A91" s="15" t="s">
        <v>101</v>
      </c>
      <c r="B91" s="16">
        <v>0</v>
      </c>
      <c r="C91" s="16">
        <v>0</v>
      </c>
      <c r="D91" s="16">
        <v>-1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1</v>
      </c>
      <c r="AA91" s="16">
        <v>0</v>
      </c>
      <c r="AB91" s="16">
        <v>0</v>
      </c>
      <c r="AC91" s="16">
        <v>0</v>
      </c>
      <c r="AD91" s="16">
        <v>0</v>
      </c>
      <c r="AE91" s="2">
        <f t="shared" si="2"/>
        <v>0.27</v>
      </c>
      <c r="AF91" s="2">
        <v>0</v>
      </c>
      <c r="AG91" s="2">
        <v>0</v>
      </c>
      <c r="AH91" s="2">
        <v>0</v>
      </c>
      <c r="AI91" s="2">
        <v>0</v>
      </c>
    </row>
    <row r="92" spans="1:35" s="16" customFormat="1" x14ac:dyDescent="0.3">
      <c r="A92" s="15" t="s">
        <v>102</v>
      </c>
      <c r="B92" s="16">
        <v>0</v>
      </c>
      <c r="C92" s="16">
        <v>0</v>
      </c>
      <c r="D92" s="16">
        <v>0</v>
      </c>
      <c r="E92" s="16">
        <v>0</v>
      </c>
      <c r="F92" s="16">
        <v>-1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1</v>
      </c>
      <c r="AA92" s="16">
        <v>0</v>
      </c>
      <c r="AB92" s="16">
        <v>0</v>
      </c>
      <c r="AC92" s="16">
        <v>0</v>
      </c>
      <c r="AD92" s="16">
        <v>0</v>
      </c>
      <c r="AE92" s="2">
        <f t="shared" si="2"/>
        <v>0.2</v>
      </c>
      <c r="AF92" s="2">
        <v>0</v>
      </c>
      <c r="AG92" s="2">
        <v>0</v>
      </c>
      <c r="AH92" s="2">
        <v>0</v>
      </c>
      <c r="AI92" s="2">
        <v>0</v>
      </c>
    </row>
    <row r="93" spans="1:35" s="16" customFormat="1" x14ac:dyDescent="0.3">
      <c r="A93" s="15" t="s">
        <v>103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-1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1</v>
      </c>
      <c r="AA93" s="16">
        <v>0</v>
      </c>
      <c r="AB93" s="16">
        <v>0</v>
      </c>
      <c r="AC93" s="16">
        <v>0</v>
      </c>
      <c r="AD93" s="16">
        <v>0</v>
      </c>
      <c r="AE93" s="2">
        <f t="shared" si="2"/>
        <v>0.25</v>
      </c>
      <c r="AF93" s="2">
        <v>0</v>
      </c>
      <c r="AG93" s="2">
        <v>0</v>
      </c>
      <c r="AH93" s="2">
        <v>0</v>
      </c>
      <c r="AI93" s="2">
        <v>0</v>
      </c>
    </row>
    <row r="94" spans="1:35" s="16" customFormat="1" x14ac:dyDescent="0.3">
      <c r="A94" s="15" t="s">
        <v>104</v>
      </c>
      <c r="B94" s="16">
        <v>0</v>
      </c>
      <c r="C94" s="16">
        <v>0</v>
      </c>
      <c r="D94" s="16">
        <v>-0.56246041000000002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1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2">
        <f t="shared" si="2"/>
        <v>0.1518643107</v>
      </c>
      <c r="AF94" s="2">
        <v>0</v>
      </c>
      <c r="AG94" s="2">
        <v>0</v>
      </c>
      <c r="AH94" s="2">
        <v>0</v>
      </c>
      <c r="AI94" s="2">
        <v>0</v>
      </c>
    </row>
    <row r="95" spans="1:35" s="16" customFormat="1" x14ac:dyDescent="0.3">
      <c r="A95" s="15" t="s">
        <v>105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-0.646566639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2">
        <f t="shared" si="2"/>
        <v>0.16164165975</v>
      </c>
      <c r="AF95" s="2">
        <v>0</v>
      </c>
      <c r="AG95" s="2">
        <v>0</v>
      </c>
      <c r="AH95" s="2">
        <v>0</v>
      </c>
      <c r="AI95" s="2">
        <v>0</v>
      </c>
    </row>
    <row r="96" spans="1:35" s="16" customFormat="1" x14ac:dyDescent="0.3">
      <c r="A96" s="15" t="s">
        <v>106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-0.53622176600000004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1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2">
        <f t="shared" si="2"/>
        <v>0</v>
      </c>
      <c r="AF96" s="2">
        <v>0</v>
      </c>
      <c r="AG96" s="2">
        <v>0</v>
      </c>
      <c r="AH96" s="2">
        <v>0</v>
      </c>
      <c r="AI96" s="2">
        <v>0</v>
      </c>
    </row>
    <row r="97" spans="1:35" s="16" customFormat="1" x14ac:dyDescent="0.3">
      <c r="A97" s="15" t="s">
        <v>107</v>
      </c>
      <c r="B97" s="16">
        <v>-0.280403399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1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2">
        <f t="shared" si="2"/>
        <v>0</v>
      </c>
      <c r="AF97" s="2">
        <v>0</v>
      </c>
      <c r="AG97" s="2">
        <v>0</v>
      </c>
      <c r="AH97" s="2">
        <v>0</v>
      </c>
      <c r="AI97" s="2">
        <v>0</v>
      </c>
    </row>
    <row r="98" spans="1:35" s="16" customFormat="1" x14ac:dyDescent="0.3">
      <c r="A98" s="15" t="s">
        <v>108</v>
      </c>
      <c r="B98" s="16">
        <v>0</v>
      </c>
      <c r="C98" s="16">
        <v>0</v>
      </c>
      <c r="D98" s="16">
        <v>0</v>
      </c>
      <c r="E98" s="16">
        <v>0</v>
      </c>
      <c r="F98" s="16">
        <v>-0.66048672600000002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1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2">
        <f t="shared" si="2"/>
        <v>0.13209734520000002</v>
      </c>
      <c r="AF98" s="2">
        <v>0</v>
      </c>
      <c r="AG98" s="2">
        <v>0</v>
      </c>
      <c r="AH98" s="2">
        <v>0</v>
      </c>
      <c r="AI98" s="2">
        <v>0</v>
      </c>
    </row>
    <row r="99" spans="1:35" s="6" customFormat="1" x14ac:dyDescent="0.3">
      <c r="A99" s="21" t="s">
        <v>109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2">
        <f t="shared" si="2"/>
        <v>0</v>
      </c>
      <c r="AF99" s="2">
        <v>0</v>
      </c>
      <c r="AG99" s="2">
        <v>0</v>
      </c>
      <c r="AH99" s="2">
        <v>0</v>
      </c>
      <c r="AI99" s="2">
        <v>0</v>
      </c>
    </row>
    <row r="100" spans="1:35" s="6" customFormat="1" x14ac:dyDescent="0.3">
      <c r="A100" s="21" t="s">
        <v>110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2">
        <f t="shared" si="2"/>
        <v>0</v>
      </c>
      <c r="AF100" s="2">
        <v>0</v>
      </c>
      <c r="AG100" s="2">
        <v>0</v>
      </c>
      <c r="AH100" s="2">
        <v>0</v>
      </c>
      <c r="AI100" s="2">
        <v>0</v>
      </c>
    </row>
    <row r="101" spans="1:35" s="6" customFormat="1" x14ac:dyDescent="0.3">
      <c r="A101" s="21" t="s">
        <v>111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2">
        <f t="shared" si="2"/>
        <v>0</v>
      </c>
      <c r="AF101" s="2">
        <v>0</v>
      </c>
      <c r="AG101" s="2">
        <v>0</v>
      </c>
      <c r="AH101" s="2">
        <v>0</v>
      </c>
      <c r="AI101" s="2">
        <v>0</v>
      </c>
    </row>
    <row r="102" spans="1:35" s="5" customFormat="1" x14ac:dyDescent="0.3">
      <c r="A102" s="10" t="s">
        <v>149</v>
      </c>
      <c r="B102" s="5">
        <v>-1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0.69440000000000002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2">
        <v>0</v>
      </c>
      <c r="AF102" s="2">
        <f>-(C102*0.25+D102*0.27+E102*0.26+G102*0.26+0.2*F102+0.39*H102+0.39*I102+0.36*J102+0.26*L102+0.246*O102+P102*0.3)</f>
        <v>0</v>
      </c>
      <c r="AG102" s="2">
        <v>0</v>
      </c>
      <c r="AH102" s="2">
        <v>0</v>
      </c>
      <c r="AI102" s="2">
        <v>0</v>
      </c>
    </row>
    <row r="103" spans="1:35" s="5" customFormat="1" x14ac:dyDescent="0.3">
      <c r="A103" s="10" t="s">
        <v>148</v>
      </c>
      <c r="B103" s="5">
        <v>-1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0.85460000000000003</v>
      </c>
      <c r="N103" s="5">
        <v>0</v>
      </c>
      <c r="O103" s="5">
        <v>0</v>
      </c>
      <c r="P103" s="5">
        <v>0</v>
      </c>
      <c r="Q103" s="5">
        <v>0</v>
      </c>
      <c r="R103" s="5">
        <v>-0.20499999999999999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2">
        <v>0</v>
      </c>
      <c r="AF103" s="2">
        <f>-(C103*0.25+D103*0.27+E103*0.26+G103*0.26+0.2*F103+0.39*H103+0.39*I103+0.36*J103+0.26*L103+0.246*O103+P103*0.3)</f>
        <v>0</v>
      </c>
      <c r="AG103" s="2">
        <v>0</v>
      </c>
      <c r="AH103" s="2">
        <v>0</v>
      </c>
      <c r="AI103" s="2">
        <v>0</v>
      </c>
    </row>
    <row r="104" spans="1:35" s="5" customFormat="1" x14ac:dyDescent="0.3">
      <c r="A104" s="10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-1.3646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1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2">
        <v>0</v>
      </c>
      <c r="AF104" s="2">
        <f>-(C104*0.25+D104*0.27+E104*0.26+G104*0.26+0.2*F104+0.38*H104+0.47*I104+0.36*J104+0.26*L104+0.25*O104+P104*0.3)</f>
        <v>0.27292</v>
      </c>
      <c r="AG104" s="2">
        <v>0</v>
      </c>
      <c r="AH104" s="2">
        <v>0</v>
      </c>
      <c r="AI104" s="2">
        <v>0</v>
      </c>
    </row>
    <row r="105" spans="1:35" s="5" customFormat="1" x14ac:dyDescent="0.3">
      <c r="A105" s="10" t="s">
        <v>113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-2.325418548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2">
        <v>0</v>
      </c>
      <c r="AF105" s="2">
        <f t="shared" ref="AF105:AF114" si="3">-(C105*0.25+D105*0.27+E105*0.26+G105*0.26+0.2*F105+0.38*H105+0.47*I105+0.36*J105+0.26*L105+0.25*O105+P105*0.3)</f>
        <v>0.88365904823999997</v>
      </c>
      <c r="AG105" s="2">
        <v>0</v>
      </c>
      <c r="AH105" s="2">
        <v>0</v>
      </c>
      <c r="AI105" s="2">
        <v>0</v>
      </c>
    </row>
    <row r="106" spans="1:35" s="5" customFormat="1" x14ac:dyDescent="0.3">
      <c r="A106" s="10" t="s">
        <v>137</v>
      </c>
      <c r="B106" s="5">
        <v>-0.06</v>
      </c>
      <c r="C106" s="5">
        <v>0</v>
      </c>
      <c r="D106" s="5">
        <v>0</v>
      </c>
      <c r="E106" s="5">
        <v>0</v>
      </c>
      <c r="F106" s="5">
        <v>0.55000000000000004</v>
      </c>
      <c r="G106" s="5">
        <v>0</v>
      </c>
      <c r="H106" s="5">
        <v>-1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0.19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2">
        <v>0</v>
      </c>
      <c r="AF106" s="2">
        <f t="shared" si="3"/>
        <v>0.27</v>
      </c>
      <c r="AG106" s="2">
        <v>0</v>
      </c>
      <c r="AH106" s="2">
        <v>0</v>
      </c>
      <c r="AI106" s="2">
        <v>0</v>
      </c>
    </row>
    <row r="107" spans="1:35" s="23" customFormat="1" x14ac:dyDescent="0.3">
      <c r="A107" s="22" t="s">
        <v>136</v>
      </c>
      <c r="B107" s="23">
        <v>0</v>
      </c>
      <c r="C107" s="23">
        <v>0</v>
      </c>
      <c r="D107" s="23">
        <v>0</v>
      </c>
      <c r="E107" s="23">
        <v>0</v>
      </c>
      <c r="F107" s="23">
        <v>1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-1.2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0.2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18">
        <v>0</v>
      </c>
      <c r="AF107" s="18">
        <f t="shared" si="3"/>
        <v>-0.2</v>
      </c>
      <c r="AG107" s="18">
        <f>-(C107*0.25+D107*0.27+E107*0.26+G107*0.26+0.2*F107+0.47*H107+0.47*I107+0.36*J107+0.26*L107+0.246*O107+P107*0.3)*1.01</f>
        <v>-0.20200000000000001</v>
      </c>
      <c r="AH107" s="18">
        <v>0</v>
      </c>
      <c r="AI107" s="18">
        <v>0</v>
      </c>
    </row>
    <row r="108" spans="1:35" s="5" customFormat="1" x14ac:dyDescent="0.3">
      <c r="A108" s="10" t="s">
        <v>138</v>
      </c>
      <c r="B108" s="5">
        <v>0</v>
      </c>
      <c r="C108" s="5">
        <v>0</v>
      </c>
      <c r="D108" s="5">
        <v>0</v>
      </c>
      <c r="E108" s="5">
        <v>0</v>
      </c>
      <c r="F108" s="5">
        <v>1</v>
      </c>
      <c r="G108" s="5">
        <v>0</v>
      </c>
      <c r="H108" s="5">
        <v>-0.61599999999999999</v>
      </c>
      <c r="I108" s="5">
        <v>0</v>
      </c>
      <c r="J108" s="5">
        <v>0</v>
      </c>
      <c r="K108" s="5">
        <v>0</v>
      </c>
      <c r="L108" s="5">
        <v>0</v>
      </c>
      <c r="M108" s="5">
        <v>-0.51700000000000002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-0.08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2">
        <v>0</v>
      </c>
      <c r="AF108" s="2">
        <f t="shared" si="3"/>
        <v>3.4079999999999999E-2</v>
      </c>
      <c r="AG108" s="2">
        <v>0</v>
      </c>
      <c r="AH108" s="2">
        <v>0</v>
      </c>
      <c r="AI108" s="2">
        <v>0</v>
      </c>
    </row>
    <row r="109" spans="1:35" s="5" customFormat="1" x14ac:dyDescent="0.3">
      <c r="A109" s="10" t="s">
        <v>114</v>
      </c>
      <c r="B109" s="5">
        <v>0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5">
        <v>0</v>
      </c>
      <c r="I109" s="5">
        <v>-3.3462000000000001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2">
        <f t="shared" si="2"/>
        <v>1.0715560000000002</v>
      </c>
      <c r="AF109" s="2">
        <v>0</v>
      </c>
      <c r="AG109" s="2">
        <v>0</v>
      </c>
      <c r="AH109" s="2">
        <v>0</v>
      </c>
      <c r="AI109" s="2">
        <v>0</v>
      </c>
    </row>
    <row r="110" spans="1:35" s="5" customFormat="1" x14ac:dyDescent="0.3">
      <c r="A110" s="10" t="s">
        <v>115</v>
      </c>
      <c r="B110" s="5">
        <v>9.4562647999999999E-2</v>
      </c>
      <c r="C110" s="5">
        <v>0</v>
      </c>
      <c r="D110" s="5">
        <v>0</v>
      </c>
      <c r="E110" s="5">
        <v>0</v>
      </c>
      <c r="F110" s="5">
        <v>1</v>
      </c>
      <c r="G110" s="5">
        <v>0</v>
      </c>
      <c r="H110" s="5">
        <v>0</v>
      </c>
      <c r="I110" s="5">
        <f>-1/0.55</f>
        <v>-1.8181818181818181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2">
        <f t="shared" si="2"/>
        <v>0.49090909090909091</v>
      </c>
      <c r="AF110" s="2">
        <v>0</v>
      </c>
      <c r="AG110" s="2">
        <v>0</v>
      </c>
      <c r="AH110" s="2">
        <v>0</v>
      </c>
      <c r="AI110" s="2">
        <v>0</v>
      </c>
    </row>
    <row r="111" spans="1:35" s="5" customFormat="1" x14ac:dyDescent="0.3">
      <c r="A111" s="10" t="s">
        <v>116</v>
      </c>
      <c r="B111" s="5">
        <v>2.3800000000000002E-2</v>
      </c>
      <c r="C111" s="5">
        <v>0</v>
      </c>
      <c r="D111" s="5">
        <v>0</v>
      </c>
      <c r="E111" s="5">
        <v>1</v>
      </c>
      <c r="F111" s="5">
        <v>0</v>
      </c>
      <c r="G111" s="5">
        <v>0</v>
      </c>
      <c r="H111" s="5">
        <v>-1.5103503460000001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2">
        <v>0</v>
      </c>
      <c r="AF111" s="2">
        <f t="shared" si="3"/>
        <v>0.31393313148000002</v>
      </c>
      <c r="AG111" s="2">
        <v>0</v>
      </c>
      <c r="AH111" s="2">
        <v>0</v>
      </c>
      <c r="AI111" s="2">
        <v>0</v>
      </c>
    </row>
    <row r="112" spans="1:35" s="5" customFormat="1" x14ac:dyDescent="0.3">
      <c r="A112" s="10" t="s">
        <v>117</v>
      </c>
      <c r="B112" s="5">
        <v>2.5600000000000001E-2</v>
      </c>
      <c r="C112" s="5">
        <v>1</v>
      </c>
      <c r="D112" s="5">
        <v>0.45600000000000002</v>
      </c>
      <c r="E112" s="5">
        <v>0</v>
      </c>
      <c r="F112" s="5">
        <v>0</v>
      </c>
      <c r="G112" s="5">
        <v>0</v>
      </c>
      <c r="H112" s="5">
        <v>-2.552619816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2">
        <v>0</v>
      </c>
      <c r="AF112" s="2">
        <f t="shared" si="3"/>
        <v>0.59687553008000005</v>
      </c>
      <c r="AG112" s="2">
        <v>0</v>
      </c>
      <c r="AH112" s="2">
        <v>0</v>
      </c>
      <c r="AI112" s="2">
        <v>0</v>
      </c>
    </row>
    <row r="113" spans="1:35" s="5" customFormat="1" x14ac:dyDescent="0.3">
      <c r="A113" s="10" t="s">
        <v>142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1</v>
      </c>
      <c r="H113" s="5">
        <v>-0.78</v>
      </c>
      <c r="I113" s="5">
        <v>0</v>
      </c>
      <c r="J113" s="5">
        <v>0</v>
      </c>
      <c r="K113" s="5">
        <v>0</v>
      </c>
      <c r="L113" s="5">
        <v>0</v>
      </c>
      <c r="M113" s="5">
        <v>-0.6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2">
        <v>0</v>
      </c>
      <c r="AF113" s="2">
        <f t="shared" si="3"/>
        <v>3.6399999999999988E-2</v>
      </c>
      <c r="AG113" s="2">
        <v>0</v>
      </c>
      <c r="AH113" s="2">
        <v>0</v>
      </c>
      <c r="AI113" s="2">
        <v>0</v>
      </c>
    </row>
    <row r="114" spans="1:35" s="5" customFormat="1" x14ac:dyDescent="0.3">
      <c r="A114" s="10" t="s">
        <v>143</v>
      </c>
      <c r="B114" s="5">
        <v>-1.4500000000000001E-2</v>
      </c>
      <c r="C114" s="5">
        <v>0</v>
      </c>
      <c r="D114" s="5">
        <v>0</v>
      </c>
      <c r="E114" s="5">
        <v>0</v>
      </c>
      <c r="F114" s="5">
        <v>0</v>
      </c>
      <c r="G114" s="5">
        <v>0.51700000000000002</v>
      </c>
      <c r="H114" s="5">
        <f>-1</f>
        <v>-1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2">
        <v>0</v>
      </c>
      <c r="AF114" s="2">
        <f t="shared" si="3"/>
        <v>0.24557999999999999</v>
      </c>
      <c r="AG114" s="2">
        <v>0</v>
      </c>
      <c r="AH114" s="2">
        <v>0</v>
      </c>
      <c r="AI114" s="2">
        <v>0</v>
      </c>
    </row>
    <row r="115" spans="1:35" s="5" customFormat="1" x14ac:dyDescent="0.3">
      <c r="A115" s="10" t="s">
        <v>144</v>
      </c>
      <c r="B115" s="5">
        <v>-0.06</v>
      </c>
      <c r="C115" s="5">
        <v>0</v>
      </c>
      <c r="D115" s="5">
        <v>0</v>
      </c>
      <c r="E115" s="5">
        <v>0</v>
      </c>
      <c r="F115" s="5">
        <v>0</v>
      </c>
      <c r="G115" s="5">
        <v>1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-1.3720000000000001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0.28000000000000003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2">
        <v>0</v>
      </c>
      <c r="AF115" s="2">
        <f>-(C115*0.25+D115*0.27+E115*0.26+G115*0.26+0.2*F115+0.38*H115+0.38*I115+0.36*J115+0.26*L115+0.25*O115+P115*0.3)-AG115</f>
        <v>2.5999999999999912E-3</v>
      </c>
      <c r="AG115" s="2">
        <f>-(C115*0.25+D115*0.27+E115*0.26+G115*0.26+0.2*F115+0.47*H115+0.47*I115+0.36*J115+0.26*L115+0.246*O115+P115*0.3)*1.01</f>
        <v>-0.2626</v>
      </c>
      <c r="AH115" s="2">
        <v>0</v>
      </c>
      <c r="AI115" s="2">
        <v>0</v>
      </c>
    </row>
    <row r="116" spans="1:35" s="5" customFormat="1" x14ac:dyDescent="0.3">
      <c r="A116" s="10" t="s">
        <v>139</v>
      </c>
      <c r="B116" s="5">
        <v>-3.5219300000000002E-2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-1.2906829</v>
      </c>
      <c r="N116" s="5">
        <v>0</v>
      </c>
      <c r="O116" s="5">
        <v>1</v>
      </c>
      <c r="P116" s="5">
        <v>0</v>
      </c>
      <c r="Q116" s="5">
        <v>0</v>
      </c>
      <c r="R116" s="5">
        <v>0</v>
      </c>
      <c r="S116" s="5">
        <v>8.3090670000000005E-2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2">
        <v>0</v>
      </c>
      <c r="AF116" s="2">
        <f>-(C116*0.25+D116*0.27+E116*0.26+G116*0.26+0.2*F116+0.38*H116+0.38*I116+0.36*J116+0.26*L116+0.25*O116+P116*0.3)-AG116</f>
        <v>2.5000000000000022E-3</v>
      </c>
      <c r="AG116" s="2">
        <f>-(C116*0.25+D116*0.27+E116*0.26+G116*0.26+0.2*F116+0.47*H116+0.47*I116+0.36*J116+0.26*L116+0.25*O116+P116*0.3)*1.01</f>
        <v>-0.2525</v>
      </c>
      <c r="AH116" s="2">
        <v>0</v>
      </c>
      <c r="AI116" s="2">
        <v>0</v>
      </c>
    </row>
    <row r="117" spans="1:35" s="5" customFormat="1" x14ac:dyDescent="0.3">
      <c r="A117" s="10" t="s">
        <v>140</v>
      </c>
      <c r="B117" s="5">
        <v>-3.5299999999999998E-2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-1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0.45800000000000002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2">
        <v>0</v>
      </c>
      <c r="AF117" s="2">
        <f>-(C117*0.25+D117*0.27+E117*0.26+G117*0.26+0.2*F117+0.38*H117+0.38*I117+0.36*J117+0.26*L117+0.25*O117+P117*0.26)</f>
        <v>0.26550000000000001</v>
      </c>
      <c r="AG117" s="2">
        <v>0</v>
      </c>
      <c r="AH117" s="2">
        <v>0</v>
      </c>
      <c r="AI117" s="2">
        <v>0</v>
      </c>
    </row>
    <row r="118" spans="1:35" s="5" customFormat="1" x14ac:dyDescent="0.3">
      <c r="A118" s="10" t="s">
        <v>141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-0.75600000000000001</v>
      </c>
      <c r="I118" s="5">
        <v>0</v>
      </c>
      <c r="J118" s="5">
        <v>0</v>
      </c>
      <c r="K118" s="5">
        <v>0</v>
      </c>
      <c r="L118" s="5">
        <v>0</v>
      </c>
      <c r="M118" s="5">
        <v>-0.54</v>
      </c>
      <c r="N118" s="5">
        <v>0</v>
      </c>
      <c r="O118" s="5">
        <v>1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2">
        <v>0</v>
      </c>
      <c r="AF118" s="2">
        <f t="shared" ref="AF118:AF121" si="4">-(C118*0.25+D118*0.27+E118*0.26+G118*0.26+0.2*F118+0.38*H118+0.38*I118+0.36*J118+0.26*L118+0.25*O118+P118*0.26)</f>
        <v>3.727999999999998E-2</v>
      </c>
      <c r="AG118" s="2">
        <v>0</v>
      </c>
      <c r="AH118" s="2">
        <v>0</v>
      </c>
      <c r="AI118" s="2">
        <v>0</v>
      </c>
    </row>
    <row r="119" spans="1:35" s="5" customFormat="1" x14ac:dyDescent="0.3">
      <c r="A119" s="10" t="s">
        <v>122</v>
      </c>
      <c r="B119" s="5">
        <v>0</v>
      </c>
      <c r="C119" s="5">
        <v>0</v>
      </c>
      <c r="D119" s="5">
        <v>0</v>
      </c>
      <c r="E119" s="5">
        <v>0</v>
      </c>
      <c r="F119" s="5">
        <v>-1.5290520000000001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1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2">
        <v>0</v>
      </c>
      <c r="AF119" s="2">
        <f t="shared" si="4"/>
        <v>5.5810400000000038E-2</v>
      </c>
      <c r="AG119" s="2">
        <v>0</v>
      </c>
      <c r="AH119" s="2">
        <v>0</v>
      </c>
      <c r="AI119" s="2">
        <v>0</v>
      </c>
    </row>
    <row r="120" spans="1:35" s="5" customFormat="1" x14ac:dyDescent="0.3">
      <c r="A120" s="10" t="s">
        <v>123</v>
      </c>
      <c r="B120" s="5">
        <v>-0.12255319200000001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-1.1299999999999999</v>
      </c>
      <c r="N120" s="5">
        <v>1</v>
      </c>
      <c r="O120" s="5">
        <v>0</v>
      </c>
      <c r="P120" s="5">
        <v>0</v>
      </c>
      <c r="Q120" s="5">
        <v>0</v>
      </c>
      <c r="R120" s="5">
        <v>0</v>
      </c>
      <c r="S120" s="5">
        <v>0.134042253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2">
        <v>0</v>
      </c>
      <c r="AF120" s="2">
        <f t="shared" si="4"/>
        <v>0</v>
      </c>
      <c r="AG120" s="2">
        <v>0</v>
      </c>
      <c r="AH120" s="2">
        <v>0</v>
      </c>
      <c r="AI120" s="2">
        <v>0</v>
      </c>
    </row>
    <row r="121" spans="1:35" s="5" customFormat="1" x14ac:dyDescent="0.3">
      <c r="A121" s="10" t="s">
        <v>124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-1.6367361149999999</v>
      </c>
      <c r="O121" s="5">
        <v>0</v>
      </c>
      <c r="P121" s="5">
        <v>0</v>
      </c>
      <c r="Q121" s="5">
        <v>0</v>
      </c>
      <c r="R121" s="5">
        <v>-0.15</v>
      </c>
      <c r="S121" s="5">
        <v>0.1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2">
        <v>0</v>
      </c>
      <c r="AF121" s="2">
        <f t="shared" si="4"/>
        <v>0</v>
      </c>
      <c r="AG121" s="2">
        <v>0</v>
      </c>
      <c r="AH121" s="2">
        <v>0</v>
      </c>
      <c r="AI121" s="2">
        <v>0</v>
      </c>
    </row>
    <row r="122" spans="1:35" s="5" customFormat="1" x14ac:dyDescent="0.3">
      <c r="A122" s="10" t="s">
        <v>125</v>
      </c>
      <c r="B122" s="5">
        <v>-2.1188700000000001E-2</v>
      </c>
      <c r="C122" s="5">
        <v>-1.818181818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1</v>
      </c>
      <c r="R122" s="5">
        <v>-1.7222221999999999E-2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2">
        <v>0</v>
      </c>
      <c r="AF122" s="2">
        <f>-(C122*0.25+D122*0.27+E122*0.26+G122*0.26+0.2*F122+0.38*H122+0.38*I122+0.36*J122+0.26*L122+0.25*O122+P122*0.26+Q122*0.24)</f>
        <v>0.21454545450000001</v>
      </c>
      <c r="AG122" s="2">
        <v>0</v>
      </c>
      <c r="AH122" s="2">
        <v>0</v>
      </c>
      <c r="AI122" s="2">
        <v>0</v>
      </c>
    </row>
    <row r="123" spans="1:35" s="5" customFormat="1" x14ac:dyDescent="0.3">
      <c r="A123" s="10" t="s">
        <v>126</v>
      </c>
      <c r="B123" s="5">
        <v>-0.47058823500000002</v>
      </c>
      <c r="C123" s="5">
        <v>0</v>
      </c>
      <c r="D123" s="5">
        <v>0</v>
      </c>
      <c r="E123" s="5">
        <v>0</v>
      </c>
      <c r="F123" s="5">
        <v>-2.7936507939999999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2">
        <v>0</v>
      </c>
      <c r="AF123" s="2">
        <f t="shared" ref="AF123:AF125" si="5">-(C123*0.25+D123*0.27+E123*0.26+G123*0.26+0.2*F123+0.38*H123+0.38*I123+0.36*J123+0.26*L123+0.25*O123+P123*0.26+Q123*0.24)</f>
        <v>0.3187301588</v>
      </c>
      <c r="AG123" s="2">
        <v>0</v>
      </c>
      <c r="AH123" s="2">
        <v>0</v>
      </c>
      <c r="AI123" s="2">
        <v>0</v>
      </c>
    </row>
    <row r="124" spans="1:35" s="5" customFormat="1" x14ac:dyDescent="0.3">
      <c r="A124" s="10" t="s">
        <v>127</v>
      </c>
      <c r="B124" s="5">
        <v>-2.86E-2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-2.394715438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1</v>
      </c>
      <c r="R124" s="5">
        <v>-5.1999999999999998E-2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2">
        <v>0</v>
      </c>
      <c r="AF124" s="2">
        <f t="shared" si="5"/>
        <v>0.66999186643999997</v>
      </c>
      <c r="AG124" s="2">
        <v>0</v>
      </c>
      <c r="AH124" s="2">
        <v>0</v>
      </c>
      <c r="AI124" s="2">
        <v>0</v>
      </c>
    </row>
    <row r="125" spans="1:35" s="5" customFormat="1" x14ac:dyDescent="0.3">
      <c r="A125" s="10" t="s">
        <v>128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-1.241155343</v>
      </c>
      <c r="P125" s="5">
        <v>0</v>
      </c>
      <c r="Q125" s="5">
        <v>1</v>
      </c>
      <c r="R125" s="5">
        <v>-0.33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2">
        <v>0</v>
      </c>
      <c r="AF125" s="2">
        <f t="shared" si="5"/>
        <v>7.0288835750000001E-2</v>
      </c>
      <c r="AG125" s="2">
        <v>0</v>
      </c>
      <c r="AH125" s="2">
        <v>0</v>
      </c>
      <c r="AI125" s="2">
        <v>0</v>
      </c>
    </row>
    <row r="126" spans="1:35" x14ac:dyDescent="0.3">
      <c r="A126" s="13" t="s">
        <v>146</v>
      </c>
      <c r="B126" s="14">
        <v>0</v>
      </c>
      <c r="C126" s="14">
        <v>0.25</v>
      </c>
      <c r="D126" s="14">
        <v>0.25</v>
      </c>
      <c r="E126" s="14">
        <v>0</v>
      </c>
      <c r="F126" s="14">
        <v>0</v>
      </c>
      <c r="G126" s="14">
        <v>-1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0.5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</row>
    <row r="127" spans="1:35" x14ac:dyDescent="0.3">
      <c r="A127" s="13" t="s">
        <v>151</v>
      </c>
      <c r="B127" s="14">
        <v>0</v>
      </c>
      <c r="C127" s="14">
        <v>0.37</v>
      </c>
      <c r="D127" s="14">
        <v>0.43</v>
      </c>
      <c r="E127" s="14">
        <v>0</v>
      </c>
      <c r="F127" s="14">
        <v>0</v>
      </c>
      <c r="G127" s="14">
        <v>-1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0.2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</row>
    <row r="128" spans="1:35" x14ac:dyDescent="0.3">
      <c r="A128" s="13" t="s">
        <v>147</v>
      </c>
      <c r="B128" s="14">
        <v>0</v>
      </c>
      <c r="C128" s="14">
        <v>0.12</v>
      </c>
      <c r="D128" s="14">
        <v>0.63</v>
      </c>
      <c r="E128" s="14">
        <v>0</v>
      </c>
      <c r="F128" s="14">
        <v>0</v>
      </c>
      <c r="G128" s="14">
        <v>-1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0.25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</row>
    <row r="129" spans="1:35" s="2" customFormat="1" x14ac:dyDescent="0.3">
      <c r="A129" s="19" t="s">
        <v>118</v>
      </c>
      <c r="B129" s="2">
        <v>-1.3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1</v>
      </c>
      <c r="AH129" s="2">
        <v>-1</v>
      </c>
      <c r="AI129" s="2">
        <v>0</v>
      </c>
    </row>
    <row r="130" spans="1:35" s="2" customFormat="1" x14ac:dyDescent="0.3">
      <c r="A130" s="19" t="s">
        <v>119</v>
      </c>
      <c r="B130" s="2">
        <v>-0.25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-1.75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f>0</f>
        <v>0</v>
      </c>
      <c r="AG130" s="2">
        <v>1</v>
      </c>
      <c r="AH130" s="2">
        <v>-1</v>
      </c>
      <c r="AI130" s="2">
        <v>0</v>
      </c>
    </row>
    <row r="131" spans="1:35" s="2" customFormat="1" x14ac:dyDescent="0.3">
      <c r="A131" s="19" t="s">
        <v>120</v>
      </c>
      <c r="B131" s="2">
        <v>-1.5349999999999999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1</v>
      </c>
      <c r="AH131" s="2">
        <v>-1</v>
      </c>
      <c r="AI131" s="2">
        <v>0</v>
      </c>
    </row>
    <row r="132" spans="1:35" s="2" customFormat="1" x14ac:dyDescent="0.3">
      <c r="A132" s="19" t="s">
        <v>121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-1.1499999999999999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f>-1</f>
        <v>-1</v>
      </c>
      <c r="AG132" s="2">
        <v>0.9</v>
      </c>
      <c r="AH132" s="2">
        <v>0.1</v>
      </c>
      <c r="AI132" s="2">
        <v>0</v>
      </c>
    </row>
    <row r="133" spans="1:35" s="2" customFormat="1" x14ac:dyDescent="0.3">
      <c r="A133" s="19" t="s">
        <v>135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-0.38</v>
      </c>
      <c r="AI133" s="2">
        <v>2.1600000000000001E-2</v>
      </c>
    </row>
    <row r="134" spans="1:35" s="2" customFormat="1" x14ac:dyDescent="0.3">
      <c r="A134" s="19" t="s">
        <v>129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-0.38</v>
      </c>
      <c r="AI134" s="2">
        <v>2.1600000000000001E-2</v>
      </c>
    </row>
    <row r="135" spans="1:35" s="2" customFormat="1" x14ac:dyDescent="0.3">
      <c r="A135" s="19" t="s">
        <v>133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1</v>
      </c>
      <c r="AG135" s="2">
        <v>0</v>
      </c>
      <c r="AH135" s="2">
        <v>0</v>
      </c>
      <c r="AI135" s="2">
        <v>0</v>
      </c>
    </row>
    <row r="136" spans="1:35" s="2" customFormat="1" x14ac:dyDescent="0.3">
      <c r="A136" s="19" t="s">
        <v>132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</row>
    <row r="137" spans="1:35" s="2" customFormat="1" x14ac:dyDescent="0.3">
      <c r="A137" s="19" t="s">
        <v>150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-1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</row>
    <row r="138" spans="1:35" s="2" customFormat="1" x14ac:dyDescent="0.3">
      <c r="A138" s="19" t="s">
        <v>134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-1</v>
      </c>
      <c r="AI138" s="2">
        <v>0</v>
      </c>
    </row>
    <row r="139" spans="1:35" s="2" customFormat="1" x14ac:dyDescent="0.3">
      <c r="A139" s="19" t="s">
        <v>130</v>
      </c>
      <c r="B139" s="2">
        <v>-0.1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-1</v>
      </c>
      <c r="AH139" s="2">
        <v>0</v>
      </c>
      <c r="AI139" s="2">
        <v>0</v>
      </c>
    </row>
    <row r="140" spans="1:35" s="2" customFormat="1" x14ac:dyDescent="0.3">
      <c r="A140" s="19" t="s">
        <v>131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1</v>
      </c>
      <c r="AI140" s="2">
        <v>-1</v>
      </c>
    </row>
    <row r="141" spans="1:35" s="2" customFormat="1" x14ac:dyDescent="0.3">
      <c r="A141" s="19" t="s">
        <v>33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Layers_in_out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MERCERON Louis</dc:creator>
  <cp:lastModifiedBy>MERCERON Louis</cp:lastModifiedBy>
  <dcterms:created xsi:type="dcterms:W3CDTF">2023-05-22T13:07:28Z</dcterms:created>
  <dcterms:modified xsi:type="dcterms:W3CDTF">2023-12-14T11:28:40Z</dcterms:modified>
</cp:coreProperties>
</file>