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C2B4C7F3-2B2F-484D-849B-5AABA29F57BD}" xr6:coauthVersionLast="47" xr6:coauthVersionMax="47" xr10:uidLastSave="{00000000-0000-0000-0000-000000000000}"/>
  <bookViews>
    <workbookView xWindow="-120" yWindow="-120" windowWidth="29040" windowHeight="15840" xr2:uid="{148F9795-59BF-4423-B0C4-B92C56074F8D}"/>
  </bookViews>
  <sheets>
    <sheet name="Hardware Store" sheetId="1" r:id="rId1"/>
    <sheet name="Department Store" sheetId="6" r:id="rId2"/>
  </sheets>
  <definedNames>
    <definedName name="_xlchart.v1.0" hidden="1">'Hardware Store'!$C$4:$D$63</definedName>
    <definedName name="_xlchart.v1.1" hidden="1">'Hardware Store'!$E$4:$E$63</definedName>
    <definedName name="_xlchart.v1.2" hidden="1">'Hardware Store'!$F$4:$F$63</definedName>
    <definedName name="_xlchart.v1.3" hidden="1">'Department Store'!$H$3:$H$62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6" l="1"/>
  <c r="H63" i="6"/>
  <c r="E3" i="6"/>
  <c r="E4" i="6"/>
  <c r="H4" i="6" s="1"/>
  <c r="E5" i="6"/>
  <c r="H5" i="6" s="1"/>
  <c r="E6" i="6"/>
  <c r="H6" i="6" s="1"/>
  <c r="E7" i="6"/>
  <c r="H7" i="6" s="1"/>
  <c r="E8" i="6"/>
  <c r="H8" i="6" s="1"/>
  <c r="E9" i="6"/>
  <c r="H9" i="6" s="1"/>
  <c r="E10" i="6"/>
  <c r="H10" i="6" s="1"/>
  <c r="E11" i="6"/>
  <c r="H11" i="6" s="1"/>
  <c r="E12" i="6"/>
  <c r="H12" i="6" s="1"/>
  <c r="E13" i="6"/>
  <c r="H13" i="6" s="1"/>
  <c r="E14" i="6"/>
  <c r="H14" i="6" s="1"/>
  <c r="E15" i="6"/>
  <c r="H15" i="6" s="1"/>
  <c r="E16" i="6"/>
  <c r="H16" i="6" s="1"/>
  <c r="E17" i="6"/>
  <c r="H17" i="6" s="1"/>
  <c r="E18" i="6"/>
  <c r="H18" i="6" s="1"/>
  <c r="E19" i="6"/>
  <c r="H19" i="6" s="1"/>
  <c r="E20" i="6"/>
  <c r="H20" i="6" s="1"/>
  <c r="E21" i="6"/>
  <c r="H21" i="6" s="1"/>
  <c r="E22" i="6"/>
  <c r="H22" i="6" s="1"/>
  <c r="E23" i="6"/>
  <c r="H23" i="6" s="1"/>
  <c r="E24" i="6"/>
  <c r="H24" i="6" s="1"/>
  <c r="E25" i="6"/>
  <c r="H25" i="6" s="1"/>
  <c r="E26" i="6"/>
  <c r="H26" i="6" s="1"/>
  <c r="E27" i="6"/>
  <c r="H27" i="6" s="1"/>
  <c r="E28" i="6"/>
  <c r="H28" i="6" s="1"/>
  <c r="E29" i="6"/>
  <c r="H29" i="6" s="1"/>
  <c r="E30" i="6"/>
  <c r="H30" i="6" s="1"/>
  <c r="E31" i="6"/>
  <c r="H31" i="6" s="1"/>
  <c r="E32" i="6"/>
  <c r="H32" i="6" s="1"/>
  <c r="E33" i="6"/>
  <c r="H33" i="6" s="1"/>
  <c r="E34" i="6"/>
  <c r="H34" i="6" s="1"/>
  <c r="E35" i="6"/>
  <c r="H35" i="6" s="1"/>
  <c r="E36" i="6"/>
  <c r="H36" i="6" s="1"/>
  <c r="E37" i="6"/>
  <c r="H37" i="6" s="1"/>
  <c r="E38" i="6"/>
  <c r="H38" i="6" s="1"/>
  <c r="E39" i="6"/>
  <c r="H39" i="6" s="1"/>
  <c r="E40" i="6"/>
  <c r="H40" i="6" s="1"/>
  <c r="E41" i="6"/>
  <c r="H41" i="6" s="1"/>
  <c r="E42" i="6"/>
  <c r="H42" i="6" s="1"/>
  <c r="E43" i="6"/>
  <c r="H43" i="6" s="1"/>
  <c r="E44" i="6"/>
  <c r="H44" i="6" s="1"/>
  <c r="E45" i="6"/>
  <c r="H45" i="6" s="1"/>
  <c r="E46" i="6"/>
  <c r="H46" i="6" s="1"/>
  <c r="E47" i="6"/>
  <c r="H47" i="6" s="1"/>
  <c r="E48" i="6"/>
  <c r="H48" i="6" s="1"/>
  <c r="E49" i="6"/>
  <c r="H49" i="6" s="1"/>
  <c r="E50" i="6"/>
  <c r="H50" i="6" s="1"/>
  <c r="E51" i="6"/>
  <c r="H51" i="6" s="1"/>
  <c r="E52" i="6"/>
  <c r="H52" i="6" s="1"/>
  <c r="E53" i="6"/>
  <c r="H53" i="6" s="1"/>
  <c r="E54" i="6"/>
  <c r="H54" i="6" s="1"/>
  <c r="E55" i="6"/>
  <c r="H55" i="6" s="1"/>
  <c r="E56" i="6"/>
  <c r="H56" i="6" s="1"/>
  <c r="E57" i="6"/>
  <c r="H57" i="6" s="1"/>
  <c r="E58" i="6"/>
  <c r="H58" i="6" s="1"/>
  <c r="E59" i="6"/>
  <c r="H59" i="6" s="1"/>
  <c r="E60" i="6"/>
  <c r="H60" i="6" s="1"/>
  <c r="E61" i="6"/>
  <c r="H61" i="6" s="1"/>
  <c r="E62" i="6"/>
  <c r="H62" i="6" s="1"/>
  <c r="T4" i="1"/>
  <c r="H3" i="6" l="1"/>
  <c r="N8" i="1"/>
  <c r="N7" i="1"/>
  <c r="M4" i="1"/>
  <c r="N4" i="1"/>
  <c r="O4" i="1"/>
  <c r="P4" i="1"/>
  <c r="Q4" i="1"/>
  <c r="R4" i="1"/>
  <c r="S4" i="1"/>
  <c r="U4" i="1"/>
  <c r="U5" i="1"/>
</calcChain>
</file>

<file path=xl/sharedStrings.xml><?xml version="1.0" encoding="utf-8"?>
<sst xmlns="http://schemas.openxmlformats.org/spreadsheetml/2006/main" count="442" uniqueCount="283">
  <si>
    <t>Items</t>
  </si>
  <si>
    <t>Nails</t>
  </si>
  <si>
    <t>Paint</t>
  </si>
  <si>
    <t>Plywood</t>
  </si>
  <si>
    <t>Price $</t>
  </si>
  <si>
    <t>Hardware Store</t>
  </si>
  <si>
    <t>Median</t>
  </si>
  <si>
    <t>Mode</t>
  </si>
  <si>
    <t>Screws</t>
  </si>
  <si>
    <t>Bolts</t>
  </si>
  <si>
    <t>Nuts</t>
  </si>
  <si>
    <t>Washers</t>
  </si>
  <si>
    <t>Anchors</t>
  </si>
  <si>
    <t>Wall Plugs</t>
  </si>
  <si>
    <t>Hammers</t>
  </si>
  <si>
    <t>Screwdrivers</t>
  </si>
  <si>
    <t>Wrenches</t>
  </si>
  <si>
    <t>Pliers</t>
  </si>
  <si>
    <t>Saws</t>
  </si>
  <si>
    <t>Drills</t>
  </si>
  <si>
    <t>Measuring Tape</t>
  </si>
  <si>
    <t>Levels</t>
  </si>
  <si>
    <t>Chisels</t>
  </si>
  <si>
    <t>Pry Bars</t>
  </si>
  <si>
    <t>Crowbars</t>
  </si>
  <si>
    <t>Trowels</t>
  </si>
  <si>
    <t>Putty Knives</t>
  </si>
  <si>
    <t>Paint Brushes</t>
  </si>
  <si>
    <t>Rollers</t>
  </si>
  <si>
    <t>Caulking Guns</t>
  </si>
  <si>
    <t>Safety Gloves</t>
  </si>
  <si>
    <t>Safety Glasses</t>
  </si>
  <si>
    <t>Dust Masks</t>
  </si>
  <si>
    <t>Hard Hats</t>
  </si>
  <si>
    <t>Safety Vests</t>
  </si>
  <si>
    <t>Work Boots</t>
  </si>
  <si>
    <t>Ladders</t>
  </si>
  <si>
    <t>Step Stools</t>
  </si>
  <si>
    <t>Toolboxes</t>
  </si>
  <si>
    <t>Tool Belts</t>
  </si>
  <si>
    <t>Tool Sets</t>
  </si>
  <si>
    <t>Construction Adhesives</t>
  </si>
  <si>
    <t>Construction Sealants</t>
  </si>
  <si>
    <t>Concrete Mix</t>
  </si>
  <si>
    <t>Mortar Mix</t>
  </si>
  <si>
    <t>Rebar</t>
  </si>
  <si>
    <t>Cement</t>
  </si>
  <si>
    <t>Bricks</t>
  </si>
  <si>
    <t>Concrete Blocks</t>
  </si>
  <si>
    <t>Lumber</t>
  </si>
  <si>
    <t>Wood Screws</t>
  </si>
  <si>
    <t>Wood Glue</t>
  </si>
  <si>
    <t>Primer</t>
  </si>
  <si>
    <t>Sandpaper</t>
  </si>
  <si>
    <t>Tarps</t>
  </si>
  <si>
    <t>Ropes</t>
  </si>
  <si>
    <t>Duct Tape</t>
  </si>
  <si>
    <t>Construction Marking Chalk</t>
  </si>
  <si>
    <t>Surveying Equipment</t>
  </si>
  <si>
    <t>Wheelbarrows</t>
  </si>
  <si>
    <t>Concrete Vibrators</t>
  </si>
  <si>
    <t>Scaffolding</t>
  </si>
  <si>
    <t>Masonry Tools</t>
  </si>
  <si>
    <t>Plumbing Supplies</t>
  </si>
  <si>
    <t>Electrical Supplies</t>
  </si>
  <si>
    <t>Sum</t>
  </si>
  <si>
    <t>Average</t>
  </si>
  <si>
    <t>Count</t>
  </si>
  <si>
    <t>Minimum</t>
  </si>
  <si>
    <t>Maximum</t>
  </si>
  <si>
    <t>Time finished</t>
  </si>
  <si>
    <t>Acme Corporation</t>
  </si>
  <si>
    <t>Acme Industries</t>
  </si>
  <si>
    <t>First National</t>
  </si>
  <si>
    <t>ABC Company</t>
  </si>
  <si>
    <t>BigCorp</t>
  </si>
  <si>
    <t>BlueSky Manufacturing</t>
  </si>
  <si>
    <t>Central Supplies</t>
  </si>
  <si>
    <t>Company Inc.</t>
  </si>
  <si>
    <t>Delta Enterprises</t>
  </si>
  <si>
    <t>Eastern Distribution</t>
  </si>
  <si>
    <t>Global Logistics</t>
  </si>
  <si>
    <t>Green Earth Products</t>
  </si>
  <si>
    <t>Home Supply</t>
  </si>
  <si>
    <t>International Trading</t>
  </si>
  <si>
    <t>Johnson &amp; Johnson</t>
  </si>
  <si>
    <t>Kingsway Distributing</t>
  </si>
  <si>
    <t>Little Shop</t>
  </si>
  <si>
    <t>Main Street Supply</t>
  </si>
  <si>
    <t>National Corporation</t>
  </si>
  <si>
    <t>North American Distributors</t>
  </si>
  <si>
    <t>Omega Industries</t>
  </si>
  <si>
    <t>Pacific Coast Trading</t>
  </si>
  <si>
    <t>Quality Products</t>
  </si>
  <si>
    <t>Red Barn</t>
  </si>
  <si>
    <t>Rocky Mountain Supply</t>
  </si>
  <si>
    <t>Southern Distributors</t>
  </si>
  <si>
    <t>The Home Depot</t>
  </si>
  <si>
    <t>Topco</t>
  </si>
  <si>
    <t>United States Wholesalers</t>
  </si>
  <si>
    <t>Supplier</t>
  </si>
  <si>
    <t>Grand Total</t>
  </si>
  <si>
    <t>Vlookup</t>
  </si>
  <si>
    <t>nails</t>
  </si>
  <si>
    <t>screws</t>
  </si>
  <si>
    <t>Date</t>
  </si>
  <si>
    <t>Count of Items</t>
  </si>
  <si>
    <t>Row Labels</t>
  </si>
  <si>
    <t>Sum of Price $</t>
  </si>
  <si>
    <t>Standard Deviation</t>
  </si>
  <si>
    <t>Department Store</t>
  </si>
  <si>
    <t>Category</t>
  </si>
  <si>
    <t>Date shipped</t>
  </si>
  <si>
    <t>Date Received</t>
  </si>
  <si>
    <t>Price</t>
  </si>
  <si>
    <t>Toys</t>
  </si>
  <si>
    <t>Item</t>
  </si>
  <si>
    <t>Clothing</t>
  </si>
  <si>
    <t>ABC Apparel</t>
  </si>
  <si>
    <t>Men's Shirt</t>
  </si>
  <si>
    <t>$25.99</t>
  </si>
  <si>
    <t>Electronics</t>
  </si>
  <si>
    <t>XYZ Electronics</t>
  </si>
  <si>
    <t>Smart TV</t>
  </si>
  <si>
    <t>$499.99</t>
  </si>
  <si>
    <t>Home Decor</t>
  </si>
  <si>
    <t>Home Essentials</t>
  </si>
  <si>
    <t>Table Lamp</t>
  </si>
  <si>
    <t>$29.95</t>
  </si>
  <si>
    <t>Beauty</t>
  </si>
  <si>
    <t>Beauty Haven</t>
  </si>
  <si>
    <t>Perfume</t>
  </si>
  <si>
    <t>$49.50</t>
  </si>
  <si>
    <t>Funland Toys</t>
  </si>
  <si>
    <t>Building Blocks</t>
  </si>
  <si>
    <t>$12.99</t>
  </si>
  <si>
    <t>Sports</t>
  </si>
  <si>
    <t>Sports Gear Co.</t>
  </si>
  <si>
    <t>Soccer Ball</t>
  </si>
  <si>
    <t>$19.95</t>
  </si>
  <si>
    <t>Furniture</t>
  </si>
  <si>
    <t>Home Comforts</t>
  </si>
  <si>
    <t>Sofa</t>
  </si>
  <si>
    <t>$599.00</t>
  </si>
  <si>
    <t>Books</t>
  </si>
  <si>
    <t>Bookworms Ltd.</t>
  </si>
  <si>
    <t>Mystery Novel</t>
  </si>
  <si>
    <t>$14.50</t>
  </si>
  <si>
    <t>Kitchenware</t>
  </si>
  <si>
    <t>Kitchen Pro</t>
  </si>
  <si>
    <t>Non-stick Pan</t>
  </si>
  <si>
    <t>$34.99</t>
  </si>
  <si>
    <t>Jewelry</t>
  </si>
  <si>
    <t>Gems Galore</t>
  </si>
  <si>
    <t>Diamond Earrings</t>
  </si>
  <si>
    <t>$299.00</t>
  </si>
  <si>
    <t>Fashion World</t>
  </si>
  <si>
    <t>Women's Dress</t>
  </si>
  <si>
    <t>$39.99</t>
  </si>
  <si>
    <t>Tech Universe</t>
  </si>
  <si>
    <t>Headphones</t>
  </si>
  <si>
    <t>$79.95</t>
  </si>
  <si>
    <t>Decorative Home</t>
  </si>
  <si>
    <t>Wall Clock</t>
  </si>
  <si>
    <t>$19.50</t>
  </si>
  <si>
    <t>Glamour Cosmetics</t>
  </si>
  <si>
    <t>Lipstick</t>
  </si>
  <si>
    <t>$12.75</t>
  </si>
  <si>
    <t>Playful Fun</t>
  </si>
  <si>
    <t>Stuffed Bear</t>
  </si>
  <si>
    <t>$9.99</t>
  </si>
  <si>
    <t>Outdoor Sports</t>
  </si>
  <si>
    <t>Basketball</t>
  </si>
  <si>
    <t>$24.50</t>
  </si>
  <si>
    <t>Modern Living</t>
  </si>
  <si>
    <t>Coffee Table</t>
  </si>
  <si>
    <t>$149.00</t>
  </si>
  <si>
    <t>Bestseller Books</t>
  </si>
  <si>
    <t>Science Fiction Novel</t>
  </si>
  <si>
    <t>$16.99</t>
  </si>
  <si>
    <t>Cook's Choice</t>
  </si>
  <si>
    <t>Blender</t>
  </si>
  <si>
    <t>$54.95</t>
  </si>
  <si>
    <t>Sparkling Gems</t>
  </si>
  <si>
    <t>Silver Bracelet</t>
  </si>
  <si>
    <t>$89.00</t>
  </si>
  <si>
    <t>Trendy Threads</t>
  </si>
  <si>
    <t>T-shirt</t>
  </si>
  <si>
    <t>$14.95</t>
  </si>
  <si>
    <t>Gadget Haven</t>
  </si>
  <si>
    <t>Wireless Mouse</t>
  </si>
  <si>
    <t>$29.50</t>
  </si>
  <si>
    <t>Chic Interiors</t>
  </si>
  <si>
    <t>Throw Pillow</t>
  </si>
  <si>
    <t>$16.75</t>
  </si>
  <si>
    <t>Beauty Essentials</t>
  </si>
  <si>
    <t>Foundation</t>
  </si>
  <si>
    <t>$22.50</t>
  </si>
  <si>
    <t>Playtime Toys</t>
  </si>
  <si>
    <t>Toy Car</t>
  </si>
  <si>
    <t>$6.99</t>
  </si>
  <si>
    <t>Fitness Gear</t>
  </si>
  <si>
    <t>Yoga Mat</t>
  </si>
  <si>
    <t>Cozy Living</t>
  </si>
  <si>
    <t>Armchair</t>
  </si>
  <si>
    <t>$249.00</t>
  </si>
  <si>
    <t>Romance Novel</t>
  </si>
  <si>
    <t>$12.50</t>
  </si>
  <si>
    <t>Chef's Delight</t>
  </si>
  <si>
    <t>Knife Set</t>
  </si>
  <si>
    <t>$79.99</t>
  </si>
  <si>
    <t>Precious Treasures</t>
  </si>
  <si>
    <t>Gold Necklace</t>
  </si>
  <si>
    <t>$349.00</t>
  </si>
  <si>
    <t>Style Avenue</t>
  </si>
  <si>
    <t>Women's Jeans</t>
  </si>
  <si>
    <t>Tech Gurus</t>
  </si>
  <si>
    <t>Smartphone</t>
  </si>
  <si>
    <t>Urban Loft</t>
  </si>
  <si>
    <t>Wall Art</t>
  </si>
  <si>
    <t>$45.50</t>
  </si>
  <si>
    <t>Perfume Boutique</t>
  </si>
  <si>
    <t>Cologne</t>
  </si>
  <si>
    <t>$39.95</t>
  </si>
  <si>
    <t>Happy Kids</t>
  </si>
  <si>
    <t>Board Game</t>
  </si>
  <si>
    <t>Tennis Racket</t>
  </si>
  <si>
    <t>Classic Decor</t>
  </si>
  <si>
    <t>Bookshelf</t>
  </si>
  <si>
    <t>$189.00</t>
  </si>
  <si>
    <t>$17.99</t>
  </si>
  <si>
    <t>Coffee Maker</t>
  </si>
  <si>
    <t>$89.95</t>
  </si>
  <si>
    <t>Timeless Treasures</t>
  </si>
  <si>
    <t>Diamond Ring</t>
  </si>
  <si>
    <t>$999.00</t>
  </si>
  <si>
    <t>Comfy Attire</t>
  </si>
  <si>
    <t>Sweatshirt</t>
  </si>
  <si>
    <t>$21.95</t>
  </si>
  <si>
    <t>Wireless Earbuds</t>
  </si>
  <si>
    <t>$49.95</t>
  </si>
  <si>
    <t>Cozy Home</t>
  </si>
  <si>
    <t>Throw Blanket</t>
  </si>
  <si>
    <t>$32.50</t>
  </si>
  <si>
    <t>Makeup Emporium</t>
  </si>
  <si>
    <t>Mascara</t>
  </si>
  <si>
    <t>$15.25</t>
  </si>
  <si>
    <t>Kids' Fun World</t>
  </si>
  <si>
    <t>Play-Doh Set</t>
  </si>
  <si>
    <t>$8.99</t>
  </si>
  <si>
    <t>Dumbbell Set</t>
  </si>
  <si>
    <t>$54.50</t>
  </si>
  <si>
    <t>TV Stand</t>
  </si>
  <si>
    <t>$179.00</t>
  </si>
  <si>
    <t>Fantasy Novel</t>
  </si>
  <si>
    <t>Mixing Bowl Set</t>
  </si>
  <si>
    <t>$22.99</t>
  </si>
  <si>
    <t>Dazzling Gems</t>
  </si>
  <si>
    <t>Emerald Earrings</t>
  </si>
  <si>
    <t>Fashion Hub</t>
  </si>
  <si>
    <t>Women's Skirt</t>
  </si>
  <si>
    <t>$29.99</t>
  </si>
  <si>
    <t>Laptop</t>
  </si>
  <si>
    <t>$899.00</t>
  </si>
  <si>
    <t>Stylish Living</t>
  </si>
  <si>
    <t>Area Rug</t>
  </si>
  <si>
    <t>$69.95</t>
  </si>
  <si>
    <t>Eyeshadow Palette</t>
  </si>
  <si>
    <t>$29.75</t>
  </si>
  <si>
    <t>Action Figure</t>
  </si>
  <si>
    <t>$10.50</t>
  </si>
  <si>
    <t>Dining Table</t>
  </si>
  <si>
    <t>$399.00</t>
  </si>
  <si>
    <t>Thriller Novel</t>
  </si>
  <si>
    <t>$15.99</t>
  </si>
  <si>
    <t>Toaster</t>
  </si>
  <si>
    <t>Pearl Necklace</t>
  </si>
  <si>
    <t>$129.00</t>
  </si>
  <si>
    <t>Final Price</t>
  </si>
  <si>
    <t>Shipping Price</t>
  </si>
  <si>
    <t xml:space="preserve">Price </t>
  </si>
  <si>
    <t>Sum of Final Price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</si>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</sst>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$-409]#,##0.00"/>
    <numFmt numFmtId="166" formatCode="&quot;₱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4746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1" applyNumberFormat="0" applyAlignment="0" applyProtection="0"/>
  </cellStyleXfs>
  <cellXfs count="16">
    <xf numFmtId="0" fontId="0" fillId="0" borderId="0" xfId="0"/>
    <xf numFmtId="0" fontId="2" fillId="2" borderId="0" xfId="1"/>
    <xf numFmtId="0" fontId="1" fillId="0" borderId="0" xfId="0" applyFont="1"/>
    <xf numFmtId="14" fontId="1" fillId="0" borderId="0" xfId="0" applyNumberFormat="1" applyFont="1"/>
    <xf numFmtId="0" fontId="5" fillId="0" borderId="0" xfId="0" applyFont="1"/>
    <xf numFmtId="164" fontId="3" fillId="3" borderId="0" xfId="2" applyNumberFormat="1"/>
    <xf numFmtId="0" fontId="4" fillId="4" borderId="0" xfId="1" applyFont="1" applyFill="1"/>
    <xf numFmtId="0" fontId="4" fillId="4" borderId="0" xfId="0" applyFont="1" applyFill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1" applyBorder="1"/>
    <xf numFmtId="0" fontId="8" fillId="6" borderId="1" xfId="4"/>
    <xf numFmtId="0" fontId="7" fillId="5" borderId="0" xfId="3"/>
    <xf numFmtId="166" fontId="0" fillId="0" borderId="0" xfId="0" applyNumberFormat="1"/>
    <xf numFmtId="165" fontId="2" fillId="2" borderId="0" xfId="1" applyNumberFormat="1"/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10">
    <dxf>
      <numFmt numFmtId="166" formatCode="&quot;₱&quot;#,##0.00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by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37938937045463E-2"/>
          <c:y val="0.13258270040958967"/>
          <c:w val="0.89485537374618551"/>
          <c:h val="0.55763865589739314"/>
        </c:manualLayout>
      </c:layout>
      <c:lineChart>
        <c:grouping val="standard"/>
        <c:varyColors val="0"/>
        <c:ser>
          <c:idx val="0"/>
          <c:order val="0"/>
          <c:tx>
            <c:strRef>
              <c:f>'Hardware Store'!$E$3</c:f>
              <c:strCache>
                <c:ptCount val="1"/>
                <c:pt idx="0">
                  <c:v>Price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'Hardware Store'!$D$4:$D$63</c:f>
              <c:strCache>
                <c:ptCount val="60"/>
                <c:pt idx="0">
                  <c:v>Wall Plugs</c:v>
                </c:pt>
                <c:pt idx="1">
                  <c:v>Washers</c:v>
                </c:pt>
                <c:pt idx="2">
                  <c:v>Nails</c:v>
                </c:pt>
                <c:pt idx="3">
                  <c:v>Wood Screws</c:v>
                </c:pt>
                <c:pt idx="4">
                  <c:v>Nuts</c:v>
                </c:pt>
                <c:pt idx="5">
                  <c:v>Screws</c:v>
                </c:pt>
                <c:pt idx="6">
                  <c:v>Bolts</c:v>
                </c:pt>
                <c:pt idx="7">
                  <c:v>Anchors</c:v>
                </c:pt>
                <c:pt idx="8">
                  <c:v>Bricks</c:v>
                </c:pt>
                <c:pt idx="9">
                  <c:v>Duct Tape</c:v>
                </c:pt>
                <c:pt idx="10">
                  <c:v>Paint Brushes</c:v>
                </c:pt>
                <c:pt idx="11">
                  <c:v>Dust Masks</c:v>
                </c:pt>
                <c:pt idx="12">
                  <c:v>Rebar</c:v>
                </c:pt>
                <c:pt idx="13">
                  <c:v>Construction Marking Chalk</c:v>
                </c:pt>
                <c:pt idx="14">
                  <c:v>Rollers</c:v>
                </c:pt>
                <c:pt idx="15">
                  <c:v>Concrete Blocks</c:v>
                </c:pt>
                <c:pt idx="16">
                  <c:v>Screwdrivers</c:v>
                </c:pt>
                <c:pt idx="17">
                  <c:v>Measuring Tape</c:v>
                </c:pt>
                <c:pt idx="18">
                  <c:v>Safety Gloves</c:v>
                </c:pt>
                <c:pt idx="19">
                  <c:v>Sandpaper</c:v>
                </c:pt>
                <c:pt idx="20">
                  <c:v>Putty Knives</c:v>
                </c:pt>
                <c:pt idx="21">
                  <c:v>Safety Glasses</c:v>
                </c:pt>
                <c:pt idx="22">
                  <c:v>Wrenches</c:v>
                </c:pt>
                <c:pt idx="23">
                  <c:v>Chisels</c:v>
                </c:pt>
                <c:pt idx="24">
                  <c:v>Ropes</c:v>
                </c:pt>
                <c:pt idx="25">
                  <c:v>Pliers</c:v>
                </c:pt>
                <c:pt idx="26">
                  <c:v>Safety Vests</c:v>
                </c:pt>
                <c:pt idx="27">
                  <c:v>Wood Glue</c:v>
                </c:pt>
                <c:pt idx="28">
                  <c:v>Trowels</c:v>
                </c:pt>
                <c:pt idx="29">
                  <c:v>Hammers</c:v>
                </c:pt>
                <c:pt idx="30">
                  <c:v>Tarps</c:v>
                </c:pt>
                <c:pt idx="31">
                  <c:v>Hard Hats</c:v>
                </c:pt>
                <c:pt idx="32">
                  <c:v>Construction Sealants</c:v>
                </c:pt>
                <c:pt idx="33">
                  <c:v>Mortar Mix</c:v>
                </c:pt>
                <c:pt idx="34">
                  <c:v>Levels</c:v>
                </c:pt>
                <c:pt idx="35">
                  <c:v>Concrete Mix</c:v>
                </c:pt>
                <c:pt idx="36">
                  <c:v>Construction Adhesives</c:v>
                </c:pt>
                <c:pt idx="37">
                  <c:v>Pry Bars</c:v>
                </c:pt>
                <c:pt idx="38">
                  <c:v>Caulking Guns</c:v>
                </c:pt>
                <c:pt idx="39">
                  <c:v>Cement</c:v>
                </c:pt>
                <c:pt idx="40">
                  <c:v>Crowbars</c:v>
                </c:pt>
                <c:pt idx="41">
                  <c:v>Plywood</c:v>
                </c:pt>
                <c:pt idx="42">
                  <c:v>Masonry Tools</c:v>
                </c:pt>
                <c:pt idx="43">
                  <c:v>Saws</c:v>
                </c:pt>
                <c:pt idx="44">
                  <c:v>Tool Belts</c:v>
                </c:pt>
                <c:pt idx="45">
                  <c:v>Step Stools</c:v>
                </c:pt>
                <c:pt idx="46">
                  <c:v>Lumber</c:v>
                </c:pt>
                <c:pt idx="47">
                  <c:v>Primer</c:v>
                </c:pt>
                <c:pt idx="48">
                  <c:v>Drills</c:v>
                </c:pt>
                <c:pt idx="49">
                  <c:v>Work Boots</c:v>
                </c:pt>
                <c:pt idx="50">
                  <c:v>Plumbing Supplies</c:v>
                </c:pt>
                <c:pt idx="51">
                  <c:v>Toolboxes</c:v>
                </c:pt>
                <c:pt idx="52">
                  <c:v>Paint</c:v>
                </c:pt>
                <c:pt idx="53">
                  <c:v>Electrical Supplies</c:v>
                </c:pt>
                <c:pt idx="54">
                  <c:v>Ladders</c:v>
                </c:pt>
                <c:pt idx="55">
                  <c:v>Wheelbarrows</c:v>
                </c:pt>
                <c:pt idx="56">
                  <c:v>Tool Sets</c:v>
                </c:pt>
                <c:pt idx="57">
                  <c:v>Concrete Vibrators</c:v>
                </c:pt>
                <c:pt idx="58">
                  <c:v>Surveying Equipment</c:v>
                </c:pt>
                <c:pt idx="59">
                  <c:v>Scaffolding</c:v>
                </c:pt>
              </c:strCache>
            </c:strRef>
          </c:cat>
          <c:val>
            <c:numRef>
              <c:f>'Hardware Store'!$E$4:$E$63</c:f>
              <c:numCache>
                <c:formatCode>General</c:formatCode>
                <c:ptCount val="6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25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50</c:v>
                </c:pt>
                <c:pt idx="57">
                  <c:v>80</c:v>
                </c:pt>
                <c:pt idx="58">
                  <c:v>100</c:v>
                </c:pt>
                <c:pt idx="5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5-4685-89D9-66B965CD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544"/>
        <c:axId val="55124464"/>
      </c:lineChart>
      <c:catAx>
        <c:axId val="551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464"/>
        <c:crosses val="autoZero"/>
        <c:auto val="1"/>
        <c:lblAlgn val="ctr"/>
        <c:lblOffset val="100"/>
        <c:noMultiLvlLbl val="0"/>
      </c:catAx>
      <c:valAx>
        <c:axId val="551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Price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'Price $'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'Hardware Store'!$E$3</c:f>
              <c:strCache>
                <c:ptCount val="1"/>
                <c:pt idx="0">
                  <c:v>Price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'Hardware Store'!$F$4:$F$63</c:f>
              <c:numCache>
                <c:formatCode>m/d/yyyy</c:formatCode>
                <c:ptCount val="60"/>
                <c:pt idx="0">
                  <c:v>43837</c:v>
                </c:pt>
                <c:pt idx="1">
                  <c:v>43835</c:v>
                </c:pt>
                <c:pt idx="2">
                  <c:v>43831</c:v>
                </c:pt>
                <c:pt idx="3">
                  <c:v>43875</c:v>
                </c:pt>
                <c:pt idx="4">
                  <c:v>43834</c:v>
                </c:pt>
                <c:pt idx="5">
                  <c:v>43832</c:v>
                </c:pt>
                <c:pt idx="6">
                  <c:v>43833</c:v>
                </c:pt>
                <c:pt idx="7">
                  <c:v>43836</c:v>
                </c:pt>
                <c:pt idx="8">
                  <c:v>43871</c:v>
                </c:pt>
                <c:pt idx="9">
                  <c:v>43882</c:v>
                </c:pt>
                <c:pt idx="10">
                  <c:v>43851</c:v>
                </c:pt>
                <c:pt idx="11">
                  <c:v>43856</c:v>
                </c:pt>
                <c:pt idx="12">
                  <c:v>43869</c:v>
                </c:pt>
                <c:pt idx="13">
                  <c:v>43883</c:v>
                </c:pt>
                <c:pt idx="14">
                  <c:v>43852</c:v>
                </c:pt>
                <c:pt idx="15">
                  <c:v>43872</c:v>
                </c:pt>
                <c:pt idx="16">
                  <c:v>43839</c:v>
                </c:pt>
                <c:pt idx="17">
                  <c:v>43844</c:v>
                </c:pt>
                <c:pt idx="18">
                  <c:v>43854</c:v>
                </c:pt>
                <c:pt idx="19">
                  <c:v>43879</c:v>
                </c:pt>
                <c:pt idx="20">
                  <c:v>43850</c:v>
                </c:pt>
                <c:pt idx="21">
                  <c:v>43855</c:v>
                </c:pt>
                <c:pt idx="22">
                  <c:v>43840</c:v>
                </c:pt>
                <c:pt idx="23">
                  <c:v>43846</c:v>
                </c:pt>
                <c:pt idx="24">
                  <c:v>43881</c:v>
                </c:pt>
                <c:pt idx="25">
                  <c:v>43841</c:v>
                </c:pt>
                <c:pt idx="26">
                  <c:v>43858</c:v>
                </c:pt>
                <c:pt idx="27">
                  <c:v>43876</c:v>
                </c:pt>
                <c:pt idx="28">
                  <c:v>43849</c:v>
                </c:pt>
                <c:pt idx="29">
                  <c:v>43838</c:v>
                </c:pt>
                <c:pt idx="30">
                  <c:v>43880</c:v>
                </c:pt>
                <c:pt idx="31">
                  <c:v>43857</c:v>
                </c:pt>
                <c:pt idx="32">
                  <c:v>43866</c:v>
                </c:pt>
                <c:pt idx="33">
                  <c:v>43868</c:v>
                </c:pt>
                <c:pt idx="34">
                  <c:v>43845</c:v>
                </c:pt>
                <c:pt idx="35">
                  <c:v>43867</c:v>
                </c:pt>
                <c:pt idx="36">
                  <c:v>43865</c:v>
                </c:pt>
                <c:pt idx="37">
                  <c:v>43847</c:v>
                </c:pt>
                <c:pt idx="38">
                  <c:v>43853</c:v>
                </c:pt>
                <c:pt idx="39">
                  <c:v>43870</c:v>
                </c:pt>
                <c:pt idx="40">
                  <c:v>43848</c:v>
                </c:pt>
                <c:pt idx="41">
                  <c:v>43873</c:v>
                </c:pt>
                <c:pt idx="42">
                  <c:v>43888</c:v>
                </c:pt>
                <c:pt idx="43">
                  <c:v>43842</c:v>
                </c:pt>
                <c:pt idx="44">
                  <c:v>43863</c:v>
                </c:pt>
                <c:pt idx="45">
                  <c:v>43861</c:v>
                </c:pt>
                <c:pt idx="46">
                  <c:v>43874</c:v>
                </c:pt>
                <c:pt idx="47">
                  <c:v>43878</c:v>
                </c:pt>
                <c:pt idx="48">
                  <c:v>43843</c:v>
                </c:pt>
                <c:pt idx="49">
                  <c:v>43859</c:v>
                </c:pt>
                <c:pt idx="50">
                  <c:v>43889</c:v>
                </c:pt>
                <c:pt idx="51">
                  <c:v>43862</c:v>
                </c:pt>
                <c:pt idx="52">
                  <c:v>43877</c:v>
                </c:pt>
                <c:pt idx="53">
                  <c:v>43890</c:v>
                </c:pt>
                <c:pt idx="54">
                  <c:v>43860</c:v>
                </c:pt>
                <c:pt idx="55">
                  <c:v>43885</c:v>
                </c:pt>
                <c:pt idx="56">
                  <c:v>43864</c:v>
                </c:pt>
                <c:pt idx="57">
                  <c:v>43886</c:v>
                </c:pt>
                <c:pt idx="58">
                  <c:v>43884</c:v>
                </c:pt>
                <c:pt idx="59">
                  <c:v>43887</c:v>
                </c:pt>
              </c:numCache>
            </c:numRef>
          </c:cat>
          <c:val>
            <c:numRef>
              <c:f>'Hardware Store'!$E$4:$E$63</c:f>
              <c:numCache>
                <c:formatCode>General</c:formatCode>
                <c:ptCount val="6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25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50</c:v>
                </c:pt>
                <c:pt idx="57">
                  <c:v>80</c:v>
                </c:pt>
                <c:pt idx="58">
                  <c:v>100</c:v>
                </c:pt>
                <c:pt idx="5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6E8-AFB7-472AFDEB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54976"/>
        <c:axId val="391955936"/>
      </c:areaChart>
      <c:dateAx>
        <c:axId val="3919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55936"/>
        <c:crosses val="autoZero"/>
        <c:auto val="1"/>
        <c:lblOffset val="100"/>
        <c:baseTimeUnit val="days"/>
      </c:dateAx>
      <c:valAx>
        <c:axId val="3919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Price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Supplier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'Hardware Store'!$C$4:$C$63</c:f>
              <c:strCache>
                <c:ptCount val="60"/>
                <c:pt idx="0">
                  <c:v>Company Inc.</c:v>
                </c:pt>
                <c:pt idx="1">
                  <c:v>BlueSky Manufacturing</c:v>
                </c:pt>
                <c:pt idx="2">
                  <c:v>Acme Corporation</c:v>
                </c:pt>
                <c:pt idx="3">
                  <c:v>Kingsway Distributing</c:v>
                </c:pt>
                <c:pt idx="4">
                  <c:v>BigCorp</c:v>
                </c:pt>
                <c:pt idx="5">
                  <c:v>Acme Industries</c:v>
                </c:pt>
                <c:pt idx="6">
                  <c:v>ABC Company</c:v>
                </c:pt>
                <c:pt idx="7">
                  <c:v>Central Supplies</c:v>
                </c:pt>
                <c:pt idx="8">
                  <c:v>Green Earth Products</c:v>
                </c:pt>
                <c:pt idx="9">
                  <c:v>Quality Products</c:v>
                </c:pt>
                <c:pt idx="10">
                  <c:v>Omega Industries</c:v>
                </c:pt>
                <c:pt idx="11">
                  <c:v>Southern Distributors</c:v>
                </c:pt>
                <c:pt idx="12">
                  <c:v>First National</c:v>
                </c:pt>
                <c:pt idx="13">
                  <c:v>Red Barn</c:v>
                </c:pt>
                <c:pt idx="14">
                  <c:v>Pacific Coast Trading</c:v>
                </c:pt>
                <c:pt idx="15">
                  <c:v>Home Supply</c:v>
                </c:pt>
                <c:pt idx="16">
                  <c:v>Eastern Distribution</c:v>
                </c:pt>
                <c:pt idx="17">
                  <c:v>International Trading</c:v>
                </c:pt>
                <c:pt idx="18">
                  <c:v>Red Barn</c:v>
                </c:pt>
                <c:pt idx="19">
                  <c:v>North American Distributors</c:v>
                </c:pt>
                <c:pt idx="20">
                  <c:v>North American Distributors</c:v>
                </c:pt>
                <c:pt idx="21">
                  <c:v>Rocky Mountain Supply</c:v>
                </c:pt>
                <c:pt idx="22">
                  <c:v>First National</c:v>
                </c:pt>
                <c:pt idx="23">
                  <c:v>Kingsway Distributing</c:v>
                </c:pt>
                <c:pt idx="24">
                  <c:v>Pacific Coast Trading</c:v>
                </c:pt>
                <c:pt idx="25">
                  <c:v>Global Logistics</c:v>
                </c:pt>
                <c:pt idx="26">
                  <c:v>Topco</c:v>
                </c:pt>
                <c:pt idx="27">
                  <c:v>Little Shop</c:v>
                </c:pt>
                <c:pt idx="28">
                  <c:v>National Corporation</c:v>
                </c:pt>
                <c:pt idx="29">
                  <c:v>Delta Enterprises</c:v>
                </c:pt>
                <c:pt idx="30">
                  <c:v>Omega Industries</c:v>
                </c:pt>
                <c:pt idx="31">
                  <c:v>The Home Depot</c:v>
                </c:pt>
                <c:pt idx="32">
                  <c:v>Company Inc.</c:v>
                </c:pt>
                <c:pt idx="33">
                  <c:v>Eastern Distribution</c:v>
                </c:pt>
                <c:pt idx="34">
                  <c:v>Johnson &amp; Johnson</c:v>
                </c:pt>
                <c:pt idx="35">
                  <c:v>Delta Enterprises</c:v>
                </c:pt>
                <c:pt idx="36">
                  <c:v>Central Supplies</c:v>
                </c:pt>
                <c:pt idx="37">
                  <c:v>Little Shop</c:v>
                </c:pt>
                <c:pt idx="38">
                  <c:v>Quality Products</c:v>
                </c:pt>
                <c:pt idx="39">
                  <c:v>Global Logistics</c:v>
                </c:pt>
                <c:pt idx="40">
                  <c:v>Main Street Supply</c:v>
                </c:pt>
                <c:pt idx="41">
                  <c:v>International Trading</c:v>
                </c:pt>
                <c:pt idx="42">
                  <c:v>United States Wholesalers</c:v>
                </c:pt>
                <c:pt idx="43">
                  <c:v>Green Earth Products</c:v>
                </c:pt>
                <c:pt idx="44">
                  <c:v>BigCorp</c:v>
                </c:pt>
                <c:pt idx="45">
                  <c:v>Acme Industries</c:v>
                </c:pt>
                <c:pt idx="46">
                  <c:v>Johnson &amp; Johnson</c:v>
                </c:pt>
                <c:pt idx="47">
                  <c:v>National Corporation</c:v>
                </c:pt>
                <c:pt idx="48">
                  <c:v>Home Supply</c:v>
                </c:pt>
                <c:pt idx="49">
                  <c:v>United States Wholesalers</c:v>
                </c:pt>
                <c:pt idx="50">
                  <c:v>Omega Industries</c:v>
                </c:pt>
                <c:pt idx="51">
                  <c:v>ABC Company</c:v>
                </c:pt>
                <c:pt idx="52">
                  <c:v>Main Street Supply</c:v>
                </c:pt>
                <c:pt idx="53">
                  <c:v>Pacific Coast Trading</c:v>
                </c:pt>
                <c:pt idx="54">
                  <c:v>Acme Corporation</c:v>
                </c:pt>
                <c:pt idx="55">
                  <c:v>Southern Distributors</c:v>
                </c:pt>
                <c:pt idx="56">
                  <c:v>BlueSky Manufacturing</c:v>
                </c:pt>
                <c:pt idx="57">
                  <c:v>The Home Depot</c:v>
                </c:pt>
                <c:pt idx="58">
                  <c:v>Rocky Mountain Supply</c:v>
                </c:pt>
                <c:pt idx="59">
                  <c:v>Topco</c:v>
                </c:pt>
              </c:strCache>
            </c:strRef>
          </c:cat>
          <c:val>
            <c:numRef>
              <c:f>'Hardware Store'!$E$4:$E$63</c:f>
              <c:numCache>
                <c:formatCode>General</c:formatCode>
                <c:ptCount val="60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25</c:v>
                </c:pt>
                <c:pt idx="53">
                  <c:v>30</c:v>
                </c:pt>
                <c:pt idx="54">
                  <c:v>40</c:v>
                </c:pt>
                <c:pt idx="55">
                  <c:v>40</c:v>
                </c:pt>
                <c:pt idx="56">
                  <c:v>50</c:v>
                </c:pt>
                <c:pt idx="57">
                  <c:v>80</c:v>
                </c:pt>
                <c:pt idx="58">
                  <c:v>100</c:v>
                </c:pt>
                <c:pt idx="5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0F1-A069-8645BEBE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'Supplier: Cook's Choice', 'Item': </a:t>
            </a:r>
            <a:r>
              <a:rPr lang="en-US">
                <a:solidFill>
                  <a:srgbClr val="DD5A13"/>
                </a:solidFill>
              </a:rPr>
              <a:t>Coffee Maker</a:t>
            </a:r>
            <a:r>
              <a:rPr lang="en-US"/>
              <a:t> has noticeably higher 'Final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9-44EE-9213-0FC35AD62DF1}"/>
              </c:ext>
            </c:extLst>
          </c:dPt>
          <c:cat>
            <c:strLit>
              <c:ptCount val="3"/>
              <c:pt idx="0">
                <c:v>Coffee Maker</c:v>
              </c:pt>
              <c:pt idx="1">
                <c:v>Blender</c:v>
              </c:pt>
              <c:pt idx="2">
                <c:v>Toaster</c:v>
              </c:pt>
            </c:strLit>
          </c:cat>
          <c:val>
            <c:numLit>
              <c:formatCode>General</c:formatCode>
              <c:ptCount val="3"/>
              <c:pt idx="0">
                <c:v>89.95</c:v>
              </c:pt>
              <c:pt idx="1">
                <c:v>54.95</c:v>
              </c:pt>
              <c:pt idx="2">
                <c:v>39.950000000000003</c:v>
              </c:pt>
            </c:numLit>
          </c:val>
          <c:extLst>
            <c:ext xmlns:c16="http://schemas.microsoft.com/office/drawing/2014/chart" uri="{C3380CC4-5D6E-409C-BE32-E72D297353CC}">
              <c16:uniqueId val="{00000002-F439-44EE-9213-0FC35A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98245664"/>
        <c:axId val="1298249504"/>
      </c:barChart>
      <c:catAx>
        <c:axId val="1298245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9504"/>
        <c:crosses val="autoZero"/>
        <c:auto val="1"/>
        <c:lblAlgn val="ctr"/>
        <c:lblOffset val="100"/>
        <c:noMultiLvlLbl val="0"/>
      </c:catAx>
      <c:valAx>
        <c:axId val="12982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Final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56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Item Distribution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Store'!$B$3:$B$13</c:f>
              <c:strCache>
                <c:ptCount val="11"/>
                <c:pt idx="0">
                  <c:v>Clothing</c:v>
                </c:pt>
                <c:pt idx="1">
                  <c:v>Electronics</c:v>
                </c:pt>
                <c:pt idx="2">
                  <c:v>Home Decor</c:v>
                </c:pt>
                <c:pt idx="3">
                  <c:v>Beauty</c:v>
                </c:pt>
                <c:pt idx="4">
                  <c:v>Toys</c:v>
                </c:pt>
                <c:pt idx="5">
                  <c:v>Sports</c:v>
                </c:pt>
                <c:pt idx="6">
                  <c:v>Furniture</c:v>
                </c:pt>
                <c:pt idx="7">
                  <c:v>Books</c:v>
                </c:pt>
                <c:pt idx="8">
                  <c:v>Kitchenware</c:v>
                </c:pt>
                <c:pt idx="9">
                  <c:v>Jewelry</c:v>
                </c:pt>
                <c:pt idx="10">
                  <c:v>Clothing</c:v>
                </c:pt>
              </c:strCache>
            </c:strRef>
          </c:cat>
          <c:val>
            <c:numRef>
              <c:f>'Department Store'!$E$3:$E$13</c:f>
              <c:numCache>
                <c:formatCode>General</c:formatCode>
                <c:ptCount val="11"/>
                <c:pt idx="0">
                  <c:v>25.99</c:v>
                </c:pt>
                <c:pt idx="1">
                  <c:v>499.99</c:v>
                </c:pt>
                <c:pt idx="2">
                  <c:v>29.95</c:v>
                </c:pt>
                <c:pt idx="3">
                  <c:v>49.5</c:v>
                </c:pt>
                <c:pt idx="4">
                  <c:v>12.99</c:v>
                </c:pt>
                <c:pt idx="5">
                  <c:v>19.95</c:v>
                </c:pt>
                <c:pt idx="6">
                  <c:v>599</c:v>
                </c:pt>
                <c:pt idx="7">
                  <c:v>14.5</c:v>
                </c:pt>
                <c:pt idx="8">
                  <c:v>34.99</c:v>
                </c:pt>
                <c:pt idx="9">
                  <c:v>299</c:v>
                </c:pt>
                <c:pt idx="10">
                  <c:v>39.99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A-4835-83AA-6575263D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32272"/>
        <c:axId val="18037072"/>
      </c:barChart>
      <c:catAx>
        <c:axId val="180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072"/>
        <c:crosses val="autoZero"/>
        <c:auto val="1"/>
        <c:lblAlgn val="ctr"/>
        <c:lblOffset val="100"/>
        <c:noMultiLvlLbl val="0"/>
      </c:catAx>
      <c:valAx>
        <c:axId val="180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Item Category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D-43EB-AE0F-957DE57C0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D-43EB-AE0F-957DE57C0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0D-43EB-AE0F-957DE57C0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0D-43EB-AE0F-957DE57C0C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0D-43EB-AE0F-957DE57C0C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0D-43EB-AE0F-957DE57C0C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0D-43EB-AE0F-957DE57C0C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0D-43EB-AE0F-957DE57C0C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0D-43EB-AE0F-957DE57C0C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0D-43EB-AE0F-957DE57C0C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0D-43EB-AE0F-957DE57C0C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0D-43EB-AE0F-957DE57C0C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0D-43EB-AE0F-957DE57C0C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0D-43EB-AE0F-957DE57C0C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0D-43EB-AE0F-957DE57C0C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50D-43EB-AE0F-957DE57C0C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50D-43EB-AE0F-957DE57C0C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50D-43EB-AE0F-957DE57C0C5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50D-43EB-AE0F-957DE57C0C5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50D-43EB-AE0F-957DE57C0C5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50D-43EB-AE0F-957DE57C0C55}"/>
              </c:ext>
            </c:extLst>
          </c:dPt>
          <c:cat>
            <c:strRef>
              <c:f>'Department Store'!$B$3:$B$23</c:f>
              <c:strCache>
                <c:ptCount val="21"/>
                <c:pt idx="0">
                  <c:v>Clothing</c:v>
                </c:pt>
                <c:pt idx="1">
                  <c:v>Electronics</c:v>
                </c:pt>
                <c:pt idx="2">
                  <c:v>Home Decor</c:v>
                </c:pt>
                <c:pt idx="3">
                  <c:v>Beauty</c:v>
                </c:pt>
                <c:pt idx="4">
                  <c:v>Toys</c:v>
                </c:pt>
                <c:pt idx="5">
                  <c:v>Sports</c:v>
                </c:pt>
                <c:pt idx="6">
                  <c:v>Furniture</c:v>
                </c:pt>
                <c:pt idx="7">
                  <c:v>Books</c:v>
                </c:pt>
                <c:pt idx="8">
                  <c:v>Kitchenware</c:v>
                </c:pt>
                <c:pt idx="9">
                  <c:v>Jewelry</c:v>
                </c:pt>
                <c:pt idx="10">
                  <c:v>Clothing</c:v>
                </c:pt>
                <c:pt idx="11">
                  <c:v>Electronics</c:v>
                </c:pt>
                <c:pt idx="12">
                  <c:v>Home Decor</c:v>
                </c:pt>
                <c:pt idx="13">
                  <c:v>Beauty</c:v>
                </c:pt>
                <c:pt idx="14">
                  <c:v>Toys</c:v>
                </c:pt>
                <c:pt idx="15">
                  <c:v>Sports</c:v>
                </c:pt>
                <c:pt idx="16">
                  <c:v>Furniture</c:v>
                </c:pt>
                <c:pt idx="17">
                  <c:v>Books</c:v>
                </c:pt>
                <c:pt idx="18">
                  <c:v>Kitchenware</c:v>
                </c:pt>
                <c:pt idx="19">
                  <c:v>Jewelry</c:v>
                </c:pt>
                <c:pt idx="20">
                  <c:v>Clothing</c:v>
                </c:pt>
              </c:strCache>
            </c:strRef>
          </c:cat>
          <c:val>
            <c:numRef>
              <c:f>'Department Store'!$E$3:$E$23</c:f>
              <c:numCache>
                <c:formatCode>General</c:formatCode>
                <c:ptCount val="21"/>
                <c:pt idx="0">
                  <c:v>25.99</c:v>
                </c:pt>
                <c:pt idx="1">
                  <c:v>499.99</c:v>
                </c:pt>
                <c:pt idx="2">
                  <c:v>29.95</c:v>
                </c:pt>
                <c:pt idx="3">
                  <c:v>49.5</c:v>
                </c:pt>
                <c:pt idx="4">
                  <c:v>12.99</c:v>
                </c:pt>
                <c:pt idx="5">
                  <c:v>19.95</c:v>
                </c:pt>
                <c:pt idx="6">
                  <c:v>599</c:v>
                </c:pt>
                <c:pt idx="7">
                  <c:v>14.5</c:v>
                </c:pt>
                <c:pt idx="8">
                  <c:v>34.99</c:v>
                </c:pt>
                <c:pt idx="9">
                  <c:v>299</c:v>
                </c:pt>
                <c:pt idx="10">
                  <c:v>39.99</c:v>
                </c:pt>
                <c:pt idx="11">
                  <c:v>79.95</c:v>
                </c:pt>
                <c:pt idx="12">
                  <c:v>19.5</c:v>
                </c:pt>
                <c:pt idx="13">
                  <c:v>12.75</c:v>
                </c:pt>
                <c:pt idx="14">
                  <c:v>9.99</c:v>
                </c:pt>
                <c:pt idx="15">
                  <c:v>24.5</c:v>
                </c:pt>
                <c:pt idx="16">
                  <c:v>149</c:v>
                </c:pt>
                <c:pt idx="17">
                  <c:v>16.989999999999998</c:v>
                </c:pt>
                <c:pt idx="18">
                  <c:v>54.95</c:v>
                </c:pt>
                <c:pt idx="19">
                  <c:v>89</c:v>
                </c:pt>
                <c:pt idx="20">
                  <c:v>14.95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A-4298-B0D0-46A25F89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Supplier</a:t>
            </a:r>
            <a:r>
              <a:rPr lang="en-PH" baseline="0"/>
              <a:t> Price Index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Store'!$C$3:$C$62</c:f>
              <c:strCache>
                <c:ptCount val="60"/>
                <c:pt idx="0">
                  <c:v>ABC Apparel</c:v>
                </c:pt>
                <c:pt idx="1">
                  <c:v>XYZ Electronics</c:v>
                </c:pt>
                <c:pt idx="2">
                  <c:v>Home Essentials</c:v>
                </c:pt>
                <c:pt idx="3">
                  <c:v>Beauty Haven</c:v>
                </c:pt>
                <c:pt idx="4">
                  <c:v>Funland Toys</c:v>
                </c:pt>
                <c:pt idx="5">
                  <c:v>Sports Gear Co.</c:v>
                </c:pt>
                <c:pt idx="6">
                  <c:v>Home Comforts</c:v>
                </c:pt>
                <c:pt idx="7">
                  <c:v>Bookworms Ltd.</c:v>
                </c:pt>
                <c:pt idx="8">
                  <c:v>Kitchen Pro</c:v>
                </c:pt>
                <c:pt idx="9">
                  <c:v>Gems Galore</c:v>
                </c:pt>
                <c:pt idx="10">
                  <c:v>Fashion World</c:v>
                </c:pt>
                <c:pt idx="11">
                  <c:v>Tech Universe</c:v>
                </c:pt>
                <c:pt idx="12">
                  <c:v>Decorative Home</c:v>
                </c:pt>
                <c:pt idx="13">
                  <c:v>Glamour Cosmetics</c:v>
                </c:pt>
                <c:pt idx="14">
                  <c:v>Playful Fun</c:v>
                </c:pt>
                <c:pt idx="15">
                  <c:v>Outdoor Sports</c:v>
                </c:pt>
                <c:pt idx="16">
                  <c:v>Modern Living</c:v>
                </c:pt>
                <c:pt idx="17">
                  <c:v>Bestseller Books</c:v>
                </c:pt>
                <c:pt idx="18">
                  <c:v>Cook's Choice</c:v>
                </c:pt>
                <c:pt idx="19">
                  <c:v>Sparkling Gems</c:v>
                </c:pt>
                <c:pt idx="20">
                  <c:v>Trendy Threads</c:v>
                </c:pt>
                <c:pt idx="21">
                  <c:v>Gadget Haven</c:v>
                </c:pt>
                <c:pt idx="22">
                  <c:v>Chic Interiors</c:v>
                </c:pt>
                <c:pt idx="23">
                  <c:v>Beauty Essentials</c:v>
                </c:pt>
                <c:pt idx="24">
                  <c:v>Playtime Toys</c:v>
                </c:pt>
                <c:pt idx="25">
                  <c:v>Fitness Gear</c:v>
                </c:pt>
                <c:pt idx="26">
                  <c:v>Cozy Living</c:v>
                </c:pt>
                <c:pt idx="27">
                  <c:v>Bookworms Ltd.</c:v>
                </c:pt>
                <c:pt idx="28">
                  <c:v>Chef's Delight</c:v>
                </c:pt>
                <c:pt idx="29">
                  <c:v>Precious Treasures</c:v>
                </c:pt>
                <c:pt idx="30">
                  <c:v>Style Avenue</c:v>
                </c:pt>
                <c:pt idx="31">
                  <c:v>Tech Gurus</c:v>
                </c:pt>
                <c:pt idx="32">
                  <c:v>Urban Loft</c:v>
                </c:pt>
                <c:pt idx="33">
                  <c:v>Perfume Boutique</c:v>
                </c:pt>
                <c:pt idx="34">
                  <c:v>Happy Kids</c:v>
                </c:pt>
                <c:pt idx="35">
                  <c:v>Outdoor Sports</c:v>
                </c:pt>
                <c:pt idx="36">
                  <c:v>Classic Decor</c:v>
                </c:pt>
                <c:pt idx="37">
                  <c:v>Bestseller Books</c:v>
                </c:pt>
                <c:pt idx="38">
                  <c:v>Cook's Choice</c:v>
                </c:pt>
                <c:pt idx="39">
                  <c:v>Timeless Treasures</c:v>
                </c:pt>
                <c:pt idx="40">
                  <c:v>Comfy Attire</c:v>
                </c:pt>
                <c:pt idx="41">
                  <c:v>Gadget Haven</c:v>
                </c:pt>
                <c:pt idx="42">
                  <c:v>Cozy Home</c:v>
                </c:pt>
                <c:pt idx="43">
                  <c:v>Makeup Emporium</c:v>
                </c:pt>
                <c:pt idx="44">
                  <c:v>Kids' Fun World</c:v>
                </c:pt>
                <c:pt idx="45">
                  <c:v>Fitness Gear</c:v>
                </c:pt>
                <c:pt idx="46">
                  <c:v>Modern Living</c:v>
                </c:pt>
                <c:pt idx="47">
                  <c:v>Bookworms Ltd.</c:v>
                </c:pt>
                <c:pt idx="48">
                  <c:v>Kitchen Pro</c:v>
                </c:pt>
                <c:pt idx="49">
                  <c:v>Dazzling Gems</c:v>
                </c:pt>
                <c:pt idx="50">
                  <c:v>Fashion Hub</c:v>
                </c:pt>
                <c:pt idx="51">
                  <c:v>Tech Universe</c:v>
                </c:pt>
                <c:pt idx="52">
                  <c:v>Stylish Living</c:v>
                </c:pt>
                <c:pt idx="53">
                  <c:v>Glamour Cosmetics</c:v>
                </c:pt>
                <c:pt idx="54">
                  <c:v>Playful Fun</c:v>
                </c:pt>
                <c:pt idx="55">
                  <c:v>Outdoor Sports</c:v>
                </c:pt>
                <c:pt idx="56">
                  <c:v>Home Comforts</c:v>
                </c:pt>
                <c:pt idx="57">
                  <c:v>Bestseller Books</c:v>
                </c:pt>
                <c:pt idx="58">
                  <c:v>Cook's Choice</c:v>
                </c:pt>
                <c:pt idx="59">
                  <c:v>Sparkling Gems</c:v>
                </c:pt>
              </c:strCache>
            </c:strRef>
          </c:cat>
          <c:val>
            <c:numRef>
              <c:f>'Department Store'!$H$3:$H$62</c:f>
              <c:numCache>
                <c:formatCode>"₱"#,##0.00</c:formatCode>
                <c:ptCount val="60"/>
                <c:pt idx="0">
                  <c:v>75.989999999999995</c:v>
                </c:pt>
                <c:pt idx="1">
                  <c:v>549.99</c:v>
                </c:pt>
                <c:pt idx="2">
                  <c:v>79.95</c:v>
                </c:pt>
                <c:pt idx="3">
                  <c:v>99.5</c:v>
                </c:pt>
                <c:pt idx="4">
                  <c:v>62.99</c:v>
                </c:pt>
                <c:pt idx="5">
                  <c:v>69.95</c:v>
                </c:pt>
                <c:pt idx="6">
                  <c:v>649</c:v>
                </c:pt>
                <c:pt idx="7">
                  <c:v>64.5</c:v>
                </c:pt>
                <c:pt idx="8">
                  <c:v>84.990000000000009</c:v>
                </c:pt>
                <c:pt idx="9">
                  <c:v>349</c:v>
                </c:pt>
                <c:pt idx="10">
                  <c:v>89.990000000000009</c:v>
                </c:pt>
                <c:pt idx="11">
                  <c:v>129.94999999999999</c:v>
                </c:pt>
                <c:pt idx="12">
                  <c:v>69.5</c:v>
                </c:pt>
                <c:pt idx="13">
                  <c:v>62.75</c:v>
                </c:pt>
                <c:pt idx="14">
                  <c:v>59.99</c:v>
                </c:pt>
                <c:pt idx="15">
                  <c:v>74.5</c:v>
                </c:pt>
                <c:pt idx="16">
                  <c:v>199</c:v>
                </c:pt>
                <c:pt idx="17">
                  <c:v>66.989999999999995</c:v>
                </c:pt>
                <c:pt idx="18">
                  <c:v>104.95</c:v>
                </c:pt>
                <c:pt idx="19">
                  <c:v>139</c:v>
                </c:pt>
                <c:pt idx="20">
                  <c:v>64.95</c:v>
                </c:pt>
                <c:pt idx="21">
                  <c:v>79.5</c:v>
                </c:pt>
                <c:pt idx="22">
                  <c:v>66.75</c:v>
                </c:pt>
                <c:pt idx="23">
                  <c:v>72.5</c:v>
                </c:pt>
                <c:pt idx="24">
                  <c:v>56.99</c:v>
                </c:pt>
                <c:pt idx="25">
                  <c:v>69.95</c:v>
                </c:pt>
                <c:pt idx="26">
                  <c:v>299</c:v>
                </c:pt>
                <c:pt idx="27">
                  <c:v>62.5</c:v>
                </c:pt>
                <c:pt idx="28">
                  <c:v>129.99</c:v>
                </c:pt>
                <c:pt idx="29">
                  <c:v>399</c:v>
                </c:pt>
                <c:pt idx="30">
                  <c:v>84.990000000000009</c:v>
                </c:pt>
                <c:pt idx="31">
                  <c:v>649</c:v>
                </c:pt>
                <c:pt idx="32">
                  <c:v>95.5</c:v>
                </c:pt>
                <c:pt idx="33">
                  <c:v>89.95</c:v>
                </c:pt>
                <c:pt idx="34">
                  <c:v>64.5</c:v>
                </c:pt>
                <c:pt idx="35">
                  <c:v>139</c:v>
                </c:pt>
                <c:pt idx="36">
                  <c:v>239</c:v>
                </c:pt>
                <c:pt idx="37">
                  <c:v>67.989999999999995</c:v>
                </c:pt>
                <c:pt idx="38">
                  <c:v>139.94999999999999</c:v>
                </c:pt>
                <c:pt idx="39">
                  <c:v>1049</c:v>
                </c:pt>
                <c:pt idx="40">
                  <c:v>71.95</c:v>
                </c:pt>
                <c:pt idx="41">
                  <c:v>99.95</c:v>
                </c:pt>
                <c:pt idx="42">
                  <c:v>82.5</c:v>
                </c:pt>
                <c:pt idx="43">
                  <c:v>65.25</c:v>
                </c:pt>
                <c:pt idx="44">
                  <c:v>58.99</c:v>
                </c:pt>
                <c:pt idx="45">
                  <c:v>104.5</c:v>
                </c:pt>
                <c:pt idx="46">
                  <c:v>229</c:v>
                </c:pt>
                <c:pt idx="47">
                  <c:v>64.5</c:v>
                </c:pt>
                <c:pt idx="48">
                  <c:v>72.989999999999995</c:v>
                </c:pt>
                <c:pt idx="49">
                  <c:v>199</c:v>
                </c:pt>
                <c:pt idx="50">
                  <c:v>79.989999999999995</c:v>
                </c:pt>
                <c:pt idx="51">
                  <c:v>949</c:v>
                </c:pt>
                <c:pt idx="52">
                  <c:v>119.95</c:v>
                </c:pt>
                <c:pt idx="53">
                  <c:v>79.75</c:v>
                </c:pt>
                <c:pt idx="54">
                  <c:v>60.5</c:v>
                </c:pt>
                <c:pt idx="55">
                  <c:v>74.5</c:v>
                </c:pt>
                <c:pt idx="56">
                  <c:v>449</c:v>
                </c:pt>
                <c:pt idx="57">
                  <c:v>65.989999999999995</c:v>
                </c:pt>
                <c:pt idx="58">
                  <c:v>89.95</c:v>
                </c:pt>
                <c:pt idx="5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C-4E4E-850F-5F551B65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864991"/>
        <c:axId val="1956867871"/>
      </c:barChart>
      <c:catAx>
        <c:axId val="195686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7871"/>
        <c:crosses val="autoZero"/>
        <c:auto val="1"/>
        <c:lblAlgn val="ctr"/>
        <c:lblOffset val="100"/>
        <c:noMultiLvlLbl val="0"/>
      </c:catAx>
      <c:valAx>
        <c:axId val="19568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₱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7C2D7E86-B070-4A44-876A-A8868767ABBE}" formatIdx="0">
          <cx:dataId val="0"/>
          <cx:layoutPr>
            <cx:aggregation/>
          </cx:layoutPr>
          <cx:axisId val="1"/>
        </cx:series>
        <cx:series layoutId="paretoLine" ownerIdx="0" uniqueId="{34A202D7-ABBA-440C-AE5D-4B0571A8CFFA}" formatIdx="1">
          <cx:axisId val="2"/>
        </cx:series>
        <cx:series layoutId="clusteredColumn" hidden="1" uniqueId="{404B4E12-9FD7-43C9-A227-E5AD28DDF150}" formatIdx="2">
          <cx:dataId val="1"/>
          <cx:layoutPr>
            <cx:aggregation/>
          </cx:layoutPr>
          <cx:axisId val="1"/>
        </cx:series>
        <cx:series layoutId="paretoLine" ownerIdx="2" uniqueId="{791C47AC-E872-4054-A1D1-3432C35CC770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'Final Price'</cx:v>
        </cx:txData>
      </cx:tx>
    </cx:title>
    <cx:plotArea>
      <cx:plotAreaRegion>
        <cx:series layoutId="clusteredColumn" uniqueId="{4E1942CD-1BC6-42F9-A7C3-3A23010736AB}">
          <cx:dataId val="0"/>
          <cx:layoutPr>
            <cx:binning intervalClosed="r" overflow="139.95009999999999">
              <cx:binSize val="25"/>
            </cx:binning>
          </cx:layoutPr>
        </cx:series>
      </cx:plotAreaRegion>
      <cx:axis id="0">
        <cx:catScaling gapWidth="0.330000013"/>
        <cx:title>
          <cx:tx>
            <cx:txData>
              <cx:v>Final Price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847725</xdr:colOff>
      <xdr:row>8</xdr:row>
      <xdr:rowOff>173451</xdr:rowOff>
    </xdr:from>
    <xdr:to>
      <xdr:col>20</xdr:col>
      <xdr:colOff>485775</xdr:colOff>
      <xdr:row>28</xdr:row>
      <xdr:rowOff>125825</xdr:rowOff>
    </xdr:to>
    <xdr:graphicFrame macro="">
      <xdr:nvGraphicFramePr>
        <xdr:cNvPr id="2" name="Chart 1" descr="Chart type: Line. 'Price $'&#10;&#10;Description automatically generated">
          <a:extLst>
            <a:ext uri="{FF2B5EF4-FFF2-40B4-BE49-F238E27FC236}">
              <a16:creationId xmlns:a16="http://schemas.microsoft.com/office/drawing/2014/main" id="{DDD75881-11E5-5A34-7508-D97C5F5C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846818</xdr:colOff>
      <xdr:row>29</xdr:row>
      <xdr:rowOff>159203</xdr:rowOff>
    </xdr:from>
    <xdr:to>
      <xdr:col>20</xdr:col>
      <xdr:colOff>571500</xdr:colOff>
      <xdr:row>45</xdr:row>
      <xdr:rowOff>73478</xdr:rowOff>
    </xdr:to>
    <xdr:graphicFrame macro="">
      <xdr:nvGraphicFramePr>
        <xdr:cNvPr id="3" name="Chart 2" descr="Chart type: Area. 'Price $'&#10;&#10;Description automatically generated">
          <a:extLst>
            <a:ext uri="{FF2B5EF4-FFF2-40B4-BE49-F238E27FC236}">
              <a16:creationId xmlns:a16="http://schemas.microsoft.com/office/drawing/2014/main" id="{36BD4F96-3290-AB61-31F2-B0531A22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898071</xdr:colOff>
      <xdr:row>45</xdr:row>
      <xdr:rowOff>95250</xdr:rowOff>
    </xdr:from>
    <xdr:to>
      <xdr:col>20</xdr:col>
      <xdr:colOff>542925</xdr:colOff>
      <xdr:row>63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46D59A6-162B-68E1-38E5-6EBAD13EB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9446" y="8667750"/>
              <a:ext cx="7988754" cy="3374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739588</xdr:colOff>
      <xdr:row>33</xdr:row>
      <xdr:rowOff>123264</xdr:rowOff>
    </xdr:from>
    <xdr:to>
      <xdr:col>29</xdr:col>
      <xdr:colOff>61632</xdr:colOff>
      <xdr:row>52</xdr:row>
      <xdr:rowOff>168087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3A5F6-D0A0-92C9-2EF1-23B0BB71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873499</xdr:colOff>
      <xdr:row>0</xdr:row>
      <xdr:rowOff>174812</xdr:rowOff>
    </xdr:from>
    <xdr:to>
      <xdr:col>22</xdr:col>
      <xdr:colOff>389406</xdr:colOff>
      <xdr:row>15</xdr:row>
      <xdr:rowOff>60512</xdr:rowOff>
    </xdr:to>
    <xdr:graphicFrame macro="">
      <xdr:nvGraphicFramePr>
        <xdr:cNvPr id="3" name="Chart 2" descr="Chart type: Clustered Bar. For 'Supplier: Cook's Choice', 'Item': Coffee Maker has noticeably higher 'Final Price'.&#10;&#10;Description automatically generated">
          <a:extLst>
            <a:ext uri="{FF2B5EF4-FFF2-40B4-BE49-F238E27FC236}">
              <a16:creationId xmlns:a16="http://schemas.microsoft.com/office/drawing/2014/main" id="{584AC6BE-3B4E-435A-88CF-CD683306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23812</xdr:rowOff>
    </xdr:from>
    <xdr:to>
      <xdr:col>22</xdr:col>
      <xdr:colOff>400050</xdr:colOff>
      <xdr:row>30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D1FD53-857E-31F2-185A-634D374B6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5442</xdr:colOff>
      <xdr:row>30</xdr:row>
      <xdr:rowOff>185736</xdr:rowOff>
    </xdr:from>
    <xdr:to>
      <xdr:col>23</xdr:col>
      <xdr:colOff>176893</xdr:colOff>
      <xdr:row>46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23CEF4-CCF7-AABA-1BFD-E9FC0D6E6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10645</xdr:colOff>
      <xdr:row>46</xdr:row>
      <xdr:rowOff>116056</xdr:rowOff>
    </xdr:from>
    <xdr:to>
      <xdr:col>23</xdr:col>
      <xdr:colOff>397248</xdr:colOff>
      <xdr:row>68</xdr:row>
      <xdr:rowOff>139869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C6D11-B464-47F5-8F73-CFA7420E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32183</xdr:colOff>
      <xdr:row>15</xdr:row>
      <xdr:rowOff>124836</xdr:rowOff>
    </xdr:from>
    <xdr:to>
      <xdr:col>31</xdr:col>
      <xdr:colOff>73602</xdr:colOff>
      <xdr:row>36</xdr:row>
      <xdr:rowOff>188336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Final Price'&#10;&#10;Description automatically generated">
              <a:extLst>
                <a:ext uri="{FF2B5EF4-FFF2-40B4-BE49-F238E27FC236}">
                  <a16:creationId xmlns:a16="http://schemas.microsoft.com/office/drawing/2014/main" id="{79D81F6D-5098-53C6-0A63-0DDDC987ED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39708" y="2982336"/>
              <a:ext cx="5680219" cy="40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" refreshedDate="45136.383877777778" createdVersion="8" refreshedVersion="8" minRefreshableVersion="3" recordCount="60" xr:uid="{B92E399E-EFB6-4884-BB96-DBA230273369}">
  <cacheSource type="worksheet">
    <worksheetSource name="Table2"/>
  </cacheSource>
  <cacheFields count="6">
    <cacheField name="Supplier" numFmtId="0">
      <sharedItems count="29">
        <s v="Company Inc."/>
        <s v="BlueSky Manufacturing"/>
        <s v="Acme Corporation"/>
        <s v="Kingsway Distributing"/>
        <s v="BigCorp"/>
        <s v="Acme Industries"/>
        <s v="ABC Company"/>
        <s v="Central Supplies"/>
        <s v="Green Earth Products"/>
        <s v="Quality Products"/>
        <s v="Omega Industries"/>
        <s v="Southern Distributors"/>
        <s v="First National"/>
        <s v="Red Barn"/>
        <s v="Pacific Coast Trading"/>
        <s v="Home Supply"/>
        <s v="Eastern Distribution"/>
        <s v="International Trading"/>
        <s v="North American Distributors"/>
        <s v="Rocky Mountain Supply"/>
        <s v="Global Logistics"/>
        <s v="Topco"/>
        <s v="Little Shop"/>
        <s v="National Corporation"/>
        <s v="Delta Enterprises"/>
        <s v="The Home Depot"/>
        <s v="Johnson &amp; Johnson"/>
        <s v="Main Street Supply"/>
        <s v="United States Wholesalers"/>
      </sharedItems>
    </cacheField>
    <cacheField name="Items" numFmtId="0">
      <sharedItems/>
    </cacheField>
    <cacheField name="Price $" numFmtId="0">
      <sharedItems containsSemiMixedTypes="0" containsString="0" containsNumber="1" minValue="0.05" maxValue="120" count="33">
        <n v="0.05"/>
        <n v="0.08"/>
        <n v="0.1"/>
        <n v="0.12"/>
        <n v="0.15"/>
        <n v="0.2"/>
        <n v="0.25"/>
        <n v="0.5"/>
        <n v="1"/>
        <n v="1.5"/>
        <n v="2"/>
        <n v="2.5"/>
        <n v="3"/>
        <n v="3.5"/>
        <n v="4"/>
        <n v="4.5"/>
        <n v="5"/>
        <n v="5.5"/>
        <n v="6"/>
        <n v="7"/>
        <n v="7.5"/>
        <n v="8"/>
        <n v="10"/>
        <n v="12"/>
        <n v="15"/>
        <n v="20"/>
        <n v="25"/>
        <n v="30"/>
        <n v="40"/>
        <n v="50"/>
        <n v="80"/>
        <n v="100"/>
        <n v="120"/>
      </sharedItems>
    </cacheField>
    <cacheField name="Date" numFmtId="14">
      <sharedItems containsSemiMixedTypes="0" containsNonDate="0" containsDate="1" containsString="0" minDate="2020-01-01T00:00:00" maxDate="2020-03-01T00:00:00" count="60">
        <d v="2020-01-07T00:00:00"/>
        <d v="2020-01-05T00:00:00"/>
        <d v="2020-01-01T00:00:00"/>
        <d v="2020-02-14T00:00:00"/>
        <d v="2020-01-04T00:00:00"/>
        <d v="2020-01-02T00:00:00"/>
        <d v="2020-01-03T00:00:00"/>
        <d v="2020-01-06T00:00:00"/>
        <d v="2020-02-10T00:00:00"/>
        <d v="2020-02-21T00:00:00"/>
        <d v="2020-01-21T00:00:00"/>
        <d v="2020-01-26T00:00:00"/>
        <d v="2020-02-08T00:00:00"/>
        <d v="2020-02-22T00:00:00"/>
        <d v="2020-01-22T00:00:00"/>
        <d v="2020-02-11T00:00:00"/>
        <d v="2020-01-09T00:00:00"/>
        <d v="2020-01-14T00:00:00"/>
        <d v="2020-01-24T00:00:00"/>
        <d v="2020-02-18T00:00:00"/>
        <d v="2020-01-20T00:00:00"/>
        <d v="2020-01-25T00:00:00"/>
        <d v="2020-01-10T00:00:00"/>
        <d v="2020-01-16T00:00:00"/>
        <d v="2020-02-20T00:00:00"/>
        <d v="2020-01-11T00:00:00"/>
        <d v="2020-01-28T00:00:00"/>
        <d v="2020-02-15T00:00:00"/>
        <d v="2020-01-19T00:00:00"/>
        <d v="2020-01-08T00:00:00"/>
        <d v="2020-02-19T00:00:00"/>
        <d v="2020-01-27T00:00:00"/>
        <d v="2020-02-05T00:00:00"/>
        <d v="2020-02-07T00:00:00"/>
        <d v="2020-01-15T00:00:00"/>
        <d v="2020-02-06T00:00:00"/>
        <d v="2020-02-04T00:00:00"/>
        <d v="2020-01-17T00:00:00"/>
        <d v="2020-01-23T00:00:00"/>
        <d v="2020-02-09T00:00:00"/>
        <d v="2020-01-18T00:00:00"/>
        <d v="2020-02-12T00:00:00"/>
        <d v="2020-02-27T00:00:00"/>
        <d v="2020-01-12T00:00:00"/>
        <d v="2020-02-02T00:00:00"/>
        <d v="2020-01-31T00:00:00"/>
        <d v="2020-02-13T00:00:00"/>
        <d v="2020-02-17T00:00:00"/>
        <d v="2020-01-13T00:00:00"/>
        <d v="2020-01-29T00:00:00"/>
        <d v="2020-02-28T00:00:00"/>
        <d v="2020-02-01T00:00:00"/>
        <d v="2020-02-16T00:00:00"/>
        <d v="2020-02-29T00:00:00"/>
        <d v="2020-01-30T00:00:00"/>
        <d v="2020-02-24T00:00:00"/>
        <d v="2020-02-03T00:00:00"/>
        <d v="2020-02-25T00:00:00"/>
        <d v="2020-02-23T00:00:00"/>
        <d v="2020-02-26T00:00:00"/>
      </sharedItems>
      <fieldGroup par="5"/>
    </cacheField>
    <cacheField name="Days (Date)" numFmtId="0" databaseField="0">
      <fieldGroup base="3">
        <rangePr groupBy="days" startDate="2020-01-01T00:00:00" endDate="2020-03-01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3/2020"/>
        </groupItems>
      </fieldGroup>
    </cacheField>
    <cacheField name="Months (Date)" numFmtId="0" databaseField="0">
      <fieldGroup base="3">
        <rangePr groupBy="months" startDate="2020-01-01T00:00:00" endDate="2020-03-01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" refreshedDate="45136.673038078705" createdVersion="8" refreshedVersion="8" minRefreshableVersion="3" recordCount="60" xr:uid="{877CA027-3959-4650-8542-7C8F758059E3}">
  <cacheSource type="worksheet">
    <worksheetSource ref="B2:H62" sheet="Department Store"/>
  </cacheSource>
  <cacheFields count="7">
    <cacheField name="Category" numFmtId="0">
      <sharedItems/>
    </cacheField>
    <cacheField name="Supplier" numFmtId="0">
      <sharedItems count="43">
        <s v="ABC Apparel"/>
        <s v="XYZ Electronics"/>
        <s v="Home Essentials"/>
        <s v="Beauty Haven"/>
        <s v="Funland Toys"/>
        <s v="Sports Gear Co."/>
        <s v="Home Comforts"/>
        <s v="Bookworms Ltd."/>
        <s v="Kitchen Pro"/>
        <s v="Gems Galore"/>
        <s v="Fashion World"/>
        <s v="Tech Universe"/>
        <s v="Decorative Home"/>
        <s v="Glamour Cosmetics"/>
        <s v="Playful Fun"/>
        <s v="Outdoor Sports"/>
        <s v="Modern Living"/>
        <s v="Bestseller Books"/>
        <s v="Cook's Choice"/>
        <s v="Sparkling Gems"/>
        <s v="Trendy Threads"/>
        <s v="Gadget Haven"/>
        <s v="Chic Interiors"/>
        <s v="Beauty Essentials"/>
        <s v="Playtime Toys"/>
        <s v="Fitness Gear"/>
        <s v="Cozy Living"/>
        <s v="Chef's Delight"/>
        <s v="Precious Treasures"/>
        <s v="Style Avenue"/>
        <s v="Tech Gurus"/>
        <s v="Urban Loft"/>
        <s v="Perfume Boutique"/>
        <s v="Happy Kids"/>
        <s v="Classic Decor"/>
        <s v="Timeless Treasures"/>
        <s v="Comfy Attire"/>
        <s v="Cozy Home"/>
        <s v="Makeup Emporium"/>
        <s v="Kids' Fun World"/>
        <s v="Dazzling Gems"/>
        <s v="Fashion Hub"/>
        <s v="Stylish Living"/>
      </sharedItems>
    </cacheField>
    <cacheField name="Item" numFmtId="0">
      <sharedItems count="58">
        <s v="Men's Shirt"/>
        <s v="Smart TV"/>
        <s v="Table Lamp"/>
        <s v="Perfume"/>
        <s v="Building Blocks"/>
        <s v="Soccer Ball"/>
        <s v="Sofa"/>
        <s v="Mystery Novel"/>
        <s v="Non-stick Pan"/>
        <s v="Diamond Earrings"/>
        <s v="Women's Dress"/>
        <s v="Headphones"/>
        <s v="Wall Clock"/>
        <s v="Lipstick"/>
        <s v="Stuffed Bear"/>
        <s v="Basketball"/>
        <s v="Coffee Table"/>
        <s v="Science Fiction Novel"/>
        <s v="Blender"/>
        <s v="Silver Bracelet"/>
        <s v="T-shirt"/>
        <s v="Wireless Mouse"/>
        <s v="Throw Pillow"/>
        <s v="Foundation"/>
        <s v="Toy Car"/>
        <s v="Yoga Mat"/>
        <s v="Armchair"/>
        <s v="Romance Novel"/>
        <s v="Knife Set"/>
        <s v="Gold Necklace"/>
        <s v="Women's Jeans"/>
        <s v="Smartphone"/>
        <s v="Wall Art"/>
        <s v="Cologne"/>
        <s v="Board Game"/>
        <s v="Tennis Racket"/>
        <s v="Bookshelf"/>
        <s v="Coffee Maker"/>
        <s v="Diamond Ring"/>
        <s v="Sweatshirt"/>
        <s v="Wireless Earbuds"/>
        <s v="Throw Blanket"/>
        <s v="Mascara"/>
        <s v="Play-Doh Set"/>
        <s v="Dumbbell Set"/>
        <s v="TV Stand"/>
        <s v="Fantasy Novel"/>
        <s v="Mixing Bowl Set"/>
        <s v="Emerald Earrings"/>
        <s v="Women's Skirt"/>
        <s v="Laptop"/>
        <s v="Area Rug"/>
        <s v="Eyeshadow Palette"/>
        <s v="Action Figure"/>
        <s v="Dining Table"/>
        <s v="Thriller Novel"/>
        <s v="Toaster"/>
        <s v="Pearl Necklace"/>
      </sharedItems>
    </cacheField>
    <cacheField name="Price" numFmtId="0">
      <sharedItems containsSemiMixedTypes="0" containsString="0" containsNumber="1" minValue="6.99" maxValue="999"/>
    </cacheField>
    <cacheField name="Date shipped" numFmtId="14">
      <sharedItems containsSemiMixedTypes="0" containsNonDate="0" containsDate="1" containsString="0" minDate="2019-02-03T00:00:00" maxDate="2019-04-04T00:00:00"/>
    </cacheField>
    <cacheField name="Date Received" numFmtId="14">
      <sharedItems containsSemiMixedTypes="0" containsNonDate="0" containsDate="1" containsString="0" minDate="2019-02-09T00:00:00" maxDate="2019-04-10T00:00:00"/>
    </cacheField>
    <cacheField name="Final Price" numFmtId="166">
      <sharedItems containsSemiMixedTypes="0" containsString="0" containsNumber="1" minValue="6.99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" refreshedDate="45136.851318287037" createdVersion="8" refreshedVersion="8" minRefreshableVersion="3" recordCount="61" xr:uid="{2CCA5EC2-4B5E-478A-8D97-B18A12946E34}">
  <cacheSource type="worksheet">
    <worksheetSource name="Table3"/>
  </cacheSource>
  <cacheFields count="7">
    <cacheField name="Category" numFmtId="0">
      <sharedItems containsBlank="1" count="11">
        <s v="Clothing"/>
        <s v="Electronics"/>
        <s v="Home Decor"/>
        <s v="Beauty"/>
        <s v="Toys"/>
        <s v="Sports"/>
        <s v="Furniture"/>
        <s v="Books"/>
        <s v="Kitchenware"/>
        <s v="Jewelry"/>
        <m/>
      </sharedItems>
    </cacheField>
    <cacheField name="Supplier" numFmtId="0">
      <sharedItems containsBlank="1"/>
    </cacheField>
    <cacheField name="Item" numFmtId="0">
      <sharedItems containsBlank="1"/>
    </cacheField>
    <cacheField name="Price" numFmtId="0">
      <sharedItems containsString="0" containsBlank="1" containsNumber="1" minValue="6.99" maxValue="999"/>
    </cacheField>
    <cacheField name="Date shipped" numFmtId="0">
      <sharedItems containsNonDate="0" containsDate="1" containsString="0" containsBlank="1" minDate="2019-02-03T00:00:00" maxDate="2019-04-04T00:00:00"/>
    </cacheField>
    <cacheField name="Date Received" numFmtId="0">
      <sharedItems containsNonDate="0" containsDate="1" containsString="0" containsBlank="1" minDate="2019-02-09T00:00:00" maxDate="2019-04-10T00:00:00"/>
    </cacheField>
    <cacheField name="Final Price" numFmtId="0">
      <sharedItems containsString="0" containsBlank="1" containsNumber="1" minValue="56.99" maxValue="1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Wall Plugs"/>
    <x v="0"/>
    <x v="0"/>
  </r>
  <r>
    <x v="1"/>
    <s v="Washers"/>
    <x v="1"/>
    <x v="1"/>
  </r>
  <r>
    <x v="2"/>
    <s v="Nails"/>
    <x v="2"/>
    <x v="2"/>
  </r>
  <r>
    <x v="3"/>
    <s v="Wood Screws"/>
    <x v="2"/>
    <x v="3"/>
  </r>
  <r>
    <x v="4"/>
    <s v="Nuts"/>
    <x v="3"/>
    <x v="4"/>
  </r>
  <r>
    <x v="5"/>
    <s v="Screws"/>
    <x v="4"/>
    <x v="5"/>
  </r>
  <r>
    <x v="6"/>
    <s v="Bolts"/>
    <x v="5"/>
    <x v="6"/>
  </r>
  <r>
    <x v="7"/>
    <s v="Anchors"/>
    <x v="6"/>
    <x v="7"/>
  </r>
  <r>
    <x v="8"/>
    <s v="Bricks"/>
    <x v="7"/>
    <x v="8"/>
  </r>
  <r>
    <x v="9"/>
    <s v="Duct Tape"/>
    <x v="8"/>
    <x v="9"/>
  </r>
  <r>
    <x v="10"/>
    <s v="Paint Brushes"/>
    <x v="9"/>
    <x v="10"/>
  </r>
  <r>
    <x v="11"/>
    <s v="Dust Masks"/>
    <x v="9"/>
    <x v="11"/>
  </r>
  <r>
    <x v="12"/>
    <s v="Rebar"/>
    <x v="9"/>
    <x v="12"/>
  </r>
  <r>
    <x v="13"/>
    <s v="Construction Marking Chalk"/>
    <x v="9"/>
    <x v="13"/>
  </r>
  <r>
    <x v="14"/>
    <s v="Rollers"/>
    <x v="10"/>
    <x v="14"/>
  </r>
  <r>
    <x v="15"/>
    <s v="Concrete Blocks"/>
    <x v="10"/>
    <x v="15"/>
  </r>
  <r>
    <x v="16"/>
    <s v="Screwdrivers"/>
    <x v="11"/>
    <x v="16"/>
  </r>
  <r>
    <x v="17"/>
    <s v="Measuring Tape"/>
    <x v="11"/>
    <x v="17"/>
  </r>
  <r>
    <x v="13"/>
    <s v="Safety Gloves"/>
    <x v="11"/>
    <x v="18"/>
  </r>
  <r>
    <x v="18"/>
    <s v="Sandpaper"/>
    <x v="11"/>
    <x v="19"/>
  </r>
  <r>
    <x v="18"/>
    <s v="Putty Knives"/>
    <x v="12"/>
    <x v="20"/>
  </r>
  <r>
    <x v="19"/>
    <s v="Safety Glasses"/>
    <x v="12"/>
    <x v="21"/>
  </r>
  <r>
    <x v="12"/>
    <s v="Wrenches"/>
    <x v="13"/>
    <x v="22"/>
  </r>
  <r>
    <x v="3"/>
    <s v="Chisels"/>
    <x v="13"/>
    <x v="23"/>
  </r>
  <r>
    <x v="14"/>
    <s v="Ropes"/>
    <x v="13"/>
    <x v="24"/>
  </r>
  <r>
    <x v="20"/>
    <s v="Pliers"/>
    <x v="14"/>
    <x v="25"/>
  </r>
  <r>
    <x v="21"/>
    <s v="Safety Vests"/>
    <x v="14"/>
    <x v="26"/>
  </r>
  <r>
    <x v="22"/>
    <s v="Wood Glue"/>
    <x v="14"/>
    <x v="27"/>
  </r>
  <r>
    <x v="23"/>
    <s v="Trowels"/>
    <x v="15"/>
    <x v="28"/>
  </r>
  <r>
    <x v="24"/>
    <s v="Hammers"/>
    <x v="16"/>
    <x v="29"/>
  </r>
  <r>
    <x v="10"/>
    <s v="Tarps"/>
    <x v="16"/>
    <x v="30"/>
  </r>
  <r>
    <x v="25"/>
    <s v="Hard Hats"/>
    <x v="17"/>
    <x v="31"/>
  </r>
  <r>
    <x v="0"/>
    <s v="Construction Sealants"/>
    <x v="17"/>
    <x v="32"/>
  </r>
  <r>
    <x v="16"/>
    <s v="Mortar Mix"/>
    <x v="17"/>
    <x v="33"/>
  </r>
  <r>
    <x v="26"/>
    <s v="Levels"/>
    <x v="18"/>
    <x v="34"/>
  </r>
  <r>
    <x v="24"/>
    <s v="Concrete Mix"/>
    <x v="18"/>
    <x v="35"/>
  </r>
  <r>
    <x v="7"/>
    <s v="Construction Adhesives"/>
    <x v="19"/>
    <x v="36"/>
  </r>
  <r>
    <x v="22"/>
    <s v="Pry Bars"/>
    <x v="20"/>
    <x v="37"/>
  </r>
  <r>
    <x v="9"/>
    <s v="Caulking Guns"/>
    <x v="21"/>
    <x v="38"/>
  </r>
  <r>
    <x v="20"/>
    <s v="Cement"/>
    <x v="21"/>
    <x v="39"/>
  </r>
  <r>
    <x v="27"/>
    <s v="Crowbars"/>
    <x v="22"/>
    <x v="40"/>
  </r>
  <r>
    <x v="17"/>
    <s v="Plywood"/>
    <x v="22"/>
    <x v="41"/>
  </r>
  <r>
    <x v="28"/>
    <s v="Masonry Tools"/>
    <x v="22"/>
    <x v="42"/>
  </r>
  <r>
    <x v="8"/>
    <s v="Saws"/>
    <x v="23"/>
    <x v="43"/>
  </r>
  <r>
    <x v="4"/>
    <s v="Tool Belts"/>
    <x v="23"/>
    <x v="44"/>
  </r>
  <r>
    <x v="5"/>
    <s v="Step Stools"/>
    <x v="24"/>
    <x v="45"/>
  </r>
  <r>
    <x v="26"/>
    <s v="Lumber"/>
    <x v="24"/>
    <x v="46"/>
  </r>
  <r>
    <x v="23"/>
    <s v="Primer"/>
    <x v="24"/>
    <x v="47"/>
  </r>
  <r>
    <x v="15"/>
    <s v="Drills"/>
    <x v="25"/>
    <x v="48"/>
  </r>
  <r>
    <x v="28"/>
    <s v="Work Boots"/>
    <x v="25"/>
    <x v="49"/>
  </r>
  <r>
    <x v="10"/>
    <s v="Plumbing Supplies"/>
    <x v="25"/>
    <x v="50"/>
  </r>
  <r>
    <x v="6"/>
    <s v="Toolboxes"/>
    <x v="26"/>
    <x v="51"/>
  </r>
  <r>
    <x v="27"/>
    <s v="Paint"/>
    <x v="26"/>
    <x v="52"/>
  </r>
  <r>
    <x v="14"/>
    <s v="Electrical Supplies"/>
    <x v="27"/>
    <x v="53"/>
  </r>
  <r>
    <x v="2"/>
    <s v="Ladders"/>
    <x v="28"/>
    <x v="54"/>
  </r>
  <r>
    <x v="11"/>
    <s v="Wheelbarrows"/>
    <x v="28"/>
    <x v="55"/>
  </r>
  <r>
    <x v="1"/>
    <s v="Tool Sets"/>
    <x v="29"/>
    <x v="56"/>
  </r>
  <r>
    <x v="25"/>
    <s v="Concrete Vibrators"/>
    <x v="30"/>
    <x v="57"/>
  </r>
  <r>
    <x v="19"/>
    <s v="Surveying Equipment"/>
    <x v="31"/>
    <x v="58"/>
  </r>
  <r>
    <x v="21"/>
    <s v="Scaffolding"/>
    <x v="32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Clothing"/>
    <x v="0"/>
    <x v="0"/>
    <n v="25.99"/>
    <d v="2019-02-03T00:00:00"/>
    <d v="2019-02-09T00:00:00"/>
    <n v="75.989999999999995"/>
  </r>
  <r>
    <s v="Electronics"/>
    <x v="1"/>
    <x v="1"/>
    <n v="499.99"/>
    <d v="2019-02-04T00:00:00"/>
    <d v="2019-02-10T00:00:00"/>
    <n v="499.99"/>
  </r>
  <r>
    <s v="Home Decor"/>
    <x v="2"/>
    <x v="2"/>
    <n v="29.95"/>
    <d v="2019-02-05T00:00:00"/>
    <d v="2019-02-11T00:00:00"/>
    <n v="29.95"/>
  </r>
  <r>
    <s v="Beauty"/>
    <x v="3"/>
    <x v="3"/>
    <n v="49.5"/>
    <d v="2019-02-06T00:00:00"/>
    <d v="2019-02-12T00:00:00"/>
    <n v="49.5"/>
  </r>
  <r>
    <s v="Toys"/>
    <x v="4"/>
    <x v="4"/>
    <n v="12.99"/>
    <d v="2019-02-07T00:00:00"/>
    <d v="2019-02-13T00:00:00"/>
    <n v="12.99"/>
  </r>
  <r>
    <s v="Sports"/>
    <x v="5"/>
    <x v="5"/>
    <n v="19.95"/>
    <d v="2019-02-08T00:00:00"/>
    <d v="2019-02-14T00:00:00"/>
    <n v="19.95"/>
  </r>
  <r>
    <s v="Furniture"/>
    <x v="6"/>
    <x v="6"/>
    <n v="599"/>
    <d v="2019-02-09T00:00:00"/>
    <d v="2019-02-15T00:00:00"/>
    <n v="599"/>
  </r>
  <r>
    <s v="Books"/>
    <x v="7"/>
    <x v="7"/>
    <n v="14.5"/>
    <d v="2019-02-10T00:00:00"/>
    <d v="2019-02-16T00:00:00"/>
    <n v="14.5"/>
  </r>
  <r>
    <s v="Kitchenware"/>
    <x v="8"/>
    <x v="8"/>
    <n v="34.99"/>
    <d v="2019-02-11T00:00:00"/>
    <d v="2019-02-17T00:00:00"/>
    <n v="34.99"/>
  </r>
  <r>
    <s v="Jewelry"/>
    <x v="9"/>
    <x v="9"/>
    <n v="299"/>
    <d v="2019-02-12T00:00:00"/>
    <d v="2019-02-18T00:00:00"/>
    <n v="299"/>
  </r>
  <r>
    <s v="Clothing"/>
    <x v="10"/>
    <x v="10"/>
    <n v="39.99"/>
    <d v="2019-02-13T00:00:00"/>
    <d v="2019-02-19T00:00:00"/>
    <n v="39.99"/>
  </r>
  <r>
    <s v="Electronics"/>
    <x v="11"/>
    <x v="11"/>
    <n v="79.95"/>
    <d v="2019-02-14T00:00:00"/>
    <d v="2019-02-20T00:00:00"/>
    <n v="79.95"/>
  </r>
  <r>
    <s v="Home Decor"/>
    <x v="12"/>
    <x v="12"/>
    <n v="19.5"/>
    <d v="2019-02-15T00:00:00"/>
    <d v="2019-02-21T00:00:00"/>
    <n v="19.5"/>
  </r>
  <r>
    <s v="Beauty"/>
    <x v="13"/>
    <x v="13"/>
    <n v="12.75"/>
    <d v="2019-02-16T00:00:00"/>
    <d v="2019-02-22T00:00:00"/>
    <n v="12.75"/>
  </r>
  <r>
    <s v="Toys"/>
    <x v="14"/>
    <x v="14"/>
    <n v="9.99"/>
    <d v="2019-02-17T00:00:00"/>
    <d v="2019-02-23T00:00:00"/>
    <n v="9.99"/>
  </r>
  <r>
    <s v="Sports"/>
    <x v="15"/>
    <x v="15"/>
    <n v="24.5"/>
    <d v="2019-02-18T00:00:00"/>
    <d v="2019-02-24T00:00:00"/>
    <n v="24.5"/>
  </r>
  <r>
    <s v="Furniture"/>
    <x v="16"/>
    <x v="16"/>
    <n v="149"/>
    <d v="2019-02-19T00:00:00"/>
    <d v="2019-02-25T00:00:00"/>
    <n v="149"/>
  </r>
  <r>
    <s v="Books"/>
    <x v="17"/>
    <x v="17"/>
    <n v="16.989999999999998"/>
    <d v="2019-02-20T00:00:00"/>
    <d v="2019-02-26T00:00:00"/>
    <n v="16.989999999999998"/>
  </r>
  <r>
    <s v="Kitchenware"/>
    <x v="18"/>
    <x v="18"/>
    <n v="54.95"/>
    <d v="2019-02-21T00:00:00"/>
    <d v="2019-02-27T00:00:00"/>
    <n v="54.95"/>
  </r>
  <r>
    <s v="Jewelry"/>
    <x v="19"/>
    <x v="19"/>
    <n v="89"/>
    <d v="2019-02-22T00:00:00"/>
    <d v="2019-02-28T00:00:00"/>
    <n v="89"/>
  </r>
  <r>
    <s v="Clothing"/>
    <x v="20"/>
    <x v="20"/>
    <n v="14.95"/>
    <d v="2019-02-23T00:00:00"/>
    <d v="2019-03-01T00:00:00"/>
    <n v="14.95"/>
  </r>
  <r>
    <s v="Electronics"/>
    <x v="21"/>
    <x v="21"/>
    <n v="29.5"/>
    <d v="2019-02-24T00:00:00"/>
    <d v="2019-03-02T00:00:00"/>
    <n v="29.5"/>
  </r>
  <r>
    <s v="Home Decor"/>
    <x v="22"/>
    <x v="22"/>
    <n v="16.75"/>
    <d v="2019-02-25T00:00:00"/>
    <d v="2019-03-03T00:00:00"/>
    <n v="16.75"/>
  </r>
  <r>
    <s v="Beauty"/>
    <x v="23"/>
    <x v="23"/>
    <n v="22.5"/>
    <d v="2019-02-26T00:00:00"/>
    <d v="2019-03-04T00:00:00"/>
    <n v="22.5"/>
  </r>
  <r>
    <s v="Toys"/>
    <x v="24"/>
    <x v="24"/>
    <n v="6.99"/>
    <d v="2019-02-27T00:00:00"/>
    <d v="2019-03-05T00:00:00"/>
    <n v="6.99"/>
  </r>
  <r>
    <s v="Sports"/>
    <x v="25"/>
    <x v="25"/>
    <n v="19.95"/>
    <d v="2019-02-28T00:00:00"/>
    <d v="2019-03-06T00:00:00"/>
    <n v="19.95"/>
  </r>
  <r>
    <s v="Furniture"/>
    <x v="26"/>
    <x v="26"/>
    <n v="249"/>
    <d v="2019-03-01T00:00:00"/>
    <d v="2019-03-07T00:00:00"/>
    <n v="249"/>
  </r>
  <r>
    <s v="Books"/>
    <x v="7"/>
    <x v="27"/>
    <n v="12.5"/>
    <d v="2019-03-02T00:00:00"/>
    <d v="2019-03-08T00:00:00"/>
    <n v="12.5"/>
  </r>
  <r>
    <s v="Kitchenware"/>
    <x v="27"/>
    <x v="28"/>
    <n v="79.989999999999995"/>
    <d v="2019-03-03T00:00:00"/>
    <d v="2019-03-09T00:00:00"/>
    <n v="79.989999999999995"/>
  </r>
  <r>
    <s v="Jewelry"/>
    <x v="28"/>
    <x v="29"/>
    <n v="349"/>
    <d v="2019-03-04T00:00:00"/>
    <d v="2019-03-10T00:00:00"/>
    <n v="349"/>
  </r>
  <r>
    <s v="Clothing"/>
    <x v="29"/>
    <x v="30"/>
    <n v="34.99"/>
    <d v="2019-03-05T00:00:00"/>
    <d v="2019-03-11T00:00:00"/>
    <n v="34.99"/>
  </r>
  <r>
    <s v="Electronics"/>
    <x v="30"/>
    <x v="31"/>
    <n v="599"/>
    <d v="2019-03-06T00:00:00"/>
    <d v="2019-03-12T00:00:00"/>
    <n v="599"/>
  </r>
  <r>
    <s v="Home Decor"/>
    <x v="31"/>
    <x v="32"/>
    <n v="45.5"/>
    <d v="2019-03-07T00:00:00"/>
    <d v="2019-03-13T00:00:00"/>
    <n v="45.5"/>
  </r>
  <r>
    <s v="Beauty"/>
    <x v="32"/>
    <x v="33"/>
    <n v="39.950000000000003"/>
    <d v="2019-03-08T00:00:00"/>
    <d v="2019-03-14T00:00:00"/>
    <n v="39.950000000000003"/>
  </r>
  <r>
    <s v="Toys"/>
    <x v="33"/>
    <x v="34"/>
    <n v="14.5"/>
    <d v="2019-03-09T00:00:00"/>
    <d v="2019-03-15T00:00:00"/>
    <n v="14.5"/>
  </r>
  <r>
    <s v="Sports"/>
    <x v="15"/>
    <x v="35"/>
    <n v="89"/>
    <d v="2019-03-10T00:00:00"/>
    <d v="2019-03-16T00:00:00"/>
    <n v="89"/>
  </r>
  <r>
    <s v="Furniture"/>
    <x v="34"/>
    <x v="36"/>
    <n v="189"/>
    <d v="2019-03-11T00:00:00"/>
    <d v="2019-03-17T00:00:00"/>
    <n v="189"/>
  </r>
  <r>
    <s v="Books"/>
    <x v="17"/>
    <x v="7"/>
    <n v="17.989999999999998"/>
    <d v="2019-03-12T00:00:00"/>
    <d v="2019-03-18T00:00:00"/>
    <n v="17.989999999999998"/>
  </r>
  <r>
    <s v="Kitchenware"/>
    <x v="18"/>
    <x v="37"/>
    <n v="89.95"/>
    <d v="2019-03-13T00:00:00"/>
    <d v="2019-03-19T00:00:00"/>
    <n v="89.95"/>
  </r>
  <r>
    <s v="Jewelry"/>
    <x v="35"/>
    <x v="38"/>
    <n v="999"/>
    <d v="2019-03-14T00:00:00"/>
    <d v="2019-03-20T00:00:00"/>
    <n v="999"/>
  </r>
  <r>
    <s v="Clothing"/>
    <x v="36"/>
    <x v="39"/>
    <n v="21.95"/>
    <d v="2019-03-15T00:00:00"/>
    <d v="2019-03-21T00:00:00"/>
    <n v="21.95"/>
  </r>
  <r>
    <s v="Electronics"/>
    <x v="21"/>
    <x v="40"/>
    <n v="49.95"/>
    <d v="2019-03-16T00:00:00"/>
    <d v="2019-03-22T00:00:00"/>
    <n v="49.95"/>
  </r>
  <r>
    <s v="Home Decor"/>
    <x v="37"/>
    <x v="41"/>
    <n v="32.5"/>
    <d v="2019-03-17T00:00:00"/>
    <d v="2019-03-23T00:00:00"/>
    <n v="32.5"/>
  </r>
  <r>
    <s v="Beauty"/>
    <x v="38"/>
    <x v="42"/>
    <n v="15.25"/>
    <d v="2019-03-18T00:00:00"/>
    <d v="2019-03-24T00:00:00"/>
    <n v="15.25"/>
  </r>
  <r>
    <s v="Toys"/>
    <x v="39"/>
    <x v="43"/>
    <n v="8.99"/>
    <d v="2019-03-19T00:00:00"/>
    <d v="2019-03-25T00:00:00"/>
    <n v="8.99"/>
  </r>
  <r>
    <s v="Sports"/>
    <x v="25"/>
    <x v="44"/>
    <n v="54.5"/>
    <d v="2019-03-20T00:00:00"/>
    <d v="2019-03-26T00:00:00"/>
    <n v="54.5"/>
  </r>
  <r>
    <s v="Furniture"/>
    <x v="16"/>
    <x v="45"/>
    <n v="179"/>
    <d v="2019-03-21T00:00:00"/>
    <d v="2019-03-27T00:00:00"/>
    <n v="179"/>
  </r>
  <r>
    <s v="Books"/>
    <x v="7"/>
    <x v="46"/>
    <n v="14.5"/>
    <d v="2019-03-22T00:00:00"/>
    <d v="2019-03-28T00:00:00"/>
    <n v="14.5"/>
  </r>
  <r>
    <s v="Kitchenware"/>
    <x v="8"/>
    <x v="47"/>
    <n v="22.99"/>
    <d v="2019-03-23T00:00:00"/>
    <d v="2019-03-29T00:00:00"/>
    <n v="22.99"/>
  </r>
  <r>
    <s v="Jewelry"/>
    <x v="40"/>
    <x v="48"/>
    <n v="149"/>
    <d v="2019-03-24T00:00:00"/>
    <d v="2019-03-30T00:00:00"/>
    <n v="149"/>
  </r>
  <r>
    <s v="Clothing"/>
    <x v="41"/>
    <x v="49"/>
    <n v="29.99"/>
    <d v="2019-03-25T00:00:00"/>
    <d v="2019-03-31T00:00:00"/>
    <n v="29.99"/>
  </r>
  <r>
    <s v="Electronics"/>
    <x v="11"/>
    <x v="50"/>
    <n v="899"/>
    <d v="2019-03-26T00:00:00"/>
    <d v="2019-04-01T00:00:00"/>
    <n v="899"/>
  </r>
  <r>
    <s v="Home Decor"/>
    <x v="42"/>
    <x v="51"/>
    <n v="69.95"/>
    <d v="2019-03-27T00:00:00"/>
    <d v="2019-04-02T00:00:00"/>
    <n v="69.95"/>
  </r>
  <r>
    <s v="Beauty"/>
    <x v="13"/>
    <x v="52"/>
    <n v="29.75"/>
    <d v="2019-03-28T00:00:00"/>
    <d v="2019-04-03T00:00:00"/>
    <n v="29.75"/>
  </r>
  <r>
    <s v="Toys"/>
    <x v="14"/>
    <x v="53"/>
    <n v="10.5"/>
    <d v="2019-03-29T00:00:00"/>
    <d v="2019-04-04T00:00:00"/>
    <n v="10.5"/>
  </r>
  <r>
    <s v="Sports"/>
    <x v="15"/>
    <x v="5"/>
    <n v="24.5"/>
    <d v="2019-03-30T00:00:00"/>
    <d v="2019-04-05T00:00:00"/>
    <n v="24.5"/>
  </r>
  <r>
    <s v="Furniture"/>
    <x v="6"/>
    <x v="54"/>
    <n v="399"/>
    <d v="2019-03-31T00:00:00"/>
    <d v="2019-04-06T00:00:00"/>
    <n v="399"/>
  </r>
  <r>
    <s v="Books"/>
    <x v="17"/>
    <x v="55"/>
    <n v="15.99"/>
    <d v="2019-04-01T00:00:00"/>
    <d v="2019-04-07T00:00:00"/>
    <n v="15.99"/>
  </r>
  <r>
    <s v="Kitchenware"/>
    <x v="18"/>
    <x v="56"/>
    <n v="39.950000000000003"/>
    <d v="2019-04-02T00:00:00"/>
    <d v="2019-04-08T00:00:00"/>
    <n v="39.950000000000003"/>
  </r>
  <r>
    <s v="Jewelry"/>
    <x v="19"/>
    <x v="57"/>
    <n v="129"/>
    <d v="2019-04-03T00:00:00"/>
    <d v="2019-04-09T00:00:00"/>
    <n v="1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ABC Apparel"/>
    <s v="Men's Shirt"/>
    <n v="25.99"/>
    <d v="2019-02-03T00:00:00"/>
    <d v="2019-02-09T00:00:00"/>
    <n v="75.989999999999995"/>
  </r>
  <r>
    <x v="1"/>
    <s v="XYZ Electronics"/>
    <s v="Smart TV"/>
    <n v="499.99"/>
    <d v="2019-02-04T00:00:00"/>
    <d v="2019-02-10T00:00:00"/>
    <n v="549.99"/>
  </r>
  <r>
    <x v="2"/>
    <s v="Home Essentials"/>
    <s v="Table Lamp"/>
    <n v="29.95"/>
    <d v="2019-02-05T00:00:00"/>
    <d v="2019-02-11T00:00:00"/>
    <n v="79.95"/>
  </r>
  <r>
    <x v="3"/>
    <s v="Beauty Haven"/>
    <s v="Perfume"/>
    <n v="49.5"/>
    <d v="2019-02-06T00:00:00"/>
    <d v="2019-02-12T00:00:00"/>
    <n v="99.5"/>
  </r>
  <r>
    <x v="4"/>
    <s v="Funland Toys"/>
    <s v="Building Blocks"/>
    <n v="12.99"/>
    <d v="2019-02-07T00:00:00"/>
    <d v="2019-02-13T00:00:00"/>
    <n v="62.99"/>
  </r>
  <r>
    <x v="5"/>
    <s v="Sports Gear Co."/>
    <s v="Soccer Ball"/>
    <n v="19.95"/>
    <d v="2019-02-08T00:00:00"/>
    <d v="2019-02-14T00:00:00"/>
    <n v="69.95"/>
  </r>
  <r>
    <x v="6"/>
    <s v="Home Comforts"/>
    <s v="Sofa"/>
    <n v="599"/>
    <d v="2019-02-09T00:00:00"/>
    <d v="2019-02-15T00:00:00"/>
    <n v="649"/>
  </r>
  <r>
    <x v="7"/>
    <s v="Bookworms Ltd."/>
    <s v="Mystery Novel"/>
    <n v="14.5"/>
    <d v="2019-02-10T00:00:00"/>
    <d v="2019-02-16T00:00:00"/>
    <n v="64.5"/>
  </r>
  <r>
    <x v="8"/>
    <s v="Kitchen Pro"/>
    <s v="Non-stick Pan"/>
    <n v="34.99"/>
    <d v="2019-02-11T00:00:00"/>
    <d v="2019-02-17T00:00:00"/>
    <n v="84.990000000000009"/>
  </r>
  <r>
    <x v="9"/>
    <s v="Gems Galore"/>
    <s v="Diamond Earrings"/>
    <n v="299"/>
    <d v="2019-02-12T00:00:00"/>
    <d v="2019-02-18T00:00:00"/>
    <n v="349"/>
  </r>
  <r>
    <x v="0"/>
    <s v="Fashion World"/>
    <s v="Women's Dress"/>
    <n v="39.99"/>
    <d v="2019-02-13T00:00:00"/>
    <d v="2019-02-19T00:00:00"/>
    <n v="89.990000000000009"/>
  </r>
  <r>
    <x v="1"/>
    <s v="Tech Universe"/>
    <s v="Headphones"/>
    <n v="79.95"/>
    <d v="2019-02-14T00:00:00"/>
    <d v="2019-02-20T00:00:00"/>
    <n v="129.94999999999999"/>
  </r>
  <r>
    <x v="2"/>
    <s v="Decorative Home"/>
    <s v="Wall Clock"/>
    <n v="19.5"/>
    <d v="2019-02-15T00:00:00"/>
    <d v="2019-02-21T00:00:00"/>
    <n v="69.5"/>
  </r>
  <r>
    <x v="3"/>
    <s v="Glamour Cosmetics"/>
    <s v="Lipstick"/>
    <n v="12.75"/>
    <d v="2019-02-16T00:00:00"/>
    <d v="2019-02-22T00:00:00"/>
    <n v="62.75"/>
  </r>
  <r>
    <x v="4"/>
    <s v="Playful Fun"/>
    <s v="Stuffed Bear"/>
    <n v="9.99"/>
    <d v="2019-02-17T00:00:00"/>
    <d v="2019-02-23T00:00:00"/>
    <n v="59.99"/>
  </r>
  <r>
    <x v="5"/>
    <s v="Outdoor Sports"/>
    <s v="Basketball"/>
    <n v="24.5"/>
    <d v="2019-02-18T00:00:00"/>
    <d v="2019-02-24T00:00:00"/>
    <n v="74.5"/>
  </r>
  <r>
    <x v="6"/>
    <s v="Modern Living"/>
    <s v="Coffee Table"/>
    <n v="149"/>
    <d v="2019-02-19T00:00:00"/>
    <d v="2019-02-25T00:00:00"/>
    <n v="199"/>
  </r>
  <r>
    <x v="7"/>
    <s v="Bestseller Books"/>
    <s v="Science Fiction Novel"/>
    <n v="16.989999999999998"/>
    <d v="2019-02-20T00:00:00"/>
    <d v="2019-02-26T00:00:00"/>
    <n v="66.989999999999995"/>
  </r>
  <r>
    <x v="8"/>
    <s v="Cook's Choice"/>
    <s v="Blender"/>
    <n v="54.95"/>
    <d v="2019-02-21T00:00:00"/>
    <d v="2019-02-27T00:00:00"/>
    <n v="104.95"/>
  </r>
  <r>
    <x v="9"/>
    <s v="Sparkling Gems"/>
    <s v="Silver Bracelet"/>
    <n v="89"/>
    <d v="2019-02-22T00:00:00"/>
    <d v="2019-02-28T00:00:00"/>
    <n v="139"/>
  </r>
  <r>
    <x v="0"/>
    <s v="Trendy Threads"/>
    <s v="T-shirt"/>
    <n v="14.95"/>
    <d v="2019-02-23T00:00:00"/>
    <d v="2019-03-01T00:00:00"/>
    <n v="64.95"/>
  </r>
  <r>
    <x v="1"/>
    <s v="Gadget Haven"/>
    <s v="Wireless Mouse"/>
    <n v="29.5"/>
    <d v="2019-02-24T00:00:00"/>
    <d v="2019-03-02T00:00:00"/>
    <n v="79.5"/>
  </r>
  <r>
    <x v="2"/>
    <s v="Chic Interiors"/>
    <s v="Throw Pillow"/>
    <n v="16.75"/>
    <d v="2019-02-25T00:00:00"/>
    <d v="2019-03-03T00:00:00"/>
    <n v="66.75"/>
  </r>
  <r>
    <x v="3"/>
    <s v="Beauty Essentials"/>
    <s v="Foundation"/>
    <n v="22.5"/>
    <d v="2019-02-26T00:00:00"/>
    <d v="2019-03-04T00:00:00"/>
    <n v="72.5"/>
  </r>
  <r>
    <x v="4"/>
    <s v="Playtime Toys"/>
    <s v="Toy Car"/>
    <n v="6.99"/>
    <d v="2019-02-27T00:00:00"/>
    <d v="2019-03-05T00:00:00"/>
    <n v="56.99"/>
  </r>
  <r>
    <x v="5"/>
    <s v="Fitness Gear"/>
    <s v="Yoga Mat"/>
    <n v="19.95"/>
    <d v="2019-02-28T00:00:00"/>
    <d v="2019-03-06T00:00:00"/>
    <n v="69.95"/>
  </r>
  <r>
    <x v="6"/>
    <s v="Cozy Living"/>
    <s v="Armchair"/>
    <n v="249"/>
    <d v="2019-03-01T00:00:00"/>
    <d v="2019-03-07T00:00:00"/>
    <n v="299"/>
  </r>
  <r>
    <x v="7"/>
    <s v="Bookworms Ltd."/>
    <s v="Romance Novel"/>
    <n v="12.5"/>
    <d v="2019-03-02T00:00:00"/>
    <d v="2019-03-08T00:00:00"/>
    <n v="62.5"/>
  </r>
  <r>
    <x v="8"/>
    <s v="Chef's Delight"/>
    <s v="Knife Set"/>
    <n v="79.989999999999995"/>
    <d v="2019-03-03T00:00:00"/>
    <d v="2019-03-09T00:00:00"/>
    <n v="129.99"/>
  </r>
  <r>
    <x v="9"/>
    <s v="Precious Treasures"/>
    <s v="Gold Necklace"/>
    <n v="349"/>
    <d v="2019-03-04T00:00:00"/>
    <d v="2019-03-10T00:00:00"/>
    <n v="399"/>
  </r>
  <r>
    <x v="0"/>
    <s v="Style Avenue"/>
    <s v="Women's Jeans"/>
    <n v="34.99"/>
    <d v="2019-03-05T00:00:00"/>
    <d v="2019-03-11T00:00:00"/>
    <n v="84.990000000000009"/>
  </r>
  <r>
    <x v="1"/>
    <s v="Tech Gurus"/>
    <s v="Smartphone"/>
    <n v="599"/>
    <d v="2019-03-06T00:00:00"/>
    <d v="2019-03-12T00:00:00"/>
    <n v="649"/>
  </r>
  <r>
    <x v="2"/>
    <s v="Urban Loft"/>
    <s v="Wall Art"/>
    <n v="45.5"/>
    <d v="2019-03-07T00:00:00"/>
    <d v="2019-03-13T00:00:00"/>
    <n v="95.5"/>
  </r>
  <r>
    <x v="3"/>
    <s v="Perfume Boutique"/>
    <s v="Cologne"/>
    <n v="39.950000000000003"/>
    <d v="2019-03-08T00:00:00"/>
    <d v="2019-03-14T00:00:00"/>
    <n v="89.95"/>
  </r>
  <r>
    <x v="4"/>
    <s v="Happy Kids"/>
    <s v="Board Game"/>
    <n v="14.5"/>
    <d v="2019-03-09T00:00:00"/>
    <d v="2019-03-15T00:00:00"/>
    <n v="64.5"/>
  </r>
  <r>
    <x v="5"/>
    <s v="Outdoor Sports"/>
    <s v="Tennis Racket"/>
    <n v="89"/>
    <d v="2019-03-10T00:00:00"/>
    <d v="2019-03-16T00:00:00"/>
    <n v="139"/>
  </r>
  <r>
    <x v="6"/>
    <s v="Classic Decor"/>
    <s v="Bookshelf"/>
    <n v="189"/>
    <d v="2019-03-11T00:00:00"/>
    <d v="2019-03-17T00:00:00"/>
    <n v="239"/>
  </r>
  <r>
    <x v="7"/>
    <s v="Bestseller Books"/>
    <s v="Mystery Novel"/>
    <n v="17.989999999999998"/>
    <d v="2019-03-12T00:00:00"/>
    <d v="2019-03-18T00:00:00"/>
    <n v="67.989999999999995"/>
  </r>
  <r>
    <x v="8"/>
    <s v="Cook's Choice"/>
    <s v="Coffee Maker"/>
    <n v="89.95"/>
    <d v="2019-03-13T00:00:00"/>
    <d v="2019-03-19T00:00:00"/>
    <n v="139.94999999999999"/>
  </r>
  <r>
    <x v="9"/>
    <s v="Timeless Treasures"/>
    <s v="Diamond Ring"/>
    <n v="999"/>
    <d v="2019-03-14T00:00:00"/>
    <d v="2019-03-20T00:00:00"/>
    <n v="1049"/>
  </r>
  <r>
    <x v="0"/>
    <s v="Comfy Attire"/>
    <s v="Sweatshirt"/>
    <n v="21.95"/>
    <d v="2019-03-15T00:00:00"/>
    <d v="2019-03-21T00:00:00"/>
    <n v="71.95"/>
  </r>
  <r>
    <x v="1"/>
    <s v="Gadget Haven"/>
    <s v="Wireless Earbuds"/>
    <n v="49.95"/>
    <d v="2019-03-16T00:00:00"/>
    <d v="2019-03-22T00:00:00"/>
    <n v="99.95"/>
  </r>
  <r>
    <x v="2"/>
    <s v="Cozy Home"/>
    <s v="Throw Blanket"/>
    <n v="32.5"/>
    <d v="2019-03-17T00:00:00"/>
    <d v="2019-03-23T00:00:00"/>
    <n v="82.5"/>
  </r>
  <r>
    <x v="3"/>
    <s v="Makeup Emporium"/>
    <s v="Mascara"/>
    <n v="15.25"/>
    <d v="2019-03-18T00:00:00"/>
    <d v="2019-03-24T00:00:00"/>
    <n v="65.25"/>
  </r>
  <r>
    <x v="4"/>
    <s v="Kids' Fun World"/>
    <s v="Play-Doh Set"/>
    <n v="8.99"/>
    <d v="2019-03-19T00:00:00"/>
    <d v="2019-03-25T00:00:00"/>
    <n v="58.99"/>
  </r>
  <r>
    <x v="5"/>
    <s v="Fitness Gear"/>
    <s v="Dumbbell Set"/>
    <n v="54.5"/>
    <d v="2019-03-20T00:00:00"/>
    <d v="2019-03-26T00:00:00"/>
    <n v="104.5"/>
  </r>
  <r>
    <x v="6"/>
    <s v="Modern Living"/>
    <s v="TV Stand"/>
    <n v="179"/>
    <d v="2019-03-21T00:00:00"/>
    <d v="2019-03-27T00:00:00"/>
    <n v="229"/>
  </r>
  <r>
    <x v="7"/>
    <s v="Bookworms Ltd."/>
    <s v="Fantasy Novel"/>
    <n v="14.5"/>
    <d v="2019-03-22T00:00:00"/>
    <d v="2019-03-28T00:00:00"/>
    <n v="64.5"/>
  </r>
  <r>
    <x v="8"/>
    <s v="Kitchen Pro"/>
    <s v="Mixing Bowl Set"/>
    <n v="22.99"/>
    <d v="2019-03-23T00:00:00"/>
    <d v="2019-03-29T00:00:00"/>
    <n v="72.989999999999995"/>
  </r>
  <r>
    <x v="9"/>
    <s v="Dazzling Gems"/>
    <s v="Emerald Earrings"/>
    <n v="149"/>
    <d v="2019-03-24T00:00:00"/>
    <d v="2019-03-30T00:00:00"/>
    <n v="199"/>
  </r>
  <r>
    <x v="0"/>
    <s v="Fashion Hub"/>
    <s v="Women's Skirt"/>
    <n v="29.99"/>
    <d v="2019-03-25T00:00:00"/>
    <d v="2019-03-31T00:00:00"/>
    <n v="79.989999999999995"/>
  </r>
  <r>
    <x v="1"/>
    <s v="Tech Universe"/>
    <s v="Laptop"/>
    <n v="899"/>
    <d v="2019-03-26T00:00:00"/>
    <d v="2019-04-01T00:00:00"/>
    <n v="949"/>
  </r>
  <r>
    <x v="2"/>
    <s v="Stylish Living"/>
    <s v="Area Rug"/>
    <n v="69.95"/>
    <d v="2019-03-27T00:00:00"/>
    <d v="2019-04-02T00:00:00"/>
    <n v="119.95"/>
  </r>
  <r>
    <x v="3"/>
    <s v="Glamour Cosmetics"/>
    <s v="Eyeshadow Palette"/>
    <n v="29.75"/>
    <d v="2019-03-28T00:00:00"/>
    <d v="2019-04-03T00:00:00"/>
    <n v="79.75"/>
  </r>
  <r>
    <x v="4"/>
    <s v="Playful Fun"/>
    <s v="Action Figure"/>
    <n v="10.5"/>
    <d v="2019-03-29T00:00:00"/>
    <d v="2019-04-04T00:00:00"/>
    <n v="60.5"/>
  </r>
  <r>
    <x v="5"/>
    <s v="Outdoor Sports"/>
    <s v="Soccer Ball"/>
    <n v="24.5"/>
    <d v="2019-03-30T00:00:00"/>
    <d v="2019-04-05T00:00:00"/>
    <n v="74.5"/>
  </r>
  <r>
    <x v="6"/>
    <s v="Home Comforts"/>
    <s v="Dining Table"/>
    <n v="399"/>
    <d v="2019-03-31T00:00:00"/>
    <d v="2019-04-06T00:00:00"/>
    <n v="449"/>
  </r>
  <r>
    <x v="7"/>
    <s v="Bestseller Books"/>
    <s v="Thriller Novel"/>
    <n v="15.99"/>
    <d v="2019-04-01T00:00:00"/>
    <d v="2019-04-07T00:00:00"/>
    <n v="65.989999999999995"/>
  </r>
  <r>
    <x v="8"/>
    <s v="Cook's Choice"/>
    <s v="Toaster"/>
    <n v="39.950000000000003"/>
    <d v="2019-04-02T00:00:00"/>
    <d v="2019-04-08T00:00:00"/>
    <n v="89.95"/>
  </r>
  <r>
    <x v="9"/>
    <s v="Sparkling Gems"/>
    <s v="Pearl Necklace"/>
    <n v="129"/>
    <d v="2019-04-03T00:00:00"/>
    <d v="2019-04-09T00:00:00"/>
    <n v="179"/>
  </r>
  <r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539FA-CE7E-4AC1-B859-58FCC0411AC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Z33" firstHeaderRow="0" firstDataRow="1" firstDataCol="1"/>
  <pivotFields count="6">
    <pivotField axis="axisRow" showAll="0">
      <items count="30">
        <item x="6"/>
        <item x="2"/>
        <item x="5"/>
        <item x="4"/>
        <item x="1"/>
        <item x="7"/>
        <item x="0"/>
        <item x="24"/>
        <item x="16"/>
        <item x="12"/>
        <item x="20"/>
        <item x="8"/>
        <item x="15"/>
        <item x="17"/>
        <item x="26"/>
        <item x="3"/>
        <item x="22"/>
        <item x="27"/>
        <item x="23"/>
        <item x="18"/>
        <item x="10"/>
        <item x="14"/>
        <item x="9"/>
        <item x="13"/>
        <item x="19"/>
        <item x="11"/>
        <item x="25"/>
        <item x="21"/>
        <item x="28"/>
        <item t="default"/>
      </items>
    </pivotField>
    <pivotField dataField="1" showAll="0"/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61">
        <item x="2"/>
        <item x="5"/>
        <item x="6"/>
        <item x="4"/>
        <item x="1"/>
        <item x="7"/>
        <item x="0"/>
        <item x="29"/>
        <item x="16"/>
        <item x="22"/>
        <item x="25"/>
        <item x="43"/>
        <item x="48"/>
        <item x="17"/>
        <item x="34"/>
        <item x="23"/>
        <item x="37"/>
        <item x="40"/>
        <item x="28"/>
        <item x="20"/>
        <item x="10"/>
        <item x="14"/>
        <item x="38"/>
        <item x="18"/>
        <item x="21"/>
        <item x="11"/>
        <item x="31"/>
        <item x="26"/>
        <item x="49"/>
        <item x="54"/>
        <item x="45"/>
        <item x="51"/>
        <item x="44"/>
        <item x="56"/>
        <item x="36"/>
        <item x="32"/>
        <item x="35"/>
        <item x="33"/>
        <item x="12"/>
        <item x="39"/>
        <item x="8"/>
        <item x="15"/>
        <item x="41"/>
        <item x="46"/>
        <item x="3"/>
        <item x="27"/>
        <item x="52"/>
        <item x="47"/>
        <item x="19"/>
        <item x="30"/>
        <item x="24"/>
        <item x="9"/>
        <item x="13"/>
        <item x="58"/>
        <item x="55"/>
        <item x="57"/>
        <item x="59"/>
        <item x="42"/>
        <item x="50"/>
        <item x="5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1" subtotal="count" baseField="0" baseItem="0"/>
    <dataField name="Sum of Price $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60A0E-1669-4C14-B9D2-C32C15FC4E98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2:Z14" firstHeaderRow="1" firstDataRow="1" firstDataCol="1"/>
  <pivotFields count="7">
    <pivotField axis="axisRow" showAll="0">
      <items count="12">
        <item x="3"/>
        <item x="7"/>
        <item x="0"/>
        <item x="1"/>
        <item x="6"/>
        <item x="2"/>
        <item x="9"/>
        <item x="8"/>
        <item x="5"/>
        <item x="4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Final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6F99C-9CD6-41FE-8C39-B2F1E6BEE303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N4:O8" firstHeaderRow="1" firstDataRow="1" firstDataCol="1" rowPageCount="1" colPageCount="1"/>
  <pivotFields count="7">
    <pivotField compact="0" outline="0" showAll="0"/>
    <pivotField axis="axisPage" compact="0" outline="0" multipleItemSelectionAllowed="1" showAll="0">
      <items count="44">
        <item h="1" x="0"/>
        <item h="1" x="23"/>
        <item h="1" x="3"/>
        <item h="1" x="17"/>
        <item h="1" x="7"/>
        <item h="1" x="27"/>
        <item h="1" x="22"/>
        <item h="1" x="34"/>
        <item h="1" x="36"/>
        <item x="18"/>
        <item h="1" x="37"/>
        <item h="1" x="26"/>
        <item h="1" x="40"/>
        <item h="1" x="12"/>
        <item h="1" x="41"/>
        <item h="1" x="10"/>
        <item h="1" x="25"/>
        <item h="1" x="4"/>
        <item h="1" x="21"/>
        <item h="1" x="9"/>
        <item h="1" x="13"/>
        <item h="1" x="33"/>
        <item h="1" x="6"/>
        <item h="1" x="2"/>
        <item h="1" x="39"/>
        <item h="1" x="8"/>
        <item h="1" x="38"/>
        <item h="1" x="16"/>
        <item h="1" x="15"/>
        <item h="1" x="32"/>
        <item h="1" x="14"/>
        <item h="1" x="24"/>
        <item h="1" x="28"/>
        <item h="1" x="19"/>
        <item h="1" x="5"/>
        <item h="1" x="29"/>
        <item h="1" x="42"/>
        <item h="1" x="30"/>
        <item h="1" x="11"/>
        <item h="1" x="35"/>
        <item h="1" x="20"/>
        <item h="1" x="31"/>
        <item h="1" x="1"/>
        <item t="default"/>
      </items>
    </pivotField>
    <pivotField axis="axisRow" compact="0" outline="0" showAll="0" sortType="descending">
      <items count="59">
        <item x="53"/>
        <item x="51"/>
        <item x="26"/>
        <item x="15"/>
        <item x="18"/>
        <item x="34"/>
        <item x="36"/>
        <item x="4"/>
        <item x="37"/>
        <item x="16"/>
        <item x="33"/>
        <item x="9"/>
        <item x="38"/>
        <item x="54"/>
        <item x="44"/>
        <item x="48"/>
        <item x="52"/>
        <item x="46"/>
        <item x="23"/>
        <item x="29"/>
        <item x="11"/>
        <item x="28"/>
        <item x="50"/>
        <item x="13"/>
        <item x="42"/>
        <item x="0"/>
        <item x="47"/>
        <item x="7"/>
        <item x="8"/>
        <item x="57"/>
        <item x="3"/>
        <item x="43"/>
        <item x="27"/>
        <item x="17"/>
        <item x="19"/>
        <item x="1"/>
        <item x="31"/>
        <item x="5"/>
        <item x="6"/>
        <item x="14"/>
        <item x="39"/>
        <item x="2"/>
        <item x="35"/>
        <item x="55"/>
        <item x="41"/>
        <item x="22"/>
        <item x="56"/>
        <item x="24"/>
        <item x="20"/>
        <item x="45"/>
        <item x="32"/>
        <item x="12"/>
        <item x="40"/>
        <item x="21"/>
        <item x="10"/>
        <item x="30"/>
        <item x="49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numFmtId="14" outline="0" showAll="0"/>
    <pivotField dataField="1" compact="0" numFmtId="166" outline="0" showAll="0"/>
  </pivotFields>
  <rowFields count="1">
    <field x="2"/>
  </rowFields>
  <rowItems count="4">
    <i>
      <x v="8"/>
    </i>
    <i>
      <x v="4"/>
    </i>
    <i>
      <x v="46"/>
    </i>
    <i t="grand">
      <x/>
    </i>
  </rowItems>
  <colItems count="1">
    <i/>
  </colItems>
  <pageFields count="1">
    <pageField fld="1" hier="-1"/>
  </pageFields>
  <dataFields count="1">
    <dataField name="Sum of Final Price" fld="6" baseField="0" baseItem="0" numFmtId="166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C9632-87F7-43BF-B74D-1D6838D47591}" name="Table2" displayName="Table2" ref="C3:F63" totalsRowShown="0" headerRowDxfId="9" dataDxfId="8" headerRowCellStyle="Good">
  <autoFilter ref="C3:F63" xr:uid="{048C9632-87F7-43BF-B74D-1D6838D47591}"/>
  <sortState xmlns:xlrd2="http://schemas.microsoft.com/office/spreadsheetml/2017/richdata2" ref="C4:F63">
    <sortCondition ref="E3:E63"/>
  </sortState>
  <tableColumns count="4">
    <tableColumn id="3" xr3:uid="{7C27D109-AAA4-4FEE-9758-71C5134ADDB6}" name="Supplier" dataDxfId="7"/>
    <tableColumn id="1" xr3:uid="{ED591558-FC71-42DE-8E40-D13118B64DC5}" name="Items" dataDxfId="6"/>
    <tableColumn id="2" xr3:uid="{7AF21A4E-FC2A-47B5-BA85-1DE844840ECC}" name="Price $" dataDxfId="5"/>
    <tableColumn id="4" xr3:uid="{313E5AA9-963C-454B-9C26-5E90CD403008}" name="Date" dataDxfId="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52A27-89A6-4255-A72A-7568BD5A1B48}" name="Table3" displayName="Table3" ref="B2:H64" totalsRowCount="1" headerRowCellStyle="Good">
  <autoFilter ref="B2:H63" xr:uid="{5C252A27-89A6-4255-A72A-7568BD5A1B48}"/>
  <tableColumns count="7">
    <tableColumn id="1" xr3:uid="{D60101DA-B8CD-4CBF-AF90-D89378BB785F}" name="Category"/>
    <tableColumn id="2" xr3:uid="{BB4E3BEE-4F1F-4479-9196-93DF4505046C}" name="Supplier"/>
    <tableColumn id="3" xr3:uid="{A67224CF-EAD5-4FA5-9C28-21A85AFF5B56}" name="Item"/>
    <tableColumn id="4" xr3:uid="{65DE4775-7107-462A-8829-0C1A847D9E86}" name="Price"/>
    <tableColumn id="5" xr3:uid="{076C80AC-1AED-4DC2-8A3D-B8C7AE270067}" name="Date shipped" dataDxfId="2"/>
    <tableColumn id="6" xr3:uid="{563B475C-C0BD-490B-AE74-17D152FB0884}" name="Date Received" dataDxfId="1"/>
    <tableColumn id="7" xr3:uid="{52BC7360-FF2E-4D87-81E5-D424E9FB61C5}" name="Final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CBEB-6B46-4A8E-A9C5-9FDCE3538C7C}">
  <dimension ref="A1:EQ94"/>
  <sheetViews>
    <sheetView tabSelected="1" zoomScale="85" zoomScaleNormal="85" workbookViewId="0">
      <selection activeCell="W11" sqref="W11"/>
    </sheetView>
  </sheetViews>
  <sheetFormatPr defaultRowHeight="15" x14ac:dyDescent="0.25"/>
  <cols>
    <col min="1" max="1" width="14.85546875" style="2" bestFit="1" customWidth="1"/>
    <col min="2" max="2" width="8.7109375" style="2" bestFit="1" customWidth="1"/>
    <col min="3" max="3" width="26.42578125" style="2" bestFit="1" customWidth="1"/>
    <col min="4" max="4" width="25.7109375" style="2" bestFit="1" customWidth="1"/>
    <col min="5" max="5" width="9.140625" style="2" bestFit="1" customWidth="1"/>
    <col min="6" max="6" width="10.7109375" bestFit="1" customWidth="1"/>
    <col min="7" max="7" width="12.28515625" style="2" bestFit="1" customWidth="1"/>
    <col min="8" max="8" width="16.140625" style="2" bestFit="1" customWidth="1"/>
    <col min="9" max="9" width="8.140625" style="2" bestFit="1" customWidth="1"/>
    <col min="10" max="11" width="6.42578125" style="2" bestFit="1" customWidth="1"/>
    <col min="12" max="12" width="9.85546875" style="2" bestFit="1" customWidth="1"/>
    <col min="13" max="13" width="8.42578125" style="2" bestFit="1" customWidth="1"/>
    <col min="14" max="14" width="12" style="2" bestFit="1" customWidth="1"/>
    <col min="15" max="15" width="7.7109375" style="2" bestFit="1" customWidth="1"/>
    <col min="16" max="16" width="6.140625" style="2" bestFit="1" customWidth="1"/>
    <col min="17" max="17" width="6.28515625" style="2" bestFit="1" customWidth="1"/>
    <col min="18" max="18" width="9.5703125" style="2" bestFit="1" customWidth="1"/>
    <col min="19" max="19" width="9.85546875" style="2" bestFit="1" customWidth="1"/>
    <col min="20" max="20" width="18.140625" style="2" bestFit="1" customWidth="1"/>
    <col min="21" max="22" width="13.28515625" style="2" bestFit="1" customWidth="1"/>
    <col min="23" max="23" width="16.5703125" style="2" customWidth="1"/>
    <col min="24" max="24" width="26.42578125" style="2" bestFit="1" customWidth="1"/>
    <col min="25" max="25" width="14.140625" style="2" bestFit="1" customWidth="1"/>
    <col min="26" max="26" width="13.5703125" style="2" bestFit="1" customWidth="1"/>
    <col min="27" max="27" width="4" style="2" bestFit="1" customWidth="1"/>
    <col min="28" max="29" width="5" style="2" bestFit="1" customWidth="1"/>
    <col min="30" max="30" width="4" style="2" bestFit="1" customWidth="1"/>
    <col min="31" max="31" width="5" style="2" bestFit="1" customWidth="1"/>
    <col min="32" max="32" width="4" style="2" bestFit="1" customWidth="1"/>
    <col min="33" max="33" width="2" style="2" bestFit="1" customWidth="1"/>
    <col min="34" max="34" width="4" style="2" bestFit="1" customWidth="1"/>
    <col min="35" max="35" width="2" style="2" bestFit="1" customWidth="1"/>
    <col min="36" max="36" width="4" style="2" bestFit="1" customWidth="1"/>
    <col min="37" max="37" width="2" style="2" bestFit="1" customWidth="1"/>
    <col min="38" max="38" width="4" style="2" bestFit="1" customWidth="1"/>
    <col min="39" max="39" width="2" style="2" bestFit="1" customWidth="1"/>
    <col min="40" max="40" width="4" style="2" bestFit="1" customWidth="1"/>
    <col min="41" max="41" width="2" style="2" bestFit="1" customWidth="1"/>
    <col min="42" max="42" width="4" style="2" bestFit="1" customWidth="1"/>
    <col min="43" max="44" width="2" style="2" bestFit="1" customWidth="1"/>
    <col min="45" max="45" width="4" style="2" bestFit="1" customWidth="1"/>
    <col min="46" max="46" width="2" style="2" bestFit="1" customWidth="1"/>
    <col min="47" max="55" width="3" style="2" bestFit="1" customWidth="1"/>
    <col min="56" max="57" width="4" style="2" bestFit="1" customWidth="1"/>
    <col min="58" max="58" width="11.28515625" style="2" bestFit="1" customWidth="1"/>
    <col min="59" max="84" width="7" style="2" bestFit="1" customWidth="1"/>
    <col min="85" max="85" width="11.28515625" style="2" bestFit="1" customWidth="1"/>
    <col min="86" max="86" width="11.42578125" style="2" bestFit="1" customWidth="1"/>
    <col min="87" max="87" width="8.7109375" style="2" bestFit="1" customWidth="1"/>
    <col min="88" max="88" width="10.7109375" style="2" bestFit="1" customWidth="1"/>
    <col min="89" max="89" width="11.85546875" style="2" bestFit="1" customWidth="1"/>
    <col min="90" max="90" width="10.7109375" style="2" bestFit="1" customWidth="1"/>
    <col min="91" max="91" width="11.85546875" style="2" bestFit="1" customWidth="1"/>
    <col min="92" max="92" width="10.7109375" style="2" bestFit="1" customWidth="1"/>
    <col min="93" max="93" width="11.85546875" style="2" bestFit="1" customWidth="1"/>
    <col min="94" max="94" width="10.7109375" style="2" bestFit="1" customWidth="1"/>
    <col min="95" max="95" width="11.85546875" style="2" bestFit="1" customWidth="1"/>
    <col min="96" max="96" width="10.7109375" style="2" bestFit="1" customWidth="1"/>
    <col min="97" max="97" width="11.85546875" style="2" bestFit="1" customWidth="1"/>
    <col min="98" max="98" width="10.7109375" style="2" bestFit="1" customWidth="1"/>
    <col min="99" max="99" width="11.85546875" style="2" bestFit="1" customWidth="1"/>
    <col min="100" max="100" width="10.7109375" style="2" bestFit="1" customWidth="1"/>
    <col min="101" max="101" width="11.85546875" style="2" bestFit="1" customWidth="1"/>
    <col min="102" max="102" width="10.7109375" style="2" bestFit="1" customWidth="1"/>
    <col min="103" max="103" width="11.85546875" style="2" bestFit="1" customWidth="1"/>
    <col min="104" max="104" width="10.7109375" style="2" bestFit="1" customWidth="1"/>
    <col min="105" max="105" width="11.85546875" style="2" bestFit="1" customWidth="1"/>
    <col min="106" max="106" width="10.7109375" style="2" bestFit="1" customWidth="1"/>
    <col min="107" max="107" width="11.85546875" style="2" bestFit="1" customWidth="1"/>
    <col min="108" max="108" width="10.7109375" style="2" bestFit="1" customWidth="1"/>
    <col min="109" max="109" width="11.85546875" style="2" bestFit="1" customWidth="1"/>
    <col min="110" max="110" width="10.7109375" style="2" bestFit="1" customWidth="1"/>
    <col min="111" max="111" width="11.85546875" style="2" bestFit="1" customWidth="1"/>
    <col min="112" max="112" width="10.7109375" style="2" bestFit="1" customWidth="1"/>
    <col min="113" max="113" width="11.85546875" style="2" bestFit="1" customWidth="1"/>
    <col min="114" max="114" width="10.7109375" style="2" bestFit="1" customWidth="1"/>
    <col min="115" max="115" width="11.85546875" style="2" bestFit="1" customWidth="1"/>
    <col min="116" max="116" width="10.7109375" style="2" bestFit="1" customWidth="1"/>
    <col min="117" max="117" width="11.85546875" style="2" bestFit="1" customWidth="1"/>
    <col min="118" max="118" width="10.7109375" style="2" bestFit="1" customWidth="1"/>
    <col min="119" max="119" width="11.85546875" style="2" bestFit="1" customWidth="1"/>
    <col min="120" max="120" width="10.7109375" style="2" bestFit="1" customWidth="1"/>
    <col min="121" max="121" width="11.85546875" style="2" bestFit="1" customWidth="1"/>
    <col min="122" max="122" width="10.7109375" style="2" bestFit="1" customWidth="1"/>
    <col min="123" max="123" width="11.85546875" style="2" bestFit="1" customWidth="1"/>
    <col min="124" max="124" width="10.7109375" style="2" bestFit="1" customWidth="1"/>
    <col min="125" max="125" width="11.85546875" style="2" bestFit="1" customWidth="1"/>
    <col min="126" max="126" width="10.7109375" style="2" bestFit="1" customWidth="1"/>
    <col min="127" max="127" width="11.85546875" style="2" bestFit="1" customWidth="1"/>
    <col min="128" max="128" width="10.7109375" style="2" bestFit="1" customWidth="1"/>
    <col min="129" max="129" width="11.85546875" style="2" bestFit="1" customWidth="1"/>
    <col min="130" max="130" width="10.7109375" style="2" bestFit="1" customWidth="1"/>
    <col min="131" max="131" width="11.85546875" style="2" bestFit="1" customWidth="1"/>
    <col min="132" max="132" width="10.7109375" style="2" bestFit="1" customWidth="1"/>
    <col min="133" max="133" width="11.85546875" style="2" bestFit="1" customWidth="1"/>
    <col min="134" max="134" width="10.7109375" style="2" bestFit="1" customWidth="1"/>
    <col min="135" max="135" width="11.85546875" style="2" bestFit="1" customWidth="1"/>
    <col min="136" max="136" width="10.7109375" style="2" bestFit="1" customWidth="1"/>
    <col min="137" max="137" width="11.85546875" style="2" bestFit="1" customWidth="1"/>
    <col min="138" max="138" width="10.7109375" style="2" bestFit="1" customWidth="1"/>
    <col min="139" max="139" width="11.85546875" style="2" bestFit="1" customWidth="1"/>
    <col min="140" max="140" width="10.7109375" style="2" bestFit="1" customWidth="1"/>
    <col min="141" max="141" width="11.85546875" style="2" bestFit="1" customWidth="1"/>
    <col min="142" max="142" width="10.7109375" style="2" bestFit="1" customWidth="1"/>
    <col min="143" max="143" width="11.85546875" style="2" bestFit="1" customWidth="1"/>
    <col min="144" max="144" width="10.7109375" style="2" bestFit="1" customWidth="1"/>
    <col min="145" max="145" width="11.85546875" style="2" bestFit="1" customWidth="1"/>
    <col min="146" max="146" width="9.140625" style="2"/>
    <col min="147" max="147" width="11.28515625" style="2" bestFit="1" customWidth="1"/>
    <col min="148" max="16384" width="9.140625" style="2"/>
  </cols>
  <sheetData>
    <row r="1" spans="1:147" x14ac:dyDescent="0.25">
      <c r="A1" s="1" t="s">
        <v>5</v>
      </c>
      <c r="F1" s="2"/>
      <c r="X1"/>
      <c r="Y1"/>
    </row>
    <row r="2" spans="1:147" x14ac:dyDescent="0.25">
      <c r="F2" s="2"/>
      <c r="X2"/>
      <c r="Y2"/>
      <c r="Z2"/>
    </row>
    <row r="3" spans="1:147" x14ac:dyDescent="0.25">
      <c r="C3" s="7" t="s">
        <v>100</v>
      </c>
      <c r="D3" s="6" t="s">
        <v>0</v>
      </c>
      <c r="E3" s="6" t="s">
        <v>4</v>
      </c>
      <c r="F3" s="6" t="s">
        <v>105</v>
      </c>
      <c r="M3" s="1" t="s">
        <v>65</v>
      </c>
      <c r="N3" s="1" t="s">
        <v>66</v>
      </c>
      <c r="O3" s="1" t="s">
        <v>6</v>
      </c>
      <c r="P3" s="1" t="s">
        <v>7</v>
      </c>
      <c r="Q3" s="1" t="s">
        <v>67</v>
      </c>
      <c r="R3" s="1" t="s">
        <v>68</v>
      </c>
      <c r="S3" s="1" t="s">
        <v>69</v>
      </c>
      <c r="T3" s="1" t="s">
        <v>109</v>
      </c>
      <c r="U3" s="1" t="s">
        <v>70</v>
      </c>
      <c r="X3" s="8" t="s">
        <v>107</v>
      </c>
      <c r="Y3" t="s">
        <v>106</v>
      </c>
      <c r="Z3" t="s">
        <v>108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</row>
    <row r="4" spans="1:147" x14ac:dyDescent="0.25">
      <c r="C4" s="2" t="s">
        <v>78</v>
      </c>
      <c r="D4" s="2" t="s">
        <v>13</v>
      </c>
      <c r="E4" s="2">
        <v>0.05</v>
      </c>
      <c r="F4" s="9">
        <v>43837</v>
      </c>
      <c r="M4" s="2">
        <f>SUM(E4:E63)</f>
        <v>793.55</v>
      </c>
      <c r="N4" s="2">
        <f>AVERAGE(E4:E63)</f>
        <v>13.225833333333332</v>
      </c>
      <c r="O4" s="2">
        <f>MEDIAN(E4:E63)</f>
        <v>5</v>
      </c>
      <c r="P4" s="2">
        <f>MODE(E4:E63)</f>
        <v>1.5</v>
      </c>
      <c r="Q4" s="2">
        <f>COUNT(E4:E63)</f>
        <v>60</v>
      </c>
      <c r="R4" s="2">
        <f>MIN(E4:E63)</f>
        <v>0.05</v>
      </c>
      <c r="S4" s="2">
        <f>MAX(E4:E63)</f>
        <v>120</v>
      </c>
      <c r="T4" s="2">
        <f>_xlfn.STDEV.S(E4:E63)</f>
        <v>23.007021131117426</v>
      </c>
      <c r="U4" s="3">
        <f ca="1">TODAY()</f>
        <v>45136</v>
      </c>
      <c r="X4" s="10" t="s">
        <v>74</v>
      </c>
      <c r="Y4">
        <v>2</v>
      </c>
      <c r="Z4">
        <v>25.2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</row>
    <row r="5" spans="1:147" x14ac:dyDescent="0.25">
      <c r="C5" s="2" t="s">
        <v>76</v>
      </c>
      <c r="D5" s="2" t="s">
        <v>11</v>
      </c>
      <c r="E5" s="2">
        <v>0.08</v>
      </c>
      <c r="F5" s="9">
        <v>43835</v>
      </c>
      <c r="U5" s="5">
        <f ca="1">NOW()</f>
        <v>45136.852337152777</v>
      </c>
      <c r="X5" s="10" t="s">
        <v>71</v>
      </c>
      <c r="Y5">
        <v>2</v>
      </c>
      <c r="Z5">
        <v>40.1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</row>
    <row r="6" spans="1:147" x14ac:dyDescent="0.25">
      <c r="C6" s="4" t="s">
        <v>71</v>
      </c>
      <c r="D6" s="2" t="s">
        <v>1</v>
      </c>
      <c r="E6" s="2">
        <v>0.1</v>
      </c>
      <c r="F6" s="9">
        <v>43831</v>
      </c>
      <c r="M6" s="1" t="s">
        <v>102</v>
      </c>
      <c r="X6" s="10" t="s">
        <v>72</v>
      </c>
      <c r="Y6">
        <v>2</v>
      </c>
      <c r="Z6">
        <v>15.15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</row>
    <row r="7" spans="1:147" x14ac:dyDescent="0.25">
      <c r="C7" s="2" t="s">
        <v>86</v>
      </c>
      <c r="D7" s="2" t="s">
        <v>50</v>
      </c>
      <c r="E7" s="2">
        <v>0.1</v>
      </c>
      <c r="F7" s="9">
        <v>43875</v>
      </c>
      <c r="M7" s="2" t="s">
        <v>103</v>
      </c>
      <c r="N7" s="2">
        <f>VLOOKUP(D4,D4:E63,2,FALSE)</f>
        <v>0.05</v>
      </c>
      <c r="X7" s="10" t="s">
        <v>75</v>
      </c>
      <c r="Y7">
        <v>2</v>
      </c>
      <c r="Z7">
        <v>12.12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</row>
    <row r="8" spans="1:147" x14ac:dyDescent="0.25">
      <c r="C8" s="2" t="s">
        <v>75</v>
      </c>
      <c r="D8" s="2" t="s">
        <v>10</v>
      </c>
      <c r="E8" s="2">
        <v>0.12</v>
      </c>
      <c r="F8" s="9">
        <v>43834</v>
      </c>
      <c r="M8" t="s">
        <v>104</v>
      </c>
      <c r="N8" s="2">
        <f>VLOOKUP(D5,D4:E63,2,FALSE)</f>
        <v>0.08</v>
      </c>
      <c r="X8" s="10" t="s">
        <v>76</v>
      </c>
      <c r="Y8">
        <v>2</v>
      </c>
      <c r="Z8">
        <v>50.08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</row>
    <row r="9" spans="1:147" x14ac:dyDescent="0.25">
      <c r="C9" s="2" t="s">
        <v>72</v>
      </c>
      <c r="D9" s="2" t="s">
        <v>8</v>
      </c>
      <c r="E9" s="2">
        <v>0.15</v>
      </c>
      <c r="F9" s="9">
        <v>43832</v>
      </c>
      <c r="X9" s="10" t="s">
        <v>77</v>
      </c>
      <c r="Y9">
        <v>2</v>
      </c>
      <c r="Z9">
        <v>7.25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</row>
    <row r="10" spans="1:147" x14ac:dyDescent="0.25">
      <c r="C10" s="2" t="s">
        <v>74</v>
      </c>
      <c r="D10" s="2" t="s">
        <v>9</v>
      </c>
      <c r="E10" s="2">
        <v>0.2</v>
      </c>
      <c r="F10" s="9">
        <v>43833</v>
      </c>
      <c r="X10" s="10" t="s">
        <v>78</v>
      </c>
      <c r="Y10">
        <v>2</v>
      </c>
      <c r="Z10">
        <v>5.55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</row>
    <row r="11" spans="1:147" x14ac:dyDescent="0.25">
      <c r="C11" s="2" t="s">
        <v>77</v>
      </c>
      <c r="D11" s="2" t="s">
        <v>12</v>
      </c>
      <c r="E11" s="2">
        <v>0.25</v>
      </c>
      <c r="F11" s="9">
        <v>43836</v>
      </c>
      <c r="X11" s="10" t="s">
        <v>79</v>
      </c>
      <c r="Y11">
        <v>2</v>
      </c>
      <c r="Z11">
        <v>11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</row>
    <row r="12" spans="1:147" x14ac:dyDescent="0.25">
      <c r="C12" s="2" t="s">
        <v>82</v>
      </c>
      <c r="D12" s="2" t="s">
        <v>47</v>
      </c>
      <c r="E12" s="2">
        <v>0.5</v>
      </c>
      <c r="F12" s="9">
        <v>43871</v>
      </c>
      <c r="X12" s="10" t="s">
        <v>80</v>
      </c>
      <c r="Y12">
        <v>2</v>
      </c>
      <c r="Z12">
        <v>8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</row>
    <row r="13" spans="1:147" x14ac:dyDescent="0.25">
      <c r="C13" s="2" t="s">
        <v>93</v>
      </c>
      <c r="D13" s="2" t="s">
        <v>56</v>
      </c>
      <c r="E13" s="2">
        <v>1</v>
      </c>
      <c r="F13" s="9">
        <v>43882</v>
      </c>
      <c r="X13" s="10" t="s">
        <v>73</v>
      </c>
      <c r="Y13">
        <v>2</v>
      </c>
      <c r="Z13">
        <v>5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</row>
    <row r="14" spans="1:147" x14ac:dyDescent="0.25">
      <c r="C14" s="2" t="s">
        <v>91</v>
      </c>
      <c r="D14" s="2" t="s">
        <v>27</v>
      </c>
      <c r="E14" s="2">
        <v>1.5</v>
      </c>
      <c r="F14" s="9">
        <v>43851</v>
      </c>
      <c r="X14" s="10" t="s">
        <v>81</v>
      </c>
      <c r="Y14">
        <v>2</v>
      </c>
      <c r="Z14">
        <v>12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</row>
    <row r="15" spans="1:147" x14ac:dyDescent="0.25">
      <c r="C15" s="2" t="s">
        <v>96</v>
      </c>
      <c r="D15" s="2" t="s">
        <v>32</v>
      </c>
      <c r="E15" s="2">
        <v>1.5</v>
      </c>
      <c r="F15" s="9">
        <v>43856</v>
      </c>
      <c r="X15" s="10" t="s">
        <v>82</v>
      </c>
      <c r="Y15">
        <v>2</v>
      </c>
      <c r="Z15">
        <v>12.5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</row>
    <row r="16" spans="1:147" x14ac:dyDescent="0.25">
      <c r="C16" s="2" t="s">
        <v>73</v>
      </c>
      <c r="D16" s="2" t="s">
        <v>45</v>
      </c>
      <c r="E16" s="2">
        <v>1.5</v>
      </c>
      <c r="F16" s="9">
        <v>43869</v>
      </c>
      <c r="X16" s="10" t="s">
        <v>83</v>
      </c>
      <c r="Y16">
        <v>2</v>
      </c>
      <c r="Z16">
        <v>22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</row>
    <row r="17" spans="3:147" x14ac:dyDescent="0.25">
      <c r="C17" s="2" t="s">
        <v>94</v>
      </c>
      <c r="D17" s="2" t="s">
        <v>57</v>
      </c>
      <c r="E17" s="2">
        <v>1.5</v>
      </c>
      <c r="F17" s="9">
        <v>43883</v>
      </c>
      <c r="X17" s="10" t="s">
        <v>84</v>
      </c>
      <c r="Y17">
        <v>2</v>
      </c>
      <c r="Z17">
        <v>12.5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</row>
    <row r="18" spans="3:147" x14ac:dyDescent="0.25">
      <c r="C18" s="2" t="s">
        <v>92</v>
      </c>
      <c r="D18" s="2" t="s">
        <v>28</v>
      </c>
      <c r="E18" s="2">
        <v>2</v>
      </c>
      <c r="F18" s="9">
        <v>43852</v>
      </c>
      <c r="X18" s="10" t="s">
        <v>85</v>
      </c>
      <c r="Y18">
        <v>2</v>
      </c>
      <c r="Z18">
        <v>21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</row>
    <row r="19" spans="3:147" x14ac:dyDescent="0.25">
      <c r="C19" s="2" t="s">
        <v>83</v>
      </c>
      <c r="D19" s="2" t="s">
        <v>48</v>
      </c>
      <c r="E19" s="2">
        <v>2</v>
      </c>
      <c r="F19" s="9">
        <v>43872</v>
      </c>
      <c r="X19" s="10" t="s">
        <v>86</v>
      </c>
      <c r="Y19">
        <v>2</v>
      </c>
      <c r="Z19">
        <v>3.6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</row>
    <row r="20" spans="3:147" x14ac:dyDescent="0.25">
      <c r="C20" s="2" t="s">
        <v>80</v>
      </c>
      <c r="D20" s="2" t="s">
        <v>15</v>
      </c>
      <c r="E20" s="2">
        <v>2.5</v>
      </c>
      <c r="F20" s="9">
        <v>43839</v>
      </c>
      <c r="X20" s="10" t="s">
        <v>87</v>
      </c>
      <c r="Y20">
        <v>2</v>
      </c>
      <c r="Z20">
        <v>11.5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</row>
    <row r="21" spans="3:147" x14ac:dyDescent="0.25">
      <c r="C21" s="2" t="s">
        <v>84</v>
      </c>
      <c r="D21" s="2" t="s">
        <v>20</v>
      </c>
      <c r="E21" s="2">
        <v>2.5</v>
      </c>
      <c r="F21" s="9">
        <v>43844</v>
      </c>
      <c r="X21" s="10" t="s">
        <v>88</v>
      </c>
      <c r="Y21">
        <v>2</v>
      </c>
      <c r="Z21">
        <v>35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</row>
    <row r="22" spans="3:147" x14ac:dyDescent="0.25">
      <c r="C22" s="2" t="s">
        <v>94</v>
      </c>
      <c r="D22" s="2" t="s">
        <v>30</v>
      </c>
      <c r="E22" s="2">
        <v>2.5</v>
      </c>
      <c r="F22" s="9">
        <v>43854</v>
      </c>
      <c r="X22" s="10" t="s">
        <v>89</v>
      </c>
      <c r="Y22">
        <v>2</v>
      </c>
      <c r="Z22">
        <v>19.5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</row>
    <row r="23" spans="3:147" x14ac:dyDescent="0.25">
      <c r="C23" s="2" t="s">
        <v>90</v>
      </c>
      <c r="D23" s="2" t="s">
        <v>53</v>
      </c>
      <c r="E23" s="2">
        <v>2.5</v>
      </c>
      <c r="F23" s="9">
        <v>43879</v>
      </c>
      <c r="X23" s="10" t="s">
        <v>90</v>
      </c>
      <c r="Y23">
        <v>2</v>
      </c>
      <c r="Z23">
        <v>5.5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</row>
    <row r="24" spans="3:147" x14ac:dyDescent="0.25">
      <c r="C24" s="2" t="s">
        <v>90</v>
      </c>
      <c r="D24" s="2" t="s">
        <v>26</v>
      </c>
      <c r="E24" s="2">
        <v>3</v>
      </c>
      <c r="F24" s="9">
        <v>43850</v>
      </c>
      <c r="X24" s="10" t="s">
        <v>91</v>
      </c>
      <c r="Y24">
        <v>3</v>
      </c>
      <c r="Z24">
        <v>26.5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</row>
    <row r="25" spans="3:147" x14ac:dyDescent="0.25">
      <c r="C25" s="2" t="s">
        <v>95</v>
      </c>
      <c r="D25" s="2" t="s">
        <v>31</v>
      </c>
      <c r="E25" s="2">
        <v>3</v>
      </c>
      <c r="F25" s="9">
        <v>43855</v>
      </c>
      <c r="X25" s="10" t="s">
        <v>92</v>
      </c>
      <c r="Y25">
        <v>3</v>
      </c>
      <c r="Z25">
        <v>35.5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</row>
    <row r="26" spans="3:147" x14ac:dyDescent="0.25">
      <c r="C26" s="2" t="s">
        <v>73</v>
      </c>
      <c r="D26" s="2" t="s">
        <v>16</v>
      </c>
      <c r="E26" s="2">
        <v>3.5</v>
      </c>
      <c r="F26" s="9">
        <v>43840</v>
      </c>
      <c r="X26" s="10" t="s">
        <v>93</v>
      </c>
      <c r="Y26">
        <v>2</v>
      </c>
      <c r="Z26">
        <v>9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</row>
    <row r="27" spans="3:147" x14ac:dyDescent="0.25">
      <c r="C27" s="2" t="s">
        <v>86</v>
      </c>
      <c r="D27" s="2" t="s">
        <v>22</v>
      </c>
      <c r="E27" s="2">
        <v>3.5</v>
      </c>
      <c r="F27" s="9">
        <v>43846</v>
      </c>
      <c r="X27" s="10" t="s">
        <v>94</v>
      </c>
      <c r="Y27">
        <v>2</v>
      </c>
      <c r="Z27">
        <v>4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</row>
    <row r="28" spans="3:147" x14ac:dyDescent="0.25">
      <c r="C28" s="2" t="s">
        <v>92</v>
      </c>
      <c r="D28" s="2" t="s">
        <v>55</v>
      </c>
      <c r="E28" s="2">
        <v>3.5</v>
      </c>
      <c r="F28" s="9">
        <v>43881</v>
      </c>
      <c r="X28" s="10" t="s">
        <v>95</v>
      </c>
      <c r="Y28">
        <v>2</v>
      </c>
      <c r="Z28">
        <v>103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</row>
    <row r="29" spans="3:147" x14ac:dyDescent="0.25">
      <c r="C29" s="2" t="s">
        <v>81</v>
      </c>
      <c r="D29" s="2" t="s">
        <v>17</v>
      </c>
      <c r="E29" s="2">
        <v>4</v>
      </c>
      <c r="F29" s="9">
        <v>43841</v>
      </c>
      <c r="X29" s="10" t="s">
        <v>96</v>
      </c>
      <c r="Y29">
        <v>2</v>
      </c>
      <c r="Z29">
        <v>41.5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</row>
    <row r="30" spans="3:147" x14ac:dyDescent="0.25">
      <c r="C30" s="2" t="s">
        <v>98</v>
      </c>
      <c r="D30" s="2" t="s">
        <v>34</v>
      </c>
      <c r="E30" s="2">
        <v>4</v>
      </c>
      <c r="F30" s="9">
        <v>43858</v>
      </c>
      <c r="X30" s="10" t="s">
        <v>97</v>
      </c>
      <c r="Y30">
        <v>2</v>
      </c>
      <c r="Z30">
        <v>85.5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</row>
    <row r="31" spans="3:147" x14ac:dyDescent="0.25">
      <c r="C31" s="2" t="s">
        <v>87</v>
      </c>
      <c r="D31" s="2" t="s">
        <v>51</v>
      </c>
      <c r="E31" s="2">
        <v>4</v>
      </c>
      <c r="F31" s="9">
        <v>43876</v>
      </c>
      <c r="X31" s="10" t="s">
        <v>98</v>
      </c>
      <c r="Y31">
        <v>2</v>
      </c>
      <c r="Z31">
        <v>124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</row>
    <row r="32" spans="3:147" x14ac:dyDescent="0.25">
      <c r="C32" s="2" t="s">
        <v>89</v>
      </c>
      <c r="D32" s="2" t="s">
        <v>25</v>
      </c>
      <c r="E32" s="2">
        <v>4.5</v>
      </c>
      <c r="F32" s="9">
        <v>43849</v>
      </c>
      <c r="X32" s="10" t="s">
        <v>99</v>
      </c>
      <c r="Y32">
        <v>2</v>
      </c>
      <c r="Z32">
        <v>30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</row>
    <row r="33" spans="3:147" x14ac:dyDescent="0.25">
      <c r="C33" s="2" t="s">
        <v>79</v>
      </c>
      <c r="D33" s="2" t="s">
        <v>14</v>
      </c>
      <c r="E33" s="2">
        <v>5</v>
      </c>
      <c r="F33" s="9">
        <v>43838</v>
      </c>
      <c r="X33" s="10" t="s">
        <v>101</v>
      </c>
      <c r="Y33">
        <v>60</v>
      </c>
      <c r="Z33">
        <v>793.55000000000007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</row>
    <row r="34" spans="3:147" x14ac:dyDescent="0.25">
      <c r="C34" s="2" t="s">
        <v>91</v>
      </c>
      <c r="D34" s="2" t="s">
        <v>54</v>
      </c>
      <c r="E34" s="2">
        <v>5</v>
      </c>
      <c r="F34" s="9">
        <v>43880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</row>
    <row r="35" spans="3:147" x14ac:dyDescent="0.25">
      <c r="C35" s="2" t="s">
        <v>97</v>
      </c>
      <c r="D35" s="2" t="s">
        <v>33</v>
      </c>
      <c r="E35" s="2">
        <v>5.5</v>
      </c>
      <c r="F35" s="9">
        <v>43857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</row>
    <row r="36" spans="3:147" x14ac:dyDescent="0.25">
      <c r="C36" s="2" t="s">
        <v>78</v>
      </c>
      <c r="D36" s="2" t="s">
        <v>42</v>
      </c>
      <c r="E36" s="2">
        <v>5.5</v>
      </c>
      <c r="F36" s="9">
        <v>43866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</row>
    <row r="37" spans="3:147" x14ac:dyDescent="0.25">
      <c r="C37" s="2" t="s">
        <v>80</v>
      </c>
      <c r="D37" s="2" t="s">
        <v>44</v>
      </c>
      <c r="E37" s="2">
        <v>5.5</v>
      </c>
      <c r="F37" s="9">
        <v>43868</v>
      </c>
      <c r="X37"/>
      <c r="Y37"/>
      <c r="Z37"/>
    </row>
    <row r="38" spans="3:147" x14ac:dyDescent="0.25">
      <c r="C38" s="2" t="s">
        <v>85</v>
      </c>
      <c r="D38" s="2" t="s">
        <v>21</v>
      </c>
      <c r="E38" s="2">
        <v>6</v>
      </c>
      <c r="F38" s="9">
        <v>43845</v>
      </c>
      <c r="X38"/>
      <c r="Y38"/>
      <c r="Z38"/>
    </row>
    <row r="39" spans="3:147" x14ac:dyDescent="0.25">
      <c r="C39" s="2" t="s">
        <v>79</v>
      </c>
      <c r="D39" s="2" t="s">
        <v>43</v>
      </c>
      <c r="E39" s="2">
        <v>6</v>
      </c>
      <c r="F39" s="9">
        <v>43867</v>
      </c>
      <c r="X39"/>
      <c r="Y39"/>
      <c r="Z39"/>
    </row>
    <row r="40" spans="3:147" x14ac:dyDescent="0.25">
      <c r="C40" s="2" t="s">
        <v>77</v>
      </c>
      <c r="D40" s="2" t="s">
        <v>41</v>
      </c>
      <c r="E40" s="2">
        <v>7</v>
      </c>
      <c r="F40" s="9">
        <v>43865</v>
      </c>
      <c r="X40"/>
      <c r="Y40"/>
      <c r="Z40"/>
    </row>
    <row r="41" spans="3:147" x14ac:dyDescent="0.25">
      <c r="C41" s="2" t="s">
        <v>87</v>
      </c>
      <c r="D41" s="2" t="s">
        <v>23</v>
      </c>
      <c r="E41" s="2">
        <v>7.5</v>
      </c>
      <c r="F41" s="9">
        <v>43847</v>
      </c>
      <c r="X41"/>
      <c r="Y41"/>
      <c r="Z41"/>
    </row>
    <row r="42" spans="3:147" x14ac:dyDescent="0.25">
      <c r="C42" s="2" t="s">
        <v>93</v>
      </c>
      <c r="D42" s="2" t="s">
        <v>29</v>
      </c>
      <c r="E42" s="2">
        <v>8</v>
      </c>
      <c r="F42" s="9">
        <v>43853</v>
      </c>
      <c r="X42"/>
      <c r="Y42"/>
      <c r="Z42"/>
    </row>
    <row r="43" spans="3:147" x14ac:dyDescent="0.25">
      <c r="C43" s="2" t="s">
        <v>81</v>
      </c>
      <c r="D43" s="2" t="s">
        <v>46</v>
      </c>
      <c r="E43" s="2">
        <v>8</v>
      </c>
      <c r="F43" s="9">
        <v>43870</v>
      </c>
      <c r="X43"/>
      <c r="Y43"/>
      <c r="Z43"/>
    </row>
    <row r="44" spans="3:147" x14ac:dyDescent="0.25">
      <c r="C44" s="2" t="s">
        <v>88</v>
      </c>
      <c r="D44" s="2" t="s">
        <v>24</v>
      </c>
      <c r="E44" s="2">
        <v>10</v>
      </c>
      <c r="F44" s="9">
        <v>43848</v>
      </c>
      <c r="X44"/>
      <c r="Y44"/>
      <c r="Z44"/>
    </row>
    <row r="45" spans="3:147" x14ac:dyDescent="0.25">
      <c r="C45" s="2" t="s">
        <v>84</v>
      </c>
      <c r="D45" s="2" t="s">
        <v>3</v>
      </c>
      <c r="E45" s="2">
        <v>10</v>
      </c>
      <c r="F45" s="9">
        <v>43873</v>
      </c>
      <c r="X45"/>
      <c r="Y45"/>
      <c r="Z45"/>
    </row>
    <row r="46" spans="3:147" x14ac:dyDescent="0.25">
      <c r="C46" s="2" t="s">
        <v>99</v>
      </c>
      <c r="D46" s="2" t="s">
        <v>62</v>
      </c>
      <c r="E46" s="2">
        <v>10</v>
      </c>
      <c r="F46" s="9">
        <v>43888</v>
      </c>
      <c r="X46"/>
      <c r="Y46"/>
      <c r="Z46"/>
    </row>
    <row r="47" spans="3:147" x14ac:dyDescent="0.25">
      <c r="C47" s="2" t="s">
        <v>82</v>
      </c>
      <c r="D47" s="2" t="s">
        <v>18</v>
      </c>
      <c r="E47" s="2">
        <v>12</v>
      </c>
      <c r="F47" s="9">
        <v>43842</v>
      </c>
      <c r="X47"/>
      <c r="Y47"/>
      <c r="Z47"/>
    </row>
    <row r="48" spans="3:147" x14ac:dyDescent="0.25">
      <c r="C48" s="2" t="s">
        <v>75</v>
      </c>
      <c r="D48" s="2" t="s">
        <v>39</v>
      </c>
      <c r="E48" s="2">
        <v>12</v>
      </c>
      <c r="F48" s="9">
        <v>43863</v>
      </c>
      <c r="X48"/>
      <c r="Y48"/>
      <c r="Z48"/>
    </row>
    <row r="49" spans="3:27" x14ac:dyDescent="0.25">
      <c r="C49" s="2" t="s">
        <v>72</v>
      </c>
      <c r="D49" s="2" t="s">
        <v>37</v>
      </c>
      <c r="E49" s="2">
        <v>15</v>
      </c>
      <c r="F49" s="9">
        <v>43861</v>
      </c>
      <c r="X49"/>
      <c r="Y49"/>
      <c r="Z49"/>
    </row>
    <row r="50" spans="3:27" x14ac:dyDescent="0.25">
      <c r="C50" s="2" t="s">
        <v>85</v>
      </c>
      <c r="D50" s="2" t="s">
        <v>49</v>
      </c>
      <c r="E50" s="2">
        <v>15</v>
      </c>
      <c r="F50" s="9">
        <v>43874</v>
      </c>
      <c r="X50"/>
      <c r="Y50"/>
      <c r="Z50"/>
    </row>
    <row r="51" spans="3:27" x14ac:dyDescent="0.25">
      <c r="C51" s="2" t="s">
        <v>89</v>
      </c>
      <c r="D51" s="2" t="s">
        <v>52</v>
      </c>
      <c r="E51" s="2">
        <v>15</v>
      </c>
      <c r="F51" s="9">
        <v>43878</v>
      </c>
      <c r="X51"/>
      <c r="Y51"/>
      <c r="Z51"/>
    </row>
    <row r="52" spans="3:27" x14ac:dyDescent="0.25">
      <c r="C52" s="2" t="s">
        <v>83</v>
      </c>
      <c r="D52" s="2" t="s">
        <v>19</v>
      </c>
      <c r="E52" s="2">
        <v>20</v>
      </c>
      <c r="F52" s="9">
        <v>43843</v>
      </c>
      <c r="X52"/>
      <c r="Y52"/>
      <c r="Z52"/>
    </row>
    <row r="53" spans="3:27" x14ac:dyDescent="0.25">
      <c r="C53" s="2" t="s">
        <v>99</v>
      </c>
      <c r="D53" s="2" t="s">
        <v>35</v>
      </c>
      <c r="E53" s="2">
        <v>20</v>
      </c>
      <c r="F53" s="9">
        <v>43859</v>
      </c>
      <c r="X53"/>
      <c r="Y53"/>
      <c r="Z53"/>
    </row>
    <row r="54" spans="3:27" x14ac:dyDescent="0.25">
      <c r="C54" s="2" t="s">
        <v>91</v>
      </c>
      <c r="D54" s="2" t="s">
        <v>63</v>
      </c>
      <c r="E54" s="2">
        <v>20</v>
      </c>
      <c r="F54" s="9">
        <v>43889</v>
      </c>
      <c r="X54"/>
      <c r="Y54"/>
      <c r="Z54"/>
    </row>
    <row r="55" spans="3:27" x14ac:dyDescent="0.25">
      <c r="C55" s="2" t="s">
        <v>74</v>
      </c>
      <c r="D55" s="2" t="s">
        <v>38</v>
      </c>
      <c r="E55" s="2">
        <v>25</v>
      </c>
      <c r="F55" s="9">
        <v>43862</v>
      </c>
      <c r="X55"/>
      <c r="Y55"/>
      <c r="Z55"/>
    </row>
    <row r="56" spans="3:27" x14ac:dyDescent="0.25">
      <c r="C56" s="2" t="s">
        <v>88</v>
      </c>
      <c r="D56" s="2" t="s">
        <v>2</v>
      </c>
      <c r="E56" s="2">
        <v>25</v>
      </c>
      <c r="F56" s="9">
        <v>43877</v>
      </c>
      <c r="X56"/>
      <c r="Y56"/>
      <c r="Z56"/>
    </row>
    <row r="57" spans="3:27" x14ac:dyDescent="0.25">
      <c r="C57" s="2" t="s">
        <v>92</v>
      </c>
      <c r="D57" s="2" t="s">
        <v>64</v>
      </c>
      <c r="E57" s="2">
        <v>30</v>
      </c>
      <c r="F57" s="9">
        <v>43890</v>
      </c>
      <c r="X57"/>
      <c r="Y57"/>
      <c r="Z57"/>
    </row>
    <row r="58" spans="3:27" x14ac:dyDescent="0.25">
      <c r="C58" s="4" t="s">
        <v>71</v>
      </c>
      <c r="D58" s="2" t="s">
        <v>36</v>
      </c>
      <c r="E58" s="2">
        <v>40</v>
      </c>
      <c r="F58" s="9">
        <v>43860</v>
      </c>
      <c r="X58"/>
      <c r="Y58"/>
      <c r="Z58"/>
    </row>
    <row r="59" spans="3:27" x14ac:dyDescent="0.25">
      <c r="C59" s="2" t="s">
        <v>96</v>
      </c>
      <c r="D59" s="2" t="s">
        <v>59</v>
      </c>
      <c r="E59" s="2">
        <v>40</v>
      </c>
      <c r="F59" s="9">
        <v>43885</v>
      </c>
      <c r="X59"/>
      <c r="Y59"/>
      <c r="Z59"/>
    </row>
    <row r="60" spans="3:27" x14ac:dyDescent="0.25">
      <c r="C60" s="2" t="s">
        <v>76</v>
      </c>
      <c r="D60" s="2" t="s">
        <v>40</v>
      </c>
      <c r="E60" s="2">
        <v>50</v>
      </c>
      <c r="F60" s="9">
        <v>43864</v>
      </c>
      <c r="X60"/>
      <c r="Y60"/>
      <c r="Z60"/>
    </row>
    <row r="61" spans="3:27" x14ac:dyDescent="0.25">
      <c r="C61" s="2" t="s">
        <v>97</v>
      </c>
      <c r="D61" s="2" t="s">
        <v>60</v>
      </c>
      <c r="E61" s="2">
        <v>80</v>
      </c>
      <c r="F61" s="9">
        <v>43886</v>
      </c>
      <c r="X61"/>
      <c r="Y61"/>
      <c r="Z61"/>
    </row>
    <row r="62" spans="3:27" x14ac:dyDescent="0.25">
      <c r="C62" s="2" t="s">
        <v>95</v>
      </c>
      <c r="D62" s="2" t="s">
        <v>58</v>
      </c>
      <c r="E62" s="2">
        <v>100</v>
      </c>
      <c r="F62" s="9">
        <v>43884</v>
      </c>
      <c r="X62"/>
      <c r="Y62"/>
      <c r="Z62"/>
    </row>
    <row r="63" spans="3:27" x14ac:dyDescent="0.25">
      <c r="C63" s="2" t="s">
        <v>98</v>
      </c>
      <c r="D63" s="2" t="s">
        <v>61</v>
      </c>
      <c r="E63" s="2">
        <v>120</v>
      </c>
      <c r="F63" s="9">
        <v>43887</v>
      </c>
      <c r="X63"/>
      <c r="Y63"/>
      <c r="Z63"/>
    </row>
    <row r="64" spans="3:27" x14ac:dyDescent="0.25">
      <c r="X64"/>
      <c r="Y64"/>
      <c r="Z64"/>
      <c r="AA64"/>
    </row>
    <row r="65" spans="24:27" x14ac:dyDescent="0.25">
      <c r="X65"/>
      <c r="Y65"/>
      <c r="Z65"/>
      <c r="AA65"/>
    </row>
    <row r="66" spans="24:27" x14ac:dyDescent="0.25">
      <c r="X66"/>
      <c r="Y66"/>
      <c r="Z66"/>
      <c r="AA66"/>
    </row>
    <row r="67" spans="24:27" x14ac:dyDescent="0.25">
      <c r="X67"/>
      <c r="Y67"/>
      <c r="Z67"/>
      <c r="AA67"/>
    </row>
    <row r="68" spans="24:27" x14ac:dyDescent="0.25">
      <c r="X68"/>
      <c r="Y68"/>
      <c r="Z68"/>
      <c r="AA68"/>
    </row>
    <row r="69" spans="24:27" x14ac:dyDescent="0.25">
      <c r="X69"/>
      <c r="Y69"/>
      <c r="Z69"/>
      <c r="AA69"/>
    </row>
    <row r="70" spans="24:27" x14ac:dyDescent="0.25">
      <c r="X70"/>
      <c r="Y70"/>
      <c r="Z70"/>
      <c r="AA70"/>
    </row>
    <row r="71" spans="24:27" x14ac:dyDescent="0.25">
      <c r="X71"/>
      <c r="Y71"/>
      <c r="Z71"/>
      <c r="AA71"/>
    </row>
    <row r="72" spans="24:27" x14ac:dyDescent="0.25">
      <c r="X72"/>
      <c r="Y72"/>
      <c r="Z72"/>
      <c r="AA72"/>
    </row>
    <row r="73" spans="24:27" x14ac:dyDescent="0.25">
      <c r="X73"/>
      <c r="Y73"/>
      <c r="Z73"/>
      <c r="AA73"/>
    </row>
    <row r="74" spans="24:27" x14ac:dyDescent="0.25">
      <c r="X74"/>
      <c r="Y74"/>
      <c r="Z74"/>
      <c r="AA74"/>
    </row>
    <row r="75" spans="24:27" x14ac:dyDescent="0.25">
      <c r="X75"/>
      <c r="Y75"/>
      <c r="Z75"/>
      <c r="AA75"/>
    </row>
    <row r="76" spans="24:27" x14ac:dyDescent="0.25">
      <c r="X76"/>
      <c r="Y76"/>
      <c r="Z76"/>
      <c r="AA76"/>
    </row>
    <row r="77" spans="24:27" x14ac:dyDescent="0.25">
      <c r="X77"/>
      <c r="Y77"/>
      <c r="Z77"/>
      <c r="AA77"/>
    </row>
    <row r="78" spans="24:27" x14ac:dyDescent="0.25">
      <c r="X78"/>
      <c r="Y78"/>
      <c r="Z78"/>
      <c r="AA78"/>
    </row>
    <row r="79" spans="24:27" x14ac:dyDescent="0.25">
      <c r="X79"/>
      <c r="Y79"/>
      <c r="Z79"/>
      <c r="AA79"/>
    </row>
    <row r="80" spans="24:27" x14ac:dyDescent="0.25">
      <c r="X80"/>
      <c r="Y80"/>
      <c r="Z80"/>
      <c r="AA80"/>
    </row>
    <row r="81" spans="24:27" x14ac:dyDescent="0.25">
      <c r="X81"/>
      <c r="Y81"/>
      <c r="Z81"/>
      <c r="AA81"/>
    </row>
    <row r="82" spans="24:27" x14ac:dyDescent="0.25">
      <c r="X82"/>
      <c r="Y82"/>
      <c r="Z82"/>
      <c r="AA82"/>
    </row>
    <row r="83" spans="24:27" x14ac:dyDescent="0.25">
      <c r="X83"/>
      <c r="Y83"/>
      <c r="Z83"/>
      <c r="AA83"/>
    </row>
    <row r="84" spans="24:27" x14ac:dyDescent="0.25">
      <c r="X84"/>
      <c r="Y84"/>
      <c r="Z84"/>
      <c r="AA84"/>
    </row>
    <row r="85" spans="24:27" x14ac:dyDescent="0.25">
      <c r="X85"/>
      <c r="Y85"/>
      <c r="Z85"/>
      <c r="AA85"/>
    </row>
    <row r="86" spans="24:27" x14ac:dyDescent="0.25">
      <c r="X86"/>
      <c r="Y86"/>
      <c r="Z86"/>
      <c r="AA86"/>
    </row>
    <row r="87" spans="24:27" x14ac:dyDescent="0.25">
      <c r="X87"/>
      <c r="Y87"/>
      <c r="Z87"/>
      <c r="AA87"/>
    </row>
    <row r="88" spans="24:27" x14ac:dyDescent="0.25">
      <c r="X88"/>
      <c r="Y88"/>
      <c r="Z88"/>
      <c r="AA88"/>
    </row>
    <row r="89" spans="24:27" x14ac:dyDescent="0.25">
      <c r="X89"/>
      <c r="Y89"/>
      <c r="Z89"/>
      <c r="AA89"/>
    </row>
    <row r="90" spans="24:27" x14ac:dyDescent="0.25">
      <c r="X90"/>
      <c r="Y90"/>
      <c r="Z90"/>
      <c r="AA90"/>
    </row>
    <row r="91" spans="24:27" x14ac:dyDescent="0.25">
      <c r="X91"/>
      <c r="Y91"/>
      <c r="Z91"/>
      <c r="AA91"/>
    </row>
    <row r="92" spans="24:27" x14ac:dyDescent="0.25">
      <c r="X92"/>
      <c r="Y92"/>
      <c r="Z92"/>
      <c r="AA92"/>
    </row>
    <row r="93" spans="24:27" x14ac:dyDescent="0.25">
      <c r="X93"/>
      <c r="Y93"/>
      <c r="Z93"/>
      <c r="AA93"/>
    </row>
    <row r="94" spans="24:27" x14ac:dyDescent="0.25">
      <c r="Y94"/>
      <c r="Z94"/>
      <c r="AA94"/>
    </row>
  </sheetData>
  <phoneticPr fontId="6" type="noConversion"/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289E-9A46-46DF-B537-FCC47C0FB0F6}">
  <dimension ref="A1:Z63"/>
  <sheetViews>
    <sheetView topLeftCell="E20" zoomScale="70" zoomScaleNormal="70" workbookViewId="0">
      <selection activeCell="AI50" sqref="AI50"/>
    </sheetView>
  </sheetViews>
  <sheetFormatPr defaultRowHeight="15" x14ac:dyDescent="0.25"/>
  <cols>
    <col min="1" max="1" width="18.140625" bestFit="1" customWidth="1"/>
    <col min="2" max="2" width="15.28515625" bestFit="1" customWidth="1"/>
    <col min="3" max="3" width="19.7109375" bestFit="1" customWidth="1"/>
    <col min="4" max="4" width="22.140625" bestFit="1" customWidth="1"/>
    <col min="5" max="5" width="11.7109375" bestFit="1" customWidth="1"/>
    <col min="6" max="6" width="20.140625" bestFit="1" customWidth="1"/>
    <col min="7" max="7" width="21.7109375" bestFit="1" customWidth="1"/>
    <col min="8" max="8" width="17.140625" bestFit="1" customWidth="1"/>
    <col min="9" max="9" width="7.85546875" customWidth="1"/>
    <col min="10" max="10" width="18.5703125" bestFit="1" customWidth="1"/>
    <col min="11" max="11" width="9.140625" customWidth="1"/>
    <col min="12" max="12" width="9.28515625" bestFit="1" customWidth="1"/>
    <col min="14" max="14" width="15" bestFit="1" customWidth="1"/>
    <col min="15" max="15" width="22.5703125" bestFit="1" customWidth="1"/>
    <col min="16" max="16" width="13.140625" bestFit="1" customWidth="1"/>
    <col min="17" max="17" width="16.85546875" bestFit="1" customWidth="1"/>
    <col min="25" max="25" width="22.85546875" bestFit="1" customWidth="1"/>
    <col min="26" max="26" width="16" bestFit="1" customWidth="1"/>
  </cols>
  <sheetData>
    <row r="1" spans="1:26" x14ac:dyDescent="0.25">
      <c r="A1" s="11" t="s">
        <v>110</v>
      </c>
    </row>
    <row r="2" spans="1:26" x14ac:dyDescent="0.25">
      <c r="B2" s="1" t="s">
        <v>111</v>
      </c>
      <c r="C2" s="1" t="s">
        <v>100</v>
      </c>
      <c r="D2" s="1" t="s">
        <v>116</v>
      </c>
      <c r="E2" s="15" t="s">
        <v>114</v>
      </c>
      <c r="F2" s="1" t="s">
        <v>112</v>
      </c>
      <c r="G2" s="1" t="s">
        <v>113</v>
      </c>
      <c r="H2" s="1" t="s">
        <v>278</v>
      </c>
      <c r="J2" s="12" t="s">
        <v>279</v>
      </c>
      <c r="L2" s="13" t="s">
        <v>280</v>
      </c>
      <c r="N2" s="8" t="s">
        <v>100</v>
      </c>
      <c r="O2" t="s">
        <v>180</v>
      </c>
      <c r="Y2" s="8" t="s">
        <v>107</v>
      </c>
      <c r="Z2" t="s">
        <v>281</v>
      </c>
    </row>
    <row r="3" spans="1:26" x14ac:dyDescent="0.25">
      <c r="B3" t="s">
        <v>117</v>
      </c>
      <c r="C3" t="s">
        <v>118</v>
      </c>
      <c r="D3" t="s">
        <v>119</v>
      </c>
      <c r="E3">
        <f t="shared" ref="E3:E34" si="0">VALUE(MID(L3, 2, LEN(L3)-1))</f>
        <v>25.99</v>
      </c>
      <c r="F3" s="9">
        <v>43499</v>
      </c>
      <c r="G3" s="9">
        <v>43505</v>
      </c>
      <c r="H3" s="14">
        <f t="shared" ref="H3:H34" si="1">E3+$J$3</f>
        <v>75.989999999999995</v>
      </c>
      <c r="J3">
        <v>50</v>
      </c>
      <c r="L3" t="s">
        <v>120</v>
      </c>
      <c r="Y3" s="10" t="s">
        <v>129</v>
      </c>
      <c r="Z3">
        <v>469.7</v>
      </c>
    </row>
    <row r="4" spans="1:26" x14ac:dyDescent="0.25">
      <c r="B4" t="s">
        <v>121</v>
      </c>
      <c r="C4" t="s">
        <v>122</v>
      </c>
      <c r="D4" t="s">
        <v>123</v>
      </c>
      <c r="E4">
        <f t="shared" si="0"/>
        <v>499.99</v>
      </c>
      <c r="F4" s="9">
        <v>43500</v>
      </c>
      <c r="G4" s="9">
        <v>43506</v>
      </c>
      <c r="H4" s="14">
        <f t="shared" si="1"/>
        <v>549.99</v>
      </c>
      <c r="L4" t="s">
        <v>124</v>
      </c>
      <c r="N4" s="8" t="s">
        <v>116</v>
      </c>
      <c r="O4" t="s">
        <v>281</v>
      </c>
      <c r="Y4" s="10" t="s">
        <v>144</v>
      </c>
      <c r="Z4">
        <v>392.47</v>
      </c>
    </row>
    <row r="5" spans="1:26" x14ac:dyDescent="0.25">
      <c r="B5" t="s">
        <v>125</v>
      </c>
      <c r="C5" t="s">
        <v>126</v>
      </c>
      <c r="D5" t="s">
        <v>127</v>
      </c>
      <c r="E5">
        <f t="shared" si="0"/>
        <v>29.95</v>
      </c>
      <c r="F5" s="9">
        <v>43501</v>
      </c>
      <c r="G5" s="9">
        <v>43507</v>
      </c>
      <c r="H5" s="14">
        <f t="shared" si="1"/>
        <v>79.95</v>
      </c>
      <c r="L5" t="s">
        <v>128</v>
      </c>
      <c r="N5" t="s">
        <v>231</v>
      </c>
      <c r="O5" s="14">
        <v>89.95</v>
      </c>
      <c r="Y5" s="10" t="s">
        <v>117</v>
      </c>
      <c r="Z5">
        <v>467.86</v>
      </c>
    </row>
    <row r="6" spans="1:26" x14ac:dyDescent="0.25">
      <c r="B6" t="s">
        <v>129</v>
      </c>
      <c r="C6" t="s">
        <v>130</v>
      </c>
      <c r="D6" t="s">
        <v>131</v>
      </c>
      <c r="E6">
        <f t="shared" si="0"/>
        <v>49.5</v>
      </c>
      <c r="F6" s="9">
        <v>43502</v>
      </c>
      <c r="G6" s="9">
        <v>43508</v>
      </c>
      <c r="H6" s="14">
        <f t="shared" si="1"/>
        <v>99.5</v>
      </c>
      <c r="L6" t="s">
        <v>132</v>
      </c>
      <c r="N6" t="s">
        <v>181</v>
      </c>
      <c r="O6" s="14">
        <v>54.95</v>
      </c>
      <c r="Y6" s="10" t="s">
        <v>121</v>
      </c>
      <c r="Z6">
        <v>2457.3900000000003</v>
      </c>
    </row>
    <row r="7" spans="1:26" x14ac:dyDescent="0.25">
      <c r="B7" t="s">
        <v>115</v>
      </c>
      <c r="C7" t="s">
        <v>133</v>
      </c>
      <c r="D7" t="s">
        <v>134</v>
      </c>
      <c r="E7">
        <f t="shared" si="0"/>
        <v>12.99</v>
      </c>
      <c r="F7" s="9">
        <v>43503</v>
      </c>
      <c r="G7" s="9">
        <v>43509</v>
      </c>
      <c r="H7" s="14">
        <f t="shared" si="1"/>
        <v>62.99</v>
      </c>
      <c r="L7" t="s">
        <v>135</v>
      </c>
      <c r="N7" t="s">
        <v>275</v>
      </c>
      <c r="O7" s="14">
        <v>39.950000000000003</v>
      </c>
      <c r="Y7" s="10" t="s">
        <v>140</v>
      </c>
      <c r="Z7">
        <v>2064</v>
      </c>
    </row>
    <row r="8" spans="1:26" x14ac:dyDescent="0.25">
      <c r="B8" t="s">
        <v>136</v>
      </c>
      <c r="C8" t="s">
        <v>137</v>
      </c>
      <c r="D8" t="s">
        <v>138</v>
      </c>
      <c r="E8">
        <f t="shared" si="0"/>
        <v>19.95</v>
      </c>
      <c r="F8" s="9">
        <v>43504</v>
      </c>
      <c r="G8" s="9">
        <v>43510</v>
      </c>
      <c r="H8" s="14">
        <f t="shared" si="1"/>
        <v>69.95</v>
      </c>
      <c r="L8" t="s">
        <v>139</v>
      </c>
      <c r="N8" t="s">
        <v>101</v>
      </c>
      <c r="O8" s="14">
        <v>184.85000000000002</v>
      </c>
      <c r="Y8" s="10" t="s">
        <v>125</v>
      </c>
      <c r="Z8">
        <v>514.15</v>
      </c>
    </row>
    <row r="9" spans="1:26" x14ac:dyDescent="0.25">
      <c r="B9" t="s">
        <v>140</v>
      </c>
      <c r="C9" t="s">
        <v>141</v>
      </c>
      <c r="D9" t="s">
        <v>142</v>
      </c>
      <c r="E9">
        <f t="shared" si="0"/>
        <v>599</v>
      </c>
      <c r="F9" s="9">
        <v>43505</v>
      </c>
      <c r="G9" s="9">
        <v>43511</v>
      </c>
      <c r="H9" s="14">
        <f t="shared" si="1"/>
        <v>649</v>
      </c>
      <c r="L9" t="s">
        <v>143</v>
      </c>
      <c r="Y9" s="10" t="s">
        <v>152</v>
      </c>
      <c r="Z9">
        <v>2314</v>
      </c>
    </row>
    <row r="10" spans="1:26" x14ac:dyDescent="0.25">
      <c r="B10" t="s">
        <v>144</v>
      </c>
      <c r="C10" t="s">
        <v>145</v>
      </c>
      <c r="D10" t="s">
        <v>146</v>
      </c>
      <c r="E10">
        <f t="shared" si="0"/>
        <v>14.5</v>
      </c>
      <c r="F10" s="9">
        <v>43506</v>
      </c>
      <c r="G10" s="9">
        <v>43512</v>
      </c>
      <c r="H10" s="14">
        <f t="shared" si="1"/>
        <v>64.5</v>
      </c>
      <c r="L10" t="s">
        <v>147</v>
      </c>
      <c r="Y10" s="10" t="s">
        <v>148</v>
      </c>
      <c r="Z10">
        <v>622.82000000000005</v>
      </c>
    </row>
    <row r="11" spans="1:26" x14ac:dyDescent="0.25">
      <c r="B11" t="s">
        <v>148</v>
      </c>
      <c r="C11" t="s">
        <v>149</v>
      </c>
      <c r="D11" t="s">
        <v>150</v>
      </c>
      <c r="E11">
        <f t="shared" si="0"/>
        <v>34.99</v>
      </c>
      <c r="F11" s="9">
        <v>43507</v>
      </c>
      <c r="G11" s="9">
        <v>43513</v>
      </c>
      <c r="H11" s="14">
        <f t="shared" si="1"/>
        <v>84.990000000000009</v>
      </c>
      <c r="L11" t="s">
        <v>151</v>
      </c>
      <c r="Y11" s="10" t="s">
        <v>136</v>
      </c>
      <c r="Z11">
        <v>532.4</v>
      </c>
    </row>
    <row r="12" spans="1:26" x14ac:dyDescent="0.25">
      <c r="B12" t="s">
        <v>152</v>
      </c>
      <c r="C12" t="s">
        <v>153</v>
      </c>
      <c r="D12" t="s">
        <v>154</v>
      </c>
      <c r="E12">
        <f t="shared" si="0"/>
        <v>299</v>
      </c>
      <c r="F12" s="9">
        <v>43508</v>
      </c>
      <c r="G12" s="9">
        <v>43514</v>
      </c>
      <c r="H12" s="14">
        <f t="shared" si="1"/>
        <v>349</v>
      </c>
      <c r="L12" t="s">
        <v>155</v>
      </c>
      <c r="Y12" s="10" t="s">
        <v>115</v>
      </c>
      <c r="Z12">
        <v>363.96</v>
      </c>
    </row>
    <row r="13" spans="1:26" x14ac:dyDescent="0.25">
      <c r="B13" t="s">
        <v>117</v>
      </c>
      <c r="C13" t="s">
        <v>156</v>
      </c>
      <c r="D13" t="s">
        <v>157</v>
      </c>
      <c r="E13">
        <f t="shared" si="0"/>
        <v>39.99</v>
      </c>
      <c r="F13" s="9">
        <v>43509</v>
      </c>
      <c r="G13" s="9">
        <v>43515</v>
      </c>
      <c r="H13" s="14">
        <f t="shared" si="1"/>
        <v>89.990000000000009</v>
      </c>
      <c r="L13" t="s">
        <v>158</v>
      </c>
      <c r="Y13" s="10" t="s">
        <v>282</v>
      </c>
    </row>
    <row r="14" spans="1:26" x14ac:dyDescent="0.25">
      <c r="B14" t="s">
        <v>121</v>
      </c>
      <c r="C14" t="s">
        <v>159</v>
      </c>
      <c r="D14" t="s">
        <v>160</v>
      </c>
      <c r="E14">
        <f t="shared" si="0"/>
        <v>79.95</v>
      </c>
      <c r="F14" s="9">
        <v>43510</v>
      </c>
      <c r="G14" s="9">
        <v>43516</v>
      </c>
      <c r="H14" s="14">
        <f t="shared" si="1"/>
        <v>129.94999999999999</v>
      </c>
      <c r="L14" t="s">
        <v>161</v>
      </c>
      <c r="Y14" s="10" t="s">
        <v>101</v>
      </c>
      <c r="Z14">
        <v>10198.749999999998</v>
      </c>
    </row>
    <row r="15" spans="1:26" x14ac:dyDescent="0.25">
      <c r="B15" t="s">
        <v>125</v>
      </c>
      <c r="C15" t="s">
        <v>162</v>
      </c>
      <c r="D15" t="s">
        <v>163</v>
      </c>
      <c r="E15">
        <f t="shared" si="0"/>
        <v>19.5</v>
      </c>
      <c r="F15" s="9">
        <v>43511</v>
      </c>
      <c r="G15" s="9">
        <v>43517</v>
      </c>
      <c r="H15" s="14">
        <f t="shared" si="1"/>
        <v>69.5</v>
      </c>
      <c r="L15" t="s">
        <v>164</v>
      </c>
    </row>
    <row r="16" spans="1:26" x14ac:dyDescent="0.25">
      <c r="B16" t="s">
        <v>129</v>
      </c>
      <c r="C16" t="s">
        <v>165</v>
      </c>
      <c r="D16" t="s">
        <v>166</v>
      </c>
      <c r="E16">
        <f t="shared" si="0"/>
        <v>12.75</v>
      </c>
      <c r="F16" s="9">
        <v>43512</v>
      </c>
      <c r="G16" s="9">
        <v>43518</v>
      </c>
      <c r="H16" s="14">
        <f t="shared" si="1"/>
        <v>62.75</v>
      </c>
      <c r="L16" t="s">
        <v>167</v>
      </c>
    </row>
    <row r="17" spans="2:12" x14ac:dyDescent="0.25">
      <c r="B17" t="s">
        <v>115</v>
      </c>
      <c r="C17" t="s">
        <v>168</v>
      </c>
      <c r="D17" t="s">
        <v>169</v>
      </c>
      <c r="E17">
        <f t="shared" si="0"/>
        <v>9.99</v>
      </c>
      <c r="F17" s="9">
        <v>43513</v>
      </c>
      <c r="G17" s="9">
        <v>43519</v>
      </c>
      <c r="H17" s="14">
        <f t="shared" si="1"/>
        <v>59.99</v>
      </c>
      <c r="L17" t="s">
        <v>170</v>
      </c>
    </row>
    <row r="18" spans="2:12" x14ac:dyDescent="0.25">
      <c r="B18" t="s">
        <v>136</v>
      </c>
      <c r="C18" t="s">
        <v>171</v>
      </c>
      <c r="D18" t="s">
        <v>172</v>
      </c>
      <c r="E18">
        <f t="shared" si="0"/>
        <v>24.5</v>
      </c>
      <c r="F18" s="9">
        <v>43514</v>
      </c>
      <c r="G18" s="9">
        <v>43520</v>
      </c>
      <c r="H18" s="14">
        <f t="shared" si="1"/>
        <v>74.5</v>
      </c>
      <c r="L18" t="s">
        <v>173</v>
      </c>
    </row>
    <row r="19" spans="2:12" x14ac:dyDescent="0.25">
      <c r="B19" t="s">
        <v>140</v>
      </c>
      <c r="C19" t="s">
        <v>174</v>
      </c>
      <c r="D19" t="s">
        <v>175</v>
      </c>
      <c r="E19">
        <f t="shared" si="0"/>
        <v>149</v>
      </c>
      <c r="F19" s="9">
        <v>43515</v>
      </c>
      <c r="G19" s="9">
        <v>43521</v>
      </c>
      <c r="H19" s="14">
        <f t="shared" si="1"/>
        <v>199</v>
      </c>
      <c r="L19" t="s">
        <v>176</v>
      </c>
    </row>
    <row r="20" spans="2:12" x14ac:dyDescent="0.25">
      <c r="B20" t="s">
        <v>144</v>
      </c>
      <c r="C20" t="s">
        <v>177</v>
      </c>
      <c r="D20" t="s">
        <v>178</v>
      </c>
      <c r="E20">
        <f t="shared" si="0"/>
        <v>16.989999999999998</v>
      </c>
      <c r="F20" s="9">
        <v>43516</v>
      </c>
      <c r="G20" s="9">
        <v>43522</v>
      </c>
      <c r="H20" s="14">
        <f t="shared" si="1"/>
        <v>66.989999999999995</v>
      </c>
      <c r="L20" t="s">
        <v>179</v>
      </c>
    </row>
    <row r="21" spans="2:12" x14ac:dyDescent="0.25">
      <c r="B21" t="s">
        <v>148</v>
      </c>
      <c r="C21" t="s">
        <v>180</v>
      </c>
      <c r="D21" t="s">
        <v>181</v>
      </c>
      <c r="E21">
        <f t="shared" si="0"/>
        <v>54.95</v>
      </c>
      <c r="F21" s="9">
        <v>43517</v>
      </c>
      <c r="G21" s="9">
        <v>43523</v>
      </c>
      <c r="H21" s="14">
        <f t="shared" si="1"/>
        <v>104.95</v>
      </c>
      <c r="L21" t="s">
        <v>182</v>
      </c>
    </row>
    <row r="22" spans="2:12" x14ac:dyDescent="0.25">
      <c r="B22" t="s">
        <v>152</v>
      </c>
      <c r="C22" t="s">
        <v>183</v>
      </c>
      <c r="D22" t="s">
        <v>184</v>
      </c>
      <c r="E22">
        <f t="shared" si="0"/>
        <v>89</v>
      </c>
      <c r="F22" s="9">
        <v>43518</v>
      </c>
      <c r="G22" s="9">
        <v>43524</v>
      </c>
      <c r="H22" s="14">
        <f t="shared" si="1"/>
        <v>139</v>
      </c>
      <c r="L22" t="s">
        <v>185</v>
      </c>
    </row>
    <row r="23" spans="2:12" x14ac:dyDescent="0.25">
      <c r="B23" t="s">
        <v>117</v>
      </c>
      <c r="C23" t="s">
        <v>186</v>
      </c>
      <c r="D23" t="s">
        <v>187</v>
      </c>
      <c r="E23">
        <f t="shared" si="0"/>
        <v>14.95</v>
      </c>
      <c r="F23" s="9">
        <v>43519</v>
      </c>
      <c r="G23" s="9">
        <v>43525</v>
      </c>
      <c r="H23" s="14">
        <f t="shared" si="1"/>
        <v>64.95</v>
      </c>
      <c r="L23" t="s">
        <v>188</v>
      </c>
    </row>
    <row r="24" spans="2:12" x14ac:dyDescent="0.25">
      <c r="B24" t="s">
        <v>121</v>
      </c>
      <c r="C24" t="s">
        <v>189</v>
      </c>
      <c r="D24" t="s">
        <v>190</v>
      </c>
      <c r="E24">
        <f t="shared" si="0"/>
        <v>29.5</v>
      </c>
      <c r="F24" s="9">
        <v>43520</v>
      </c>
      <c r="G24" s="9">
        <v>43526</v>
      </c>
      <c r="H24" s="14">
        <f t="shared" si="1"/>
        <v>79.5</v>
      </c>
      <c r="L24" t="s">
        <v>191</v>
      </c>
    </row>
    <row r="25" spans="2:12" x14ac:dyDescent="0.25">
      <c r="B25" t="s">
        <v>125</v>
      </c>
      <c r="C25" t="s">
        <v>192</v>
      </c>
      <c r="D25" t="s">
        <v>193</v>
      </c>
      <c r="E25">
        <f t="shared" si="0"/>
        <v>16.75</v>
      </c>
      <c r="F25" s="9">
        <v>43521</v>
      </c>
      <c r="G25" s="9">
        <v>43527</v>
      </c>
      <c r="H25" s="14">
        <f t="shared" si="1"/>
        <v>66.75</v>
      </c>
      <c r="L25" t="s">
        <v>194</v>
      </c>
    </row>
    <row r="26" spans="2:12" x14ac:dyDescent="0.25">
      <c r="B26" t="s">
        <v>129</v>
      </c>
      <c r="C26" t="s">
        <v>195</v>
      </c>
      <c r="D26" t="s">
        <v>196</v>
      </c>
      <c r="E26">
        <f t="shared" si="0"/>
        <v>22.5</v>
      </c>
      <c r="F26" s="9">
        <v>43522</v>
      </c>
      <c r="G26" s="9">
        <v>43528</v>
      </c>
      <c r="H26" s="14">
        <f t="shared" si="1"/>
        <v>72.5</v>
      </c>
      <c r="L26" t="s">
        <v>197</v>
      </c>
    </row>
    <row r="27" spans="2:12" x14ac:dyDescent="0.25">
      <c r="B27" t="s">
        <v>115</v>
      </c>
      <c r="C27" t="s">
        <v>198</v>
      </c>
      <c r="D27" t="s">
        <v>199</v>
      </c>
      <c r="E27">
        <f t="shared" si="0"/>
        <v>6.99</v>
      </c>
      <c r="F27" s="9">
        <v>43523</v>
      </c>
      <c r="G27" s="9">
        <v>43529</v>
      </c>
      <c r="H27" s="14">
        <f t="shared" si="1"/>
        <v>56.99</v>
      </c>
      <c r="L27" t="s">
        <v>200</v>
      </c>
    </row>
    <row r="28" spans="2:12" x14ac:dyDescent="0.25">
      <c r="B28" t="s">
        <v>136</v>
      </c>
      <c r="C28" t="s">
        <v>201</v>
      </c>
      <c r="D28" t="s">
        <v>202</v>
      </c>
      <c r="E28">
        <f t="shared" si="0"/>
        <v>19.95</v>
      </c>
      <c r="F28" s="9">
        <v>43524</v>
      </c>
      <c r="G28" s="9">
        <v>43530</v>
      </c>
      <c r="H28" s="14">
        <f t="shared" si="1"/>
        <v>69.95</v>
      </c>
      <c r="L28" t="s">
        <v>139</v>
      </c>
    </row>
    <row r="29" spans="2:12" x14ac:dyDescent="0.25">
      <c r="B29" t="s">
        <v>140</v>
      </c>
      <c r="C29" t="s">
        <v>203</v>
      </c>
      <c r="D29" t="s">
        <v>204</v>
      </c>
      <c r="E29">
        <f t="shared" si="0"/>
        <v>249</v>
      </c>
      <c r="F29" s="9">
        <v>43525</v>
      </c>
      <c r="G29" s="9">
        <v>43531</v>
      </c>
      <c r="H29" s="14">
        <f t="shared" si="1"/>
        <v>299</v>
      </c>
      <c r="L29" t="s">
        <v>205</v>
      </c>
    </row>
    <row r="30" spans="2:12" x14ac:dyDescent="0.25">
      <c r="B30" t="s">
        <v>144</v>
      </c>
      <c r="C30" t="s">
        <v>145</v>
      </c>
      <c r="D30" t="s">
        <v>206</v>
      </c>
      <c r="E30">
        <f t="shared" si="0"/>
        <v>12.5</v>
      </c>
      <c r="F30" s="9">
        <v>43526</v>
      </c>
      <c r="G30" s="9">
        <v>43532</v>
      </c>
      <c r="H30" s="14">
        <f t="shared" si="1"/>
        <v>62.5</v>
      </c>
      <c r="L30" t="s">
        <v>207</v>
      </c>
    </row>
    <row r="31" spans="2:12" x14ac:dyDescent="0.25">
      <c r="B31" t="s">
        <v>148</v>
      </c>
      <c r="C31" t="s">
        <v>208</v>
      </c>
      <c r="D31" t="s">
        <v>209</v>
      </c>
      <c r="E31">
        <f t="shared" si="0"/>
        <v>79.989999999999995</v>
      </c>
      <c r="F31" s="9">
        <v>43527</v>
      </c>
      <c r="G31" s="9">
        <v>43533</v>
      </c>
      <c r="H31" s="14">
        <f t="shared" si="1"/>
        <v>129.99</v>
      </c>
      <c r="L31" t="s">
        <v>210</v>
      </c>
    </row>
    <row r="32" spans="2:12" x14ac:dyDescent="0.25">
      <c r="B32" t="s">
        <v>152</v>
      </c>
      <c r="C32" t="s">
        <v>211</v>
      </c>
      <c r="D32" t="s">
        <v>212</v>
      </c>
      <c r="E32">
        <f t="shared" si="0"/>
        <v>349</v>
      </c>
      <c r="F32" s="9">
        <v>43528</v>
      </c>
      <c r="G32" s="9">
        <v>43534</v>
      </c>
      <c r="H32" s="14">
        <f t="shared" si="1"/>
        <v>399</v>
      </c>
      <c r="L32" t="s">
        <v>213</v>
      </c>
    </row>
    <row r="33" spans="2:12" x14ac:dyDescent="0.25">
      <c r="B33" t="s">
        <v>117</v>
      </c>
      <c r="C33" t="s">
        <v>214</v>
      </c>
      <c r="D33" t="s">
        <v>215</v>
      </c>
      <c r="E33">
        <f t="shared" si="0"/>
        <v>34.99</v>
      </c>
      <c r="F33" s="9">
        <v>43529</v>
      </c>
      <c r="G33" s="9">
        <v>43535</v>
      </c>
      <c r="H33" s="14">
        <f t="shared" si="1"/>
        <v>84.990000000000009</v>
      </c>
      <c r="L33" t="s">
        <v>151</v>
      </c>
    </row>
    <row r="34" spans="2:12" x14ac:dyDescent="0.25">
      <c r="B34" t="s">
        <v>121</v>
      </c>
      <c r="C34" t="s">
        <v>216</v>
      </c>
      <c r="D34" t="s">
        <v>217</v>
      </c>
      <c r="E34">
        <f t="shared" si="0"/>
        <v>599</v>
      </c>
      <c r="F34" s="9">
        <v>43530</v>
      </c>
      <c r="G34" s="9">
        <v>43536</v>
      </c>
      <c r="H34" s="14">
        <f t="shared" si="1"/>
        <v>649</v>
      </c>
      <c r="L34" t="s">
        <v>143</v>
      </c>
    </row>
    <row r="35" spans="2:12" x14ac:dyDescent="0.25">
      <c r="B35" t="s">
        <v>125</v>
      </c>
      <c r="C35" t="s">
        <v>218</v>
      </c>
      <c r="D35" t="s">
        <v>219</v>
      </c>
      <c r="E35">
        <f t="shared" ref="E35:E62" si="2">VALUE(MID(L35, 2, LEN(L35)-1))</f>
        <v>45.5</v>
      </c>
      <c r="F35" s="9">
        <v>43531</v>
      </c>
      <c r="G35" s="9">
        <v>43537</v>
      </c>
      <c r="H35" s="14">
        <f t="shared" ref="H35:H62" si="3">E35+$J$3</f>
        <v>95.5</v>
      </c>
      <c r="L35" t="s">
        <v>220</v>
      </c>
    </row>
    <row r="36" spans="2:12" x14ac:dyDescent="0.25">
      <c r="B36" t="s">
        <v>129</v>
      </c>
      <c r="C36" t="s">
        <v>221</v>
      </c>
      <c r="D36" t="s">
        <v>222</v>
      </c>
      <c r="E36">
        <f t="shared" si="2"/>
        <v>39.950000000000003</v>
      </c>
      <c r="F36" s="9">
        <v>43532</v>
      </c>
      <c r="G36" s="9">
        <v>43538</v>
      </c>
      <c r="H36" s="14">
        <f t="shared" si="3"/>
        <v>89.95</v>
      </c>
      <c r="L36" t="s">
        <v>223</v>
      </c>
    </row>
    <row r="37" spans="2:12" x14ac:dyDescent="0.25">
      <c r="B37" t="s">
        <v>115</v>
      </c>
      <c r="C37" t="s">
        <v>224</v>
      </c>
      <c r="D37" t="s">
        <v>225</v>
      </c>
      <c r="E37">
        <f t="shared" si="2"/>
        <v>14.5</v>
      </c>
      <c r="F37" s="9">
        <v>43533</v>
      </c>
      <c r="G37" s="9">
        <v>43539</v>
      </c>
      <c r="H37" s="14">
        <f t="shared" si="3"/>
        <v>64.5</v>
      </c>
      <c r="L37" t="s">
        <v>147</v>
      </c>
    </row>
    <row r="38" spans="2:12" x14ac:dyDescent="0.25">
      <c r="B38" t="s">
        <v>136</v>
      </c>
      <c r="C38" t="s">
        <v>171</v>
      </c>
      <c r="D38" t="s">
        <v>226</v>
      </c>
      <c r="E38">
        <f t="shared" si="2"/>
        <v>89</v>
      </c>
      <c r="F38" s="9">
        <v>43534</v>
      </c>
      <c r="G38" s="9">
        <v>43540</v>
      </c>
      <c r="H38" s="14">
        <f t="shared" si="3"/>
        <v>139</v>
      </c>
      <c r="L38" t="s">
        <v>185</v>
      </c>
    </row>
    <row r="39" spans="2:12" x14ac:dyDescent="0.25">
      <c r="B39" t="s">
        <v>140</v>
      </c>
      <c r="C39" t="s">
        <v>227</v>
      </c>
      <c r="D39" t="s">
        <v>228</v>
      </c>
      <c r="E39">
        <f t="shared" si="2"/>
        <v>189</v>
      </c>
      <c r="F39" s="9">
        <v>43535</v>
      </c>
      <c r="G39" s="9">
        <v>43541</v>
      </c>
      <c r="H39" s="14">
        <f t="shared" si="3"/>
        <v>239</v>
      </c>
      <c r="L39" t="s">
        <v>229</v>
      </c>
    </row>
    <row r="40" spans="2:12" x14ac:dyDescent="0.25">
      <c r="B40" t="s">
        <v>144</v>
      </c>
      <c r="C40" t="s">
        <v>177</v>
      </c>
      <c r="D40" t="s">
        <v>146</v>
      </c>
      <c r="E40">
        <f t="shared" si="2"/>
        <v>17.989999999999998</v>
      </c>
      <c r="F40" s="9">
        <v>43536</v>
      </c>
      <c r="G40" s="9">
        <v>43542</v>
      </c>
      <c r="H40" s="14">
        <f t="shared" si="3"/>
        <v>67.989999999999995</v>
      </c>
      <c r="L40" t="s">
        <v>230</v>
      </c>
    </row>
    <row r="41" spans="2:12" x14ac:dyDescent="0.25">
      <c r="B41" t="s">
        <v>148</v>
      </c>
      <c r="C41" t="s">
        <v>180</v>
      </c>
      <c r="D41" t="s">
        <v>231</v>
      </c>
      <c r="E41">
        <f t="shared" si="2"/>
        <v>89.95</v>
      </c>
      <c r="F41" s="9">
        <v>43537</v>
      </c>
      <c r="G41" s="9">
        <v>43543</v>
      </c>
      <c r="H41" s="14">
        <f t="shared" si="3"/>
        <v>139.94999999999999</v>
      </c>
      <c r="L41" t="s">
        <v>232</v>
      </c>
    </row>
    <row r="42" spans="2:12" x14ac:dyDescent="0.25">
      <c r="B42" t="s">
        <v>152</v>
      </c>
      <c r="C42" t="s">
        <v>233</v>
      </c>
      <c r="D42" t="s">
        <v>234</v>
      </c>
      <c r="E42">
        <f t="shared" si="2"/>
        <v>999</v>
      </c>
      <c r="F42" s="9">
        <v>43538</v>
      </c>
      <c r="G42" s="9">
        <v>43544</v>
      </c>
      <c r="H42" s="14">
        <f t="shared" si="3"/>
        <v>1049</v>
      </c>
      <c r="L42" t="s">
        <v>235</v>
      </c>
    </row>
    <row r="43" spans="2:12" x14ac:dyDescent="0.25">
      <c r="B43" t="s">
        <v>117</v>
      </c>
      <c r="C43" t="s">
        <v>236</v>
      </c>
      <c r="D43" t="s">
        <v>237</v>
      </c>
      <c r="E43">
        <f t="shared" si="2"/>
        <v>21.95</v>
      </c>
      <c r="F43" s="9">
        <v>43539</v>
      </c>
      <c r="G43" s="9">
        <v>43545</v>
      </c>
      <c r="H43" s="14">
        <f t="shared" si="3"/>
        <v>71.95</v>
      </c>
      <c r="L43" t="s">
        <v>238</v>
      </c>
    </row>
    <row r="44" spans="2:12" x14ac:dyDescent="0.25">
      <c r="B44" t="s">
        <v>121</v>
      </c>
      <c r="C44" t="s">
        <v>189</v>
      </c>
      <c r="D44" t="s">
        <v>239</v>
      </c>
      <c r="E44">
        <f t="shared" si="2"/>
        <v>49.95</v>
      </c>
      <c r="F44" s="9">
        <v>43540</v>
      </c>
      <c r="G44" s="9">
        <v>43546</v>
      </c>
      <c r="H44" s="14">
        <f t="shared" si="3"/>
        <v>99.95</v>
      </c>
      <c r="L44" t="s">
        <v>240</v>
      </c>
    </row>
    <row r="45" spans="2:12" x14ac:dyDescent="0.25">
      <c r="B45" t="s">
        <v>125</v>
      </c>
      <c r="C45" t="s">
        <v>241</v>
      </c>
      <c r="D45" t="s">
        <v>242</v>
      </c>
      <c r="E45">
        <f t="shared" si="2"/>
        <v>32.5</v>
      </c>
      <c r="F45" s="9">
        <v>43541</v>
      </c>
      <c r="G45" s="9">
        <v>43547</v>
      </c>
      <c r="H45" s="14">
        <f t="shared" si="3"/>
        <v>82.5</v>
      </c>
      <c r="L45" t="s">
        <v>243</v>
      </c>
    </row>
    <row r="46" spans="2:12" x14ac:dyDescent="0.25">
      <c r="B46" t="s">
        <v>129</v>
      </c>
      <c r="C46" t="s">
        <v>244</v>
      </c>
      <c r="D46" t="s">
        <v>245</v>
      </c>
      <c r="E46">
        <f t="shared" si="2"/>
        <v>15.25</v>
      </c>
      <c r="F46" s="9">
        <v>43542</v>
      </c>
      <c r="G46" s="9">
        <v>43548</v>
      </c>
      <c r="H46" s="14">
        <f t="shared" si="3"/>
        <v>65.25</v>
      </c>
      <c r="L46" t="s">
        <v>246</v>
      </c>
    </row>
    <row r="47" spans="2:12" x14ac:dyDescent="0.25">
      <c r="B47" t="s">
        <v>115</v>
      </c>
      <c r="C47" t="s">
        <v>247</v>
      </c>
      <c r="D47" t="s">
        <v>248</v>
      </c>
      <c r="E47">
        <f t="shared" si="2"/>
        <v>8.99</v>
      </c>
      <c r="F47" s="9">
        <v>43543</v>
      </c>
      <c r="G47" s="9">
        <v>43549</v>
      </c>
      <c r="H47" s="14">
        <f t="shared" si="3"/>
        <v>58.99</v>
      </c>
      <c r="L47" t="s">
        <v>249</v>
      </c>
    </row>
    <row r="48" spans="2:12" x14ac:dyDescent="0.25">
      <c r="B48" t="s">
        <v>136</v>
      </c>
      <c r="C48" t="s">
        <v>201</v>
      </c>
      <c r="D48" t="s">
        <v>250</v>
      </c>
      <c r="E48">
        <f t="shared" si="2"/>
        <v>54.5</v>
      </c>
      <c r="F48" s="9">
        <v>43544</v>
      </c>
      <c r="G48" s="9">
        <v>43550</v>
      </c>
      <c r="H48" s="14">
        <f t="shared" si="3"/>
        <v>104.5</v>
      </c>
      <c r="L48" t="s">
        <v>251</v>
      </c>
    </row>
    <row r="49" spans="2:12" x14ac:dyDescent="0.25">
      <c r="B49" t="s">
        <v>140</v>
      </c>
      <c r="C49" t="s">
        <v>174</v>
      </c>
      <c r="D49" t="s">
        <v>252</v>
      </c>
      <c r="E49">
        <f t="shared" si="2"/>
        <v>179</v>
      </c>
      <c r="F49" s="9">
        <v>43545</v>
      </c>
      <c r="G49" s="9">
        <v>43551</v>
      </c>
      <c r="H49" s="14">
        <f t="shared" si="3"/>
        <v>229</v>
      </c>
      <c r="L49" t="s">
        <v>253</v>
      </c>
    </row>
    <row r="50" spans="2:12" x14ac:dyDescent="0.25">
      <c r="B50" t="s">
        <v>144</v>
      </c>
      <c r="C50" t="s">
        <v>145</v>
      </c>
      <c r="D50" t="s">
        <v>254</v>
      </c>
      <c r="E50">
        <f t="shared" si="2"/>
        <v>14.5</v>
      </c>
      <c r="F50" s="9">
        <v>43546</v>
      </c>
      <c r="G50" s="9">
        <v>43552</v>
      </c>
      <c r="H50" s="14">
        <f t="shared" si="3"/>
        <v>64.5</v>
      </c>
      <c r="L50" t="s">
        <v>147</v>
      </c>
    </row>
    <row r="51" spans="2:12" x14ac:dyDescent="0.25">
      <c r="B51" t="s">
        <v>148</v>
      </c>
      <c r="C51" t="s">
        <v>149</v>
      </c>
      <c r="D51" t="s">
        <v>255</v>
      </c>
      <c r="E51">
        <f t="shared" si="2"/>
        <v>22.99</v>
      </c>
      <c r="F51" s="9">
        <v>43547</v>
      </c>
      <c r="G51" s="9">
        <v>43553</v>
      </c>
      <c r="H51" s="14">
        <f t="shared" si="3"/>
        <v>72.989999999999995</v>
      </c>
      <c r="L51" t="s">
        <v>256</v>
      </c>
    </row>
    <row r="52" spans="2:12" x14ac:dyDescent="0.25">
      <c r="B52" t="s">
        <v>152</v>
      </c>
      <c r="C52" t="s">
        <v>257</v>
      </c>
      <c r="D52" t="s">
        <v>258</v>
      </c>
      <c r="E52">
        <f t="shared" si="2"/>
        <v>149</v>
      </c>
      <c r="F52" s="9">
        <v>43548</v>
      </c>
      <c r="G52" s="9">
        <v>43554</v>
      </c>
      <c r="H52" s="14">
        <f t="shared" si="3"/>
        <v>199</v>
      </c>
      <c r="L52" t="s">
        <v>176</v>
      </c>
    </row>
    <row r="53" spans="2:12" x14ac:dyDescent="0.25">
      <c r="B53" t="s">
        <v>117</v>
      </c>
      <c r="C53" t="s">
        <v>259</v>
      </c>
      <c r="D53" t="s">
        <v>260</v>
      </c>
      <c r="E53">
        <f t="shared" si="2"/>
        <v>29.99</v>
      </c>
      <c r="F53" s="9">
        <v>43549</v>
      </c>
      <c r="G53" s="9">
        <v>43555</v>
      </c>
      <c r="H53" s="14">
        <f t="shared" si="3"/>
        <v>79.989999999999995</v>
      </c>
      <c r="L53" t="s">
        <v>261</v>
      </c>
    </row>
    <row r="54" spans="2:12" x14ac:dyDescent="0.25">
      <c r="B54" t="s">
        <v>121</v>
      </c>
      <c r="C54" t="s">
        <v>159</v>
      </c>
      <c r="D54" t="s">
        <v>262</v>
      </c>
      <c r="E54">
        <f t="shared" si="2"/>
        <v>899</v>
      </c>
      <c r="F54" s="9">
        <v>43550</v>
      </c>
      <c r="G54" s="9">
        <v>43556</v>
      </c>
      <c r="H54" s="14">
        <f t="shared" si="3"/>
        <v>949</v>
      </c>
      <c r="L54" t="s">
        <v>263</v>
      </c>
    </row>
    <row r="55" spans="2:12" x14ac:dyDescent="0.25">
      <c r="B55" t="s">
        <v>125</v>
      </c>
      <c r="C55" t="s">
        <v>264</v>
      </c>
      <c r="D55" t="s">
        <v>265</v>
      </c>
      <c r="E55">
        <f t="shared" si="2"/>
        <v>69.95</v>
      </c>
      <c r="F55" s="9">
        <v>43551</v>
      </c>
      <c r="G55" s="9">
        <v>43557</v>
      </c>
      <c r="H55" s="14">
        <f t="shared" si="3"/>
        <v>119.95</v>
      </c>
      <c r="L55" t="s">
        <v>266</v>
      </c>
    </row>
    <row r="56" spans="2:12" x14ac:dyDescent="0.25">
      <c r="B56" t="s">
        <v>129</v>
      </c>
      <c r="C56" t="s">
        <v>165</v>
      </c>
      <c r="D56" t="s">
        <v>267</v>
      </c>
      <c r="E56">
        <f t="shared" si="2"/>
        <v>29.75</v>
      </c>
      <c r="F56" s="9">
        <v>43552</v>
      </c>
      <c r="G56" s="9">
        <v>43558</v>
      </c>
      <c r="H56" s="14">
        <f t="shared" si="3"/>
        <v>79.75</v>
      </c>
      <c r="L56" t="s">
        <v>268</v>
      </c>
    </row>
    <row r="57" spans="2:12" x14ac:dyDescent="0.25">
      <c r="B57" t="s">
        <v>115</v>
      </c>
      <c r="C57" t="s">
        <v>168</v>
      </c>
      <c r="D57" t="s">
        <v>269</v>
      </c>
      <c r="E57">
        <f t="shared" si="2"/>
        <v>10.5</v>
      </c>
      <c r="F57" s="9">
        <v>43553</v>
      </c>
      <c r="G57" s="9">
        <v>43559</v>
      </c>
      <c r="H57" s="14">
        <f t="shared" si="3"/>
        <v>60.5</v>
      </c>
      <c r="L57" t="s">
        <v>270</v>
      </c>
    </row>
    <row r="58" spans="2:12" x14ac:dyDescent="0.25">
      <c r="B58" t="s">
        <v>136</v>
      </c>
      <c r="C58" t="s">
        <v>171</v>
      </c>
      <c r="D58" t="s">
        <v>138</v>
      </c>
      <c r="E58">
        <f t="shared" si="2"/>
        <v>24.5</v>
      </c>
      <c r="F58" s="9">
        <v>43554</v>
      </c>
      <c r="G58" s="9">
        <v>43560</v>
      </c>
      <c r="H58" s="14">
        <f t="shared" si="3"/>
        <v>74.5</v>
      </c>
      <c r="L58" t="s">
        <v>173</v>
      </c>
    </row>
    <row r="59" spans="2:12" x14ac:dyDescent="0.25">
      <c r="B59" t="s">
        <v>140</v>
      </c>
      <c r="C59" t="s">
        <v>141</v>
      </c>
      <c r="D59" t="s">
        <v>271</v>
      </c>
      <c r="E59">
        <f t="shared" si="2"/>
        <v>399</v>
      </c>
      <c r="F59" s="9">
        <v>43555</v>
      </c>
      <c r="G59" s="9">
        <v>43561</v>
      </c>
      <c r="H59" s="14">
        <f t="shared" si="3"/>
        <v>449</v>
      </c>
      <c r="L59" t="s">
        <v>272</v>
      </c>
    </row>
    <row r="60" spans="2:12" x14ac:dyDescent="0.25">
      <c r="B60" t="s">
        <v>144</v>
      </c>
      <c r="C60" t="s">
        <v>177</v>
      </c>
      <c r="D60" t="s">
        <v>273</v>
      </c>
      <c r="E60">
        <f t="shared" si="2"/>
        <v>15.99</v>
      </c>
      <c r="F60" s="9">
        <v>43556</v>
      </c>
      <c r="G60" s="9">
        <v>43562</v>
      </c>
      <c r="H60" s="14">
        <f t="shared" si="3"/>
        <v>65.989999999999995</v>
      </c>
      <c r="L60" t="s">
        <v>274</v>
      </c>
    </row>
    <row r="61" spans="2:12" x14ac:dyDescent="0.25">
      <c r="B61" t="s">
        <v>148</v>
      </c>
      <c r="C61" t="s">
        <v>180</v>
      </c>
      <c r="D61" t="s">
        <v>275</v>
      </c>
      <c r="E61">
        <f t="shared" si="2"/>
        <v>39.950000000000003</v>
      </c>
      <c r="F61" s="9">
        <v>43557</v>
      </c>
      <c r="G61" s="9">
        <v>43563</v>
      </c>
      <c r="H61" s="14">
        <f t="shared" si="3"/>
        <v>89.95</v>
      </c>
      <c r="L61" t="s">
        <v>223</v>
      </c>
    </row>
    <row r="62" spans="2:12" x14ac:dyDescent="0.25">
      <c r="B62" t="s">
        <v>152</v>
      </c>
      <c r="C62" t="s">
        <v>183</v>
      </c>
      <c r="D62" t="s">
        <v>276</v>
      </c>
      <c r="E62">
        <f t="shared" si="2"/>
        <v>129</v>
      </c>
      <c r="F62" s="9">
        <v>43558</v>
      </c>
      <c r="G62" s="9">
        <v>43564</v>
      </c>
      <c r="H62" s="14">
        <f t="shared" si="3"/>
        <v>179</v>
      </c>
      <c r="L62" t="s">
        <v>277</v>
      </c>
    </row>
    <row r="63" spans="2:12" x14ac:dyDescent="0.25">
      <c r="E63" s="1">
        <f>SUBTOTAL(109,E3:E62)</f>
        <v>7198.7499999999973</v>
      </c>
      <c r="H63" s="1">
        <f>SUBTOTAL(109,H3:H62)</f>
        <v>10198.749999999998</v>
      </c>
    </row>
  </sheetData>
  <phoneticPr fontId="6" type="noConversion"/>
  <conditionalFormatting sqref="L2:L62 J2 B2:H62">
    <cfRule type="timePeriod" dxfId="3" priority="2" timePeriod="yesterday">
      <formula>FLOOR(B2,1)=TODAY()-1</formula>
    </cfRule>
  </conditionalFormatting>
  <pageMargins left="0.7" right="0.7" top="0.75" bottom="0.75" header="0.3" footer="0.3"/>
  <pageSetup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Store</vt:lpstr>
      <vt:lpstr>Department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2023-07-27T00:28:55Z</dcterms:created>
  <dcterms:modified xsi:type="dcterms:W3CDTF">2023-07-29T12:29:21Z</dcterms:modified>
</cp:coreProperties>
</file>