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Excel Projects\"/>
    </mc:Choice>
  </mc:AlternateContent>
  <xr:revisionPtr revIDLastSave="0" documentId="13_ncr:1_{98D909E4-38F3-4381-8F08-278CE8C02C1B}" xr6:coauthVersionLast="47" xr6:coauthVersionMax="47" xr10:uidLastSave="{00000000-0000-0000-0000-000000000000}"/>
  <bookViews>
    <workbookView xWindow="-108" yWindow="-108" windowWidth="23256" windowHeight="13176" xr2:uid="{0AAD71B6-178C-4017-B219-E6C768CC1C45}"/>
  </bookViews>
  <sheets>
    <sheet name="Raw Data" sheetId="1" r:id="rId1"/>
    <sheet name="Clean Data" sheetId="2" r:id="rId2"/>
    <sheet name="Pivot Table" sheetId="4" r:id="rId3"/>
    <sheet name="Dashboard" sheetId="5" r:id="rId4"/>
  </sheet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4" l="1"/>
  <c r="F5" i="4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Y106" i="4"/>
</calcChain>
</file>

<file path=xl/sharedStrings.xml><?xml version="1.0" encoding="utf-8"?>
<sst xmlns="http://schemas.openxmlformats.org/spreadsheetml/2006/main" count="1295" uniqueCount="271">
  <si>
    <t>Companny</t>
  </si>
  <si>
    <t>C0untry</t>
  </si>
  <si>
    <t>Headquaarters C1ty</t>
  </si>
  <si>
    <t>CE0</t>
  </si>
  <si>
    <t>Industry S3ctor</t>
  </si>
  <si>
    <t>Founding Y3ar</t>
  </si>
  <si>
    <t>Numb3r of Employe3s</t>
  </si>
  <si>
    <t>Reveneu (in USD)</t>
  </si>
  <si>
    <t>Earn1ngs (in USD)</t>
  </si>
  <si>
    <t>Market Cap1talization</t>
  </si>
  <si>
    <t>Quarterly Gr0wth (%)</t>
  </si>
  <si>
    <t>Numb3r 0f Emp1oyees</t>
  </si>
  <si>
    <t>Company_1</t>
  </si>
  <si>
    <t>Germany</t>
  </si>
  <si>
    <t>London</t>
  </si>
  <si>
    <t>CEO_1</t>
  </si>
  <si>
    <t>Technology</t>
  </si>
  <si>
    <t>Company_2</t>
  </si>
  <si>
    <t>India</t>
  </si>
  <si>
    <t>Tokyo</t>
  </si>
  <si>
    <t>CEO_2</t>
  </si>
  <si>
    <t>Telecom</t>
  </si>
  <si>
    <t>Company_3</t>
  </si>
  <si>
    <t>Australia</t>
  </si>
  <si>
    <t>CEO_3</t>
  </si>
  <si>
    <t>Energy</t>
  </si>
  <si>
    <t>Company_4</t>
  </si>
  <si>
    <t>UK</t>
  </si>
  <si>
    <t>Beijing</t>
  </si>
  <si>
    <t>CEO_4</t>
  </si>
  <si>
    <t>Healthcare</t>
  </si>
  <si>
    <t>Company_5</t>
  </si>
  <si>
    <t>USA</t>
  </si>
  <si>
    <t>CEO_5</t>
  </si>
  <si>
    <t>Company_6</t>
  </si>
  <si>
    <t>Canada</t>
  </si>
  <si>
    <t>SÃ£o Paulo</t>
  </si>
  <si>
    <t>CEO_6</t>
  </si>
  <si>
    <t>Manufacturing</t>
  </si>
  <si>
    <t>Company_7</t>
  </si>
  <si>
    <t>China</t>
  </si>
  <si>
    <t>Paris</t>
  </si>
  <si>
    <t>CEO_7</t>
  </si>
  <si>
    <t>Retail</t>
  </si>
  <si>
    <t>Company_8</t>
  </si>
  <si>
    <t>France</t>
  </si>
  <si>
    <t>New York</t>
  </si>
  <si>
    <t>CEO_8</t>
  </si>
  <si>
    <t>Company_9</t>
  </si>
  <si>
    <t>CEO_9</t>
  </si>
  <si>
    <t>Company_10</t>
  </si>
  <si>
    <t>Brazil</t>
  </si>
  <si>
    <t>CEO_10</t>
  </si>
  <si>
    <t>Automotive</t>
  </si>
  <si>
    <t>Company_11</t>
  </si>
  <si>
    <t>CEO_11</t>
  </si>
  <si>
    <t>Company_12</t>
  </si>
  <si>
    <t>CEO_12</t>
  </si>
  <si>
    <t>Company_13</t>
  </si>
  <si>
    <t>CEO_13</t>
  </si>
  <si>
    <t>Company_14</t>
  </si>
  <si>
    <t>Berlin</t>
  </si>
  <si>
    <t>CEO_14</t>
  </si>
  <si>
    <t>Company_15</t>
  </si>
  <si>
    <t>Japan</t>
  </si>
  <si>
    <t>CEO_15</t>
  </si>
  <si>
    <t>Finance</t>
  </si>
  <si>
    <t>Company_16</t>
  </si>
  <si>
    <t>CEO_16</t>
  </si>
  <si>
    <t>Company_17</t>
  </si>
  <si>
    <t>CEO_17</t>
  </si>
  <si>
    <t>Company_18</t>
  </si>
  <si>
    <t>CEO_18</t>
  </si>
  <si>
    <t>Company_19</t>
  </si>
  <si>
    <t>Toronto</t>
  </si>
  <si>
    <t>CEO_19</t>
  </si>
  <si>
    <t>Company_20</t>
  </si>
  <si>
    <t>CEO_20</t>
  </si>
  <si>
    <t>Company_21</t>
  </si>
  <si>
    <t>CEO_21</t>
  </si>
  <si>
    <t>Company_22</t>
  </si>
  <si>
    <t>Sydney</t>
  </si>
  <si>
    <t>CEO_22</t>
  </si>
  <si>
    <t>Company_23</t>
  </si>
  <si>
    <t>CEO_23</t>
  </si>
  <si>
    <t>Company_24</t>
  </si>
  <si>
    <t>CEO_24</t>
  </si>
  <si>
    <t>Company_25</t>
  </si>
  <si>
    <t>CEO_25</t>
  </si>
  <si>
    <t>Company_26</t>
  </si>
  <si>
    <t>CEO_26</t>
  </si>
  <si>
    <t>Company_27</t>
  </si>
  <si>
    <t>CEO_27</t>
  </si>
  <si>
    <t>Company_28</t>
  </si>
  <si>
    <t>CEO_28</t>
  </si>
  <si>
    <t>Company_29</t>
  </si>
  <si>
    <t>CEO_29</t>
  </si>
  <si>
    <t>Company_30</t>
  </si>
  <si>
    <t>CEO_30</t>
  </si>
  <si>
    <t>Company_31</t>
  </si>
  <si>
    <t>CEO_31</t>
  </si>
  <si>
    <t>Company_32</t>
  </si>
  <si>
    <t>CEO_32</t>
  </si>
  <si>
    <t>Company_33</t>
  </si>
  <si>
    <t>CEO_33</t>
  </si>
  <si>
    <t>Company_34</t>
  </si>
  <si>
    <t>CEO_34</t>
  </si>
  <si>
    <t>Company_35</t>
  </si>
  <si>
    <t>CEO_35</t>
  </si>
  <si>
    <t>Company_36</t>
  </si>
  <si>
    <t>CEO_36</t>
  </si>
  <si>
    <t>Company_37</t>
  </si>
  <si>
    <t>CEO_37</t>
  </si>
  <si>
    <t>Company_38</t>
  </si>
  <si>
    <t>CEO_38</t>
  </si>
  <si>
    <t>Company_39</t>
  </si>
  <si>
    <t>CEO_39</t>
  </si>
  <si>
    <t>Company_40</t>
  </si>
  <si>
    <t>CEO_40</t>
  </si>
  <si>
    <t>Company_41</t>
  </si>
  <si>
    <t>CEO_41</t>
  </si>
  <si>
    <t>Company_42</t>
  </si>
  <si>
    <t>CEO_42</t>
  </si>
  <si>
    <t>Company_43</t>
  </si>
  <si>
    <t>CEO_43</t>
  </si>
  <si>
    <t>Company_44</t>
  </si>
  <si>
    <t>Mumbai</t>
  </si>
  <si>
    <t>CEO_44</t>
  </si>
  <si>
    <t>Company_45</t>
  </si>
  <si>
    <t>CEO_45</t>
  </si>
  <si>
    <t>Company_46</t>
  </si>
  <si>
    <t>CEO_46</t>
  </si>
  <si>
    <t>Company_47</t>
  </si>
  <si>
    <t>CEO_47</t>
  </si>
  <si>
    <t>Company_48</t>
  </si>
  <si>
    <t>CEO_48</t>
  </si>
  <si>
    <t>Company_49</t>
  </si>
  <si>
    <t>CEO_49</t>
  </si>
  <si>
    <t>Company_50</t>
  </si>
  <si>
    <t>CEO_50</t>
  </si>
  <si>
    <t>Company_51</t>
  </si>
  <si>
    <t>CEO_51</t>
  </si>
  <si>
    <t>Company_52</t>
  </si>
  <si>
    <t>CEO_52</t>
  </si>
  <si>
    <t>Company_53</t>
  </si>
  <si>
    <t>CEO_53</t>
  </si>
  <si>
    <t>Company_54</t>
  </si>
  <si>
    <t>CEO_54</t>
  </si>
  <si>
    <t>Company_55</t>
  </si>
  <si>
    <t>CEO_55</t>
  </si>
  <si>
    <t>Company_56</t>
  </si>
  <si>
    <t>CEO_56</t>
  </si>
  <si>
    <t>Company_57</t>
  </si>
  <si>
    <t>CEO_57</t>
  </si>
  <si>
    <t>Company_58</t>
  </si>
  <si>
    <t>CEO_58</t>
  </si>
  <si>
    <t>Company_59</t>
  </si>
  <si>
    <t>CEO_59</t>
  </si>
  <si>
    <t>Company_60</t>
  </si>
  <si>
    <t>CEO_60</t>
  </si>
  <si>
    <t>Company_61</t>
  </si>
  <si>
    <t>CEO_61</t>
  </si>
  <si>
    <t>Company_62</t>
  </si>
  <si>
    <t>CEO_62</t>
  </si>
  <si>
    <t>Company_63</t>
  </si>
  <si>
    <t>CEO_63</t>
  </si>
  <si>
    <t>Company_64</t>
  </si>
  <si>
    <t>CEO_64</t>
  </si>
  <si>
    <t>Company_65</t>
  </si>
  <si>
    <t>CEO_65</t>
  </si>
  <si>
    <t>Company_66</t>
  </si>
  <si>
    <t>CEO_66</t>
  </si>
  <si>
    <t>Company_67</t>
  </si>
  <si>
    <t>CEO_67</t>
  </si>
  <si>
    <t>Company_68</t>
  </si>
  <si>
    <t>CEO_68</t>
  </si>
  <si>
    <t>Company_69</t>
  </si>
  <si>
    <t>CEO_69</t>
  </si>
  <si>
    <t>Company_70</t>
  </si>
  <si>
    <t>CEO_70</t>
  </si>
  <si>
    <t>Company_71</t>
  </si>
  <si>
    <t>CEO_71</t>
  </si>
  <si>
    <t>Company_72</t>
  </si>
  <si>
    <t>CEO_72</t>
  </si>
  <si>
    <t>Company_73</t>
  </si>
  <si>
    <t>CEO_73</t>
  </si>
  <si>
    <t>Company_74</t>
  </si>
  <si>
    <t>CEO_74</t>
  </si>
  <si>
    <t>Company_75</t>
  </si>
  <si>
    <t>CEO_75</t>
  </si>
  <si>
    <t>Company_76</t>
  </si>
  <si>
    <t>CEO_76</t>
  </si>
  <si>
    <t>Company_77</t>
  </si>
  <si>
    <t>CEO_77</t>
  </si>
  <si>
    <t>Company_78</t>
  </si>
  <si>
    <t>CEO_78</t>
  </si>
  <si>
    <t>Company_79</t>
  </si>
  <si>
    <t>CEO_79</t>
  </si>
  <si>
    <t>Company_80</t>
  </si>
  <si>
    <t>CEO_80</t>
  </si>
  <si>
    <t>Company_81</t>
  </si>
  <si>
    <t>CEO_81</t>
  </si>
  <si>
    <t>Company_82</t>
  </si>
  <si>
    <t>CEO_82</t>
  </si>
  <si>
    <t>Company_83</t>
  </si>
  <si>
    <t>CEO_83</t>
  </si>
  <si>
    <t>Company_84</t>
  </si>
  <si>
    <t>CEO_84</t>
  </si>
  <si>
    <t>Company_85</t>
  </si>
  <si>
    <t>CEO_85</t>
  </si>
  <si>
    <t>Company_86</t>
  </si>
  <si>
    <t>CEO_86</t>
  </si>
  <si>
    <t>Company_87</t>
  </si>
  <si>
    <t>CEO_87</t>
  </si>
  <si>
    <t>Company_88</t>
  </si>
  <si>
    <t>CEO_88</t>
  </si>
  <si>
    <t>Company_89</t>
  </si>
  <si>
    <t>CEO_89</t>
  </si>
  <si>
    <t>Company_90</t>
  </si>
  <si>
    <t>CEO_90</t>
  </si>
  <si>
    <t>Company_91</t>
  </si>
  <si>
    <t>CEO_91</t>
  </si>
  <si>
    <t>Company_92</t>
  </si>
  <si>
    <t>CEO_92</t>
  </si>
  <si>
    <t>Company_93</t>
  </si>
  <si>
    <t>CEO_93</t>
  </si>
  <si>
    <t>Company_94</t>
  </si>
  <si>
    <t>CEO_94</t>
  </si>
  <si>
    <t>Company_95</t>
  </si>
  <si>
    <t>CEO_95</t>
  </si>
  <si>
    <t>Company_96</t>
  </si>
  <si>
    <t>CEO_96</t>
  </si>
  <si>
    <t>Company_97</t>
  </si>
  <si>
    <t>CEO_97</t>
  </si>
  <si>
    <t>Company_98</t>
  </si>
  <si>
    <t>CEO_98</t>
  </si>
  <si>
    <t>Company_99</t>
  </si>
  <si>
    <t>CEO_99</t>
  </si>
  <si>
    <t>Company_100</t>
  </si>
  <si>
    <t>CEO_100</t>
  </si>
  <si>
    <t>Company</t>
  </si>
  <si>
    <t>Country</t>
  </si>
  <si>
    <t>Headquarters City</t>
  </si>
  <si>
    <t>CEO</t>
  </si>
  <si>
    <t>Industry Sector</t>
  </si>
  <si>
    <t>Founding Year</t>
  </si>
  <si>
    <t>Revenue (USD)</t>
  </si>
  <si>
    <t>Earnings (in USD)</t>
  </si>
  <si>
    <t>Market Capitalization</t>
  </si>
  <si>
    <t>Quarterly Growth (%)</t>
  </si>
  <si>
    <t>Row Labels</t>
  </si>
  <si>
    <t>Grand Total</t>
  </si>
  <si>
    <t>Sum of Revenue (USD)</t>
  </si>
  <si>
    <t>Sum of Earnings (in USD)</t>
  </si>
  <si>
    <t>Number of Employee</t>
  </si>
  <si>
    <t>Average Revenue per Employee</t>
  </si>
  <si>
    <t>Earnings per Employee</t>
  </si>
  <si>
    <t>Years in Operation</t>
  </si>
  <si>
    <t>Revenue Growth Index</t>
  </si>
  <si>
    <t>Earnings to Market Cap Ratio</t>
  </si>
  <si>
    <t>Profit Margin</t>
  </si>
  <si>
    <t>(All)</t>
  </si>
  <si>
    <t>Sum of Market Capitalization</t>
  </si>
  <si>
    <t>Total Mcap</t>
  </si>
  <si>
    <t>Sum of Earnings to Market Cap Ratio</t>
  </si>
  <si>
    <t>Sum of Number of Employee</t>
  </si>
  <si>
    <t>SÃ£o Sao Paulo</t>
  </si>
  <si>
    <t>Sao Paulo</t>
  </si>
  <si>
    <t>Average of Quarterly Growth (%)</t>
  </si>
  <si>
    <t>average quarterly growth</t>
  </si>
  <si>
    <t>highest earning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</si>
</sst>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₱&quot;#,##0.00"/>
    <numFmt numFmtId="165" formatCode="_-[$$-409]* #,##0.00_ ;_-[$$-409]* \-#,##0.00\ ;_-[$$-409]* &quot;-&quot;??_ ;_-@_ "/>
    <numFmt numFmtId="166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0" fontId="0" fillId="33" borderId="0" xfId="0" applyFill="1"/>
    <xf numFmtId="166" fontId="0" fillId="0" borderId="0" xfId="0" applyNumberFormat="1"/>
    <xf numFmtId="2" fontId="0" fillId="0" borderId="0" xfId="0" pivotButton="1" applyNumberFormat="1"/>
    <xf numFmtId="2" fontId="0" fillId="0" borderId="0" xfId="0" applyNumberFormat="1" applyAlignment="1">
      <alignment horizontal="left"/>
    </xf>
    <xf numFmtId="0" fontId="13" fillId="34" borderId="10" xfId="0" applyFont="1" applyFill="1" applyBorder="1"/>
    <xf numFmtId="2" fontId="13" fillId="34" borderId="10" xfId="0" applyNumberFormat="1" applyFont="1" applyFill="1" applyBorder="1"/>
    <xf numFmtId="0" fontId="13" fillId="34" borderId="0" xfId="0" applyFont="1" applyFill="1"/>
    <xf numFmtId="0" fontId="17" fillId="34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64" formatCode="&quot;₱&quot;#,##0.00"/>
    </dxf>
    <dxf>
      <numFmt numFmtId="164" formatCode="&quot;₱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Data.xlsx]Pivot Table!PivotTable6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Table'!$H$5:$H$15</c:f>
              <c:strCache>
                <c:ptCount val="10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China</c:v>
                </c:pt>
                <c:pt idx="4">
                  <c:v>France</c:v>
                </c:pt>
                <c:pt idx="5">
                  <c:v>Germany</c:v>
                </c:pt>
                <c:pt idx="6">
                  <c:v>India</c:v>
                </c:pt>
                <c:pt idx="7">
                  <c:v>Japan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'Pivot Table'!$I$5:$I$15</c:f>
              <c:numCache>
                <c:formatCode>General</c:formatCode>
                <c:ptCount val="10"/>
                <c:pt idx="0">
                  <c:v>410665374122.65002</c:v>
                </c:pt>
                <c:pt idx="1">
                  <c:v>385178414306.39008</c:v>
                </c:pt>
                <c:pt idx="2">
                  <c:v>432760930749.76001</c:v>
                </c:pt>
                <c:pt idx="3">
                  <c:v>389326889312.62</c:v>
                </c:pt>
                <c:pt idx="4">
                  <c:v>399666970200.81006</c:v>
                </c:pt>
                <c:pt idx="5">
                  <c:v>520883899821.56</c:v>
                </c:pt>
                <c:pt idx="6">
                  <c:v>355496966070.60999</c:v>
                </c:pt>
                <c:pt idx="7">
                  <c:v>719724243079.56006</c:v>
                </c:pt>
                <c:pt idx="8">
                  <c:v>671280339629.89001</c:v>
                </c:pt>
                <c:pt idx="9">
                  <c:v>662281278084.57996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A0D-AAA4-F91B25C4E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7461007"/>
        <c:axId val="1197461487"/>
      </c:barChart>
      <c:catAx>
        <c:axId val="119746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61487"/>
        <c:crosses val="autoZero"/>
        <c:auto val="1"/>
        <c:lblAlgn val="ctr"/>
        <c:lblOffset val="100"/>
        <c:noMultiLvlLbl val="0"/>
      </c:catAx>
      <c:valAx>
        <c:axId val="11974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6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Data.xlsx]Pivot Table!PivotTable13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Table'!$O$4</c:f>
              <c:strCache>
                <c:ptCount val="1"/>
                <c:pt idx="0">
                  <c:v>Sum of Market Capitalization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32-4E1E-9FC2-A30A2C3732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32-4E1E-9FC2-A30A2C3732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32-4E1E-9FC2-A30A2C3732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32-4E1E-9FC2-A30A2C3732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32-4E1E-9FC2-A30A2C3732B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32-4E1E-9FC2-A30A2C3732B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032-4E1E-9FC2-A30A2C3732B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032-4E1E-9FC2-A30A2C3732B8}"/>
              </c:ext>
            </c:extLst>
          </c:dPt>
          <c:cat>
            <c:strRef>
              <c:f>'Pivot Table'!$N$5:$N$13</c:f>
              <c:strCache>
                <c:ptCount val="8"/>
                <c:pt idx="0">
                  <c:v>Automotive</c:v>
                </c:pt>
                <c:pt idx="1">
                  <c:v>Energy</c:v>
                </c:pt>
                <c:pt idx="2">
                  <c:v>Finance</c:v>
                </c:pt>
                <c:pt idx="3">
                  <c:v>Healthcare</c:v>
                </c:pt>
                <c:pt idx="4">
                  <c:v>Manufacturing</c:v>
                </c:pt>
                <c:pt idx="5">
                  <c:v>Retail</c:v>
                </c:pt>
                <c:pt idx="6">
                  <c:v>Technology</c:v>
                </c:pt>
                <c:pt idx="7">
                  <c:v>Telecom</c:v>
                </c:pt>
              </c:strCache>
            </c:strRef>
          </c:cat>
          <c:val>
            <c:numRef>
              <c:f>'Pivot Table'!$O$5:$O$13</c:f>
              <c:numCache>
                <c:formatCode>0.00</c:formatCode>
                <c:ptCount val="8"/>
                <c:pt idx="0">
                  <c:v>3298560833279.4502</c:v>
                </c:pt>
                <c:pt idx="1">
                  <c:v>2544629084091.9399</c:v>
                </c:pt>
                <c:pt idx="2">
                  <c:v>3111118753940.0098</c:v>
                </c:pt>
                <c:pt idx="3">
                  <c:v>3194308958238.6597</c:v>
                </c:pt>
                <c:pt idx="4">
                  <c:v>1392683875612.2603</c:v>
                </c:pt>
                <c:pt idx="5">
                  <c:v>2356055575479.5601</c:v>
                </c:pt>
                <c:pt idx="6">
                  <c:v>3012870483651.5898</c:v>
                </c:pt>
                <c:pt idx="7">
                  <c:v>4657855480169.3301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1-41F8-A4B7-C1C3898E75C3}"/>
            </c:ext>
          </c:extLst>
        </c:ser>
        <c:ser>
          <c:idx val="1"/>
          <c:order val="1"/>
          <c:tx>
            <c:strRef>
              <c:f>'Pivot Table'!$P$4</c:f>
              <c:strCache>
                <c:ptCount val="1"/>
                <c:pt idx="0">
                  <c:v>Sum of Earnings to Market Cap 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032-4E1E-9FC2-A30A2C3732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032-4E1E-9FC2-A30A2C3732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032-4E1E-9FC2-A30A2C3732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032-4E1E-9FC2-A30A2C3732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032-4E1E-9FC2-A30A2C3732B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032-4E1E-9FC2-A30A2C3732B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032-4E1E-9FC2-A30A2C3732B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032-4E1E-9FC2-A30A2C3732B8}"/>
              </c:ext>
            </c:extLst>
          </c:dPt>
          <c:cat>
            <c:strRef>
              <c:f>'Pivot Table'!$N$5:$N$13</c:f>
              <c:strCache>
                <c:ptCount val="8"/>
                <c:pt idx="0">
                  <c:v>Automotive</c:v>
                </c:pt>
                <c:pt idx="1">
                  <c:v>Energy</c:v>
                </c:pt>
                <c:pt idx="2">
                  <c:v>Finance</c:v>
                </c:pt>
                <c:pt idx="3">
                  <c:v>Healthcare</c:v>
                </c:pt>
                <c:pt idx="4">
                  <c:v>Manufacturing</c:v>
                </c:pt>
                <c:pt idx="5">
                  <c:v>Retail</c:v>
                </c:pt>
                <c:pt idx="6">
                  <c:v>Technology</c:v>
                </c:pt>
                <c:pt idx="7">
                  <c:v>Telecom</c:v>
                </c:pt>
              </c:strCache>
            </c:strRef>
          </c:cat>
          <c:val>
            <c:numRef>
              <c:f>'Pivot Table'!$P$5:$P$13</c:f>
              <c:numCache>
                <c:formatCode>General</c:formatCode>
                <c:ptCount val="8"/>
                <c:pt idx="0">
                  <c:v>8.3306504352689288</c:v>
                </c:pt>
                <c:pt idx="1">
                  <c:v>3.4473522828491774</c:v>
                </c:pt>
                <c:pt idx="2">
                  <c:v>1.0003744837205006</c:v>
                </c:pt>
                <c:pt idx="3">
                  <c:v>4.840398359326489</c:v>
                </c:pt>
                <c:pt idx="4">
                  <c:v>4.3920688229563369</c:v>
                </c:pt>
                <c:pt idx="5">
                  <c:v>1.5780800753569726</c:v>
                </c:pt>
                <c:pt idx="6">
                  <c:v>1.8926991852496591</c:v>
                </c:pt>
                <c:pt idx="7">
                  <c:v>1.8711803143593988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1-41F8-A4B7-C1C3898E7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Data.xlsx]Pivot Table!PivotTable2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Table'!$U$4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Table'!$T$5:$T$15</c:f>
              <c:strCache>
                <c:ptCount val="10"/>
                <c:pt idx="0">
                  <c:v>Toronto</c:v>
                </c:pt>
                <c:pt idx="1">
                  <c:v>Tokyo</c:v>
                </c:pt>
                <c:pt idx="2">
                  <c:v>Sydney</c:v>
                </c:pt>
                <c:pt idx="3">
                  <c:v>Sao Paulo</c:v>
                </c:pt>
                <c:pt idx="4">
                  <c:v>Paris</c:v>
                </c:pt>
                <c:pt idx="5">
                  <c:v>New York</c:v>
                </c:pt>
                <c:pt idx="6">
                  <c:v>Mumbai</c:v>
                </c:pt>
                <c:pt idx="7">
                  <c:v>London</c:v>
                </c:pt>
                <c:pt idx="8">
                  <c:v>Berlin</c:v>
                </c:pt>
                <c:pt idx="9">
                  <c:v>Beijing</c:v>
                </c:pt>
              </c:strCache>
            </c:strRef>
          </c:cat>
          <c:val>
            <c:numRef>
              <c:f>'Pivot Table'!$U$5:$U$15</c:f>
              <c:numCache>
                <c:formatCode>General</c:formatCode>
                <c:ptCount val="10"/>
                <c:pt idx="0">
                  <c:v>275340</c:v>
                </c:pt>
                <c:pt idx="1">
                  <c:v>717079</c:v>
                </c:pt>
                <c:pt idx="2">
                  <c:v>299960</c:v>
                </c:pt>
                <c:pt idx="3">
                  <c:v>521264</c:v>
                </c:pt>
                <c:pt idx="4">
                  <c:v>697159</c:v>
                </c:pt>
                <c:pt idx="5">
                  <c:v>344610</c:v>
                </c:pt>
                <c:pt idx="6">
                  <c:v>372590</c:v>
                </c:pt>
                <c:pt idx="7">
                  <c:v>488911</c:v>
                </c:pt>
                <c:pt idx="8">
                  <c:v>578530</c:v>
                </c:pt>
                <c:pt idx="9">
                  <c:v>902613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D-4CF5-A1B9-423424355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1925744"/>
        <c:axId val="1391926704"/>
      </c:barChart>
      <c:catAx>
        <c:axId val="139192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926704"/>
        <c:crosses val="autoZero"/>
        <c:auto val="1"/>
        <c:lblAlgn val="ctr"/>
        <c:lblOffset val="100"/>
        <c:noMultiLvlLbl val="0"/>
      </c:catAx>
      <c:valAx>
        <c:axId val="13919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9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Data.xlsx]Pivot Table!PivotTable6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Table'!$H$5:$H$15</c:f>
              <c:strCache>
                <c:ptCount val="10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China</c:v>
                </c:pt>
                <c:pt idx="4">
                  <c:v>France</c:v>
                </c:pt>
                <c:pt idx="5">
                  <c:v>Germany</c:v>
                </c:pt>
                <c:pt idx="6">
                  <c:v>India</c:v>
                </c:pt>
                <c:pt idx="7">
                  <c:v>Japan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'Pivot Table'!$I$5:$I$15</c:f>
              <c:numCache>
                <c:formatCode>General</c:formatCode>
                <c:ptCount val="10"/>
                <c:pt idx="0">
                  <c:v>410665374122.65002</c:v>
                </c:pt>
                <c:pt idx="1">
                  <c:v>385178414306.39008</c:v>
                </c:pt>
                <c:pt idx="2">
                  <c:v>432760930749.76001</c:v>
                </c:pt>
                <c:pt idx="3">
                  <c:v>389326889312.62</c:v>
                </c:pt>
                <c:pt idx="4">
                  <c:v>399666970200.81006</c:v>
                </c:pt>
                <c:pt idx="5">
                  <c:v>520883899821.56</c:v>
                </c:pt>
                <c:pt idx="6">
                  <c:v>355496966070.60999</c:v>
                </c:pt>
                <c:pt idx="7">
                  <c:v>719724243079.56006</c:v>
                </c:pt>
                <c:pt idx="8">
                  <c:v>671280339629.89001</c:v>
                </c:pt>
                <c:pt idx="9">
                  <c:v>662281278084.57996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E-4F11-B5C1-81B18A7F9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7461007"/>
        <c:axId val="1197461487"/>
      </c:barChart>
      <c:catAx>
        <c:axId val="119746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61487"/>
        <c:crosses val="autoZero"/>
        <c:auto val="1"/>
        <c:lblAlgn val="ctr"/>
        <c:lblOffset val="100"/>
        <c:noMultiLvlLbl val="0"/>
      </c:catAx>
      <c:valAx>
        <c:axId val="11974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6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Data.xlsx]Pivot Table!PivotTable13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Table'!$O$4</c:f>
              <c:strCache>
                <c:ptCount val="1"/>
                <c:pt idx="0">
                  <c:v>Sum of Market Capitalization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16-4777-B297-C4781A5318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16-4777-B297-C4781A5318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A16-4777-B297-C4781A5318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A16-4777-B297-C4781A5318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A16-4777-B297-C4781A5318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A16-4777-B297-C4781A53187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A16-4777-B297-C4781A53187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A16-4777-B297-C4781A531875}"/>
              </c:ext>
            </c:extLst>
          </c:dPt>
          <c:cat>
            <c:strRef>
              <c:f>'Pivot Table'!$N$5:$N$13</c:f>
              <c:strCache>
                <c:ptCount val="8"/>
                <c:pt idx="0">
                  <c:v>Automotive</c:v>
                </c:pt>
                <c:pt idx="1">
                  <c:v>Energy</c:v>
                </c:pt>
                <c:pt idx="2">
                  <c:v>Finance</c:v>
                </c:pt>
                <c:pt idx="3">
                  <c:v>Healthcare</c:v>
                </c:pt>
                <c:pt idx="4">
                  <c:v>Manufacturing</c:v>
                </c:pt>
                <c:pt idx="5">
                  <c:v>Retail</c:v>
                </c:pt>
                <c:pt idx="6">
                  <c:v>Technology</c:v>
                </c:pt>
                <c:pt idx="7">
                  <c:v>Telecom</c:v>
                </c:pt>
              </c:strCache>
            </c:strRef>
          </c:cat>
          <c:val>
            <c:numRef>
              <c:f>'Pivot Table'!$O$5:$O$13</c:f>
              <c:numCache>
                <c:formatCode>0.00</c:formatCode>
                <c:ptCount val="8"/>
                <c:pt idx="0">
                  <c:v>3298560833279.4502</c:v>
                </c:pt>
                <c:pt idx="1">
                  <c:v>2544629084091.9399</c:v>
                </c:pt>
                <c:pt idx="2">
                  <c:v>3111118753940.0098</c:v>
                </c:pt>
                <c:pt idx="3">
                  <c:v>3194308958238.6597</c:v>
                </c:pt>
                <c:pt idx="4">
                  <c:v>1392683875612.2603</c:v>
                </c:pt>
                <c:pt idx="5">
                  <c:v>2356055575479.5601</c:v>
                </c:pt>
                <c:pt idx="6">
                  <c:v>3012870483651.5898</c:v>
                </c:pt>
                <c:pt idx="7">
                  <c:v>4657855480169.3301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A16-4777-B297-C4781A531875}"/>
            </c:ext>
          </c:extLst>
        </c:ser>
        <c:ser>
          <c:idx val="1"/>
          <c:order val="1"/>
          <c:tx>
            <c:strRef>
              <c:f>'Pivot Table'!$P$4</c:f>
              <c:strCache>
                <c:ptCount val="1"/>
                <c:pt idx="0">
                  <c:v>Sum of Earnings to Market Cap Ratio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1A16-4777-B297-C4781A5318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1A16-4777-B297-C4781A5318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1A16-4777-B297-C4781A5318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1A16-4777-B297-C4781A5318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1A16-4777-B297-C4781A5318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1A16-4777-B297-C4781A53187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1A16-4777-B297-C4781A53187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1A16-4777-B297-C4781A531875}"/>
              </c:ext>
            </c:extLst>
          </c:dPt>
          <c:cat>
            <c:strRef>
              <c:f>'Pivot Table'!$N$5:$N$13</c:f>
              <c:strCache>
                <c:ptCount val="8"/>
                <c:pt idx="0">
                  <c:v>Automotive</c:v>
                </c:pt>
                <c:pt idx="1">
                  <c:v>Energy</c:v>
                </c:pt>
                <c:pt idx="2">
                  <c:v>Finance</c:v>
                </c:pt>
                <c:pt idx="3">
                  <c:v>Healthcare</c:v>
                </c:pt>
                <c:pt idx="4">
                  <c:v>Manufacturing</c:v>
                </c:pt>
                <c:pt idx="5">
                  <c:v>Retail</c:v>
                </c:pt>
                <c:pt idx="6">
                  <c:v>Technology</c:v>
                </c:pt>
                <c:pt idx="7">
                  <c:v>Telecom</c:v>
                </c:pt>
              </c:strCache>
            </c:strRef>
          </c:cat>
          <c:val>
            <c:numRef>
              <c:f>'Pivot Table'!$P$5:$P$13</c:f>
              <c:numCache>
                <c:formatCode>General</c:formatCode>
                <c:ptCount val="8"/>
                <c:pt idx="0">
                  <c:v>8.3306504352689288</c:v>
                </c:pt>
                <c:pt idx="1">
                  <c:v>3.4473522828491774</c:v>
                </c:pt>
                <c:pt idx="2">
                  <c:v>1.0003744837205006</c:v>
                </c:pt>
                <c:pt idx="3">
                  <c:v>4.840398359326489</c:v>
                </c:pt>
                <c:pt idx="4">
                  <c:v>4.3920688229563369</c:v>
                </c:pt>
                <c:pt idx="5">
                  <c:v>1.5780800753569726</c:v>
                </c:pt>
                <c:pt idx="6">
                  <c:v>1.8926991852496591</c:v>
                </c:pt>
                <c:pt idx="7">
                  <c:v>1.8711803143593988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A16-4777-B297-C4781A531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Data.xlsx]Pivot Table!PivotTable2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Table'!$U$4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Table'!$T$5:$T$15</c:f>
              <c:strCache>
                <c:ptCount val="10"/>
                <c:pt idx="0">
                  <c:v>Toronto</c:v>
                </c:pt>
                <c:pt idx="1">
                  <c:v>Tokyo</c:v>
                </c:pt>
                <c:pt idx="2">
                  <c:v>Sydney</c:v>
                </c:pt>
                <c:pt idx="3">
                  <c:v>Sao Paulo</c:v>
                </c:pt>
                <c:pt idx="4">
                  <c:v>Paris</c:v>
                </c:pt>
                <c:pt idx="5">
                  <c:v>New York</c:v>
                </c:pt>
                <c:pt idx="6">
                  <c:v>Mumbai</c:v>
                </c:pt>
                <c:pt idx="7">
                  <c:v>London</c:v>
                </c:pt>
                <c:pt idx="8">
                  <c:v>Berlin</c:v>
                </c:pt>
                <c:pt idx="9">
                  <c:v>Beijing</c:v>
                </c:pt>
              </c:strCache>
            </c:strRef>
          </c:cat>
          <c:val>
            <c:numRef>
              <c:f>'Pivot Table'!$U$5:$U$15</c:f>
              <c:numCache>
                <c:formatCode>General</c:formatCode>
                <c:ptCount val="10"/>
                <c:pt idx="0">
                  <c:v>275340</c:v>
                </c:pt>
                <c:pt idx="1">
                  <c:v>717079</c:v>
                </c:pt>
                <c:pt idx="2">
                  <c:v>299960</c:v>
                </c:pt>
                <c:pt idx="3">
                  <c:v>521264</c:v>
                </c:pt>
                <c:pt idx="4">
                  <c:v>697159</c:v>
                </c:pt>
                <c:pt idx="5">
                  <c:v>344610</c:v>
                </c:pt>
                <c:pt idx="6">
                  <c:v>372590</c:v>
                </c:pt>
                <c:pt idx="7">
                  <c:v>488911</c:v>
                </c:pt>
                <c:pt idx="8">
                  <c:v>578530</c:v>
                </c:pt>
                <c:pt idx="9">
                  <c:v>902613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B-4E81-941C-FDB063111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1925744"/>
        <c:axId val="1391926704"/>
      </c:barChart>
      <c:catAx>
        <c:axId val="139192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926704"/>
        <c:crosses val="autoZero"/>
        <c:auto val="1"/>
        <c:lblAlgn val="ctr"/>
        <c:lblOffset val="100"/>
        <c:noMultiLvlLbl val="0"/>
      </c:catAx>
      <c:valAx>
        <c:axId val="13919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9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15</xdr:row>
      <xdr:rowOff>83820</xdr:rowOff>
    </xdr:from>
    <xdr:to>
      <xdr:col>11</xdr:col>
      <xdr:colOff>373380</xdr:colOff>
      <xdr:row>30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6A4CE6-51F6-8B85-510C-BAF34F977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60960</xdr:colOff>
      <xdr:row>14</xdr:row>
      <xdr:rowOff>152400</xdr:rowOff>
    </xdr:from>
    <xdr:to>
      <xdr:col>15</xdr:col>
      <xdr:colOff>1981200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899F3A-C6ED-CC2C-150C-80A651ADE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365760</xdr:colOff>
      <xdr:row>15</xdr:row>
      <xdr:rowOff>121920</xdr:rowOff>
    </xdr:from>
    <xdr:to>
      <xdr:col>22</xdr:col>
      <xdr:colOff>480060</xdr:colOff>
      <xdr:row>30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89A04C-2F93-E0E9-099D-2854C7A2D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20</xdr:row>
      <xdr:rowOff>15240</xdr:rowOff>
    </xdr:from>
    <xdr:to>
      <xdr:col>27</xdr:col>
      <xdr:colOff>137160</xdr:colOff>
      <xdr:row>55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6D688F-340F-40F0-DE0A-5CF3FAACCC54}"/>
            </a:ext>
          </a:extLst>
        </xdr:cNvPr>
        <xdr:cNvSpPr/>
      </xdr:nvSpPr>
      <xdr:spPr>
        <a:xfrm>
          <a:off x="1249680" y="3672840"/>
          <a:ext cx="15346680" cy="65455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7620</xdr:colOff>
      <xdr:row>1</xdr:row>
      <xdr:rowOff>38100</xdr:rowOff>
    </xdr:from>
    <xdr:to>
      <xdr:col>23</xdr:col>
      <xdr:colOff>7620</xdr:colOff>
      <xdr:row>5</xdr:row>
      <xdr:rowOff>53340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9E87E82-A3AF-E33C-778C-B484FD738C5F}"/>
            </a:ext>
          </a:extLst>
        </xdr:cNvPr>
        <xdr:cNvSpPr/>
      </xdr:nvSpPr>
      <xdr:spPr>
        <a:xfrm>
          <a:off x="2446020" y="220980"/>
          <a:ext cx="11582400" cy="746760"/>
        </a:xfrm>
        <a:prstGeom prst="round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36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  </a:t>
          </a:r>
          <a:r>
            <a:rPr lang="en-PH" sz="36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World</a:t>
          </a:r>
          <a:r>
            <a:rPr lang="en-PH" sz="36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Companies Dashboard	    		</a:t>
          </a:r>
          <a:r>
            <a:rPr lang="en-PH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Github:LouisMiguelBernal	</a:t>
          </a:r>
          <a:endParaRPr lang="en-PH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160020</xdr:colOff>
      <xdr:row>1</xdr:row>
      <xdr:rowOff>45720</xdr:rowOff>
    </xdr:from>
    <xdr:to>
      <xdr:col>3</xdr:col>
      <xdr:colOff>563880</xdr:colOff>
      <xdr:row>28</xdr:row>
      <xdr:rowOff>175260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33221F1-9665-E7EC-9ADA-C68B0517BE73}"/>
            </a:ext>
          </a:extLst>
        </xdr:cNvPr>
        <xdr:cNvSpPr/>
      </xdr:nvSpPr>
      <xdr:spPr>
        <a:xfrm>
          <a:off x="160020" y="228600"/>
          <a:ext cx="2232660" cy="5067300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22860</xdr:colOff>
      <xdr:row>5</xdr:row>
      <xdr:rowOff>129540</xdr:rowOff>
    </xdr:from>
    <xdr:to>
      <xdr:col>22</xdr:col>
      <xdr:colOff>594360</xdr:colOff>
      <xdr:row>28</xdr:row>
      <xdr:rowOff>167640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9D9C2EF-5BE1-8B9D-17E9-7C7875BF6B98}"/>
            </a:ext>
          </a:extLst>
        </xdr:cNvPr>
        <xdr:cNvSpPr/>
      </xdr:nvSpPr>
      <xdr:spPr>
        <a:xfrm>
          <a:off x="2461260" y="1043940"/>
          <a:ext cx="11544300" cy="42443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152400</xdr:colOff>
      <xdr:row>6</xdr:row>
      <xdr:rowOff>152400</xdr:rowOff>
    </xdr:from>
    <xdr:to>
      <xdr:col>9</xdr:col>
      <xdr:colOff>563880</xdr:colOff>
      <xdr:row>27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E10AB30-FE3F-4A74-BDD2-A0F7CB9DC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114300</xdr:colOff>
      <xdr:row>6</xdr:row>
      <xdr:rowOff>144780</xdr:rowOff>
    </xdr:from>
    <xdr:to>
      <xdr:col>16</xdr:col>
      <xdr:colOff>83820</xdr:colOff>
      <xdr:row>26</xdr:row>
      <xdr:rowOff>175260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DE8EBE-FA58-4BC9-872C-BD3F0B844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6</xdr:row>
      <xdr:rowOff>152400</xdr:rowOff>
    </xdr:from>
    <xdr:to>
      <xdr:col>22</xdr:col>
      <xdr:colOff>281940</xdr:colOff>
      <xdr:row>26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6361EB-3DE3-4A28-AD12-A37BAD468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281940</xdr:colOff>
      <xdr:row>5</xdr:row>
      <xdr:rowOff>53340</xdr:rowOff>
    </xdr:from>
    <xdr:ext cx="1424621" cy="26936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C53E36E-6323-9DFC-4583-C3C4BA81A6D7}"/>
            </a:ext>
          </a:extLst>
        </xdr:cNvPr>
        <xdr:cNvSpPr txBox="1"/>
      </xdr:nvSpPr>
      <xdr:spPr>
        <a:xfrm>
          <a:off x="281940" y="967740"/>
          <a:ext cx="1424621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Total</a:t>
          </a:r>
          <a:r>
            <a:rPr lang="en-PH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Market Cap</a:t>
          </a:r>
          <a:endParaRPr lang="en-PH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251460</xdr:colOff>
      <xdr:row>10</xdr:row>
      <xdr:rowOff>137160</xdr:rowOff>
    </xdr:from>
    <xdr:ext cx="2100447" cy="26936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CD8DE67-6F4F-48F3-9044-F84807A3E1CF}"/>
            </a:ext>
          </a:extLst>
        </xdr:cNvPr>
        <xdr:cNvSpPr txBox="1"/>
      </xdr:nvSpPr>
      <xdr:spPr>
        <a:xfrm>
          <a:off x="251460" y="1965960"/>
          <a:ext cx="210044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Average</a:t>
          </a:r>
          <a:r>
            <a:rPr lang="en-PH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Quarterly Growth</a:t>
          </a:r>
          <a:endParaRPr lang="en-PH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312420</xdr:colOff>
      <xdr:row>17</xdr:row>
      <xdr:rowOff>53340</xdr:rowOff>
    </xdr:from>
    <xdr:ext cx="1698157" cy="26936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AA39639-F799-4A2C-B459-E687895C9081}"/>
            </a:ext>
          </a:extLst>
        </xdr:cNvPr>
        <xdr:cNvSpPr txBox="1"/>
      </xdr:nvSpPr>
      <xdr:spPr>
        <a:xfrm>
          <a:off x="312420" y="3162300"/>
          <a:ext cx="169815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Highest</a:t>
          </a:r>
          <a:r>
            <a:rPr lang="en-PH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Earning City</a:t>
          </a:r>
          <a:endParaRPr lang="en-PH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236220</xdr:colOff>
      <xdr:row>7</xdr:row>
      <xdr:rowOff>45720</xdr:rowOff>
    </xdr:from>
    <xdr:ext cx="2148840" cy="298800"/>
    <xdr:sp macro="" textlink="'Pivot Table'!F5">
      <xdr:nvSpPr>
        <xdr:cNvPr id="5" name="TextBox 4">
          <a:extLst>
            <a:ext uri="{FF2B5EF4-FFF2-40B4-BE49-F238E27FC236}">
              <a16:creationId xmlns:a16="http://schemas.microsoft.com/office/drawing/2014/main" id="{90309777-627D-3C1D-A3DC-ED64E15805D5}"/>
            </a:ext>
          </a:extLst>
        </xdr:cNvPr>
        <xdr:cNvSpPr txBox="1"/>
      </xdr:nvSpPr>
      <xdr:spPr>
        <a:xfrm>
          <a:off x="236220" y="1325880"/>
          <a:ext cx="214884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D7AD3D9-D4AF-400F-8543-03EBBBBA1273}" type="TxLink">
            <a:rPr lang="en-US" sz="1400" b="1" i="0" u="none" strike="noStrike">
              <a:solidFill>
                <a:schemeClr val="accent4">
                  <a:lumMod val="60000"/>
                  <a:lumOff val="40000"/>
                </a:schemeClr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rPr>
            <a:pPr/>
            <a:t>$23,568,083,044,462.80</a:t>
          </a:fld>
          <a:endParaRPr lang="en-PH" sz="1400" b="1">
            <a:solidFill>
              <a:schemeClr val="accent4">
                <a:lumMod val="60000"/>
                <a:lumOff val="4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1</xdr:col>
      <xdr:colOff>15240</xdr:colOff>
      <xdr:row>13</xdr:row>
      <xdr:rowOff>30480</xdr:rowOff>
    </xdr:from>
    <xdr:ext cx="1211580" cy="405432"/>
    <xdr:sp macro="" textlink="'Pivot Table'!Y106">
      <xdr:nvSpPr>
        <xdr:cNvPr id="11" name="TextBox 10">
          <a:extLst>
            <a:ext uri="{FF2B5EF4-FFF2-40B4-BE49-F238E27FC236}">
              <a16:creationId xmlns:a16="http://schemas.microsoft.com/office/drawing/2014/main" id="{0327ECA2-2158-49E6-A3AB-9DAAEACC5AD1}"/>
            </a:ext>
          </a:extLst>
        </xdr:cNvPr>
        <xdr:cNvSpPr txBox="1"/>
      </xdr:nvSpPr>
      <xdr:spPr>
        <a:xfrm>
          <a:off x="624840" y="2407920"/>
          <a:ext cx="121158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B6285E23-A111-4AA8-87AF-75BBB2325A6D}" type="TxLink">
            <a:rPr lang="en-US" sz="2000" b="1" i="0" u="none" strike="noStrike">
              <a:solidFill>
                <a:schemeClr val="accent6"/>
              </a:solidFill>
              <a:latin typeface="Calibri"/>
              <a:ea typeface="Calibri"/>
              <a:cs typeface="Calibri"/>
            </a:rPr>
            <a:pPr algn="ctr"/>
            <a:t>3.90</a:t>
          </a:fld>
          <a:r>
            <a:rPr lang="en-US" sz="2000" b="1" i="0" u="none" strike="noStrike">
              <a:solidFill>
                <a:schemeClr val="accent6"/>
              </a:solidFill>
              <a:latin typeface="Calibri"/>
              <a:ea typeface="Calibri"/>
              <a:cs typeface="Calibri"/>
            </a:rPr>
            <a:t> %</a:t>
          </a:r>
          <a:endParaRPr lang="en-PH" sz="2000" b="1">
            <a:solidFill>
              <a:schemeClr val="accent6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198120</xdr:colOff>
      <xdr:row>18</xdr:row>
      <xdr:rowOff>175260</xdr:rowOff>
    </xdr:from>
    <xdr:ext cx="2148840" cy="357790"/>
    <xdr:sp macro="" textlink="'Pivot Table'!AH3">
      <xdr:nvSpPr>
        <xdr:cNvPr id="16" name="TextBox 15">
          <a:extLst>
            <a:ext uri="{FF2B5EF4-FFF2-40B4-BE49-F238E27FC236}">
              <a16:creationId xmlns:a16="http://schemas.microsoft.com/office/drawing/2014/main" id="{DEDD4C98-B618-4E1C-B6C9-56BEFBE3795A}"/>
            </a:ext>
          </a:extLst>
        </xdr:cNvPr>
        <xdr:cNvSpPr txBox="1"/>
      </xdr:nvSpPr>
      <xdr:spPr>
        <a:xfrm>
          <a:off x="198120" y="3467100"/>
          <a:ext cx="2148840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A2E90AEB-C1D2-42AB-B5C9-6478B68EACF8}" type="TxLink">
            <a:rPr lang="en-US" sz="1800" b="1" i="0" u="none" strike="noStrike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rPr>
            <a:pPr algn="ctr"/>
            <a:t>Tokyo</a:t>
          </a:fld>
          <a:endParaRPr lang="en-PH" sz="1800" b="1">
            <a:solidFill>
              <a:schemeClr val="accent2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uis Bernal" refreshedDate="45758.522956944442" createdVersion="8" refreshedVersion="8" minRefreshableVersion="3" recordCount="100" xr:uid="{5733390D-DBEE-4330-8CCB-EDAB3E6FF78D}">
  <cacheSource type="worksheet">
    <worksheetSource ref="A1:Q101" sheet="Clean Data"/>
  </cacheSource>
  <cacheFields count="17">
    <cacheField name="Company" numFmtId="0">
      <sharedItems count="100">
        <s v="Company_1"/>
        <s v="Company_2"/>
        <s v="Company_3"/>
        <s v="Company_4"/>
        <s v="Company_5"/>
        <s v="Company_6"/>
        <s v="Company_7"/>
        <s v="Company_8"/>
        <s v="Company_9"/>
        <s v="Company_10"/>
        <s v="Company_11"/>
        <s v="Company_12"/>
        <s v="Company_13"/>
        <s v="Company_14"/>
        <s v="Company_15"/>
        <s v="Company_16"/>
        <s v="Company_17"/>
        <s v="Company_18"/>
        <s v="Company_19"/>
        <s v="Company_20"/>
        <s v="Company_21"/>
        <s v="Company_22"/>
        <s v="Company_23"/>
        <s v="Company_24"/>
        <s v="Company_25"/>
        <s v="Company_26"/>
        <s v="Company_27"/>
        <s v="Company_28"/>
        <s v="Company_29"/>
        <s v="Company_30"/>
        <s v="Company_31"/>
        <s v="Company_32"/>
        <s v="Company_33"/>
        <s v="Company_34"/>
        <s v="Company_35"/>
        <s v="Company_36"/>
        <s v="Company_37"/>
        <s v="Company_38"/>
        <s v="Company_39"/>
        <s v="Company_40"/>
        <s v="Company_41"/>
        <s v="Company_42"/>
        <s v="Company_43"/>
        <s v="Company_44"/>
        <s v="Company_45"/>
        <s v="Company_46"/>
        <s v="Company_47"/>
        <s v="Company_48"/>
        <s v="Company_49"/>
        <s v="Company_50"/>
        <s v="Company_51"/>
        <s v="Company_52"/>
        <s v="Company_53"/>
        <s v="Company_54"/>
        <s v="Company_55"/>
        <s v="Company_56"/>
        <s v="Company_57"/>
        <s v="Company_58"/>
        <s v="Company_59"/>
        <s v="Company_60"/>
        <s v="Company_61"/>
        <s v="Company_62"/>
        <s v="Company_63"/>
        <s v="Company_64"/>
        <s v="Company_65"/>
        <s v="Company_66"/>
        <s v="Company_67"/>
        <s v="Company_68"/>
        <s v="Company_69"/>
        <s v="Company_70"/>
        <s v="Company_71"/>
        <s v="Company_72"/>
        <s v="Company_73"/>
        <s v="Company_74"/>
        <s v="Company_75"/>
        <s v="Company_76"/>
        <s v="Company_77"/>
        <s v="Company_78"/>
        <s v="Company_79"/>
        <s v="Company_80"/>
        <s v="Company_81"/>
        <s v="Company_82"/>
        <s v="Company_83"/>
        <s v="Company_84"/>
        <s v="Company_85"/>
        <s v="Company_86"/>
        <s v="Company_87"/>
        <s v="Company_88"/>
        <s v="Company_89"/>
        <s v="Company_90"/>
        <s v="Company_91"/>
        <s v="Company_92"/>
        <s v="Company_93"/>
        <s v="Company_94"/>
        <s v="Company_95"/>
        <s v="Company_96"/>
        <s v="Company_97"/>
        <s v="Company_98"/>
        <s v="Company_99"/>
        <s v="Company_100"/>
      </sharedItems>
    </cacheField>
    <cacheField name="Country" numFmtId="0">
      <sharedItems count="10">
        <s v="Germany"/>
        <s v="India"/>
        <s v="Australia"/>
        <s v="UK"/>
        <s v="USA"/>
        <s v="Canada"/>
        <s v="China"/>
        <s v="France"/>
        <s v="Brazil"/>
        <s v="Japan"/>
      </sharedItems>
    </cacheField>
    <cacheField name="Headquarters City" numFmtId="0">
      <sharedItems count="10">
        <s v="London"/>
        <s v="Tokyo"/>
        <s v="Beijing"/>
        <s v="SÃ£o Paulo"/>
        <s v="Paris"/>
        <s v="New York"/>
        <s v="Berlin"/>
        <s v="Toronto"/>
        <s v="Sydney"/>
        <s v="Mumbai"/>
      </sharedItems>
    </cacheField>
    <cacheField name="CEO" numFmtId="0">
      <sharedItems/>
    </cacheField>
    <cacheField name="Industry Sector" numFmtId="0">
      <sharedItems count="8">
        <s v="Technology"/>
        <s v="Telecom"/>
        <s v="Energy"/>
        <s v="Healthcare"/>
        <s v="Manufacturing"/>
        <s v="Retail"/>
        <s v="Automotive"/>
        <s v="Finance"/>
      </sharedItems>
    </cacheField>
    <cacheField name="Founding Year" numFmtId="0">
      <sharedItems containsSemiMixedTypes="0" containsString="0" containsNumber="1" containsInteger="1" minValue="1950" maxValue="2018"/>
    </cacheField>
    <cacheField name="Number of Employee" numFmtId="0">
      <sharedItems containsSemiMixedTypes="0" containsString="0" containsNumber="1" containsInteger="1" minValue="1250" maxValue="99813"/>
    </cacheField>
    <cacheField name="Revenue (USD)" numFmtId="0">
      <sharedItems containsSemiMixedTypes="0" containsString="0" containsNumber="1" minValue="1093656771.52" maxValue="99050609148.649994"/>
    </cacheField>
    <cacheField name="Earnings (in USD)" numFmtId="0">
      <sharedItems containsSemiMixedTypes="0" containsString="0" containsNumber="1" minValue="568670884.73000002" maxValue="49648246841.169998"/>
    </cacheField>
    <cacheField name="Market Capitalization" numFmtId="2">
      <sharedItems containsSemiMixedTypes="0" containsString="0" containsNumber="1" minValue="7370878367.3699999" maxValue="499858864875.73999"/>
    </cacheField>
    <cacheField name="Quarterly Growth (%)" numFmtId="0">
      <sharedItems containsSemiMixedTypes="0" containsString="0" containsNumber="1" minValue="-9.4" maxValue="19.7"/>
    </cacheField>
    <cacheField name="Average Revenue per Employee" numFmtId="0">
      <sharedItems containsSemiMixedTypes="0" containsString="0" containsNumber="1" minValue="17635.80850500158" maxValue="34704383.800818473"/>
    </cacheField>
    <cacheField name="Earnings per Employee" numFmtId="0">
      <sharedItems containsSemiMixedTypes="0" containsString="0" containsNumber="1" minValue="6236.5888897053183" maxValue="24536917.105271999"/>
    </cacheField>
    <cacheField name="Years in Operation" numFmtId="0">
      <sharedItems containsSemiMixedTypes="0" containsString="0" containsNumber="1" containsInteger="1" minValue="7" maxValue="75"/>
    </cacheField>
    <cacheField name="Profit Margin" numFmtId="0">
      <sharedItems containsSemiMixedTypes="0" containsString="0" containsNumber="1" minValue="2.941628461882059" maxValue="3760.5070146240023"/>
    </cacheField>
    <cacheField name="Revenue Growth Index" numFmtId="0">
      <sharedItems containsSemiMixedTypes="0" containsString="0" containsNumber="1" minValue="-7626654404.2362041" maxValue="17642013420.615978"/>
    </cacheField>
    <cacheField name="Earnings to Market Cap Ratio" numFmtId="0">
      <sharedItems containsSemiMixedTypes="0" containsString="0" containsNumber="1" minValue="2.368128140122573E-3" maxValue="3.9573105717246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uis Bernal" refreshedDate="45759.425547569444" createdVersion="8" refreshedVersion="8" minRefreshableVersion="3" recordCount="100" xr:uid="{E5D38C30-FCAC-44B5-A8EB-E114C149CA43}">
  <cacheSource type="worksheet">
    <worksheetSource name="Table1"/>
  </cacheSource>
  <cacheFields count="17">
    <cacheField name="Company" numFmtId="0">
      <sharedItems count="100">
        <s v="Company_1"/>
        <s v="Company_2"/>
        <s v="Company_3"/>
        <s v="Company_4"/>
        <s v="Company_5"/>
        <s v="Company_6"/>
        <s v="Company_7"/>
        <s v="Company_8"/>
        <s v="Company_9"/>
        <s v="Company_10"/>
        <s v="Company_11"/>
        <s v="Company_12"/>
        <s v="Company_13"/>
        <s v="Company_14"/>
        <s v="Company_15"/>
        <s v="Company_16"/>
        <s v="Company_17"/>
        <s v="Company_18"/>
        <s v="Company_19"/>
        <s v="Company_20"/>
        <s v="Company_21"/>
        <s v="Company_22"/>
        <s v="Company_23"/>
        <s v="Company_24"/>
        <s v="Company_25"/>
        <s v="Company_26"/>
        <s v="Company_27"/>
        <s v="Company_28"/>
        <s v="Company_29"/>
        <s v="Company_30"/>
        <s v="Company_31"/>
        <s v="Company_32"/>
        <s v="Company_33"/>
        <s v="Company_34"/>
        <s v="Company_35"/>
        <s v="Company_36"/>
        <s v="Company_37"/>
        <s v="Company_38"/>
        <s v="Company_39"/>
        <s v="Company_40"/>
        <s v="Company_41"/>
        <s v="Company_42"/>
        <s v="Company_43"/>
        <s v="Company_44"/>
        <s v="Company_45"/>
        <s v="Company_46"/>
        <s v="Company_47"/>
        <s v="Company_48"/>
        <s v="Company_49"/>
        <s v="Company_50"/>
        <s v="Company_51"/>
        <s v="Company_52"/>
        <s v="Company_53"/>
        <s v="Company_54"/>
        <s v="Company_55"/>
        <s v="Company_56"/>
        <s v="Company_57"/>
        <s v="Company_58"/>
        <s v="Company_59"/>
        <s v="Company_60"/>
        <s v="Company_61"/>
        <s v="Company_62"/>
        <s v="Company_63"/>
        <s v="Company_64"/>
        <s v="Company_65"/>
        <s v="Company_66"/>
        <s v="Company_67"/>
        <s v="Company_68"/>
        <s v="Company_69"/>
        <s v="Company_70"/>
        <s v="Company_71"/>
        <s v="Company_72"/>
        <s v="Company_73"/>
        <s v="Company_74"/>
        <s v="Company_75"/>
        <s v="Company_76"/>
        <s v="Company_77"/>
        <s v="Company_78"/>
        <s v="Company_79"/>
        <s v="Company_80"/>
        <s v="Company_81"/>
        <s v="Company_82"/>
        <s v="Company_83"/>
        <s v="Company_84"/>
        <s v="Company_85"/>
        <s v="Company_86"/>
        <s v="Company_87"/>
        <s v="Company_88"/>
        <s v="Company_89"/>
        <s v="Company_90"/>
        <s v="Company_91"/>
        <s v="Company_92"/>
        <s v="Company_93"/>
        <s v="Company_94"/>
        <s v="Company_95"/>
        <s v="Company_96"/>
        <s v="Company_97"/>
        <s v="Company_98"/>
        <s v="Company_99"/>
        <s v="Company_100"/>
      </sharedItems>
    </cacheField>
    <cacheField name="Country" numFmtId="0">
      <sharedItems/>
    </cacheField>
    <cacheField name="Headquarters City" numFmtId="0">
      <sharedItems count="10">
        <s v="London"/>
        <s v="Tokyo"/>
        <s v="Beijing"/>
        <s v="SÃ£o Sao Paulo"/>
        <s v="Paris"/>
        <s v="New York"/>
        <s v="Berlin"/>
        <s v="Toronto"/>
        <s v="Sydney"/>
        <s v="Mumbai"/>
      </sharedItems>
    </cacheField>
    <cacheField name="CEO" numFmtId="0">
      <sharedItems/>
    </cacheField>
    <cacheField name="Industry Sector" numFmtId="0">
      <sharedItems/>
    </cacheField>
    <cacheField name="Founding Year" numFmtId="0">
      <sharedItems containsSemiMixedTypes="0" containsString="0" containsNumber="1" containsInteger="1" minValue="1950" maxValue="2018"/>
    </cacheField>
    <cacheField name="Number of Employee" numFmtId="0">
      <sharedItems containsSemiMixedTypes="0" containsString="0" containsNumber="1" containsInteger="1" minValue="1250" maxValue="99813"/>
    </cacheField>
    <cacheField name="Revenue (USD)" numFmtId="0">
      <sharedItems containsSemiMixedTypes="0" containsString="0" containsNumber="1" minValue="1093656771.52" maxValue="99050609148.649994"/>
    </cacheField>
    <cacheField name="Earnings (in USD)" numFmtId="0">
      <sharedItems containsSemiMixedTypes="0" containsString="0" containsNumber="1" minValue="568670884.73000002" maxValue="49648246841.169998"/>
    </cacheField>
    <cacheField name="Market Capitalization" numFmtId="2">
      <sharedItems containsSemiMixedTypes="0" containsString="0" containsNumber="1" minValue="7370878367.3699999" maxValue="499858864875.73999"/>
    </cacheField>
    <cacheField name="Quarterly Growth (%)" numFmtId="0">
      <sharedItems containsSemiMixedTypes="0" containsString="0" containsNumber="1" minValue="-9.4" maxValue="19.7"/>
    </cacheField>
    <cacheField name="Average Revenue per Employee" numFmtId="0">
      <sharedItems containsSemiMixedTypes="0" containsString="0" containsNumber="1" minValue="17635.80850500158" maxValue="34704383.800818473"/>
    </cacheField>
    <cacheField name="Earnings per Employee" numFmtId="0">
      <sharedItems containsSemiMixedTypes="0" containsString="0" containsNumber="1" minValue="6236.5888897053183" maxValue="24536917.105271999"/>
    </cacheField>
    <cacheField name="Years in Operation" numFmtId="0">
      <sharedItems containsSemiMixedTypes="0" containsString="0" containsNumber="1" containsInteger="1" minValue="7" maxValue="75"/>
    </cacheField>
    <cacheField name="Profit Margin" numFmtId="0">
      <sharedItems containsSemiMixedTypes="0" containsString="0" containsNumber="1" minValue="2.941628461882059" maxValue="3760.5070146240023"/>
    </cacheField>
    <cacheField name="Revenue Growth Index" numFmtId="0">
      <sharedItems containsSemiMixedTypes="0" containsString="0" containsNumber="1" minValue="-7626654404.2362041" maxValue="17642013420.615978"/>
    </cacheField>
    <cacheField name="Earnings to Market Cap Ratio" numFmtId="0">
      <sharedItems containsSemiMixedTypes="0" containsString="0" containsNumber="1" minValue="2.368128140122573E-3" maxValue="3.9573105717246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s v="CEO_1"/>
    <x v="0"/>
    <n v="2008"/>
    <n v="73091"/>
    <n v="55439861710.610001"/>
    <n v="22077083538.169998"/>
    <n v="207468269218.60001"/>
    <n v="3.88"/>
    <n v="758504.62725383427"/>
    <n v="302049.27471467073"/>
    <n v="17"/>
    <n v="39.821678584643578"/>
    <n v="2151066634.3716679"/>
    <n v="0.10641185575664279"/>
  </r>
  <r>
    <x v="1"/>
    <x v="1"/>
    <x v="1"/>
    <s v="CEO_2"/>
    <x v="1"/>
    <n v="1985"/>
    <n v="4114"/>
    <n v="61175957415.970001"/>
    <n v="44385321433.730003"/>
    <n v="136776195258.16"/>
    <n v="12.42"/>
    <n v="14870188.968393292"/>
    <n v="10788848.185155567"/>
    <n v="40"/>
    <n v="72.553537874248619"/>
    <n v="7598053911.0634747"/>
    <n v="0.32451057254483762"/>
  </r>
  <r>
    <x v="2"/>
    <x v="2"/>
    <x v="1"/>
    <s v="CEO_3"/>
    <x v="2"/>
    <n v="1968"/>
    <n v="11193"/>
    <n v="41965810242.150002"/>
    <n v="17546399712.59"/>
    <n v="28282110775.799999"/>
    <n v="-8.9"/>
    <n v="3749290.649705173"/>
    <n v="1567622.5956035021"/>
    <n v="57"/>
    <n v="41.811178221853055"/>
    <n v="-3734957111.5513506"/>
    <n v="0.62040630035307809"/>
  </r>
  <r>
    <x v="3"/>
    <x v="3"/>
    <x v="2"/>
    <s v="CEO_4"/>
    <x v="3"/>
    <n v="2016"/>
    <n v="18170"/>
    <n v="24780621640.220001"/>
    <n v="5854233754.3599997"/>
    <n v="432374715889.90002"/>
    <n v="-2.4300000000000002"/>
    <n v="1363820.6736499725"/>
    <n v="322192.28147275728"/>
    <n v="9"/>
    <n v="23.624240906282711"/>
    <n v="-602169105.85734606"/>
    <n v="1.3539722697038379E-2"/>
  </r>
  <r>
    <x v="4"/>
    <x v="4"/>
    <x v="0"/>
    <s v="CEO_5"/>
    <x v="2"/>
    <n v="1968"/>
    <n v="35877"/>
    <n v="35603708138.339996"/>
    <n v="7150441110.96"/>
    <n v="406469214464.13"/>
    <n v="11.4"/>
    <n v="992382.53305293072"/>
    <n v="199304.32062212558"/>
    <n v="57"/>
    <n v="20.08341682606936"/>
    <n v="4058822727.7707596"/>
    <n v="1.7591593302796148E-2"/>
  </r>
  <r>
    <x v="5"/>
    <x v="5"/>
    <x v="3"/>
    <s v="CEO_6"/>
    <x v="4"/>
    <n v="1969"/>
    <n v="57058"/>
    <n v="75787032585.330002"/>
    <n v="38075770075.239998"/>
    <n v="499858864875.73999"/>
    <n v="16.86"/>
    <n v="1328245.5148328017"/>
    <n v="667316.94197553361"/>
    <n v="56"/>
    <n v="50.240481486552191"/>
    <n v="12777693693.886639"/>
    <n v="7.6173041533844285E-2"/>
  </r>
  <r>
    <x v="6"/>
    <x v="6"/>
    <x v="4"/>
    <s v="CEO_7"/>
    <x v="5"/>
    <n v="2001"/>
    <n v="82174"/>
    <n v="1449204928.0899999"/>
    <n v="30911284947.75"/>
    <n v="498318754853.25"/>
    <n v="5.35"/>
    <n v="17635.80850500158"/>
    <n v="376168.67802163702"/>
    <n v="24"/>
    <n v="2132.9823235206609"/>
    <n v="77532463.652814999"/>
    <n v="6.2031149032014801E-2"/>
  </r>
  <r>
    <x v="7"/>
    <x v="7"/>
    <x v="5"/>
    <s v="CEO_8"/>
    <x v="0"/>
    <n v="1982"/>
    <n v="10829"/>
    <n v="11616103324.290001"/>
    <n v="5057032683.46"/>
    <n v="277760309630.75"/>
    <n v="5.96"/>
    <n v="1072684.7653790747"/>
    <n v="466989.81285991322"/>
    <n v="43"/>
    <n v="43.534673739389248"/>
    <n v="692319758.12768412"/>
    <n v="1.8206462579850723E-2"/>
  </r>
  <r>
    <x v="8"/>
    <x v="6"/>
    <x v="2"/>
    <s v="CEO_9"/>
    <x v="0"/>
    <n v="1989"/>
    <n v="99813"/>
    <n v="4609804175.7600002"/>
    <n v="4206256198.9400001"/>
    <n v="384516808848.73999"/>
    <n v="-6.78"/>
    <n v="46184.406597938148"/>
    <n v="42141.36634446415"/>
    <n v="36"/>
    <n v="91.245875932387762"/>
    <n v="-312544723.11652803"/>
    <n v="1.0939069767934758E-2"/>
  </r>
  <r>
    <x v="9"/>
    <x v="8"/>
    <x v="3"/>
    <s v="CEO_10"/>
    <x v="6"/>
    <n v="1988"/>
    <n v="45117"/>
    <n v="4082472943.8699999"/>
    <n v="35048755603.82"/>
    <n v="472388388368.22998"/>
    <n v="3.42"/>
    <n v="90486.35644812377"/>
    <n v="776841.4478759669"/>
    <n v="37"/>
    <n v="858.51776816909808"/>
    <n v="139620574.680354"/>
    <n v="7.4194786465621707E-2"/>
  </r>
  <r>
    <x v="10"/>
    <x v="4"/>
    <x v="2"/>
    <s v="CEO_11"/>
    <x v="6"/>
    <n v="1950"/>
    <n v="66420"/>
    <n v="85547503795.259995"/>
    <n v="3639077555.1999998"/>
    <n v="424838730599.64001"/>
    <n v="5.98"/>
    <n v="1287978.0758093947"/>
    <n v="54788.88219211081"/>
    <n v="75"/>
    <n v="4.2538676101051047"/>
    <n v="5115740726.9565477"/>
    <n v="8.5657857749071326E-3"/>
  </r>
  <r>
    <x v="11"/>
    <x v="2"/>
    <x v="2"/>
    <s v="CEO_12"/>
    <x v="4"/>
    <n v="1960"/>
    <n v="27851"/>
    <n v="70368749359.410004"/>
    <n v="41093181104.459999"/>
    <n v="123749316061.42"/>
    <n v="-2.73"/>
    <n v="2526614.8202725216"/>
    <n v="1475465.1935104665"/>
    <n v="65"/>
    <n v="58.396918345920334"/>
    <n v="-1921066857.5118933"/>
    <n v="0.33206794520031435"/>
  </r>
  <r>
    <x v="12"/>
    <x v="1"/>
    <x v="3"/>
    <s v="CEO_13"/>
    <x v="1"/>
    <n v="2006"/>
    <n v="78169"/>
    <n v="47422641170.440002"/>
    <n v="35312405115.599998"/>
    <n v="225327013241.51999"/>
    <n v="-1.92"/>
    <n v="606668.13148997689"/>
    <n v="451744.36305440776"/>
    <n v="19"/>
    <n v="74.463176752819308"/>
    <n v="-910514710.47244799"/>
    <n v="0.15671625255934091"/>
  </r>
  <r>
    <x v="13"/>
    <x v="7"/>
    <x v="6"/>
    <s v="CEO_14"/>
    <x v="4"/>
    <n v="1999"/>
    <n v="54848"/>
    <n v="9792437723.4899998"/>
    <n v="4068357683.3099999"/>
    <n v="64666791634.230003"/>
    <n v="1.32"/>
    <n v="178537.73562372374"/>
    <n v="74175.132790803676"/>
    <n v="26"/>
    <n v="41.545913266835136"/>
    <n v="129260177.950068"/>
    <n v="6.2912626102150718E-2"/>
  </r>
  <r>
    <x v="14"/>
    <x v="9"/>
    <x v="0"/>
    <s v="CEO_15"/>
    <x v="7"/>
    <n v="1972"/>
    <n v="5901"/>
    <n v="49166671352.93"/>
    <n v="4242800866.5500002"/>
    <n v="477030108526.64001"/>
    <n v="-9.4"/>
    <n v="8331921.9374563638"/>
    <n v="718996.92705473653"/>
    <n v="53"/>
    <n v="8.6294246687846154"/>
    <n v="-4621667107.1754198"/>
    <n v="8.8941993193141569E-3"/>
  </r>
  <r>
    <x v="15"/>
    <x v="1"/>
    <x v="1"/>
    <s v="CEO_16"/>
    <x v="7"/>
    <n v="1980"/>
    <n v="19290"/>
    <n v="47352442360.349998"/>
    <n v="49331992285.480003"/>
    <n v="303126699761.98999"/>
    <n v="-0.34"/>
    <n v="2454766.3224650077"/>
    <n v="2557386.8473551064"/>
    <n v="45"/>
    <n v="104.18046002794475"/>
    <n v="-160998304.02519"/>
    <n v="0.16274380423834212"/>
  </r>
  <r>
    <x v="16"/>
    <x v="0"/>
    <x v="0"/>
    <s v="CEO_17"/>
    <x v="3"/>
    <n v="1991"/>
    <n v="49789"/>
    <n v="17328454972.299999"/>
    <n v="18714165517.009998"/>
    <n v="114398538471.17999"/>
    <n v="-3.66"/>
    <n v="348037.81904235872"/>
    <n v="375869.47954387515"/>
    <n v="34"/>
    <n v="107.99673454399192"/>
    <n v="-634221451.98617995"/>
    <n v="0.16358745283904647"/>
  </r>
  <r>
    <x v="17"/>
    <x v="3"/>
    <x v="5"/>
    <s v="CEO_18"/>
    <x v="6"/>
    <n v="1956"/>
    <n v="51093"/>
    <n v="43390826407.300003"/>
    <n v="18532736711.200001"/>
    <n v="335883172134.48999"/>
    <n v="-0.18"/>
    <n v="849251.88200536277"/>
    <n v="362725.55362182687"/>
    <n v="69"/>
    <n v="42.711186316751238"/>
    <n v="-78103487.533140004"/>
    <n v="5.5176139350557762E-2"/>
  </r>
  <r>
    <x v="18"/>
    <x v="3"/>
    <x v="7"/>
    <s v="CEO_19"/>
    <x v="1"/>
    <n v="1965"/>
    <n v="29692"/>
    <n v="39856488392.389999"/>
    <n v="40640165563.309998"/>
    <n v="309102307404.90002"/>
    <n v="-6.41"/>
    <n v="1342330.8767476087"/>
    <n v="1368724.4228516098"/>
    <n v="60"/>
    <n v="101.96624741047088"/>
    <n v="-2554800905.952199"/>
    <n v="0.13147804008487887"/>
  </r>
  <r>
    <x v="19"/>
    <x v="6"/>
    <x v="2"/>
    <s v="CEO_20"/>
    <x v="1"/>
    <n v="2009"/>
    <n v="10747"/>
    <n v="61588851304.239998"/>
    <n v="47362481620.620003"/>
    <n v="179145542744.62"/>
    <n v="16.72"/>
    <n v="5730794.7617232716"/>
    <n v="4407042.1159970229"/>
    <n v="16"/>
    <n v="76.901063451656555"/>
    <n v="10297655938.068928"/>
    <n v="0.26437990527142136"/>
  </r>
  <r>
    <x v="20"/>
    <x v="8"/>
    <x v="1"/>
    <s v="CEO_21"/>
    <x v="6"/>
    <n v="1951"/>
    <n v="8816"/>
    <n v="63513014150.260002"/>
    <n v="49300067190.080002"/>
    <n v="56867440340.589996"/>
    <n v="7.81"/>
    <n v="7204289.2638679678"/>
    <n v="5592112.8845372051"/>
    <n v="74"/>
    <n v="77.621992672942895"/>
    <n v="4960366405.1353064"/>
    <n v="0.86692959793534674"/>
  </r>
  <r>
    <x v="21"/>
    <x v="9"/>
    <x v="8"/>
    <s v="CEO_22"/>
    <x v="7"/>
    <n v="1950"/>
    <n v="88991"/>
    <n v="4539947937.1099997"/>
    <n v="37669155884.760002"/>
    <n v="335819440476.84003"/>
    <n v="10.37"/>
    <n v="51015.809880886831"/>
    <n v="423291.74730882898"/>
    <n v="75"/>
    <n v="829.72660494294348"/>
    <n v="470792601.07830691"/>
    <n v="0.11217086131545108"/>
  </r>
  <r>
    <x v="22"/>
    <x v="7"/>
    <x v="0"/>
    <s v="CEO_23"/>
    <x v="7"/>
    <n v="1997"/>
    <n v="87645"/>
    <n v="37467515336.5"/>
    <n v="18813603016.959999"/>
    <n v="260201819681.81"/>
    <n v="13.68"/>
    <n v="427491.76035712246"/>
    <n v="214656.88877813908"/>
    <n v="28"/>
    <n v="50.21310553420183"/>
    <n v="5125556098.0332003"/>
    <n v="7.2303887190206334E-2"/>
  </r>
  <r>
    <x v="23"/>
    <x v="0"/>
    <x v="0"/>
    <s v="CEO_24"/>
    <x v="0"/>
    <n v="1961"/>
    <n v="90012"/>
    <n v="62589732972.269997"/>
    <n v="4175952334.2199998"/>
    <n v="386181964028.65002"/>
    <n v="4.95"/>
    <n v="695348.76430109318"/>
    <n v="46393.28460894103"/>
    <n v="64"/>
    <n v="6.6719446399781415"/>
    <n v="3098191782.1273651"/>
    <n v="1.081343180985582E-2"/>
  </r>
  <r>
    <x v="24"/>
    <x v="6"/>
    <x v="2"/>
    <s v="CEO_25"/>
    <x v="1"/>
    <n v="2018"/>
    <n v="70416"/>
    <n v="50318594495.419998"/>
    <n v="38857568649.459999"/>
    <n v="260129734205.89001"/>
    <n v="-7.39"/>
    <n v="714590.35581998411"/>
    <n v="551828.6845242558"/>
    <n v="7"/>
    <n v="77.223080332652799"/>
    <n v="-3718544133.2115374"/>
    <n v="0.14937765099434819"/>
  </r>
  <r>
    <x v="25"/>
    <x v="8"/>
    <x v="2"/>
    <s v="CEO_26"/>
    <x v="6"/>
    <n v="1986"/>
    <n v="2468"/>
    <n v="85650419220.419998"/>
    <n v="27920654082.540001"/>
    <n v="426105532009.23999"/>
    <n v="6.11"/>
    <n v="34704383.800818473"/>
    <n v="11313068.91512966"/>
    <n v="39"/>
    <n v="32.598385783362765"/>
    <n v="5233240614.3676624"/>
    <n v="6.5525209097577614E-2"/>
  </r>
  <r>
    <x v="26"/>
    <x v="9"/>
    <x v="4"/>
    <s v="CEO_27"/>
    <x v="5"/>
    <n v="1981"/>
    <n v="77675"/>
    <n v="65872776225.580002"/>
    <n v="21211676240.34"/>
    <n v="275998228703.37"/>
    <n v="7.61"/>
    <n v="848056.34020701644"/>
    <n v="273082.4105611844"/>
    <n v="44"/>
    <n v="32.200975054855803"/>
    <n v="5012918270.7666378"/>
    <n v="7.6854392653140244E-2"/>
  </r>
  <r>
    <x v="27"/>
    <x v="1"/>
    <x v="8"/>
    <s v="CEO_28"/>
    <x v="4"/>
    <n v="1958"/>
    <n v="6755"/>
    <n v="16301813363.870001"/>
    <n v="45317812900.349998"/>
    <n v="280512891970.53998"/>
    <n v="12.36"/>
    <n v="2413295.8347698003"/>
    <n v="6708780.5922057731"/>
    <n v="67"/>
    <n v="277.99246555471353"/>
    <n v="2014904131.7743318"/>
    <n v="0.16155340520003397"/>
  </r>
  <r>
    <x v="28"/>
    <x v="1"/>
    <x v="6"/>
    <s v="CEO_29"/>
    <x v="7"/>
    <n v="1968"/>
    <n v="70131"/>
    <n v="7066169052.5699997"/>
    <n v="5560762917.8299999"/>
    <n v="438339135968.90997"/>
    <n v="2.95"/>
    <n v="100756.71318774864"/>
    <n v="79291.082657170147"/>
    <n v="57"/>
    <n v="78.695582803917262"/>
    <n v="208451987.05081502"/>
    <n v="1.2685983206903085E-2"/>
  </r>
  <r>
    <x v="29"/>
    <x v="0"/>
    <x v="1"/>
    <s v="CEO_30"/>
    <x v="6"/>
    <n v="1997"/>
    <n v="76529"/>
    <n v="64245503627.849998"/>
    <n v="24631762589.439999"/>
    <n v="201801084819.57999"/>
    <n v="-6.17"/>
    <n v="839492.26604097791"/>
    <n v="321861.81172418298"/>
    <n v="28"/>
    <n v="38.340056811014392"/>
    <n v="-3963947573.8383446"/>
    <n v="0.12205961435470972"/>
  </r>
  <r>
    <x v="30"/>
    <x v="2"/>
    <x v="2"/>
    <s v="CEO_31"/>
    <x v="1"/>
    <n v="1952"/>
    <n v="91183"/>
    <n v="2660865941.0599999"/>
    <n v="568670884.73000002"/>
    <n v="67094212702.480003"/>
    <n v="-1.49"/>
    <n v="29181.601187282715"/>
    <n v="6236.5888897053183"/>
    <n v="73"/>
    <n v="21.371647325586817"/>
    <n v="-39646902.521793999"/>
    <n v="8.475706947359116E-3"/>
  </r>
  <r>
    <x v="31"/>
    <x v="7"/>
    <x v="4"/>
    <s v="CEO_32"/>
    <x v="6"/>
    <n v="1969"/>
    <n v="88022"/>
    <n v="58581700371.529999"/>
    <n v="23433563439.060001"/>
    <n v="14488459889.040001"/>
    <n v="0.89"/>
    <n v="665534.75689634413"/>
    <n v="266223.93764127151"/>
    <n v="56"/>
    <n v="40.001507792437572"/>
    <n v="521377133.30661696"/>
    <n v="1.6173950591385251"/>
  </r>
  <r>
    <x v="32"/>
    <x v="2"/>
    <x v="4"/>
    <s v="CEO_33"/>
    <x v="1"/>
    <n v="1973"/>
    <n v="55866"/>
    <n v="94023621840.080002"/>
    <n v="2816107480.8200002"/>
    <n v="377593114111.23999"/>
    <n v="9.3800000000000008"/>
    <n v="1683020.4747087674"/>
    <n v="50408.253335123336"/>
    <n v="52"/>
    <n v="2.995106363387888"/>
    <n v="8819415728.5995045"/>
    <n v="7.4580477651146121E-3"/>
  </r>
  <r>
    <x v="33"/>
    <x v="7"/>
    <x v="8"/>
    <s v="CEO_34"/>
    <x v="6"/>
    <n v="2003"/>
    <n v="13503"/>
    <n v="57551663045.809998"/>
    <n v="5941776995.4899998"/>
    <n v="310192744721.59998"/>
    <n v="7.12"/>
    <n v="4262139.0095393611"/>
    <n v="440033.84399688954"/>
    <n v="22"/>
    <n v="10.324248998261721"/>
    <n v="4097678408.8616719"/>
    <n v="1.915511273747806E-2"/>
  </r>
  <r>
    <x v="34"/>
    <x v="4"/>
    <x v="5"/>
    <s v="CEO_35"/>
    <x v="0"/>
    <n v="1982"/>
    <n v="32197"/>
    <n v="38823110921.389999"/>
    <n v="5877194812.6099997"/>
    <n v="352069476072.79999"/>
    <n v="0.68"/>
    <n v="1205799.0161005685"/>
    <n v="182538.58473180729"/>
    <n v="43"/>
    <n v="15.138392244017462"/>
    <n v="263997154.26545203"/>
    <n v="1.6693281332332055E-2"/>
  </r>
  <r>
    <x v="35"/>
    <x v="5"/>
    <x v="4"/>
    <s v="CEO_36"/>
    <x v="2"/>
    <n v="1973"/>
    <n v="78757"/>
    <n v="64332388962.050003"/>
    <n v="32460865895.5"/>
    <n v="106560784338.3"/>
    <n v="19.600000000000001"/>
    <n v="816846.61632680276"/>
    <n v="412164.83481468313"/>
    <n v="52"/>
    <n v="50.458045191899878"/>
    <n v="12609148236.561802"/>
    <n v="0.30462300082595151"/>
  </r>
  <r>
    <x v="36"/>
    <x v="4"/>
    <x v="4"/>
    <s v="CEO_37"/>
    <x v="3"/>
    <n v="1985"/>
    <n v="11066"/>
    <n v="45830706520.25"/>
    <n v="37302497918.389999"/>
    <n v="68272100645.830002"/>
    <n v="8.17"/>
    <n v="4141578.3951066327"/>
    <n v="3370910.7101382613"/>
    <n v="40"/>
    <n v="81.391932943272721"/>
    <n v="3744368722.7044249"/>
    <n v="0.54637981789810952"/>
  </r>
  <r>
    <x v="37"/>
    <x v="6"/>
    <x v="3"/>
    <s v="CEO_38"/>
    <x v="6"/>
    <n v="1987"/>
    <n v="99257"/>
    <n v="54566222763.699997"/>
    <n v="29168854886.09"/>
    <n v="7370878367.3699999"/>
    <n v="-2.88"/>
    <n v="549746.84670804068"/>
    <n v="293872.01795430045"/>
    <n v="38"/>
    <n v="53.455880595595275"/>
    <n v="-1571507215.5945599"/>
    <n v="3.957310571724673"/>
  </r>
  <r>
    <x v="38"/>
    <x v="8"/>
    <x v="6"/>
    <s v="CEO_39"/>
    <x v="1"/>
    <n v="1974"/>
    <n v="93948"/>
    <n v="94147066229.559998"/>
    <n v="48108665251.18"/>
    <n v="175358720647.42001"/>
    <n v="-6.95"/>
    <n v="1002118.8980027249"/>
    <n v="512077.58814642142"/>
    <n v="51"/>
    <n v="51.099484219588987"/>
    <n v="-6543221102.9544201"/>
    <n v="0.27434429878117272"/>
  </r>
  <r>
    <x v="39"/>
    <x v="8"/>
    <x v="2"/>
    <s v="CEO_40"/>
    <x v="1"/>
    <n v="1967"/>
    <n v="53021"/>
    <n v="38616402753.699997"/>
    <n v="18744154105.610001"/>
    <n v="294999851658.63"/>
    <n v="-5.41"/>
    <n v="728322.791982422"/>
    <n v="353523.2097774467"/>
    <n v="58"/>
    <n v="48.539358326984626"/>
    <n v="-2089147388.9751699"/>
    <n v="6.3539537393735676E-2"/>
  </r>
  <r>
    <x v="40"/>
    <x v="5"/>
    <x v="5"/>
    <s v="CEO_41"/>
    <x v="1"/>
    <n v="2015"/>
    <n v="49826"/>
    <n v="96119444476.75"/>
    <n v="14286318602.01"/>
    <n v="196182798145.35999"/>
    <n v="-2.62"/>
    <n v="1929102.1650694415"/>
    <n v="286724.17215931445"/>
    <n v="10"/>
    <n v="14.863089024058674"/>
    <n v="-2518329445.2908502"/>
    <n v="7.2821464150106943E-2"/>
  </r>
  <r>
    <x v="41"/>
    <x v="4"/>
    <x v="6"/>
    <s v="CEO_42"/>
    <x v="3"/>
    <n v="2003"/>
    <n v="50400"/>
    <n v="90536010689.190002"/>
    <n v="43430087810.339996"/>
    <n v="218793713519.66"/>
    <n v="-5.18"/>
    <n v="1796349.4184363096"/>
    <n v="861708.09147499991"/>
    <n v="22"/>
    <n v="47.969959665480985"/>
    <n v="-4689765353.7000418"/>
    <n v="0.19849787780322822"/>
  </r>
  <r>
    <x v="42"/>
    <x v="8"/>
    <x v="4"/>
    <s v="CEO_43"/>
    <x v="1"/>
    <n v="1984"/>
    <n v="22777"/>
    <n v="19587155567.580002"/>
    <n v="11180568330.129999"/>
    <n v="452088931377.41998"/>
    <n v="-4.4000000000000004"/>
    <n v="859953.26722483221"/>
    <n v="490870.98081968649"/>
    <n v="41"/>
    <n v="57.081122838661159"/>
    <n v="-861834844.97352016"/>
    <n v="2.4730904815707735E-2"/>
  </r>
  <r>
    <x v="43"/>
    <x v="6"/>
    <x v="9"/>
    <s v="CEO_44"/>
    <x v="0"/>
    <n v="2010"/>
    <n v="55709"/>
    <n v="6945436474.5100002"/>
    <n v="48161163749.489998"/>
    <n v="174192907964.95001"/>
    <n v="-1.45"/>
    <n v="124673.5083112244"/>
    <n v="864513.16213699756"/>
    <n v="15"/>
    <n v="693.42170108737139"/>
    <n v="-100708828.880395"/>
    <n v="0.276481771342727"/>
  </r>
  <r>
    <x v="44"/>
    <x v="4"/>
    <x v="1"/>
    <s v="CEO_45"/>
    <x v="1"/>
    <n v="1990"/>
    <n v="96925"/>
    <n v="10086792357.73"/>
    <n v="608711580.01999998"/>
    <n v="257043345630.98999"/>
    <n v="-4.8"/>
    <n v="104068.01503977302"/>
    <n v="6280.2329638380188"/>
    <n v="35"/>
    <n v="6.0347388786437612"/>
    <n v="-484166033.17104"/>
    <n v="2.368128140122573E-3"/>
  </r>
  <r>
    <x v="45"/>
    <x v="3"/>
    <x v="6"/>
    <s v="CEO_46"/>
    <x v="1"/>
    <n v="1982"/>
    <n v="56761"/>
    <n v="1832000346.9000001"/>
    <n v="48493971456.559998"/>
    <n v="391848141069.29999"/>
    <n v="16.899999999999999"/>
    <n v="32275.688358203697"/>
    <n v="854353.71921847749"/>
    <n v="43"/>
    <n v="2647.0503424641024"/>
    <n v="309608058.6261"/>
    <n v="0.12375705375104391"/>
  </r>
  <r>
    <x v="46"/>
    <x v="4"/>
    <x v="3"/>
    <s v="CEO_47"/>
    <x v="7"/>
    <n v="2017"/>
    <n v="31124"/>
    <n v="9453351645.9899998"/>
    <n v="2158952437.6199999"/>
    <n v="198331736882.39999"/>
    <n v="-7.59"/>
    <n v="303731.89969123504"/>
    <n v="69366.162370517923"/>
    <n v="8"/>
    <n v="22.837957567523706"/>
    <n v="-717509389.93064094"/>
    <n v="1.0885562096903039E-2"/>
  </r>
  <r>
    <x v="47"/>
    <x v="2"/>
    <x v="1"/>
    <s v="CEO_48"/>
    <x v="1"/>
    <n v="1982"/>
    <n v="70413"/>
    <n v="68303847273.900002"/>
    <n v="44557264541.790001"/>
    <n v="311081141443.90997"/>
    <n v="5.74"/>
    <n v="970045.97551446466"/>
    <n v="632798.83745600958"/>
    <n v="43"/>
    <n v="65.233901632384402"/>
    <n v="3920640833.5218601"/>
    <n v="0.14323357672848186"/>
  </r>
  <r>
    <x v="48"/>
    <x v="2"/>
    <x v="4"/>
    <s v="CEO_49"/>
    <x v="5"/>
    <n v="1963"/>
    <n v="53106"/>
    <n v="7128152959.54"/>
    <n v="26385527753.209999"/>
    <n v="431195618002.5"/>
    <n v="2.31"/>
    <n v="134225.00206266713"/>
    <n v="496846.45338022069"/>
    <n v="62"/>
    <n v="370.15939336566555"/>
    <n v="164660333.365374"/>
    <n v="6.1191548920279192E-2"/>
  </r>
  <r>
    <x v="49"/>
    <x v="0"/>
    <x v="9"/>
    <s v="CEO_50"/>
    <x v="3"/>
    <n v="1970"/>
    <n v="95385"/>
    <n v="31904373273.07"/>
    <n v="49648246841.169998"/>
    <n v="474765359766.46002"/>
    <n v="19.47"/>
    <n v="334479.98399192747"/>
    <n v="520503.71485212556"/>
    <n v="55"/>
    <n v="155.61580356470233"/>
    <n v="6211781476.2667284"/>
    <n v="0.10457428247417266"/>
  </r>
  <r>
    <x v="50"/>
    <x v="3"/>
    <x v="0"/>
    <s v="CEO_51"/>
    <x v="1"/>
    <n v="1997"/>
    <n v="15438"/>
    <n v="84489082343.839996"/>
    <n v="3690754440.21"/>
    <n v="73622033116.429993"/>
    <n v="-6.64"/>
    <n v="5472799.7372613028"/>
    <n v="239069.4675612126"/>
    <n v="28"/>
    <n v="4.3683211343093591"/>
    <n v="-5610075067.6309757"/>
    <n v="5.0131112711506283E-2"/>
  </r>
  <r>
    <x v="51"/>
    <x v="7"/>
    <x v="4"/>
    <s v="CEO_52"/>
    <x v="7"/>
    <n v="1969"/>
    <n v="68127"/>
    <n v="2336960854.23"/>
    <n v="27693160365.779999"/>
    <n v="463301153818.22998"/>
    <n v="1.94"/>
    <n v="34303.005478444669"/>
    <n v="406493.17254216387"/>
    <n v="56"/>
    <n v="1185.0074559723234"/>
    <n v="45337040.572062001"/>
    <n v="5.9773562266251211E-2"/>
  </r>
  <r>
    <x v="52"/>
    <x v="9"/>
    <x v="4"/>
    <s v="CEO_53"/>
    <x v="0"/>
    <n v="1957"/>
    <n v="92872"/>
    <n v="81448703574.070007"/>
    <n v="48465157478.419998"/>
    <n v="246108934910.45999"/>
    <n v="19.079999999999998"/>
    <n v="876999.56471347669"/>
    <n v="521848.96931712463"/>
    <n v="68"/>
    <n v="59.503902888209204"/>
    <n v="15540412641.932554"/>
    <n v="0.19692563171691724"/>
  </r>
  <r>
    <x v="53"/>
    <x v="8"/>
    <x v="2"/>
    <s v="CEO_54"/>
    <x v="7"/>
    <n v="1956"/>
    <n v="80235"/>
    <n v="28192658929.59"/>
    <n v="26155369110.66"/>
    <n v="129196369710.64999"/>
    <n v="15.97"/>
    <n v="351376.06941596558"/>
    <n v="325984.53431370348"/>
    <n v="69"/>
    <n v="92.773686852247423"/>
    <n v="4502367631.0555229"/>
    <n v="0.20244662577778255"/>
  </r>
  <r>
    <x v="54"/>
    <x v="3"/>
    <x v="1"/>
    <s v="CEO_55"/>
    <x v="3"/>
    <n v="2016"/>
    <n v="19608"/>
    <n v="11825301113.889999"/>
    <n v="31470302508.119999"/>
    <n v="229621964543.51001"/>
    <n v="14.51"/>
    <n v="603085.53212413297"/>
    <n v="1604972.588133415"/>
    <n v="9"/>
    <n v="266.12685973091186"/>
    <n v="1715851191.6254389"/>
    <n v="0.13705266641491884"/>
  </r>
  <r>
    <x v="55"/>
    <x v="9"/>
    <x v="8"/>
    <s v="CEO_56"/>
    <x v="1"/>
    <n v="1966"/>
    <n v="3151"/>
    <n v="69676749164.759995"/>
    <n v="34787738700.540001"/>
    <n v="490018284385.21002"/>
    <n v="-2.2599999999999998"/>
    <n v="22112583.041815296"/>
    <n v="11040221.73930181"/>
    <n v="59"/>
    <n v="49.927327433545642"/>
    <n v="-1574694531.1235757"/>
    <n v="7.0992736004097529E-2"/>
  </r>
  <r>
    <x v="56"/>
    <x v="7"/>
    <x v="1"/>
    <s v="CEO_57"/>
    <x v="6"/>
    <n v="1982"/>
    <n v="48847"/>
    <n v="62897995249.519997"/>
    <n v="22727598697.32"/>
    <n v="246359785187.04001"/>
    <n v="-4.87"/>
    <n v="1287653.1874940118"/>
    <n v="465281.36215775792"/>
    <n v="43"/>
    <n v="36.134058974627564"/>
    <n v="-3063132368.6516237"/>
    <n v="9.2253687752101549E-2"/>
  </r>
  <r>
    <x v="57"/>
    <x v="2"/>
    <x v="7"/>
    <s v="CEO_58"/>
    <x v="3"/>
    <n v="1997"/>
    <n v="87242"/>
    <n v="87748426632.570007"/>
    <n v="31378276446.119999"/>
    <n v="164442929982.73001"/>
    <n v="10.06"/>
    <n v="1005804.8489554344"/>
    <n v="359669.38454093214"/>
    <n v="28"/>
    <n v="35.759360766103093"/>
    <n v="8827491719.2365437"/>
    <n v="0.19081560058200972"/>
  </r>
  <r>
    <x v="58"/>
    <x v="9"/>
    <x v="9"/>
    <s v="CEO_59"/>
    <x v="2"/>
    <n v="2008"/>
    <n v="87335"/>
    <n v="73509753669.949997"/>
    <n v="29216131281.84"/>
    <n v="316737087072.92999"/>
    <n v="17.88"/>
    <n v="841698.67372702807"/>
    <n v="334529.47022201866"/>
    <n v="17"/>
    <n v="39.744564256080814"/>
    <n v="13143543956.187059"/>
    <n v="9.2240954641073875E-2"/>
  </r>
  <r>
    <x v="59"/>
    <x v="5"/>
    <x v="1"/>
    <s v="CEO_60"/>
    <x v="5"/>
    <n v="1971"/>
    <n v="54121"/>
    <n v="80350058229.179993"/>
    <n v="45057999366.540001"/>
    <n v="120148794827.22"/>
    <n v="6.7"/>
    <n v="1484637.3538770531"/>
    <n v="832541.88515622402"/>
    <n v="54"/>
    <n v="56.077120987295935"/>
    <n v="5383453901.3550596"/>
    <n v="0.37501832150156533"/>
  </r>
  <r>
    <x v="60"/>
    <x v="6"/>
    <x v="7"/>
    <s v="CEO_61"/>
    <x v="6"/>
    <n v="1979"/>
    <n v="66512"/>
    <n v="28210636911.400002"/>
    <n v="2273273570.6900001"/>
    <n v="38024077721.519997"/>
    <n v="7.15"/>
    <n v="424143.56674585037"/>
    <n v="34178.397442416404"/>
    <n v="46"/>
    <n v="8.0582142750962262"/>
    <n v="2017060539.1651003"/>
    <n v="5.9785107408494083E-2"/>
  </r>
  <r>
    <x v="61"/>
    <x v="1"/>
    <x v="8"/>
    <s v="CEO_62"/>
    <x v="4"/>
    <n v="1987"/>
    <n v="58435"/>
    <n v="17752179982.529999"/>
    <n v="14048878516.42"/>
    <n v="64526972983.129997"/>
    <n v="-1.6"/>
    <n v="303793.6165402584"/>
    <n v="240418.90162436897"/>
    <n v="38"/>
    <n v="79.138891844525943"/>
    <n v="-284034879.72047997"/>
    <n v="0.21772102218545034"/>
  </r>
  <r>
    <x v="62"/>
    <x v="3"/>
    <x v="5"/>
    <s v="CEO_63"/>
    <x v="6"/>
    <n v="2000"/>
    <n v="56279"/>
    <n v="75063969016.570007"/>
    <n v="47520623792.339996"/>
    <n v="64110114894.989998"/>
    <n v="13.08"/>
    <n v="1333782.9210996998"/>
    <n v="844375.76702393428"/>
    <n v="25"/>
    <n v="63.306836042535998"/>
    <n v="9818367147.3673573"/>
    <n v="0.74123441940756185"/>
  </r>
  <r>
    <x v="63"/>
    <x v="7"/>
    <x v="0"/>
    <s v="CEO_64"/>
    <x v="0"/>
    <n v="2003"/>
    <n v="32193"/>
    <n v="80685405579.330002"/>
    <n v="44513298930.760002"/>
    <n v="76036156486.800003"/>
    <n v="-4.3899999999999997"/>
    <n v="2506302.7856779424"/>
    <n v="1382701.1751237847"/>
    <n v="22"/>
    <n v="55.168959753191629"/>
    <n v="-3542089304.9325867"/>
    <n v="0.58542279078095671"/>
  </r>
  <r>
    <x v="64"/>
    <x v="0"/>
    <x v="2"/>
    <s v="CEO_65"/>
    <x v="6"/>
    <n v="1957"/>
    <n v="69778"/>
    <n v="99050609148.649994"/>
    <n v="22783381982.529999"/>
    <n v="69499703607.440002"/>
    <n v="-0.28999999999999998"/>
    <n v="1419510.5785297658"/>
    <n v="326512.39620697068"/>
    <n v="68"/>
    <n v="23.001758574081947"/>
    <n v="-287246766.53108495"/>
    <n v="0.32781984382579465"/>
  </r>
  <r>
    <x v="65"/>
    <x v="9"/>
    <x v="2"/>
    <s v="CEO_66"/>
    <x v="7"/>
    <n v="1976"/>
    <n v="80838"/>
    <n v="41267641514.370003"/>
    <n v="31007009757.48"/>
    <n v="320473284927.13"/>
    <n v="2.76"/>
    <n v="510498.05183663627"/>
    <n v="383569.7290566318"/>
    <n v="49"/>
    <n v="75.136374698522317"/>
    <n v="1138986905.796612"/>
    <n v="9.6753805124600162E-2"/>
  </r>
  <r>
    <x v="66"/>
    <x v="5"/>
    <x v="5"/>
    <s v="CEO_67"/>
    <x v="6"/>
    <n v="1976"/>
    <n v="39834"/>
    <n v="37208088398.419998"/>
    <n v="13869781767.870001"/>
    <n v="91021854191.130005"/>
    <n v="5.23"/>
    <n v="934078.63630114973"/>
    <n v="348189.53074935987"/>
    <n v="49"/>
    <n v="37.276254612583017"/>
    <n v="1945983023.2373662"/>
    <n v="0.15237858963788939"/>
  </r>
  <r>
    <x v="67"/>
    <x v="7"/>
    <x v="1"/>
    <s v="CEO_68"/>
    <x v="3"/>
    <n v="1970"/>
    <n v="72715"/>
    <n v="77643531944.589996"/>
    <n v="9406869865.0300007"/>
    <n v="172899074933.60001"/>
    <n v="-2.73"/>
    <n v="1067778.751902496"/>
    <n v="129366.29120580349"/>
    <n v="55"/>
    <n v="12.115458466963066"/>
    <n v="-2119668422.087307"/>
    <n v="5.4406710207342668E-2"/>
  </r>
  <r>
    <x v="68"/>
    <x v="9"/>
    <x v="1"/>
    <s v="CEO_69"/>
    <x v="0"/>
    <n v="1979"/>
    <n v="73623"/>
    <n v="34086945989.900002"/>
    <n v="23185456548.59"/>
    <n v="448404526112.02002"/>
    <n v="-6.55"/>
    <n v="462993.16775871674"/>
    <n v="314921.37713201036"/>
    <n v="46"/>
    <n v="68.018579767926042"/>
    <n v="-2232694962.33845"/>
    <n v="5.1706562263374278E-2"/>
  </r>
  <r>
    <x v="69"/>
    <x v="9"/>
    <x v="2"/>
    <s v="CEO_70"/>
    <x v="5"/>
    <n v="1977"/>
    <n v="94576"/>
    <n v="93076424987.100006"/>
    <n v="17668258049.07"/>
    <n v="237033423967.41"/>
    <n v="8.32"/>
    <n v="984144.23307287262"/>
    <n v="186815.4505273008"/>
    <n v="48"/>
    <n v="18.982527585818584"/>
    <n v="7743958558.9267206"/>
    <n v="7.4539099816991333E-2"/>
  </r>
  <r>
    <x v="70"/>
    <x v="4"/>
    <x v="3"/>
    <s v="CEO_71"/>
    <x v="2"/>
    <n v="2013"/>
    <n v="17119"/>
    <n v="85842691056.779999"/>
    <n v="29183221936.43"/>
    <n v="333812113486.65997"/>
    <n v="-1.34"/>
    <n v="5014468.7806986384"/>
    <n v="1704727.0247345055"/>
    <n v="12"/>
    <n v="33.996163886715735"/>
    <n v="-1150292060.160852"/>
    <n v="8.7424095044400602E-2"/>
  </r>
  <r>
    <x v="71"/>
    <x v="1"/>
    <x v="3"/>
    <s v="CEO_72"/>
    <x v="3"/>
    <n v="2018"/>
    <n v="83713"/>
    <n v="42905112797.230003"/>
    <n v="3887654113.6100001"/>
    <n v="86242703613.690002"/>
    <n v="7.44"/>
    <n v="512526.28381768666"/>
    <n v="46440.267504569187"/>
    <n v="7"/>
    <n v="9.0610509101399934"/>
    <n v="3192140392.1139126"/>
    <n v="4.50780640067142E-2"/>
  </r>
  <r>
    <x v="72"/>
    <x v="9"/>
    <x v="7"/>
    <s v="CEO_73"/>
    <x v="4"/>
    <n v="2010"/>
    <n v="91894"/>
    <n v="75089598068.470001"/>
    <n v="48719765988.5"/>
    <n v="96225280502.449997"/>
    <n v="-5.37"/>
    <n v="817132.76240527129"/>
    <n v="530173.5258939648"/>
    <n v="15"/>
    <n v="64.882177081405032"/>
    <n v="-4032311416.2768388"/>
    <n v="0.5063094202906433"/>
  </r>
  <r>
    <x v="73"/>
    <x v="6"/>
    <x v="6"/>
    <s v="CEO_74"/>
    <x v="4"/>
    <n v="1997"/>
    <n v="86772"/>
    <n v="75456741979.729996"/>
    <n v="49310551013.239998"/>
    <n v="20530221271.610001"/>
    <n v="4.43"/>
    <n v="869597.81933953345"/>
    <n v="568277.22091504175"/>
    <n v="28"/>
    <n v="65.349430308674513"/>
    <n v="3342733669.7020388"/>
    <n v="2.4018519021725582"/>
  </r>
  <r>
    <x v="74"/>
    <x v="8"/>
    <x v="3"/>
    <s v="CEO_75"/>
    <x v="5"/>
    <n v="1968"/>
    <n v="73947"/>
    <n v="10321355644.9"/>
    <n v="34908387539.269997"/>
    <n v="84550638029.779999"/>
    <n v="5.98"/>
    <n v="139577.7468308383"/>
    <n v="472073.07313711167"/>
    <n v="57"/>
    <n v="338.21514092016554"/>
    <n v="617217067.56502008"/>
    <n v="0.41286959333145118"/>
  </r>
  <r>
    <x v="75"/>
    <x v="4"/>
    <x v="8"/>
    <s v="CEO_76"/>
    <x v="4"/>
    <n v="1953"/>
    <n v="82850"/>
    <n v="90256265138.889999"/>
    <n v="26805282220.84"/>
    <n v="139367310482.07999"/>
    <n v="-8.4499999999999993"/>
    <n v="1089393.6649232348"/>
    <n v="323539.91817549791"/>
    <n v="72"/>
    <n v="29.699082030029654"/>
    <n v="-7626654404.2362041"/>
    <n v="0.19233550628277823"/>
  </r>
  <r>
    <x v="76"/>
    <x v="9"/>
    <x v="9"/>
    <s v="CEO_77"/>
    <x v="3"/>
    <n v="1984"/>
    <n v="79734"/>
    <n v="50530184721.059998"/>
    <n v="15477071286.700001"/>
    <n v="88587541089.949997"/>
    <n v="0.1"/>
    <n v="633734.47614643688"/>
    <n v="194108.80285323702"/>
    <n v="41"/>
    <n v="30.629358218533202"/>
    <n v="50530184.72106"/>
    <n v="0.17470934508708053"/>
  </r>
  <r>
    <x v="77"/>
    <x v="1"/>
    <x v="2"/>
    <s v="CEO_78"/>
    <x v="2"/>
    <n v="2013"/>
    <n v="28351"/>
    <n v="82647482036.110001"/>
    <n v="40689937190.330002"/>
    <n v="44442396625.150002"/>
    <n v="-5.97"/>
    <n v="2915152.2710348843"/>
    <n v="1435220.5280353427"/>
    <n v="12"/>
    <n v="49.233123850708388"/>
    <n v="-4934054677.5557671"/>
    <n v="0.91556577233063807"/>
  </r>
  <r>
    <x v="78"/>
    <x v="9"/>
    <x v="9"/>
    <s v="CEO_79"/>
    <x v="0"/>
    <n v="1998"/>
    <n v="26045"/>
    <n v="32011759607.049999"/>
    <n v="34236873896.52"/>
    <n v="60405871963.190002"/>
    <n v="-8.1"/>
    <n v="1229094.2448473794"/>
    <n v="1314527.6980810137"/>
    <n v="27"/>
    <n v="106.95092777399205"/>
    <n v="-2592952528.1710501"/>
    <n v="0.56678055930362514"/>
  </r>
  <r>
    <x v="79"/>
    <x v="0"/>
    <x v="5"/>
    <s v="CEO_80"/>
    <x v="6"/>
    <n v="1966"/>
    <n v="90952"/>
    <n v="89553367617.339996"/>
    <n v="8131684350.3100004"/>
    <n v="230443306139.56"/>
    <n v="19.7"/>
    <n v="984622.30206416571"/>
    <n v="89406.328066562593"/>
    <n v="59"/>
    <n v="9.0802664005406797"/>
    <n v="17642013420.615978"/>
    <n v="3.5287136287592259E-2"/>
  </r>
  <r>
    <x v="80"/>
    <x v="6"/>
    <x v="3"/>
    <s v="CEO_81"/>
    <x v="4"/>
    <n v="1993"/>
    <n v="32317"/>
    <n v="38926275856.629997"/>
    <n v="45546448297.510002"/>
    <n v="103246225831.06"/>
    <n v="-0.33"/>
    <n v="1204513.9046517313"/>
    <n v="1409364.9873908469"/>
    <n v="32"/>
    <n v="117.0069504343618"/>
    <n v="-128456710.32687899"/>
    <n v="0.44114395398856382"/>
  </r>
  <r>
    <x v="81"/>
    <x v="7"/>
    <x v="1"/>
    <s v="CEO_82"/>
    <x v="2"/>
    <n v="1979"/>
    <n v="8408"/>
    <n v="1093656771.52"/>
    <n v="41127039608.919998"/>
    <n v="182198503537.92999"/>
    <n v="14.3"/>
    <n v="130073.35531874406"/>
    <n v="4891417.6509181727"/>
    <n v="46"/>
    <n v="3760.5070146240023"/>
    <n v="156392918.32736"/>
    <n v="0.22572654994588467"/>
  </r>
  <r>
    <x v="82"/>
    <x v="3"/>
    <x v="9"/>
    <s v="CEO_83"/>
    <x v="2"/>
    <n v="1995"/>
    <n v="6049"/>
    <n v="90539143822.160004"/>
    <n v="47490045864.68"/>
    <n v="251758293700.34"/>
    <n v="-2.36"/>
    <n v="14967621.726262193"/>
    <n v="7850892.0259018019"/>
    <n v="30"/>
    <n v="52.452501603021041"/>
    <n v="-2136723794.202976"/>
    <n v="0.18863349114212663"/>
  </r>
  <r>
    <x v="83"/>
    <x v="2"/>
    <x v="2"/>
    <s v="CEO_84"/>
    <x v="2"/>
    <n v="1955"/>
    <n v="52090"/>
    <n v="9137754811.8500004"/>
    <n v="36286249699.910004"/>
    <n v="345228374831.82001"/>
    <n v="10.45"/>
    <n v="175422.43831541564"/>
    <n v="696606.8285642158"/>
    <n v="70"/>
    <n v="397.10246605493683"/>
    <n v="954895377.83832502"/>
    <n v="0.10510795851467035"/>
  </r>
  <r>
    <x v="84"/>
    <x v="8"/>
    <x v="6"/>
    <s v="CEO_85"/>
    <x v="3"/>
    <n v="1986"/>
    <n v="1250"/>
    <n v="31938170622.669998"/>
    <n v="30671146381.59"/>
    <n v="19752138706.57"/>
    <n v="12.81"/>
    <n v="25550536.498135999"/>
    <n v="24536917.105271999"/>
    <n v="39"/>
    <n v="96.032884112089206"/>
    <n v="4091279656.7640266"/>
    <n v="1.5528012858368647"/>
  </r>
  <r>
    <x v="85"/>
    <x v="0"/>
    <x v="6"/>
    <s v="CEO_86"/>
    <x v="0"/>
    <n v="1973"/>
    <n v="89580"/>
    <n v="95006696085.410004"/>
    <n v="20912733571.490002"/>
    <n v="399725258414.63"/>
    <n v="7.87"/>
    <n v="1060579.3266958026"/>
    <n v="233453.15440377319"/>
    <n v="52"/>
    <n v="22.011852251645166"/>
    <n v="7477026981.9217682"/>
    <n v="5.2317768595442335E-2"/>
  </r>
  <r>
    <x v="86"/>
    <x v="4"/>
    <x v="6"/>
    <s v="CEO_87"/>
    <x v="2"/>
    <n v="1995"/>
    <n v="74840"/>
    <n v="95061208622.289993"/>
    <n v="46636491439.220001"/>
    <n v="313987404706.5"/>
    <n v="4.1500000000000004"/>
    <n v="1270192.5256853285"/>
    <n v="623149.27096766431"/>
    <n v="30"/>
    <n v="49.059434563389985"/>
    <n v="3945040157.8250351"/>
    <n v="0.14852981597403087"/>
  </r>
  <r>
    <x v="87"/>
    <x v="3"/>
    <x v="4"/>
    <s v="CEO_88"/>
    <x v="3"/>
    <n v="2002"/>
    <n v="66717"/>
    <n v="57348054433.449997"/>
    <n v="43303328411.129997"/>
    <n v="40971340071.239998"/>
    <n v="2.36"/>
    <n v="859571.83976272913"/>
    <n v="649059.88595305535"/>
    <n v="23"/>
    <n v="75.509673063768332"/>
    <n v="1353414084.6294198"/>
    <n v="1.0569175510450768"/>
  </r>
  <r>
    <x v="88"/>
    <x v="3"/>
    <x v="1"/>
    <s v="CEO_89"/>
    <x v="3"/>
    <n v="2009"/>
    <n v="94941"/>
    <n v="63187402844.860001"/>
    <n v="2261888286.6399999"/>
    <n v="436801954190.97998"/>
    <n v="0.47"/>
    <n v="665543.89404851431"/>
    <n v="23824.146434522492"/>
    <n v="16"/>
    <n v="3.5796506658035456"/>
    <n v="296980793.37084198"/>
    <n v="5.1782925074805178E-3"/>
  </r>
  <r>
    <x v="89"/>
    <x v="3"/>
    <x v="9"/>
    <s v="CEO_90"/>
    <x v="1"/>
    <n v="2012"/>
    <n v="16996"/>
    <n v="44850067742.610001"/>
    <n v="1319322357.8900001"/>
    <n v="460444113025.84998"/>
    <n v="17.89"/>
    <n v="2638860.1872564135"/>
    <n v="77625.462337608857"/>
    <n v="13"/>
    <n v="2.941628461882059"/>
    <n v="8023677119.1529293"/>
    <n v="2.8653257161221032E-3"/>
  </r>
  <r>
    <x v="90"/>
    <x v="2"/>
    <x v="8"/>
    <s v="CEO_91"/>
    <x v="2"/>
    <n v="1981"/>
    <n v="46275"/>
    <n v="29328145062.09"/>
    <n v="18823791880.540001"/>
    <n v="30632872131.450001"/>
    <n v="14.92"/>
    <n v="633779.47189821722"/>
    <n v="406781.02389065374"/>
    <n v="44"/>
    <n v="64.18337007229249"/>
    <n v="4375759243.2638283"/>
    <n v="0.61449647293157617"/>
  </r>
  <r>
    <x v="91"/>
    <x v="1"/>
    <x v="1"/>
    <s v="CEO_92"/>
    <x v="3"/>
    <n v="1982"/>
    <n v="7905"/>
    <n v="32873167891.540001"/>
    <n v="40527855985.760002"/>
    <n v="138511136308.79001"/>
    <n v="18.95"/>
    <n v="4158528.5125287795"/>
    <n v="5126863.5023099305"/>
    <n v="43"/>
    <n v="123.28552003103405"/>
    <n v="6229465315.4468298"/>
    <n v="0.292596372145913"/>
  </r>
  <r>
    <x v="92"/>
    <x v="6"/>
    <x v="9"/>
    <s v="CEO_93"/>
    <x v="3"/>
    <n v="2016"/>
    <n v="5337"/>
    <n v="67255120423.139999"/>
    <n v="49363819189.620003"/>
    <n v="403120019768.54999"/>
    <n v="-6.27"/>
    <n v="12601671.430230467"/>
    <n v="9249357.1650028117"/>
    <n v="9"/>
    <n v="73.397860087149198"/>
    <n v="-4216896050.5308776"/>
    <n v="0.1224543976207435"/>
  </r>
  <r>
    <x v="93"/>
    <x v="4"/>
    <x v="1"/>
    <s v="CEO_94"/>
    <x v="5"/>
    <n v="1967"/>
    <n v="20156"/>
    <n v="75239929198.470001"/>
    <n v="7521694138.29"/>
    <n v="374155019222.78998"/>
    <n v="11.93"/>
    <n v="3732879.9959550505"/>
    <n v="373173.9501036912"/>
    <n v="58"/>
    <n v="9.9969447318976918"/>
    <n v="8976123553.3774719"/>
    <n v="2.0103149100911086E-2"/>
  </r>
  <r>
    <x v="94"/>
    <x v="3"/>
    <x v="0"/>
    <s v="CEO_95"/>
    <x v="5"/>
    <n v="1974"/>
    <n v="45643"/>
    <n v="79159988582.149994"/>
    <n v="29706941636.889999"/>
    <n v="92342057576.25"/>
    <n v="18.149999999999999"/>
    <n v="1734329.2198617531"/>
    <n v="650854.27419078501"/>
    <n v="51"/>
    <n v="37.527723498925184"/>
    <n v="14367537927.660223"/>
    <n v="0.32170543321887712"/>
  </r>
  <r>
    <x v="95"/>
    <x v="5"/>
    <x v="2"/>
    <s v="CEO_96"/>
    <x v="3"/>
    <n v="2003"/>
    <n v="56656"/>
    <n v="78963918098.029999"/>
    <n v="19045161940.689999"/>
    <n v="104753726736.02"/>
    <n v="-4.5599999999999996"/>
    <n v="1393743.25928463"/>
    <n v="336154.36918755295"/>
    <n v="22"/>
    <n v="24.11881578247716"/>
    <n v="-3600754665.2701674"/>
    <n v="0.18180892016074918"/>
  </r>
  <r>
    <x v="96"/>
    <x v="8"/>
    <x v="3"/>
    <s v="CEO_97"/>
    <x v="7"/>
    <n v="2007"/>
    <n v="3443"/>
    <n v="9129698243.8400002"/>
    <n v="48495749976.330002"/>
    <n v="185299004185.41"/>
    <n v="-8.01"/>
    <n v="2651669.5451176302"/>
    <n v="14085318.029721174"/>
    <n v="18"/>
    <n v="531.18677836971347"/>
    <n v="-731288829.3315841"/>
    <n v="0.26171619318474698"/>
  </r>
  <r>
    <x v="97"/>
    <x v="9"/>
    <x v="5"/>
    <s v="CEO_98"/>
    <x v="5"/>
    <n v="2016"/>
    <n v="13600"/>
    <n v="49447086267.209999"/>
    <n v="42106104037.860001"/>
    <n v="242313040296.98999"/>
    <n v="12.23"/>
    <n v="3635815.1667066175"/>
    <n v="3096037.0616073529"/>
    <n v="9"/>
    <n v="85.153862879443224"/>
    <n v="6047378650.4797831"/>
    <n v="0.17376738778174228"/>
  </r>
  <r>
    <x v="98"/>
    <x v="0"/>
    <x v="0"/>
    <s v="CEO_99"/>
    <x v="6"/>
    <n v="1995"/>
    <n v="53322"/>
    <n v="5765300414.0600004"/>
    <n v="41916596906.849998"/>
    <n v="309165560287.98999"/>
    <n v="7.23"/>
    <n v="108122.35876486254"/>
    <n v="786103.23894171254"/>
    <n v="30"/>
    <n v="727.0496573713109"/>
    <n v="416831219.93653804"/>
    <n v="0.13557977437009602"/>
  </r>
  <r>
    <x v="99"/>
    <x v="3"/>
    <x v="1"/>
    <s v="CEO_100"/>
    <x v="2"/>
    <n v="1973"/>
    <n v="29475"/>
    <n v="54957392943.550003"/>
    <n v="23435189296.59"/>
    <n v="184519928420.92999"/>
    <n v="15.25"/>
    <n v="1864542.5935046652"/>
    <n v="795086.99903613236"/>
    <n v="52"/>
    <n v="42.642469086300494"/>
    <n v="8381002423.8913755"/>
    <n v="0.127006277842950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Germany"/>
    <x v="0"/>
    <s v="CEO_1"/>
    <s v="Technology"/>
    <n v="2008"/>
    <n v="73091"/>
    <n v="55439861710.610001"/>
    <n v="22077083538.169998"/>
    <n v="207468269218.60001"/>
    <n v="3.88"/>
    <n v="758504.62725383427"/>
    <n v="302049.27471467073"/>
    <n v="17"/>
    <n v="39.821678584643578"/>
    <n v="2151066634.3716679"/>
    <n v="0.10641185575664279"/>
  </r>
  <r>
    <x v="1"/>
    <s v="India"/>
    <x v="1"/>
    <s v="CEO_2"/>
    <s v="Telecom"/>
    <n v="1985"/>
    <n v="4114"/>
    <n v="61175957415.970001"/>
    <n v="44385321433.730003"/>
    <n v="136776195258.16"/>
    <n v="12.42"/>
    <n v="14870188.968393292"/>
    <n v="10788848.185155567"/>
    <n v="40"/>
    <n v="72.553537874248619"/>
    <n v="7598053911.0634747"/>
    <n v="0.32451057254483762"/>
  </r>
  <r>
    <x v="2"/>
    <s v="Australia"/>
    <x v="1"/>
    <s v="CEO_3"/>
    <s v="Energy"/>
    <n v="1968"/>
    <n v="11193"/>
    <n v="41965810242.150002"/>
    <n v="17546399712.59"/>
    <n v="28282110775.799999"/>
    <n v="-8.9"/>
    <n v="3749290.649705173"/>
    <n v="1567622.5956035021"/>
    <n v="57"/>
    <n v="41.811178221853055"/>
    <n v="-3734957111.5513506"/>
    <n v="0.62040630035307809"/>
  </r>
  <r>
    <x v="3"/>
    <s v="UK"/>
    <x v="2"/>
    <s v="CEO_4"/>
    <s v="Healthcare"/>
    <n v="2016"/>
    <n v="18170"/>
    <n v="24780621640.220001"/>
    <n v="5854233754.3599997"/>
    <n v="432374715889.90002"/>
    <n v="-2.4300000000000002"/>
    <n v="1363820.6736499725"/>
    <n v="322192.28147275728"/>
    <n v="9"/>
    <n v="23.624240906282711"/>
    <n v="-602169105.85734606"/>
    <n v="1.3539722697038379E-2"/>
  </r>
  <r>
    <x v="4"/>
    <s v="USA"/>
    <x v="0"/>
    <s v="CEO_5"/>
    <s v="Energy"/>
    <n v="1968"/>
    <n v="35877"/>
    <n v="35603708138.339996"/>
    <n v="7150441110.96"/>
    <n v="406469214464.13"/>
    <n v="11.4"/>
    <n v="992382.53305293072"/>
    <n v="199304.32062212558"/>
    <n v="57"/>
    <n v="20.08341682606936"/>
    <n v="4058822727.7707596"/>
    <n v="1.7591593302796148E-2"/>
  </r>
  <r>
    <x v="5"/>
    <s v="Canada"/>
    <x v="3"/>
    <s v="CEO_6"/>
    <s v="Manufacturing"/>
    <n v="1969"/>
    <n v="57058"/>
    <n v="75787032585.330002"/>
    <n v="38075770075.239998"/>
    <n v="499858864875.73999"/>
    <n v="16.86"/>
    <n v="1328245.5148328017"/>
    <n v="667316.94197553361"/>
    <n v="56"/>
    <n v="50.240481486552191"/>
    <n v="12777693693.886639"/>
    <n v="7.6173041533844285E-2"/>
  </r>
  <r>
    <x v="6"/>
    <s v="China"/>
    <x v="4"/>
    <s v="CEO_7"/>
    <s v="Retail"/>
    <n v="2001"/>
    <n v="82174"/>
    <n v="1449204928.0899999"/>
    <n v="30911284947.75"/>
    <n v="498318754853.25"/>
    <n v="5.35"/>
    <n v="17635.80850500158"/>
    <n v="376168.67802163702"/>
    <n v="24"/>
    <n v="2132.9823235206609"/>
    <n v="77532463.652814999"/>
    <n v="6.2031149032014801E-2"/>
  </r>
  <r>
    <x v="7"/>
    <s v="France"/>
    <x v="5"/>
    <s v="CEO_8"/>
    <s v="Technology"/>
    <n v="1982"/>
    <n v="10829"/>
    <n v="11616103324.290001"/>
    <n v="5057032683.46"/>
    <n v="277760309630.75"/>
    <n v="5.96"/>
    <n v="1072684.7653790747"/>
    <n v="466989.81285991322"/>
    <n v="43"/>
    <n v="43.534673739389248"/>
    <n v="692319758.12768412"/>
    <n v="1.8206462579850723E-2"/>
  </r>
  <r>
    <x v="8"/>
    <s v="China"/>
    <x v="2"/>
    <s v="CEO_9"/>
    <s v="Technology"/>
    <n v="1989"/>
    <n v="99813"/>
    <n v="4609804175.7600002"/>
    <n v="4206256198.9400001"/>
    <n v="384516808848.73999"/>
    <n v="-6.78"/>
    <n v="46184.406597938148"/>
    <n v="42141.36634446415"/>
    <n v="36"/>
    <n v="91.245875932387762"/>
    <n v="-312544723.11652803"/>
    <n v="1.0939069767934758E-2"/>
  </r>
  <r>
    <x v="9"/>
    <s v="Brazil"/>
    <x v="3"/>
    <s v="CEO_10"/>
    <s v="Automotive"/>
    <n v="1988"/>
    <n v="45117"/>
    <n v="4082472943.8699999"/>
    <n v="35048755603.82"/>
    <n v="472388388368.22998"/>
    <n v="3.42"/>
    <n v="90486.35644812377"/>
    <n v="776841.4478759669"/>
    <n v="37"/>
    <n v="858.51776816909808"/>
    <n v="139620574.680354"/>
    <n v="7.4194786465621707E-2"/>
  </r>
  <r>
    <x v="10"/>
    <s v="USA"/>
    <x v="2"/>
    <s v="CEO_11"/>
    <s v="Automotive"/>
    <n v="1950"/>
    <n v="66420"/>
    <n v="85547503795.259995"/>
    <n v="3639077555.1999998"/>
    <n v="424838730599.64001"/>
    <n v="5.98"/>
    <n v="1287978.0758093947"/>
    <n v="54788.88219211081"/>
    <n v="75"/>
    <n v="4.2538676101051047"/>
    <n v="5115740726.9565477"/>
    <n v="8.5657857749071326E-3"/>
  </r>
  <r>
    <x v="11"/>
    <s v="Australia"/>
    <x v="2"/>
    <s v="CEO_12"/>
    <s v="Manufacturing"/>
    <n v="1960"/>
    <n v="27851"/>
    <n v="70368749359.410004"/>
    <n v="41093181104.459999"/>
    <n v="123749316061.42"/>
    <n v="-2.73"/>
    <n v="2526614.8202725216"/>
    <n v="1475465.1935104665"/>
    <n v="65"/>
    <n v="58.396918345920334"/>
    <n v="-1921066857.5118933"/>
    <n v="0.33206794520031435"/>
  </r>
  <r>
    <x v="12"/>
    <s v="India"/>
    <x v="3"/>
    <s v="CEO_13"/>
    <s v="Telecom"/>
    <n v="2006"/>
    <n v="78169"/>
    <n v="47422641170.440002"/>
    <n v="35312405115.599998"/>
    <n v="225327013241.51999"/>
    <n v="-1.92"/>
    <n v="606668.13148997689"/>
    <n v="451744.36305440776"/>
    <n v="19"/>
    <n v="74.463176752819308"/>
    <n v="-910514710.47244799"/>
    <n v="0.15671625255934091"/>
  </r>
  <r>
    <x v="13"/>
    <s v="France"/>
    <x v="6"/>
    <s v="CEO_14"/>
    <s v="Manufacturing"/>
    <n v="1999"/>
    <n v="54848"/>
    <n v="9792437723.4899998"/>
    <n v="4068357683.3099999"/>
    <n v="64666791634.230003"/>
    <n v="1.32"/>
    <n v="178537.73562372374"/>
    <n v="74175.132790803676"/>
    <n v="26"/>
    <n v="41.545913266835136"/>
    <n v="129260177.950068"/>
    <n v="6.2912626102150718E-2"/>
  </r>
  <r>
    <x v="14"/>
    <s v="Japan"/>
    <x v="0"/>
    <s v="CEO_15"/>
    <s v="Finance"/>
    <n v="1972"/>
    <n v="5901"/>
    <n v="49166671352.93"/>
    <n v="4242800866.5500002"/>
    <n v="477030108526.64001"/>
    <n v="-9.4"/>
    <n v="8331921.9374563638"/>
    <n v="718996.92705473653"/>
    <n v="53"/>
    <n v="8.6294246687846154"/>
    <n v="-4621667107.1754198"/>
    <n v="8.8941993193141569E-3"/>
  </r>
  <r>
    <x v="15"/>
    <s v="India"/>
    <x v="1"/>
    <s v="CEO_16"/>
    <s v="Finance"/>
    <n v="1980"/>
    <n v="19290"/>
    <n v="47352442360.349998"/>
    <n v="49331992285.480003"/>
    <n v="303126699761.98999"/>
    <n v="-0.34"/>
    <n v="2454766.3224650077"/>
    <n v="2557386.8473551064"/>
    <n v="45"/>
    <n v="104.18046002794475"/>
    <n v="-160998304.02519"/>
    <n v="0.16274380423834212"/>
  </r>
  <r>
    <x v="16"/>
    <s v="Germany"/>
    <x v="0"/>
    <s v="CEO_17"/>
    <s v="Healthcare"/>
    <n v="1991"/>
    <n v="49789"/>
    <n v="17328454972.299999"/>
    <n v="18714165517.009998"/>
    <n v="114398538471.17999"/>
    <n v="-3.66"/>
    <n v="348037.81904235872"/>
    <n v="375869.47954387515"/>
    <n v="34"/>
    <n v="107.99673454399192"/>
    <n v="-634221451.98617995"/>
    <n v="0.16358745283904647"/>
  </r>
  <r>
    <x v="17"/>
    <s v="UK"/>
    <x v="5"/>
    <s v="CEO_18"/>
    <s v="Automotive"/>
    <n v="1956"/>
    <n v="51093"/>
    <n v="43390826407.300003"/>
    <n v="18532736711.200001"/>
    <n v="335883172134.48999"/>
    <n v="-0.18"/>
    <n v="849251.88200536277"/>
    <n v="362725.55362182687"/>
    <n v="69"/>
    <n v="42.711186316751238"/>
    <n v="-78103487.533140004"/>
    <n v="5.5176139350557762E-2"/>
  </r>
  <r>
    <x v="18"/>
    <s v="UK"/>
    <x v="7"/>
    <s v="CEO_19"/>
    <s v="Telecom"/>
    <n v="1965"/>
    <n v="29692"/>
    <n v="39856488392.389999"/>
    <n v="40640165563.309998"/>
    <n v="309102307404.90002"/>
    <n v="-6.41"/>
    <n v="1342330.8767476087"/>
    <n v="1368724.4228516098"/>
    <n v="60"/>
    <n v="101.96624741047088"/>
    <n v="-2554800905.952199"/>
    <n v="0.13147804008487887"/>
  </r>
  <r>
    <x v="19"/>
    <s v="China"/>
    <x v="2"/>
    <s v="CEO_20"/>
    <s v="Telecom"/>
    <n v="2009"/>
    <n v="10747"/>
    <n v="61588851304.239998"/>
    <n v="47362481620.620003"/>
    <n v="179145542744.62"/>
    <n v="16.72"/>
    <n v="5730794.7617232716"/>
    <n v="4407042.1159970229"/>
    <n v="16"/>
    <n v="76.901063451656555"/>
    <n v="10297655938.068928"/>
    <n v="0.26437990527142136"/>
  </r>
  <r>
    <x v="20"/>
    <s v="Brazil"/>
    <x v="1"/>
    <s v="CEO_21"/>
    <s v="Automotive"/>
    <n v="1951"/>
    <n v="8816"/>
    <n v="63513014150.260002"/>
    <n v="49300067190.080002"/>
    <n v="56867440340.589996"/>
    <n v="7.81"/>
    <n v="7204289.2638679678"/>
    <n v="5592112.8845372051"/>
    <n v="74"/>
    <n v="77.621992672942895"/>
    <n v="4960366405.1353064"/>
    <n v="0.86692959793534674"/>
  </r>
  <r>
    <x v="21"/>
    <s v="Japan"/>
    <x v="8"/>
    <s v="CEO_22"/>
    <s v="Finance"/>
    <n v="1950"/>
    <n v="88991"/>
    <n v="4539947937.1099997"/>
    <n v="37669155884.760002"/>
    <n v="335819440476.84003"/>
    <n v="10.37"/>
    <n v="51015.809880886831"/>
    <n v="423291.74730882898"/>
    <n v="75"/>
    <n v="829.72660494294348"/>
    <n v="470792601.07830691"/>
    <n v="0.11217086131545108"/>
  </r>
  <r>
    <x v="22"/>
    <s v="France"/>
    <x v="0"/>
    <s v="CEO_23"/>
    <s v="Finance"/>
    <n v="1997"/>
    <n v="87645"/>
    <n v="37467515336.5"/>
    <n v="18813603016.959999"/>
    <n v="260201819681.81"/>
    <n v="13.68"/>
    <n v="427491.76035712246"/>
    <n v="214656.88877813908"/>
    <n v="28"/>
    <n v="50.21310553420183"/>
    <n v="5125556098.0332003"/>
    <n v="7.2303887190206334E-2"/>
  </r>
  <r>
    <x v="23"/>
    <s v="Germany"/>
    <x v="0"/>
    <s v="CEO_24"/>
    <s v="Technology"/>
    <n v="1961"/>
    <n v="90012"/>
    <n v="62589732972.269997"/>
    <n v="4175952334.2199998"/>
    <n v="386181964028.65002"/>
    <n v="4.95"/>
    <n v="695348.76430109318"/>
    <n v="46393.28460894103"/>
    <n v="64"/>
    <n v="6.6719446399781415"/>
    <n v="3098191782.1273651"/>
    <n v="1.081343180985582E-2"/>
  </r>
  <r>
    <x v="24"/>
    <s v="China"/>
    <x v="2"/>
    <s v="CEO_25"/>
    <s v="Telecom"/>
    <n v="2018"/>
    <n v="70416"/>
    <n v="50318594495.419998"/>
    <n v="38857568649.459999"/>
    <n v="260129734205.89001"/>
    <n v="-7.39"/>
    <n v="714590.35581998411"/>
    <n v="551828.6845242558"/>
    <n v="7"/>
    <n v="77.223080332652799"/>
    <n v="-3718544133.2115374"/>
    <n v="0.14937765099434819"/>
  </r>
  <r>
    <x v="25"/>
    <s v="Brazil"/>
    <x v="2"/>
    <s v="CEO_26"/>
    <s v="Automotive"/>
    <n v="1986"/>
    <n v="2468"/>
    <n v="85650419220.419998"/>
    <n v="27920654082.540001"/>
    <n v="426105532009.23999"/>
    <n v="6.11"/>
    <n v="34704383.800818473"/>
    <n v="11313068.91512966"/>
    <n v="39"/>
    <n v="32.598385783362765"/>
    <n v="5233240614.3676624"/>
    <n v="6.5525209097577614E-2"/>
  </r>
  <r>
    <x v="26"/>
    <s v="Japan"/>
    <x v="4"/>
    <s v="CEO_27"/>
    <s v="Retail"/>
    <n v="1981"/>
    <n v="77675"/>
    <n v="65872776225.580002"/>
    <n v="21211676240.34"/>
    <n v="275998228703.37"/>
    <n v="7.61"/>
    <n v="848056.34020701644"/>
    <n v="273082.4105611844"/>
    <n v="44"/>
    <n v="32.200975054855803"/>
    <n v="5012918270.7666378"/>
    <n v="7.6854392653140244E-2"/>
  </r>
  <r>
    <x v="27"/>
    <s v="India"/>
    <x v="8"/>
    <s v="CEO_28"/>
    <s v="Manufacturing"/>
    <n v="1958"/>
    <n v="6755"/>
    <n v="16301813363.870001"/>
    <n v="45317812900.349998"/>
    <n v="280512891970.53998"/>
    <n v="12.36"/>
    <n v="2413295.8347698003"/>
    <n v="6708780.5922057731"/>
    <n v="67"/>
    <n v="277.99246555471353"/>
    <n v="2014904131.7743318"/>
    <n v="0.16155340520003397"/>
  </r>
  <r>
    <x v="28"/>
    <s v="India"/>
    <x v="6"/>
    <s v="CEO_29"/>
    <s v="Finance"/>
    <n v="1968"/>
    <n v="70131"/>
    <n v="7066169052.5699997"/>
    <n v="5560762917.8299999"/>
    <n v="438339135968.90997"/>
    <n v="2.95"/>
    <n v="100756.71318774864"/>
    <n v="79291.082657170147"/>
    <n v="57"/>
    <n v="78.695582803917262"/>
    <n v="208451987.05081502"/>
    <n v="1.2685983206903085E-2"/>
  </r>
  <r>
    <x v="29"/>
    <s v="Germany"/>
    <x v="1"/>
    <s v="CEO_30"/>
    <s v="Automotive"/>
    <n v="1997"/>
    <n v="76529"/>
    <n v="64245503627.849998"/>
    <n v="24631762589.439999"/>
    <n v="201801084819.57999"/>
    <n v="-6.17"/>
    <n v="839492.26604097791"/>
    <n v="321861.81172418298"/>
    <n v="28"/>
    <n v="38.340056811014392"/>
    <n v="-3963947573.8383446"/>
    <n v="0.12205961435470972"/>
  </r>
  <r>
    <x v="30"/>
    <s v="Australia"/>
    <x v="2"/>
    <s v="CEO_31"/>
    <s v="Telecom"/>
    <n v="1952"/>
    <n v="91183"/>
    <n v="2660865941.0599999"/>
    <n v="568670884.73000002"/>
    <n v="67094212702.480003"/>
    <n v="-1.49"/>
    <n v="29181.601187282715"/>
    <n v="6236.5888897053183"/>
    <n v="73"/>
    <n v="21.371647325586817"/>
    <n v="-39646902.521793999"/>
    <n v="8.475706947359116E-3"/>
  </r>
  <r>
    <x v="31"/>
    <s v="France"/>
    <x v="4"/>
    <s v="CEO_32"/>
    <s v="Automotive"/>
    <n v="1969"/>
    <n v="88022"/>
    <n v="58581700371.529999"/>
    <n v="23433563439.060001"/>
    <n v="14488459889.040001"/>
    <n v="0.89"/>
    <n v="665534.75689634413"/>
    <n v="266223.93764127151"/>
    <n v="56"/>
    <n v="40.001507792437572"/>
    <n v="521377133.30661696"/>
    <n v="1.6173950591385251"/>
  </r>
  <r>
    <x v="32"/>
    <s v="Australia"/>
    <x v="4"/>
    <s v="CEO_33"/>
    <s v="Telecom"/>
    <n v="1973"/>
    <n v="55866"/>
    <n v="94023621840.080002"/>
    <n v="2816107480.8200002"/>
    <n v="377593114111.23999"/>
    <n v="9.3800000000000008"/>
    <n v="1683020.4747087674"/>
    <n v="50408.253335123336"/>
    <n v="52"/>
    <n v="2.995106363387888"/>
    <n v="8819415728.5995045"/>
    <n v="7.4580477651146121E-3"/>
  </r>
  <r>
    <x v="33"/>
    <s v="France"/>
    <x v="8"/>
    <s v="CEO_34"/>
    <s v="Automotive"/>
    <n v="2003"/>
    <n v="13503"/>
    <n v="57551663045.809998"/>
    <n v="5941776995.4899998"/>
    <n v="310192744721.59998"/>
    <n v="7.12"/>
    <n v="4262139.0095393611"/>
    <n v="440033.84399688954"/>
    <n v="22"/>
    <n v="10.324248998261721"/>
    <n v="4097678408.8616719"/>
    <n v="1.915511273747806E-2"/>
  </r>
  <r>
    <x v="34"/>
    <s v="USA"/>
    <x v="5"/>
    <s v="CEO_35"/>
    <s v="Technology"/>
    <n v="1982"/>
    <n v="32197"/>
    <n v="38823110921.389999"/>
    <n v="5877194812.6099997"/>
    <n v="352069476072.79999"/>
    <n v="0.68"/>
    <n v="1205799.0161005685"/>
    <n v="182538.58473180729"/>
    <n v="43"/>
    <n v="15.138392244017462"/>
    <n v="263997154.26545203"/>
    <n v="1.6693281332332055E-2"/>
  </r>
  <r>
    <x v="35"/>
    <s v="Canada"/>
    <x v="4"/>
    <s v="CEO_36"/>
    <s v="Energy"/>
    <n v="1973"/>
    <n v="78757"/>
    <n v="64332388962.050003"/>
    <n v="32460865895.5"/>
    <n v="106560784338.3"/>
    <n v="19.600000000000001"/>
    <n v="816846.61632680276"/>
    <n v="412164.83481468313"/>
    <n v="52"/>
    <n v="50.458045191899878"/>
    <n v="12609148236.561802"/>
    <n v="0.30462300082595151"/>
  </r>
  <r>
    <x v="36"/>
    <s v="USA"/>
    <x v="4"/>
    <s v="CEO_37"/>
    <s v="Healthcare"/>
    <n v="1985"/>
    <n v="11066"/>
    <n v="45830706520.25"/>
    <n v="37302497918.389999"/>
    <n v="68272100645.830002"/>
    <n v="8.17"/>
    <n v="4141578.3951066327"/>
    <n v="3370910.7101382613"/>
    <n v="40"/>
    <n v="81.391932943272721"/>
    <n v="3744368722.7044249"/>
    <n v="0.54637981789810952"/>
  </r>
  <r>
    <x v="37"/>
    <s v="China"/>
    <x v="3"/>
    <s v="CEO_38"/>
    <s v="Automotive"/>
    <n v="1987"/>
    <n v="99257"/>
    <n v="54566222763.699997"/>
    <n v="29168854886.09"/>
    <n v="7370878367.3699999"/>
    <n v="-2.88"/>
    <n v="549746.84670804068"/>
    <n v="293872.01795430045"/>
    <n v="38"/>
    <n v="53.455880595595275"/>
    <n v="-1571507215.5945599"/>
    <n v="3.957310571724673"/>
  </r>
  <r>
    <x v="38"/>
    <s v="Brazil"/>
    <x v="6"/>
    <s v="CEO_39"/>
    <s v="Telecom"/>
    <n v="1974"/>
    <n v="93948"/>
    <n v="94147066229.559998"/>
    <n v="48108665251.18"/>
    <n v="175358720647.42001"/>
    <n v="-6.95"/>
    <n v="1002118.8980027249"/>
    <n v="512077.58814642142"/>
    <n v="51"/>
    <n v="51.099484219588987"/>
    <n v="-6543221102.9544201"/>
    <n v="0.27434429878117272"/>
  </r>
  <r>
    <x v="39"/>
    <s v="Brazil"/>
    <x v="2"/>
    <s v="CEO_40"/>
    <s v="Telecom"/>
    <n v="1967"/>
    <n v="53021"/>
    <n v="38616402753.699997"/>
    <n v="18744154105.610001"/>
    <n v="294999851658.63"/>
    <n v="-5.41"/>
    <n v="728322.791982422"/>
    <n v="353523.2097774467"/>
    <n v="58"/>
    <n v="48.539358326984626"/>
    <n v="-2089147388.9751699"/>
    <n v="6.3539537393735676E-2"/>
  </r>
  <r>
    <x v="40"/>
    <s v="Canada"/>
    <x v="5"/>
    <s v="CEO_41"/>
    <s v="Telecom"/>
    <n v="2015"/>
    <n v="49826"/>
    <n v="96119444476.75"/>
    <n v="14286318602.01"/>
    <n v="196182798145.35999"/>
    <n v="-2.62"/>
    <n v="1929102.1650694415"/>
    <n v="286724.17215931445"/>
    <n v="10"/>
    <n v="14.863089024058674"/>
    <n v="-2518329445.2908502"/>
    <n v="7.2821464150106943E-2"/>
  </r>
  <r>
    <x v="41"/>
    <s v="USA"/>
    <x v="6"/>
    <s v="CEO_42"/>
    <s v="Healthcare"/>
    <n v="2003"/>
    <n v="50400"/>
    <n v="90536010689.190002"/>
    <n v="43430087810.339996"/>
    <n v="218793713519.66"/>
    <n v="-5.18"/>
    <n v="1796349.4184363096"/>
    <n v="861708.09147499991"/>
    <n v="22"/>
    <n v="47.969959665480985"/>
    <n v="-4689765353.7000418"/>
    <n v="0.19849787780322822"/>
  </r>
  <r>
    <x v="42"/>
    <s v="Brazil"/>
    <x v="4"/>
    <s v="CEO_43"/>
    <s v="Telecom"/>
    <n v="1984"/>
    <n v="22777"/>
    <n v="19587155567.580002"/>
    <n v="11180568330.129999"/>
    <n v="452088931377.41998"/>
    <n v="-4.4000000000000004"/>
    <n v="859953.26722483221"/>
    <n v="490870.98081968649"/>
    <n v="41"/>
    <n v="57.081122838661159"/>
    <n v="-861834844.97352016"/>
    <n v="2.4730904815707735E-2"/>
  </r>
  <r>
    <x v="43"/>
    <s v="China"/>
    <x v="9"/>
    <s v="CEO_44"/>
    <s v="Technology"/>
    <n v="2010"/>
    <n v="55709"/>
    <n v="6945436474.5100002"/>
    <n v="48161163749.489998"/>
    <n v="174192907964.95001"/>
    <n v="-1.45"/>
    <n v="124673.5083112244"/>
    <n v="864513.16213699756"/>
    <n v="15"/>
    <n v="693.42170108737139"/>
    <n v="-100708828.880395"/>
    <n v="0.276481771342727"/>
  </r>
  <r>
    <x v="44"/>
    <s v="USA"/>
    <x v="1"/>
    <s v="CEO_45"/>
    <s v="Telecom"/>
    <n v="1990"/>
    <n v="96925"/>
    <n v="10086792357.73"/>
    <n v="608711580.01999998"/>
    <n v="257043345630.98999"/>
    <n v="-4.8"/>
    <n v="104068.01503977302"/>
    <n v="6280.2329638380188"/>
    <n v="35"/>
    <n v="6.0347388786437612"/>
    <n v="-484166033.17104"/>
    <n v="2.368128140122573E-3"/>
  </r>
  <r>
    <x v="45"/>
    <s v="UK"/>
    <x v="6"/>
    <s v="CEO_46"/>
    <s v="Telecom"/>
    <n v="1982"/>
    <n v="56761"/>
    <n v="1832000346.9000001"/>
    <n v="48493971456.559998"/>
    <n v="391848141069.29999"/>
    <n v="16.899999999999999"/>
    <n v="32275.688358203697"/>
    <n v="854353.71921847749"/>
    <n v="43"/>
    <n v="2647.0503424641024"/>
    <n v="309608058.6261"/>
    <n v="0.12375705375104391"/>
  </r>
  <r>
    <x v="46"/>
    <s v="USA"/>
    <x v="3"/>
    <s v="CEO_47"/>
    <s v="Finance"/>
    <n v="2017"/>
    <n v="31124"/>
    <n v="9453351645.9899998"/>
    <n v="2158952437.6199999"/>
    <n v="198331736882.39999"/>
    <n v="-7.59"/>
    <n v="303731.89969123504"/>
    <n v="69366.162370517923"/>
    <n v="8"/>
    <n v="22.837957567523706"/>
    <n v="-717509389.93064094"/>
    <n v="1.0885562096903039E-2"/>
  </r>
  <r>
    <x v="47"/>
    <s v="Australia"/>
    <x v="1"/>
    <s v="CEO_48"/>
    <s v="Telecom"/>
    <n v="1982"/>
    <n v="70413"/>
    <n v="68303847273.900002"/>
    <n v="44557264541.790001"/>
    <n v="311081141443.90997"/>
    <n v="5.74"/>
    <n v="970045.97551446466"/>
    <n v="632798.83745600958"/>
    <n v="43"/>
    <n v="65.233901632384402"/>
    <n v="3920640833.5218601"/>
    <n v="0.14323357672848186"/>
  </r>
  <r>
    <x v="48"/>
    <s v="Australia"/>
    <x v="4"/>
    <s v="CEO_49"/>
    <s v="Retail"/>
    <n v="1963"/>
    <n v="53106"/>
    <n v="7128152959.54"/>
    <n v="26385527753.209999"/>
    <n v="431195618002.5"/>
    <n v="2.31"/>
    <n v="134225.00206266713"/>
    <n v="496846.45338022069"/>
    <n v="62"/>
    <n v="370.15939336566555"/>
    <n v="164660333.365374"/>
    <n v="6.1191548920279192E-2"/>
  </r>
  <r>
    <x v="49"/>
    <s v="Germany"/>
    <x v="9"/>
    <s v="CEO_50"/>
    <s v="Healthcare"/>
    <n v="1970"/>
    <n v="95385"/>
    <n v="31904373273.07"/>
    <n v="49648246841.169998"/>
    <n v="474765359766.46002"/>
    <n v="19.47"/>
    <n v="334479.98399192747"/>
    <n v="520503.71485212556"/>
    <n v="55"/>
    <n v="155.61580356470233"/>
    <n v="6211781476.2667284"/>
    <n v="0.10457428247417266"/>
  </r>
  <r>
    <x v="50"/>
    <s v="UK"/>
    <x v="0"/>
    <s v="CEO_51"/>
    <s v="Telecom"/>
    <n v="1997"/>
    <n v="15438"/>
    <n v="84489082343.839996"/>
    <n v="3690754440.21"/>
    <n v="73622033116.429993"/>
    <n v="-6.64"/>
    <n v="5472799.7372613028"/>
    <n v="239069.4675612126"/>
    <n v="28"/>
    <n v="4.3683211343093591"/>
    <n v="-5610075067.6309757"/>
    <n v="5.0131112711506283E-2"/>
  </r>
  <r>
    <x v="51"/>
    <s v="France"/>
    <x v="4"/>
    <s v="CEO_52"/>
    <s v="Finance"/>
    <n v="1969"/>
    <n v="68127"/>
    <n v="2336960854.23"/>
    <n v="27693160365.779999"/>
    <n v="463301153818.22998"/>
    <n v="1.94"/>
    <n v="34303.005478444669"/>
    <n v="406493.17254216387"/>
    <n v="56"/>
    <n v="1185.0074559723234"/>
    <n v="45337040.572062001"/>
    <n v="5.9773562266251211E-2"/>
  </r>
  <r>
    <x v="52"/>
    <s v="Japan"/>
    <x v="4"/>
    <s v="CEO_53"/>
    <s v="Technology"/>
    <n v="1957"/>
    <n v="92872"/>
    <n v="81448703574.070007"/>
    <n v="48465157478.419998"/>
    <n v="246108934910.45999"/>
    <n v="19.079999999999998"/>
    <n v="876999.56471347669"/>
    <n v="521848.96931712463"/>
    <n v="68"/>
    <n v="59.503902888209204"/>
    <n v="15540412641.932554"/>
    <n v="0.19692563171691724"/>
  </r>
  <r>
    <x v="53"/>
    <s v="Brazil"/>
    <x v="2"/>
    <s v="CEO_54"/>
    <s v="Finance"/>
    <n v="1956"/>
    <n v="80235"/>
    <n v="28192658929.59"/>
    <n v="26155369110.66"/>
    <n v="129196369710.64999"/>
    <n v="15.97"/>
    <n v="351376.06941596558"/>
    <n v="325984.53431370348"/>
    <n v="69"/>
    <n v="92.773686852247423"/>
    <n v="4502367631.0555229"/>
    <n v="0.20244662577778255"/>
  </r>
  <r>
    <x v="54"/>
    <s v="UK"/>
    <x v="1"/>
    <s v="CEO_55"/>
    <s v="Healthcare"/>
    <n v="2016"/>
    <n v="19608"/>
    <n v="11825301113.889999"/>
    <n v="31470302508.119999"/>
    <n v="229621964543.51001"/>
    <n v="14.51"/>
    <n v="603085.53212413297"/>
    <n v="1604972.588133415"/>
    <n v="9"/>
    <n v="266.12685973091186"/>
    <n v="1715851191.6254389"/>
    <n v="0.13705266641491884"/>
  </r>
  <r>
    <x v="55"/>
    <s v="Japan"/>
    <x v="8"/>
    <s v="CEO_56"/>
    <s v="Telecom"/>
    <n v="1966"/>
    <n v="3151"/>
    <n v="69676749164.759995"/>
    <n v="34787738700.540001"/>
    <n v="490018284385.21002"/>
    <n v="-2.2599999999999998"/>
    <n v="22112583.041815296"/>
    <n v="11040221.73930181"/>
    <n v="59"/>
    <n v="49.927327433545642"/>
    <n v="-1574694531.1235757"/>
    <n v="7.0992736004097529E-2"/>
  </r>
  <r>
    <x v="56"/>
    <s v="France"/>
    <x v="1"/>
    <s v="CEO_57"/>
    <s v="Automotive"/>
    <n v="1982"/>
    <n v="48847"/>
    <n v="62897995249.519997"/>
    <n v="22727598697.32"/>
    <n v="246359785187.04001"/>
    <n v="-4.87"/>
    <n v="1287653.1874940118"/>
    <n v="465281.36215775792"/>
    <n v="43"/>
    <n v="36.134058974627564"/>
    <n v="-3063132368.6516237"/>
    <n v="9.2253687752101549E-2"/>
  </r>
  <r>
    <x v="57"/>
    <s v="Australia"/>
    <x v="7"/>
    <s v="CEO_58"/>
    <s v="Healthcare"/>
    <n v="1997"/>
    <n v="87242"/>
    <n v="87748426632.570007"/>
    <n v="31378276446.119999"/>
    <n v="164442929982.73001"/>
    <n v="10.06"/>
    <n v="1005804.8489554344"/>
    <n v="359669.38454093214"/>
    <n v="28"/>
    <n v="35.759360766103093"/>
    <n v="8827491719.2365437"/>
    <n v="0.19081560058200972"/>
  </r>
  <r>
    <x v="58"/>
    <s v="Japan"/>
    <x v="9"/>
    <s v="CEO_59"/>
    <s v="Energy"/>
    <n v="2008"/>
    <n v="87335"/>
    <n v="73509753669.949997"/>
    <n v="29216131281.84"/>
    <n v="316737087072.92999"/>
    <n v="17.88"/>
    <n v="841698.67372702807"/>
    <n v="334529.47022201866"/>
    <n v="17"/>
    <n v="39.744564256080814"/>
    <n v="13143543956.187059"/>
    <n v="9.2240954641073875E-2"/>
  </r>
  <r>
    <x v="59"/>
    <s v="Canada"/>
    <x v="1"/>
    <s v="CEO_60"/>
    <s v="Retail"/>
    <n v="1971"/>
    <n v="54121"/>
    <n v="80350058229.179993"/>
    <n v="45057999366.540001"/>
    <n v="120148794827.22"/>
    <n v="6.7"/>
    <n v="1484637.3538770531"/>
    <n v="832541.88515622402"/>
    <n v="54"/>
    <n v="56.077120987295935"/>
    <n v="5383453901.3550596"/>
    <n v="0.37501832150156533"/>
  </r>
  <r>
    <x v="60"/>
    <s v="China"/>
    <x v="7"/>
    <s v="CEO_61"/>
    <s v="Automotive"/>
    <n v="1979"/>
    <n v="66512"/>
    <n v="28210636911.400002"/>
    <n v="2273273570.6900001"/>
    <n v="38024077721.519997"/>
    <n v="7.15"/>
    <n v="424143.56674585037"/>
    <n v="34178.397442416404"/>
    <n v="46"/>
    <n v="8.0582142750962262"/>
    <n v="2017060539.1651003"/>
    <n v="5.9785107408494083E-2"/>
  </r>
  <r>
    <x v="61"/>
    <s v="India"/>
    <x v="8"/>
    <s v="CEO_62"/>
    <s v="Manufacturing"/>
    <n v="1987"/>
    <n v="58435"/>
    <n v="17752179982.529999"/>
    <n v="14048878516.42"/>
    <n v="64526972983.129997"/>
    <n v="-1.6"/>
    <n v="303793.6165402584"/>
    <n v="240418.90162436897"/>
    <n v="38"/>
    <n v="79.138891844525943"/>
    <n v="-284034879.72047997"/>
    <n v="0.21772102218545034"/>
  </r>
  <r>
    <x v="62"/>
    <s v="UK"/>
    <x v="5"/>
    <s v="CEO_63"/>
    <s v="Automotive"/>
    <n v="2000"/>
    <n v="56279"/>
    <n v="75063969016.570007"/>
    <n v="47520623792.339996"/>
    <n v="64110114894.989998"/>
    <n v="13.08"/>
    <n v="1333782.9210996998"/>
    <n v="844375.76702393428"/>
    <n v="25"/>
    <n v="63.306836042535998"/>
    <n v="9818367147.3673573"/>
    <n v="0.74123441940756185"/>
  </r>
  <r>
    <x v="63"/>
    <s v="France"/>
    <x v="0"/>
    <s v="CEO_64"/>
    <s v="Technology"/>
    <n v="2003"/>
    <n v="32193"/>
    <n v="80685405579.330002"/>
    <n v="44513298930.760002"/>
    <n v="76036156486.800003"/>
    <n v="-4.3899999999999997"/>
    <n v="2506302.7856779424"/>
    <n v="1382701.1751237847"/>
    <n v="22"/>
    <n v="55.168959753191629"/>
    <n v="-3542089304.9325867"/>
    <n v="0.58542279078095671"/>
  </r>
  <r>
    <x v="64"/>
    <s v="Germany"/>
    <x v="2"/>
    <s v="CEO_65"/>
    <s v="Automotive"/>
    <n v="1957"/>
    <n v="69778"/>
    <n v="99050609148.649994"/>
    <n v="22783381982.529999"/>
    <n v="69499703607.440002"/>
    <n v="-0.28999999999999998"/>
    <n v="1419510.5785297658"/>
    <n v="326512.39620697068"/>
    <n v="68"/>
    <n v="23.001758574081947"/>
    <n v="-287246766.53108495"/>
    <n v="0.32781984382579465"/>
  </r>
  <r>
    <x v="65"/>
    <s v="Japan"/>
    <x v="2"/>
    <s v="CEO_66"/>
    <s v="Finance"/>
    <n v="1976"/>
    <n v="80838"/>
    <n v="41267641514.370003"/>
    <n v="31007009757.48"/>
    <n v="320473284927.13"/>
    <n v="2.76"/>
    <n v="510498.05183663627"/>
    <n v="383569.7290566318"/>
    <n v="49"/>
    <n v="75.136374698522317"/>
    <n v="1138986905.796612"/>
    <n v="9.6753805124600162E-2"/>
  </r>
  <r>
    <x v="66"/>
    <s v="Canada"/>
    <x v="5"/>
    <s v="CEO_67"/>
    <s v="Automotive"/>
    <n v="1976"/>
    <n v="39834"/>
    <n v="37208088398.419998"/>
    <n v="13869781767.870001"/>
    <n v="91021854191.130005"/>
    <n v="5.23"/>
    <n v="934078.63630114973"/>
    <n v="348189.53074935987"/>
    <n v="49"/>
    <n v="37.276254612583017"/>
    <n v="1945983023.2373662"/>
    <n v="0.15237858963788939"/>
  </r>
  <r>
    <x v="67"/>
    <s v="France"/>
    <x v="1"/>
    <s v="CEO_68"/>
    <s v="Healthcare"/>
    <n v="1970"/>
    <n v="72715"/>
    <n v="77643531944.589996"/>
    <n v="9406869865.0300007"/>
    <n v="172899074933.60001"/>
    <n v="-2.73"/>
    <n v="1067778.751902496"/>
    <n v="129366.29120580349"/>
    <n v="55"/>
    <n v="12.115458466963066"/>
    <n v="-2119668422.087307"/>
    <n v="5.4406710207342668E-2"/>
  </r>
  <r>
    <x v="68"/>
    <s v="Japan"/>
    <x v="1"/>
    <s v="CEO_69"/>
    <s v="Technology"/>
    <n v="1979"/>
    <n v="73623"/>
    <n v="34086945989.900002"/>
    <n v="23185456548.59"/>
    <n v="448404526112.02002"/>
    <n v="-6.55"/>
    <n v="462993.16775871674"/>
    <n v="314921.37713201036"/>
    <n v="46"/>
    <n v="68.018579767926042"/>
    <n v="-2232694962.33845"/>
    <n v="5.1706562263374278E-2"/>
  </r>
  <r>
    <x v="69"/>
    <s v="Japan"/>
    <x v="2"/>
    <s v="CEO_70"/>
    <s v="Retail"/>
    <n v="1977"/>
    <n v="94576"/>
    <n v="93076424987.100006"/>
    <n v="17668258049.07"/>
    <n v="237033423967.41"/>
    <n v="8.32"/>
    <n v="984144.23307287262"/>
    <n v="186815.4505273008"/>
    <n v="48"/>
    <n v="18.982527585818584"/>
    <n v="7743958558.9267206"/>
    <n v="7.4539099816991333E-2"/>
  </r>
  <r>
    <x v="70"/>
    <s v="USA"/>
    <x v="3"/>
    <s v="CEO_71"/>
    <s v="Energy"/>
    <n v="2013"/>
    <n v="17119"/>
    <n v="85842691056.779999"/>
    <n v="29183221936.43"/>
    <n v="333812113486.65997"/>
    <n v="-1.34"/>
    <n v="5014468.7806986384"/>
    <n v="1704727.0247345055"/>
    <n v="12"/>
    <n v="33.996163886715735"/>
    <n v="-1150292060.160852"/>
    <n v="8.7424095044400602E-2"/>
  </r>
  <r>
    <x v="71"/>
    <s v="India"/>
    <x v="3"/>
    <s v="CEO_72"/>
    <s v="Healthcare"/>
    <n v="2018"/>
    <n v="83713"/>
    <n v="42905112797.230003"/>
    <n v="3887654113.6100001"/>
    <n v="86242703613.690002"/>
    <n v="7.44"/>
    <n v="512526.28381768666"/>
    <n v="46440.267504569187"/>
    <n v="7"/>
    <n v="9.0610509101399934"/>
    <n v="3192140392.1139126"/>
    <n v="4.50780640067142E-2"/>
  </r>
  <r>
    <x v="72"/>
    <s v="Japan"/>
    <x v="7"/>
    <s v="CEO_73"/>
    <s v="Manufacturing"/>
    <n v="2010"/>
    <n v="91894"/>
    <n v="75089598068.470001"/>
    <n v="48719765988.5"/>
    <n v="96225280502.449997"/>
    <n v="-5.37"/>
    <n v="817132.76240527129"/>
    <n v="530173.5258939648"/>
    <n v="15"/>
    <n v="64.882177081405032"/>
    <n v="-4032311416.2768388"/>
    <n v="0.5063094202906433"/>
  </r>
  <r>
    <x v="73"/>
    <s v="China"/>
    <x v="6"/>
    <s v="CEO_74"/>
    <s v="Manufacturing"/>
    <n v="1997"/>
    <n v="86772"/>
    <n v="75456741979.729996"/>
    <n v="49310551013.239998"/>
    <n v="20530221271.610001"/>
    <n v="4.43"/>
    <n v="869597.81933953345"/>
    <n v="568277.22091504175"/>
    <n v="28"/>
    <n v="65.349430308674513"/>
    <n v="3342733669.7020388"/>
    <n v="2.4018519021725582"/>
  </r>
  <r>
    <x v="74"/>
    <s v="Brazil"/>
    <x v="3"/>
    <s v="CEO_75"/>
    <s v="Retail"/>
    <n v="1968"/>
    <n v="73947"/>
    <n v="10321355644.9"/>
    <n v="34908387539.269997"/>
    <n v="84550638029.779999"/>
    <n v="5.98"/>
    <n v="139577.7468308383"/>
    <n v="472073.07313711167"/>
    <n v="57"/>
    <n v="338.21514092016554"/>
    <n v="617217067.56502008"/>
    <n v="0.41286959333145118"/>
  </r>
  <r>
    <x v="75"/>
    <s v="USA"/>
    <x v="8"/>
    <s v="CEO_76"/>
    <s v="Manufacturing"/>
    <n v="1953"/>
    <n v="82850"/>
    <n v="90256265138.889999"/>
    <n v="26805282220.84"/>
    <n v="139367310482.07999"/>
    <n v="-8.4499999999999993"/>
    <n v="1089393.6649232348"/>
    <n v="323539.91817549791"/>
    <n v="72"/>
    <n v="29.699082030029654"/>
    <n v="-7626654404.2362041"/>
    <n v="0.19233550628277823"/>
  </r>
  <r>
    <x v="76"/>
    <s v="Japan"/>
    <x v="9"/>
    <s v="CEO_77"/>
    <s v="Healthcare"/>
    <n v="1984"/>
    <n v="79734"/>
    <n v="50530184721.059998"/>
    <n v="15477071286.700001"/>
    <n v="88587541089.949997"/>
    <n v="0.1"/>
    <n v="633734.47614643688"/>
    <n v="194108.80285323702"/>
    <n v="41"/>
    <n v="30.629358218533202"/>
    <n v="50530184.72106"/>
    <n v="0.17470934508708053"/>
  </r>
  <r>
    <x v="77"/>
    <s v="India"/>
    <x v="2"/>
    <s v="CEO_78"/>
    <s v="Energy"/>
    <n v="2013"/>
    <n v="28351"/>
    <n v="82647482036.110001"/>
    <n v="40689937190.330002"/>
    <n v="44442396625.150002"/>
    <n v="-5.97"/>
    <n v="2915152.2710348843"/>
    <n v="1435220.5280353427"/>
    <n v="12"/>
    <n v="49.233123850708388"/>
    <n v="-4934054677.5557671"/>
    <n v="0.91556577233063807"/>
  </r>
  <r>
    <x v="78"/>
    <s v="Japan"/>
    <x v="9"/>
    <s v="CEO_79"/>
    <s v="Technology"/>
    <n v="1998"/>
    <n v="26045"/>
    <n v="32011759607.049999"/>
    <n v="34236873896.52"/>
    <n v="60405871963.190002"/>
    <n v="-8.1"/>
    <n v="1229094.2448473794"/>
    <n v="1314527.6980810137"/>
    <n v="27"/>
    <n v="106.95092777399205"/>
    <n v="-2592952528.1710501"/>
    <n v="0.56678055930362514"/>
  </r>
  <r>
    <x v="79"/>
    <s v="Germany"/>
    <x v="5"/>
    <s v="CEO_80"/>
    <s v="Automotive"/>
    <n v="1966"/>
    <n v="90952"/>
    <n v="89553367617.339996"/>
    <n v="8131684350.3100004"/>
    <n v="230443306139.56"/>
    <n v="19.7"/>
    <n v="984622.30206416571"/>
    <n v="89406.328066562593"/>
    <n v="59"/>
    <n v="9.0802664005406797"/>
    <n v="17642013420.615978"/>
    <n v="3.5287136287592259E-2"/>
  </r>
  <r>
    <x v="80"/>
    <s v="China"/>
    <x v="3"/>
    <s v="CEO_81"/>
    <s v="Manufacturing"/>
    <n v="1993"/>
    <n v="32317"/>
    <n v="38926275856.629997"/>
    <n v="45546448297.510002"/>
    <n v="103246225831.06"/>
    <n v="-0.33"/>
    <n v="1204513.9046517313"/>
    <n v="1409364.9873908469"/>
    <n v="32"/>
    <n v="117.0069504343618"/>
    <n v="-128456710.32687899"/>
    <n v="0.44114395398856382"/>
  </r>
  <r>
    <x v="81"/>
    <s v="France"/>
    <x v="1"/>
    <s v="CEO_82"/>
    <s v="Energy"/>
    <n v="1979"/>
    <n v="8408"/>
    <n v="1093656771.52"/>
    <n v="41127039608.919998"/>
    <n v="182198503537.92999"/>
    <n v="14.3"/>
    <n v="130073.35531874406"/>
    <n v="4891417.6509181727"/>
    <n v="46"/>
    <n v="3760.5070146240023"/>
    <n v="156392918.32736"/>
    <n v="0.22572654994588467"/>
  </r>
  <r>
    <x v="82"/>
    <s v="UK"/>
    <x v="9"/>
    <s v="CEO_83"/>
    <s v="Energy"/>
    <n v="1995"/>
    <n v="6049"/>
    <n v="90539143822.160004"/>
    <n v="47490045864.68"/>
    <n v="251758293700.34"/>
    <n v="-2.36"/>
    <n v="14967621.726262193"/>
    <n v="7850892.0259018019"/>
    <n v="30"/>
    <n v="52.452501603021041"/>
    <n v="-2136723794.202976"/>
    <n v="0.18863349114212663"/>
  </r>
  <r>
    <x v="83"/>
    <s v="Australia"/>
    <x v="2"/>
    <s v="CEO_84"/>
    <s v="Energy"/>
    <n v="1955"/>
    <n v="52090"/>
    <n v="9137754811.8500004"/>
    <n v="36286249699.910004"/>
    <n v="345228374831.82001"/>
    <n v="10.45"/>
    <n v="175422.43831541564"/>
    <n v="696606.8285642158"/>
    <n v="70"/>
    <n v="397.10246605493683"/>
    <n v="954895377.83832502"/>
    <n v="0.10510795851467035"/>
  </r>
  <r>
    <x v="84"/>
    <s v="Brazil"/>
    <x v="6"/>
    <s v="CEO_85"/>
    <s v="Healthcare"/>
    <n v="1986"/>
    <n v="1250"/>
    <n v="31938170622.669998"/>
    <n v="30671146381.59"/>
    <n v="19752138706.57"/>
    <n v="12.81"/>
    <n v="25550536.498135999"/>
    <n v="24536917.105271999"/>
    <n v="39"/>
    <n v="96.032884112089206"/>
    <n v="4091279656.7640266"/>
    <n v="1.5528012858368647"/>
  </r>
  <r>
    <x v="85"/>
    <s v="Germany"/>
    <x v="6"/>
    <s v="CEO_86"/>
    <s v="Technology"/>
    <n v="1973"/>
    <n v="89580"/>
    <n v="95006696085.410004"/>
    <n v="20912733571.490002"/>
    <n v="399725258414.63"/>
    <n v="7.87"/>
    <n v="1060579.3266958026"/>
    <n v="233453.15440377319"/>
    <n v="52"/>
    <n v="22.011852251645166"/>
    <n v="7477026981.9217682"/>
    <n v="5.2317768595442335E-2"/>
  </r>
  <r>
    <x v="86"/>
    <s v="USA"/>
    <x v="6"/>
    <s v="CEO_87"/>
    <s v="Energy"/>
    <n v="1995"/>
    <n v="74840"/>
    <n v="95061208622.289993"/>
    <n v="46636491439.220001"/>
    <n v="313987404706.5"/>
    <n v="4.1500000000000004"/>
    <n v="1270192.5256853285"/>
    <n v="623149.27096766431"/>
    <n v="30"/>
    <n v="49.059434563389985"/>
    <n v="3945040157.8250351"/>
    <n v="0.14852981597403087"/>
  </r>
  <r>
    <x v="87"/>
    <s v="UK"/>
    <x v="4"/>
    <s v="CEO_88"/>
    <s v="Healthcare"/>
    <n v="2002"/>
    <n v="66717"/>
    <n v="57348054433.449997"/>
    <n v="43303328411.129997"/>
    <n v="40971340071.239998"/>
    <n v="2.36"/>
    <n v="859571.83976272913"/>
    <n v="649059.88595305535"/>
    <n v="23"/>
    <n v="75.509673063768332"/>
    <n v="1353414084.6294198"/>
    <n v="1.0569175510450768"/>
  </r>
  <r>
    <x v="88"/>
    <s v="UK"/>
    <x v="1"/>
    <s v="CEO_89"/>
    <s v="Healthcare"/>
    <n v="2009"/>
    <n v="94941"/>
    <n v="63187402844.860001"/>
    <n v="2261888286.6399999"/>
    <n v="436801954190.97998"/>
    <n v="0.47"/>
    <n v="665543.89404851431"/>
    <n v="23824.146434522492"/>
    <n v="16"/>
    <n v="3.5796506658035456"/>
    <n v="296980793.37084198"/>
    <n v="5.1782925074805178E-3"/>
  </r>
  <r>
    <x v="89"/>
    <s v="UK"/>
    <x v="9"/>
    <s v="CEO_90"/>
    <s v="Telecom"/>
    <n v="2012"/>
    <n v="16996"/>
    <n v="44850067742.610001"/>
    <n v="1319322357.8900001"/>
    <n v="460444113025.84998"/>
    <n v="17.89"/>
    <n v="2638860.1872564135"/>
    <n v="77625.462337608857"/>
    <n v="13"/>
    <n v="2.941628461882059"/>
    <n v="8023677119.1529293"/>
    <n v="2.8653257161221032E-3"/>
  </r>
  <r>
    <x v="90"/>
    <s v="Australia"/>
    <x v="8"/>
    <s v="CEO_91"/>
    <s v="Energy"/>
    <n v="1981"/>
    <n v="46275"/>
    <n v="29328145062.09"/>
    <n v="18823791880.540001"/>
    <n v="30632872131.450001"/>
    <n v="14.92"/>
    <n v="633779.47189821722"/>
    <n v="406781.02389065374"/>
    <n v="44"/>
    <n v="64.18337007229249"/>
    <n v="4375759243.2638283"/>
    <n v="0.61449647293157617"/>
  </r>
  <r>
    <x v="91"/>
    <s v="India"/>
    <x v="1"/>
    <s v="CEO_92"/>
    <s v="Healthcare"/>
    <n v="1982"/>
    <n v="7905"/>
    <n v="32873167891.540001"/>
    <n v="40527855985.760002"/>
    <n v="138511136308.79001"/>
    <n v="18.95"/>
    <n v="4158528.5125287795"/>
    <n v="5126863.5023099305"/>
    <n v="43"/>
    <n v="123.28552003103405"/>
    <n v="6229465315.4468298"/>
    <n v="0.292596372145913"/>
  </r>
  <r>
    <x v="92"/>
    <s v="China"/>
    <x v="9"/>
    <s v="CEO_93"/>
    <s v="Healthcare"/>
    <n v="2016"/>
    <n v="5337"/>
    <n v="67255120423.139999"/>
    <n v="49363819189.620003"/>
    <n v="403120019768.54999"/>
    <n v="-6.27"/>
    <n v="12601671.430230467"/>
    <n v="9249357.1650028117"/>
    <n v="9"/>
    <n v="73.397860087149198"/>
    <n v="-4216896050.5308776"/>
    <n v="0.1224543976207435"/>
  </r>
  <r>
    <x v="93"/>
    <s v="USA"/>
    <x v="1"/>
    <s v="CEO_94"/>
    <s v="Retail"/>
    <n v="1967"/>
    <n v="20156"/>
    <n v="75239929198.470001"/>
    <n v="7521694138.29"/>
    <n v="374155019222.78998"/>
    <n v="11.93"/>
    <n v="3732879.9959550505"/>
    <n v="373173.9501036912"/>
    <n v="58"/>
    <n v="9.9969447318976918"/>
    <n v="8976123553.3774719"/>
    <n v="2.0103149100911086E-2"/>
  </r>
  <r>
    <x v="94"/>
    <s v="UK"/>
    <x v="0"/>
    <s v="CEO_95"/>
    <s v="Retail"/>
    <n v="1974"/>
    <n v="45643"/>
    <n v="79159988582.149994"/>
    <n v="29706941636.889999"/>
    <n v="92342057576.25"/>
    <n v="18.149999999999999"/>
    <n v="1734329.2198617531"/>
    <n v="650854.27419078501"/>
    <n v="51"/>
    <n v="37.527723498925184"/>
    <n v="14367537927.660223"/>
    <n v="0.32170543321887712"/>
  </r>
  <r>
    <x v="95"/>
    <s v="Canada"/>
    <x v="2"/>
    <s v="CEO_96"/>
    <s v="Healthcare"/>
    <n v="2003"/>
    <n v="56656"/>
    <n v="78963918098.029999"/>
    <n v="19045161940.689999"/>
    <n v="104753726736.02"/>
    <n v="-4.5599999999999996"/>
    <n v="1393743.25928463"/>
    <n v="336154.36918755295"/>
    <n v="22"/>
    <n v="24.11881578247716"/>
    <n v="-3600754665.2701674"/>
    <n v="0.18180892016074918"/>
  </r>
  <r>
    <x v="96"/>
    <s v="Brazil"/>
    <x v="3"/>
    <s v="CEO_97"/>
    <s v="Finance"/>
    <n v="2007"/>
    <n v="3443"/>
    <n v="9129698243.8400002"/>
    <n v="48495749976.330002"/>
    <n v="185299004185.41"/>
    <n v="-8.01"/>
    <n v="2651669.5451176302"/>
    <n v="14085318.029721174"/>
    <n v="18"/>
    <n v="531.18677836971347"/>
    <n v="-731288829.3315841"/>
    <n v="0.26171619318474698"/>
  </r>
  <r>
    <x v="97"/>
    <s v="Japan"/>
    <x v="5"/>
    <s v="CEO_98"/>
    <s v="Retail"/>
    <n v="2016"/>
    <n v="13600"/>
    <n v="49447086267.209999"/>
    <n v="42106104037.860001"/>
    <n v="242313040296.98999"/>
    <n v="12.23"/>
    <n v="3635815.1667066175"/>
    <n v="3096037.0616073529"/>
    <n v="9"/>
    <n v="85.153862879443224"/>
    <n v="6047378650.4797831"/>
    <n v="0.17376738778174228"/>
  </r>
  <r>
    <x v="98"/>
    <s v="Germany"/>
    <x v="0"/>
    <s v="CEO_99"/>
    <s v="Automotive"/>
    <n v="1995"/>
    <n v="53322"/>
    <n v="5765300414.0600004"/>
    <n v="41916596906.849998"/>
    <n v="309165560287.98999"/>
    <n v="7.23"/>
    <n v="108122.35876486254"/>
    <n v="786103.23894171254"/>
    <n v="30"/>
    <n v="727.0496573713109"/>
    <n v="416831219.93653804"/>
    <n v="0.13557977437009602"/>
  </r>
  <r>
    <x v="99"/>
    <s v="UK"/>
    <x v="1"/>
    <s v="CEO_100"/>
    <s v="Energy"/>
    <n v="1973"/>
    <n v="29475"/>
    <n v="54957392943.550003"/>
    <n v="23435189296.59"/>
    <n v="184519928420.92999"/>
    <n v="15.25"/>
    <n v="1864542.5935046652"/>
    <n v="795086.99903613236"/>
    <n v="52"/>
    <n v="42.642469086300494"/>
    <n v="8381002423.8913755"/>
    <n v="0.127006277842950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5CF7F5-CA9E-4C63-AD54-FEAE4E0DB1A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C3:AD14" firstHeaderRow="1" firstDataRow="1" firstDataCol="1"/>
  <pivotFields count="17">
    <pivotField showAll="0"/>
    <pivotField showAll="0"/>
    <pivotField axis="axisRow" showAll="0" sortType="ascending">
      <items count="11">
        <item x="2"/>
        <item x="6"/>
        <item x="0"/>
        <item x="9"/>
        <item x="5"/>
        <item x="4"/>
        <item x="3"/>
        <item x="8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 v="9"/>
    </i>
    <i>
      <x v="4"/>
    </i>
    <i>
      <x v="7"/>
    </i>
    <i>
      <x v="2"/>
    </i>
    <i>
      <x v="3"/>
    </i>
    <i>
      <x v="1"/>
    </i>
    <i>
      <x v="6"/>
    </i>
    <i>
      <x v="5"/>
    </i>
    <i>
      <x/>
    </i>
    <i>
      <x v="8"/>
    </i>
    <i t="grand">
      <x/>
    </i>
  </rowItems>
  <colItems count="1">
    <i/>
  </colItems>
  <dataFields count="1">
    <dataField name="Sum of Earnings (in USD)" fld="8" baseField="0" baseItem="0" numFmtId="164"/>
  </dataField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7320C-B9DD-44E6-A454-4FA94B22774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H4:I15" firstHeaderRow="1" firstDataRow="1" firstDataCol="1"/>
  <pivotFields count="17">
    <pivotField showAll="0"/>
    <pivotField axis="axisRow" showAll="0">
      <items count="11">
        <item x="2"/>
        <item x="8"/>
        <item x="5"/>
        <item x="6"/>
        <item x="7"/>
        <item x="0"/>
        <item x="1"/>
        <item x="9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Revenue (USD)" fld="7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E98A1-A017-4810-B141-287DD456F5D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4:D105" firstHeaderRow="0" firstDataRow="1" firstDataCol="1" rowPageCount="2" colPageCount="1"/>
  <pivotFields count="17">
    <pivotField axis="axisRow" showAll="0">
      <items count="101">
        <item x="0"/>
        <item x="9"/>
        <item x="9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Page" multipleItemSelectionAllowed="1" showAll="0">
      <items count="11">
        <item x="2"/>
        <item x="8"/>
        <item x="5"/>
        <item x="6"/>
        <item x="7"/>
        <item x="0"/>
        <item x="1"/>
        <item x="9"/>
        <item x="3"/>
        <item x="4"/>
        <item t="default"/>
      </items>
    </pivotField>
    <pivotField showAll="0"/>
    <pivotField showAll="0"/>
    <pivotField axis="axisPage" multipleItemSelectionAllowed="1" showAll="0">
      <items count="9">
        <item x="6"/>
        <item x="2"/>
        <item x="7"/>
        <item x="3"/>
        <item x="4"/>
        <item x="5"/>
        <item x="0"/>
        <item x="1"/>
        <item t="default"/>
      </items>
    </pivotField>
    <pivotField showAll="0"/>
    <pivotField showAll="0"/>
    <pivotField dataField="1" showAll="0"/>
    <pivotField dataField="1"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4" hier="-1"/>
  </pageFields>
  <dataFields count="3">
    <dataField name="Sum of Revenue (USD)" fld="7" baseField="0" baseItem="0" numFmtId="164"/>
    <dataField name="Sum of Earnings (in USD)" fld="8" baseField="0" baseItem="0"/>
    <dataField name="Sum of Market Capitalization" fld="9" baseField="0" baseItem="0" numFmtId="2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16">
            <x v="1"/>
            <x v="3"/>
            <x v="10"/>
            <x v="14"/>
            <x v="19"/>
            <x v="24"/>
            <x v="26"/>
            <x v="28"/>
            <x v="32"/>
            <x v="53"/>
            <x v="58"/>
            <x v="60"/>
            <x v="62"/>
            <x v="64"/>
            <x v="79"/>
            <x v="99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89E1F-7F67-4428-BFAD-FAB997FDC72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8">
  <location ref="T4:U15" firstHeaderRow="1" firstDataRow="1" firstDataCol="1"/>
  <pivotFields count="17">
    <pivotField showAll="0"/>
    <pivotField showAll="0"/>
    <pivotField axis="axisRow" showAll="0" sortType="descending">
      <items count="11">
        <item x="7"/>
        <item x="1"/>
        <item x="8"/>
        <item n="Sao Paulo" x="3"/>
        <item x="4"/>
        <item x="5"/>
        <item x="9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umber of Employee" fld="6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74205-F29D-43C4-B225-E87CCB79F86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X3:Y104" firstHeaderRow="1" firstDataRow="1" firstDataCol="1"/>
  <pivotFields count="17">
    <pivotField axis="axisRow" showAll="0">
      <items count="101">
        <item x="0"/>
        <item x="9"/>
        <item x="9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Quarterly Growth (%)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9DAA31-217D-484D-B056-F9ABBF1EE895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N4:P13" firstHeaderRow="0" firstDataRow="1" firstDataCol="1"/>
  <pivotFields count="17">
    <pivotField showAll="0"/>
    <pivotField showAll="0"/>
    <pivotField showAll="0"/>
    <pivotField showAll="0"/>
    <pivotField axis="axisRow" showAll="0">
      <items count="9">
        <item x="6"/>
        <item x="2"/>
        <item x="7"/>
        <item x="3"/>
        <item x="4"/>
        <item x="5"/>
        <item x="0"/>
        <item x="1"/>
        <item t="default"/>
      </items>
    </pivotField>
    <pivotField showAll="0"/>
    <pivotField showAll="0"/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rket Capitalization" fld="9" baseField="0" baseItem="0" numFmtId="2"/>
    <dataField name="Sum of Earnings to Market Cap Ratio" fld="16" baseField="0" baseItem="0"/>
  </dataFields>
  <chartFormats count="5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30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2" format="3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2" format="32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2" format="33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2" format="34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2" format="35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2" format="36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2" format="37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3F872-AC94-4A54-B077-91512228EA2C}" name="Table1" displayName="Table1" ref="A1:Q101" totalsRowShown="0" headerRowDxfId="13">
  <autoFilter ref="A1:Q101" xr:uid="{31C3F872-AC94-4A54-B077-91512228EA2C}"/>
  <tableColumns count="17">
    <tableColumn id="1" xr3:uid="{5DDE4CD7-526B-40C2-B01A-76E22A2C6948}" name="Company"/>
    <tableColumn id="2" xr3:uid="{8FF675F2-9E82-482F-B7B9-40B2BBBBB6B8}" name="Country"/>
    <tableColumn id="3" xr3:uid="{5F005D39-293F-42CC-A0D1-562504816A6D}" name="Headquarters City"/>
    <tableColumn id="4" xr3:uid="{73FD8BA3-FBE2-4EA1-A841-9DF884587E08}" name="CEO"/>
    <tableColumn id="5" xr3:uid="{A36838DC-5B9D-4C89-8FD6-56A2C7F121C6}" name="Industry Sector"/>
    <tableColumn id="6" xr3:uid="{C7274B88-F523-42CB-AA8A-1C63E5334832}" name="Founding Year"/>
    <tableColumn id="7" xr3:uid="{B57C73CB-B71E-4284-878A-FADF0CDC9149}" name="Number of Employee"/>
    <tableColumn id="8" xr3:uid="{2807FB0A-0776-4617-9A70-15BE52DE3C73}" name="Revenue (USD)"/>
    <tableColumn id="9" xr3:uid="{8FE3AB1E-52B3-4185-9BD7-81BBFD0AEB5F}" name="Earnings (in USD)"/>
    <tableColumn id="10" xr3:uid="{3DA31177-D603-412E-879C-E29E339478A8}" name="Market Capitalization" dataDxfId="12"/>
    <tableColumn id="11" xr3:uid="{A2857109-1558-4523-BFBF-08DC515999D5}" name="Quarterly Growth (%)"/>
    <tableColumn id="12" xr3:uid="{B63C222B-0220-451E-8B20-69AACDB88F17}" name="Average Revenue per Employee">
      <calculatedColumnFormula>H2/G2</calculatedColumnFormula>
    </tableColumn>
    <tableColumn id="13" xr3:uid="{24D81055-B46C-47CF-AED0-6C05D7FB519C}" name="Earnings per Employee">
      <calculatedColumnFormula>I2/G2</calculatedColumnFormula>
    </tableColumn>
    <tableColumn id="14" xr3:uid="{0E687181-642F-4D0F-B536-700792923831}" name="Years in Operation">
      <calculatedColumnFormula>2025-F2</calculatedColumnFormula>
    </tableColumn>
    <tableColumn id="15" xr3:uid="{57CDF341-A33F-4D70-A12A-E7500FD60174}" name="Profit Margin">
      <calculatedColumnFormula>(I2/H2)*100</calculatedColumnFormula>
    </tableColumn>
    <tableColumn id="16" xr3:uid="{834B0821-0AA8-4697-B429-395935C14C60}" name="Revenue Growth Index">
      <calculatedColumnFormula>H2*(K2/100)</calculatedColumnFormula>
    </tableColumn>
    <tableColumn id="17" xr3:uid="{7D02EF6F-C195-4186-99C2-EFD52724B585}" name="Earnings to Market Cap Ratio">
      <calculatedColumnFormula>I2/J2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8E3D-476B-4F29-B97F-9C0C838B90DF}">
  <dimension ref="A1:L101"/>
  <sheetViews>
    <sheetView tabSelected="1" workbookViewId="0">
      <selection activeCell="D28" sqref="D28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7.33203125" bestFit="1" customWidth="1"/>
    <col min="4" max="4" width="8.44140625" bestFit="1" customWidth="1"/>
    <col min="5" max="5" width="13.33203125" bestFit="1" customWidth="1"/>
    <col min="6" max="6" width="12.44140625" bestFit="1" customWidth="1"/>
    <col min="7" max="7" width="19.21875" bestFit="1" customWidth="1"/>
    <col min="8" max="8" width="15" bestFit="1" customWidth="1"/>
    <col min="9" max="9" width="15.33203125" bestFit="1" customWidth="1"/>
    <col min="10" max="10" width="19.21875" bestFit="1" customWidth="1"/>
    <col min="11" max="11" width="18.33203125" bestFit="1" customWidth="1"/>
    <col min="12" max="12" width="1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2008</v>
      </c>
      <c r="G2">
        <v>73091</v>
      </c>
      <c r="H2">
        <v>55439861710.610001</v>
      </c>
      <c r="I2">
        <v>22077083538.169998</v>
      </c>
      <c r="J2">
        <v>207468269218.60001</v>
      </c>
      <c r="K2">
        <v>3.88</v>
      </c>
      <c r="L2">
        <v>8107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1985</v>
      </c>
      <c r="G3">
        <v>4114</v>
      </c>
      <c r="H3">
        <v>61175957415.970001</v>
      </c>
      <c r="I3">
        <v>44385321433.730003</v>
      </c>
      <c r="J3">
        <v>136776195258.16</v>
      </c>
      <c r="K3">
        <v>12.42</v>
      </c>
      <c r="L3">
        <v>41932</v>
      </c>
    </row>
    <row r="4" spans="1:12" x14ac:dyDescent="0.3">
      <c r="A4" t="s">
        <v>22</v>
      </c>
      <c r="B4" t="s">
        <v>23</v>
      </c>
      <c r="C4" t="s">
        <v>19</v>
      </c>
      <c r="D4" t="s">
        <v>24</v>
      </c>
      <c r="E4" t="s">
        <v>25</v>
      </c>
      <c r="F4">
        <v>1968</v>
      </c>
      <c r="G4">
        <v>11193</v>
      </c>
      <c r="H4">
        <v>41965810242.150002</v>
      </c>
      <c r="I4">
        <v>17546399712.59</v>
      </c>
      <c r="J4">
        <v>28282110775.799999</v>
      </c>
      <c r="K4">
        <v>-8.9</v>
      </c>
      <c r="L4">
        <v>58696</v>
      </c>
    </row>
    <row r="5" spans="1:12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2016</v>
      </c>
      <c r="G5">
        <v>18170</v>
      </c>
      <c r="H5">
        <v>24780621640.220001</v>
      </c>
      <c r="I5">
        <v>5854233754.3599997</v>
      </c>
      <c r="J5">
        <v>432374715889.90002</v>
      </c>
      <c r="K5">
        <v>-2.4300000000000002</v>
      </c>
      <c r="L5">
        <v>30623</v>
      </c>
    </row>
    <row r="6" spans="1:12" x14ac:dyDescent="0.3">
      <c r="A6" t="s">
        <v>31</v>
      </c>
      <c r="B6" t="s">
        <v>32</v>
      </c>
      <c r="C6" t="s">
        <v>14</v>
      </c>
      <c r="D6" t="s">
        <v>33</v>
      </c>
      <c r="E6" t="s">
        <v>25</v>
      </c>
      <c r="F6">
        <v>1968</v>
      </c>
      <c r="G6">
        <v>35877</v>
      </c>
      <c r="H6">
        <v>35603708138.339996</v>
      </c>
      <c r="I6">
        <v>7150441110.96</v>
      </c>
      <c r="J6">
        <v>406469214464.13</v>
      </c>
      <c r="K6">
        <v>11.4</v>
      </c>
      <c r="L6">
        <v>88961</v>
      </c>
    </row>
    <row r="7" spans="1:12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1969</v>
      </c>
      <c r="G7">
        <v>57058</v>
      </c>
      <c r="H7">
        <v>75787032585.330002</v>
      </c>
      <c r="I7">
        <v>38075770075.239998</v>
      </c>
      <c r="J7">
        <v>499858864875.73999</v>
      </c>
      <c r="K7">
        <v>16.86</v>
      </c>
      <c r="L7">
        <v>86840</v>
      </c>
    </row>
    <row r="8" spans="1:12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2001</v>
      </c>
      <c r="G8">
        <v>82174</v>
      </c>
      <c r="H8">
        <v>1449204928.0899999</v>
      </c>
      <c r="I8">
        <v>30911284947.75</v>
      </c>
      <c r="J8">
        <v>498318754853.25</v>
      </c>
      <c r="K8">
        <v>5.35</v>
      </c>
      <c r="L8">
        <v>15624</v>
      </c>
    </row>
    <row r="9" spans="1:12" x14ac:dyDescent="0.3">
      <c r="A9" t="s">
        <v>44</v>
      </c>
      <c r="B9" t="s">
        <v>45</v>
      </c>
      <c r="C9" t="s">
        <v>46</v>
      </c>
      <c r="D9" t="s">
        <v>47</v>
      </c>
      <c r="E9" t="s">
        <v>16</v>
      </c>
      <c r="F9">
        <v>1982</v>
      </c>
      <c r="G9">
        <v>10829</v>
      </c>
      <c r="H9">
        <v>11616103324.290001</v>
      </c>
      <c r="I9">
        <v>5057032683.46</v>
      </c>
      <c r="J9">
        <v>277760309630.75</v>
      </c>
      <c r="K9">
        <v>5.96</v>
      </c>
      <c r="L9">
        <v>19382</v>
      </c>
    </row>
    <row r="10" spans="1:12" x14ac:dyDescent="0.3">
      <c r="A10" t="s">
        <v>48</v>
      </c>
      <c r="B10" t="s">
        <v>40</v>
      </c>
      <c r="C10" t="s">
        <v>28</v>
      </c>
      <c r="D10" t="s">
        <v>49</v>
      </c>
      <c r="E10" t="s">
        <v>16</v>
      </c>
      <c r="F10">
        <v>1989</v>
      </c>
      <c r="G10">
        <v>99813</v>
      </c>
      <c r="H10">
        <v>4609804175.7600002</v>
      </c>
      <c r="I10">
        <v>4206256198.9400001</v>
      </c>
      <c r="J10">
        <v>384516808848.73999</v>
      </c>
      <c r="K10">
        <v>-6.78</v>
      </c>
      <c r="L10">
        <v>24030</v>
      </c>
    </row>
    <row r="11" spans="1:12" x14ac:dyDescent="0.3">
      <c r="A11" t="s">
        <v>50</v>
      </c>
      <c r="B11" t="s">
        <v>51</v>
      </c>
      <c r="C11" t="s">
        <v>36</v>
      </c>
      <c r="D11" t="s">
        <v>52</v>
      </c>
      <c r="E11" t="s">
        <v>53</v>
      </c>
      <c r="F11">
        <v>1988</v>
      </c>
      <c r="G11">
        <v>45117</v>
      </c>
      <c r="H11">
        <v>4082472943.8699999</v>
      </c>
      <c r="I11">
        <v>35048755603.82</v>
      </c>
      <c r="J11">
        <v>472388388368.22998</v>
      </c>
      <c r="K11">
        <v>3.42</v>
      </c>
      <c r="L11">
        <v>177</v>
      </c>
    </row>
    <row r="12" spans="1:12" x14ac:dyDescent="0.3">
      <c r="A12" t="s">
        <v>54</v>
      </c>
      <c r="B12" t="s">
        <v>32</v>
      </c>
      <c r="C12" t="s">
        <v>28</v>
      </c>
      <c r="D12" t="s">
        <v>55</v>
      </c>
      <c r="E12" t="s">
        <v>53</v>
      </c>
      <c r="F12">
        <v>1950</v>
      </c>
      <c r="G12">
        <v>66420</v>
      </c>
      <c r="H12">
        <v>85547503795.259995</v>
      </c>
      <c r="I12">
        <v>3639077555.1999998</v>
      </c>
      <c r="J12">
        <v>424838730599.64001</v>
      </c>
      <c r="K12">
        <v>5.98</v>
      </c>
      <c r="L12">
        <v>20711</v>
      </c>
    </row>
    <row r="13" spans="1:12" x14ac:dyDescent="0.3">
      <c r="A13" t="s">
        <v>56</v>
      </c>
      <c r="B13" t="s">
        <v>23</v>
      </c>
      <c r="C13" t="s">
        <v>28</v>
      </c>
      <c r="D13" t="s">
        <v>57</v>
      </c>
      <c r="E13" t="s">
        <v>38</v>
      </c>
      <c r="F13">
        <v>1960</v>
      </c>
      <c r="G13">
        <v>27851</v>
      </c>
      <c r="H13">
        <v>70368749359.410004</v>
      </c>
      <c r="I13">
        <v>41093181104.459999</v>
      </c>
      <c r="J13">
        <v>123749316061.42</v>
      </c>
      <c r="K13">
        <v>-2.73</v>
      </c>
      <c r="L13">
        <v>17084</v>
      </c>
    </row>
    <row r="14" spans="1:12" x14ac:dyDescent="0.3">
      <c r="A14" t="s">
        <v>58</v>
      </c>
      <c r="B14" t="s">
        <v>18</v>
      </c>
      <c r="C14" t="s">
        <v>36</v>
      </c>
      <c r="D14" t="s">
        <v>59</v>
      </c>
      <c r="E14" t="s">
        <v>21</v>
      </c>
      <c r="F14">
        <v>2006</v>
      </c>
      <c r="G14">
        <v>78169</v>
      </c>
      <c r="H14">
        <v>47422641170.440002</v>
      </c>
      <c r="I14">
        <v>35312405115.599998</v>
      </c>
      <c r="J14">
        <v>225327013241.51999</v>
      </c>
      <c r="K14">
        <v>-1.92</v>
      </c>
      <c r="L14">
        <v>14160</v>
      </c>
    </row>
    <row r="15" spans="1:12" x14ac:dyDescent="0.3">
      <c r="A15" t="s">
        <v>60</v>
      </c>
      <c r="B15" t="s">
        <v>45</v>
      </c>
      <c r="C15" t="s">
        <v>61</v>
      </c>
      <c r="D15" t="s">
        <v>62</v>
      </c>
      <c r="E15" t="s">
        <v>38</v>
      </c>
      <c r="F15">
        <v>1999</v>
      </c>
      <c r="G15">
        <v>54848</v>
      </c>
      <c r="H15">
        <v>9792437723.4899998</v>
      </c>
      <c r="I15">
        <v>4068357683.3099999</v>
      </c>
      <c r="J15">
        <v>64666791634.230003</v>
      </c>
      <c r="K15">
        <v>1.32</v>
      </c>
      <c r="L15">
        <v>83085</v>
      </c>
    </row>
    <row r="16" spans="1:12" x14ac:dyDescent="0.3">
      <c r="A16" t="s">
        <v>63</v>
      </c>
      <c r="B16" t="s">
        <v>64</v>
      </c>
      <c r="C16" t="s">
        <v>14</v>
      </c>
      <c r="D16" t="s">
        <v>65</v>
      </c>
      <c r="E16" t="s">
        <v>66</v>
      </c>
      <c r="F16">
        <v>1972</v>
      </c>
      <c r="G16">
        <v>5901</v>
      </c>
      <c r="H16">
        <v>49166671352.93</v>
      </c>
      <c r="I16">
        <v>4242800866.5500002</v>
      </c>
      <c r="J16">
        <v>477030108526.64001</v>
      </c>
      <c r="K16">
        <v>-9.4</v>
      </c>
      <c r="L16">
        <v>84156</v>
      </c>
    </row>
    <row r="17" spans="1:12" x14ac:dyDescent="0.3">
      <c r="A17" t="s">
        <v>67</v>
      </c>
      <c r="B17" t="s">
        <v>18</v>
      </c>
      <c r="C17" t="s">
        <v>19</v>
      </c>
      <c r="D17" t="s">
        <v>68</v>
      </c>
      <c r="E17" t="s">
        <v>66</v>
      </c>
      <c r="F17">
        <v>1980</v>
      </c>
      <c r="G17">
        <v>19290</v>
      </c>
      <c r="H17">
        <v>47352442360.349998</v>
      </c>
      <c r="I17">
        <v>49331992285.480003</v>
      </c>
      <c r="J17">
        <v>303126699761.98999</v>
      </c>
      <c r="K17">
        <v>-0.34</v>
      </c>
      <c r="L17">
        <v>43403</v>
      </c>
    </row>
    <row r="18" spans="1:12" x14ac:dyDescent="0.3">
      <c r="A18" t="s">
        <v>69</v>
      </c>
      <c r="B18" t="s">
        <v>13</v>
      </c>
      <c r="C18" t="s">
        <v>14</v>
      </c>
      <c r="D18" t="s">
        <v>70</v>
      </c>
      <c r="E18" t="s">
        <v>30</v>
      </c>
      <c r="F18">
        <v>1991</v>
      </c>
      <c r="G18">
        <v>49789</v>
      </c>
      <c r="H18">
        <v>17328454972.299999</v>
      </c>
      <c r="I18">
        <v>18714165517.009998</v>
      </c>
      <c r="J18">
        <v>114398538471.17999</v>
      </c>
      <c r="K18">
        <v>-3.66</v>
      </c>
      <c r="L18">
        <v>59307</v>
      </c>
    </row>
    <row r="19" spans="1:12" x14ac:dyDescent="0.3">
      <c r="A19" t="s">
        <v>71</v>
      </c>
      <c r="B19" t="s">
        <v>27</v>
      </c>
      <c r="C19" t="s">
        <v>46</v>
      </c>
      <c r="D19" t="s">
        <v>72</v>
      </c>
      <c r="E19" t="s">
        <v>53</v>
      </c>
      <c r="F19">
        <v>1956</v>
      </c>
      <c r="G19">
        <v>51093</v>
      </c>
      <c r="H19">
        <v>43390826407.300003</v>
      </c>
      <c r="I19">
        <v>18532736711.200001</v>
      </c>
      <c r="J19">
        <v>335883172134.48999</v>
      </c>
      <c r="K19">
        <v>-0.18</v>
      </c>
      <c r="L19">
        <v>75146</v>
      </c>
    </row>
    <row r="20" spans="1:12" x14ac:dyDescent="0.3">
      <c r="A20" t="s">
        <v>73</v>
      </c>
      <c r="B20" t="s">
        <v>27</v>
      </c>
      <c r="C20" t="s">
        <v>74</v>
      </c>
      <c r="D20" t="s">
        <v>75</v>
      </c>
      <c r="E20" t="s">
        <v>21</v>
      </c>
      <c r="F20">
        <v>1965</v>
      </c>
      <c r="G20">
        <v>29692</v>
      </c>
      <c r="H20">
        <v>39856488392.389999</v>
      </c>
      <c r="I20">
        <v>40640165563.309998</v>
      </c>
      <c r="J20">
        <v>309102307404.90002</v>
      </c>
      <c r="K20">
        <v>-6.41</v>
      </c>
      <c r="L20">
        <v>29387</v>
      </c>
    </row>
    <row r="21" spans="1:12" x14ac:dyDescent="0.3">
      <c r="A21" t="s">
        <v>76</v>
      </c>
      <c r="B21" t="s">
        <v>40</v>
      </c>
      <c r="C21" t="s">
        <v>28</v>
      </c>
      <c r="D21" t="s">
        <v>77</v>
      </c>
      <c r="E21" t="s">
        <v>21</v>
      </c>
      <c r="F21">
        <v>2009</v>
      </c>
      <c r="G21">
        <v>10747</v>
      </c>
      <c r="H21">
        <v>61588851304.239998</v>
      </c>
      <c r="I21">
        <v>47362481620.620003</v>
      </c>
      <c r="J21">
        <v>179145542744.62</v>
      </c>
      <c r="K21">
        <v>16.72</v>
      </c>
      <c r="L21">
        <v>93809</v>
      </c>
    </row>
    <row r="22" spans="1:12" x14ac:dyDescent="0.3">
      <c r="A22" t="s">
        <v>78</v>
      </c>
      <c r="B22" t="s">
        <v>51</v>
      </c>
      <c r="C22" t="s">
        <v>19</v>
      </c>
      <c r="D22" t="s">
        <v>79</v>
      </c>
      <c r="E22" t="s">
        <v>53</v>
      </c>
      <c r="F22">
        <v>1951</v>
      </c>
      <c r="G22">
        <v>8816</v>
      </c>
      <c r="H22">
        <v>63513014150.260002</v>
      </c>
      <c r="I22">
        <v>49300067190.080002</v>
      </c>
      <c r="J22">
        <v>56867440340.589996</v>
      </c>
      <c r="K22">
        <v>7.81</v>
      </c>
      <c r="L22">
        <v>39811</v>
      </c>
    </row>
    <row r="23" spans="1:12" x14ac:dyDescent="0.3">
      <c r="A23" t="s">
        <v>80</v>
      </c>
      <c r="B23" t="s">
        <v>64</v>
      </c>
      <c r="C23" t="s">
        <v>81</v>
      </c>
      <c r="D23" t="s">
        <v>82</v>
      </c>
      <c r="E23" t="s">
        <v>66</v>
      </c>
      <c r="F23">
        <v>1950</v>
      </c>
      <c r="G23">
        <v>88991</v>
      </c>
      <c r="H23">
        <v>4539947937.1099997</v>
      </c>
      <c r="I23">
        <v>37669155884.760002</v>
      </c>
      <c r="J23">
        <v>335819440476.84003</v>
      </c>
      <c r="K23">
        <v>10.37</v>
      </c>
      <c r="L23">
        <v>12054</v>
      </c>
    </row>
    <row r="24" spans="1:12" x14ac:dyDescent="0.3">
      <c r="A24" t="s">
        <v>83</v>
      </c>
      <c r="B24" t="s">
        <v>45</v>
      </c>
      <c r="C24" t="s">
        <v>14</v>
      </c>
      <c r="D24" t="s">
        <v>84</v>
      </c>
      <c r="E24" t="s">
        <v>66</v>
      </c>
      <c r="F24">
        <v>1997</v>
      </c>
      <c r="G24">
        <v>87645</v>
      </c>
      <c r="H24">
        <v>37467515336.5</v>
      </c>
      <c r="I24">
        <v>18813603016.959999</v>
      </c>
      <c r="J24">
        <v>260201819681.81</v>
      </c>
      <c r="K24">
        <v>13.68</v>
      </c>
      <c r="L24">
        <v>73440</v>
      </c>
    </row>
    <row r="25" spans="1:12" x14ac:dyDescent="0.3">
      <c r="A25" t="s">
        <v>85</v>
      </c>
      <c r="B25" t="s">
        <v>13</v>
      </c>
      <c r="C25" t="s">
        <v>14</v>
      </c>
      <c r="D25" t="s">
        <v>86</v>
      </c>
      <c r="E25" t="s">
        <v>16</v>
      </c>
      <c r="F25">
        <v>1961</v>
      </c>
      <c r="G25">
        <v>90012</v>
      </c>
      <c r="H25">
        <v>62589732972.269997</v>
      </c>
      <c r="I25">
        <v>4175952334.2199998</v>
      </c>
      <c r="J25">
        <v>386181964028.65002</v>
      </c>
      <c r="K25">
        <v>4.95</v>
      </c>
      <c r="L25">
        <v>72201</v>
      </c>
    </row>
    <row r="26" spans="1:12" x14ac:dyDescent="0.3">
      <c r="A26" t="s">
        <v>87</v>
      </c>
      <c r="B26" t="s">
        <v>40</v>
      </c>
      <c r="C26" t="s">
        <v>28</v>
      </c>
      <c r="D26" t="s">
        <v>88</v>
      </c>
      <c r="E26" t="s">
        <v>21</v>
      </c>
      <c r="F26">
        <v>2018</v>
      </c>
      <c r="G26">
        <v>70416</v>
      </c>
      <c r="H26">
        <v>50318594495.419998</v>
      </c>
      <c r="I26">
        <v>38857568649.459999</v>
      </c>
      <c r="J26">
        <v>260129734205.89001</v>
      </c>
      <c r="K26">
        <v>-7.39</v>
      </c>
      <c r="L26">
        <v>71620</v>
      </c>
    </row>
    <row r="27" spans="1:12" x14ac:dyDescent="0.3">
      <c r="A27" t="s">
        <v>89</v>
      </c>
      <c r="B27" t="s">
        <v>51</v>
      </c>
      <c r="C27" t="s">
        <v>28</v>
      </c>
      <c r="D27" t="s">
        <v>90</v>
      </c>
      <c r="E27" t="s">
        <v>53</v>
      </c>
      <c r="F27">
        <v>1986</v>
      </c>
      <c r="G27">
        <v>2468</v>
      </c>
      <c r="H27">
        <v>85650419220.419998</v>
      </c>
      <c r="I27">
        <v>27920654082.540001</v>
      </c>
      <c r="J27">
        <v>426105532009.23999</v>
      </c>
      <c r="K27">
        <v>6.11</v>
      </c>
      <c r="L27">
        <v>87162</v>
      </c>
    </row>
    <row r="28" spans="1:12" x14ac:dyDescent="0.3">
      <c r="A28" t="s">
        <v>91</v>
      </c>
      <c r="B28" t="s">
        <v>64</v>
      </c>
      <c r="C28" t="s">
        <v>41</v>
      </c>
      <c r="D28" t="s">
        <v>92</v>
      </c>
      <c r="E28" t="s">
        <v>43</v>
      </c>
      <c r="F28">
        <v>1981</v>
      </c>
      <c r="G28">
        <v>77675</v>
      </c>
      <c r="H28">
        <v>65872776225.580002</v>
      </c>
      <c r="I28">
        <v>21211676240.34</v>
      </c>
      <c r="J28">
        <v>275998228703.37</v>
      </c>
      <c r="K28">
        <v>7.61</v>
      </c>
      <c r="L28">
        <v>18674</v>
      </c>
    </row>
    <row r="29" spans="1:12" x14ac:dyDescent="0.3">
      <c r="A29" t="s">
        <v>93</v>
      </c>
      <c r="B29" t="s">
        <v>18</v>
      </c>
      <c r="C29" t="s">
        <v>81</v>
      </c>
      <c r="D29" t="s">
        <v>94</v>
      </c>
      <c r="E29" t="s">
        <v>38</v>
      </c>
      <c r="F29">
        <v>1958</v>
      </c>
      <c r="G29">
        <v>6755</v>
      </c>
      <c r="H29">
        <v>16301813363.870001</v>
      </c>
      <c r="I29">
        <v>45317812900.349998</v>
      </c>
      <c r="J29">
        <v>280512891970.53998</v>
      </c>
      <c r="K29">
        <v>12.36</v>
      </c>
      <c r="L29">
        <v>9284</v>
      </c>
    </row>
    <row r="30" spans="1:12" x14ac:dyDescent="0.3">
      <c r="A30" t="s">
        <v>95</v>
      </c>
      <c r="B30" t="s">
        <v>18</v>
      </c>
      <c r="C30" t="s">
        <v>61</v>
      </c>
      <c r="D30" t="s">
        <v>96</v>
      </c>
      <c r="E30" t="s">
        <v>66</v>
      </c>
      <c r="F30">
        <v>1968</v>
      </c>
      <c r="G30">
        <v>70131</v>
      </c>
      <c r="H30">
        <v>7066169052.5699997</v>
      </c>
      <c r="I30">
        <v>5560762917.8299999</v>
      </c>
      <c r="J30">
        <v>438339135968.90997</v>
      </c>
      <c r="K30">
        <v>2.95</v>
      </c>
      <c r="L30">
        <v>19196</v>
      </c>
    </row>
    <row r="31" spans="1:12" x14ac:dyDescent="0.3">
      <c r="A31" t="s">
        <v>97</v>
      </c>
      <c r="B31" t="s">
        <v>13</v>
      </c>
      <c r="C31" t="s">
        <v>19</v>
      </c>
      <c r="D31" t="s">
        <v>98</v>
      </c>
      <c r="E31" t="s">
        <v>53</v>
      </c>
      <c r="F31">
        <v>1997</v>
      </c>
      <c r="G31">
        <v>76529</v>
      </c>
      <c r="H31">
        <v>64245503627.849998</v>
      </c>
      <c r="I31">
        <v>24631762589.439999</v>
      </c>
      <c r="J31">
        <v>201801084819.57999</v>
      </c>
      <c r="K31">
        <v>-6.17</v>
      </c>
      <c r="L31">
        <v>67828</v>
      </c>
    </row>
    <row r="32" spans="1:12" x14ac:dyDescent="0.3">
      <c r="A32" t="s">
        <v>99</v>
      </c>
      <c r="B32" t="s">
        <v>23</v>
      </c>
      <c r="C32" t="s">
        <v>28</v>
      </c>
      <c r="D32" t="s">
        <v>100</v>
      </c>
      <c r="E32" t="s">
        <v>21</v>
      </c>
      <c r="F32">
        <v>1952</v>
      </c>
      <c r="G32">
        <v>91183</v>
      </c>
      <c r="H32">
        <v>2660865941.0599999</v>
      </c>
      <c r="I32">
        <v>568670884.73000002</v>
      </c>
      <c r="J32">
        <v>67094212702.480003</v>
      </c>
      <c r="K32">
        <v>-1.49</v>
      </c>
      <c r="L32">
        <v>34116</v>
      </c>
    </row>
    <row r="33" spans="1:12" x14ac:dyDescent="0.3">
      <c r="A33" t="s">
        <v>101</v>
      </c>
      <c r="B33" t="s">
        <v>45</v>
      </c>
      <c r="C33" t="s">
        <v>41</v>
      </c>
      <c r="D33" t="s">
        <v>102</v>
      </c>
      <c r="E33" t="s">
        <v>53</v>
      </c>
      <c r="F33">
        <v>1969</v>
      </c>
      <c r="G33">
        <v>88022</v>
      </c>
      <c r="H33">
        <v>58581700371.529999</v>
      </c>
      <c r="I33">
        <v>23433563439.060001</v>
      </c>
      <c r="J33">
        <v>14488459889.040001</v>
      </c>
      <c r="K33">
        <v>0.89</v>
      </c>
      <c r="L33">
        <v>11346</v>
      </c>
    </row>
    <row r="34" spans="1:12" x14ac:dyDescent="0.3">
      <c r="A34" t="s">
        <v>103</v>
      </c>
      <c r="B34" t="s">
        <v>23</v>
      </c>
      <c r="C34" t="s">
        <v>41</v>
      </c>
      <c r="D34" t="s">
        <v>104</v>
      </c>
      <c r="E34" t="s">
        <v>21</v>
      </c>
      <c r="F34">
        <v>1973</v>
      </c>
      <c r="G34">
        <v>55866</v>
      </c>
      <c r="H34">
        <v>94023621840.080002</v>
      </c>
      <c r="I34">
        <v>2816107480.8200002</v>
      </c>
      <c r="J34">
        <v>377593114111.23999</v>
      </c>
      <c r="K34">
        <v>9.3800000000000008</v>
      </c>
      <c r="L34">
        <v>45658</v>
      </c>
    </row>
    <row r="35" spans="1:12" x14ac:dyDescent="0.3">
      <c r="A35" t="s">
        <v>105</v>
      </c>
      <c r="B35" t="s">
        <v>45</v>
      </c>
      <c r="C35" t="s">
        <v>81</v>
      </c>
      <c r="D35" t="s">
        <v>106</v>
      </c>
      <c r="E35" t="s">
        <v>53</v>
      </c>
      <c r="F35">
        <v>2003</v>
      </c>
      <c r="G35">
        <v>13503</v>
      </c>
      <c r="H35">
        <v>57551663045.809998</v>
      </c>
      <c r="I35">
        <v>5941776995.4899998</v>
      </c>
      <c r="J35">
        <v>310192744721.59998</v>
      </c>
      <c r="K35">
        <v>7.12</v>
      </c>
      <c r="L35">
        <v>18481</v>
      </c>
    </row>
    <row r="36" spans="1:12" x14ac:dyDescent="0.3">
      <c r="A36" t="s">
        <v>107</v>
      </c>
      <c r="B36" t="s">
        <v>32</v>
      </c>
      <c r="C36" t="s">
        <v>46</v>
      </c>
      <c r="D36" t="s">
        <v>108</v>
      </c>
      <c r="E36" t="s">
        <v>16</v>
      </c>
      <c r="F36">
        <v>1982</v>
      </c>
      <c r="G36">
        <v>32197</v>
      </c>
      <c r="H36">
        <v>38823110921.389999</v>
      </c>
      <c r="I36">
        <v>5877194812.6099997</v>
      </c>
      <c r="J36">
        <v>352069476072.79999</v>
      </c>
      <c r="K36">
        <v>0.68</v>
      </c>
      <c r="L36">
        <v>36555</v>
      </c>
    </row>
    <row r="37" spans="1:12" x14ac:dyDescent="0.3">
      <c r="A37" t="s">
        <v>109</v>
      </c>
      <c r="B37" t="s">
        <v>35</v>
      </c>
      <c r="C37" t="s">
        <v>41</v>
      </c>
      <c r="D37" t="s">
        <v>110</v>
      </c>
      <c r="E37" t="s">
        <v>25</v>
      </c>
      <c r="F37">
        <v>1973</v>
      </c>
      <c r="G37">
        <v>78757</v>
      </c>
      <c r="H37">
        <v>64332388962.050003</v>
      </c>
      <c r="I37">
        <v>32460865895.5</v>
      </c>
      <c r="J37">
        <v>106560784338.3</v>
      </c>
      <c r="K37">
        <v>19.600000000000001</v>
      </c>
      <c r="L37">
        <v>92363</v>
      </c>
    </row>
    <row r="38" spans="1:12" x14ac:dyDescent="0.3">
      <c r="A38" t="s">
        <v>111</v>
      </c>
      <c r="B38" t="s">
        <v>32</v>
      </c>
      <c r="C38" t="s">
        <v>41</v>
      </c>
      <c r="D38" t="s">
        <v>112</v>
      </c>
      <c r="E38" t="s">
        <v>30</v>
      </c>
      <c r="F38">
        <v>1985</v>
      </c>
      <c r="G38">
        <v>11066</v>
      </c>
      <c r="H38">
        <v>45830706520.25</v>
      </c>
      <c r="I38">
        <v>37302497918.389999</v>
      </c>
      <c r="J38">
        <v>68272100645.830002</v>
      </c>
      <c r="K38">
        <v>8.17</v>
      </c>
      <c r="L38">
        <v>4118</v>
      </c>
    </row>
    <row r="39" spans="1:12" x14ac:dyDescent="0.3">
      <c r="A39" t="s">
        <v>113</v>
      </c>
      <c r="B39" t="s">
        <v>40</v>
      </c>
      <c r="C39" t="s">
        <v>36</v>
      </c>
      <c r="D39" t="s">
        <v>114</v>
      </c>
      <c r="E39" t="s">
        <v>53</v>
      </c>
      <c r="F39">
        <v>1987</v>
      </c>
      <c r="G39">
        <v>99257</v>
      </c>
      <c r="H39">
        <v>54566222763.699997</v>
      </c>
      <c r="I39">
        <v>29168854886.09</v>
      </c>
      <c r="J39">
        <v>7370878367.3699999</v>
      </c>
      <c r="K39">
        <v>-2.88</v>
      </c>
      <c r="L39">
        <v>11402</v>
      </c>
    </row>
    <row r="40" spans="1:12" x14ac:dyDescent="0.3">
      <c r="A40" t="s">
        <v>115</v>
      </c>
      <c r="B40" t="s">
        <v>51</v>
      </c>
      <c r="C40" t="s">
        <v>61</v>
      </c>
      <c r="D40" t="s">
        <v>116</v>
      </c>
      <c r="E40" t="s">
        <v>21</v>
      </c>
      <c r="F40">
        <v>1974</v>
      </c>
      <c r="G40">
        <v>93948</v>
      </c>
      <c r="H40">
        <v>94147066229.559998</v>
      </c>
      <c r="I40">
        <v>48108665251.18</v>
      </c>
      <c r="J40">
        <v>175358720647.42001</v>
      </c>
      <c r="K40">
        <v>-6.95</v>
      </c>
      <c r="L40">
        <v>67606</v>
      </c>
    </row>
    <row r="41" spans="1:12" x14ac:dyDescent="0.3">
      <c r="A41" t="s">
        <v>117</v>
      </c>
      <c r="B41" t="s">
        <v>51</v>
      </c>
      <c r="C41" t="s">
        <v>28</v>
      </c>
      <c r="D41" t="s">
        <v>118</v>
      </c>
      <c r="E41" t="s">
        <v>21</v>
      </c>
      <c r="F41">
        <v>1967</v>
      </c>
      <c r="G41">
        <v>53021</v>
      </c>
      <c r="H41">
        <v>38616402753.699997</v>
      </c>
      <c r="I41">
        <v>18744154105.610001</v>
      </c>
      <c r="J41">
        <v>294999851658.63</v>
      </c>
      <c r="K41">
        <v>-5.41</v>
      </c>
      <c r="L41">
        <v>41257</v>
      </c>
    </row>
    <row r="42" spans="1:12" x14ac:dyDescent="0.3">
      <c r="A42" t="s">
        <v>119</v>
      </c>
      <c r="B42" t="s">
        <v>35</v>
      </c>
      <c r="C42" t="s">
        <v>46</v>
      </c>
      <c r="D42" t="s">
        <v>120</v>
      </c>
      <c r="E42" t="s">
        <v>21</v>
      </c>
      <c r="F42">
        <v>2015</v>
      </c>
      <c r="G42">
        <v>49826</v>
      </c>
      <c r="H42">
        <v>96119444476.75</v>
      </c>
      <c r="I42">
        <v>14286318602.01</v>
      </c>
      <c r="J42">
        <v>196182798145.35999</v>
      </c>
      <c r="K42">
        <v>-2.62</v>
      </c>
      <c r="L42">
        <v>55017</v>
      </c>
    </row>
    <row r="43" spans="1:12" x14ac:dyDescent="0.3">
      <c r="A43" t="s">
        <v>121</v>
      </c>
      <c r="B43" t="s">
        <v>32</v>
      </c>
      <c r="C43" t="s">
        <v>61</v>
      </c>
      <c r="D43" t="s">
        <v>122</v>
      </c>
      <c r="E43" t="s">
        <v>30</v>
      </c>
      <c r="F43">
        <v>2003</v>
      </c>
      <c r="G43">
        <v>50400</v>
      </c>
      <c r="H43">
        <v>90536010689.190002</v>
      </c>
      <c r="I43">
        <v>43430087810.339996</v>
      </c>
      <c r="J43">
        <v>218793713519.66</v>
      </c>
      <c r="K43">
        <v>-5.18</v>
      </c>
      <c r="L43">
        <v>92838</v>
      </c>
    </row>
    <row r="44" spans="1:12" x14ac:dyDescent="0.3">
      <c r="A44" t="s">
        <v>123</v>
      </c>
      <c r="B44" t="s">
        <v>51</v>
      </c>
      <c r="C44" t="s">
        <v>41</v>
      </c>
      <c r="D44" t="s">
        <v>124</v>
      </c>
      <c r="E44" t="s">
        <v>21</v>
      </c>
      <c r="F44">
        <v>1984</v>
      </c>
      <c r="G44">
        <v>22777</v>
      </c>
      <c r="H44">
        <v>19587155567.580002</v>
      </c>
      <c r="I44">
        <v>11180568330.129999</v>
      </c>
      <c r="J44">
        <v>452088931377.41998</v>
      </c>
      <c r="K44">
        <v>-4.4000000000000004</v>
      </c>
      <c r="L44">
        <v>96746</v>
      </c>
    </row>
    <row r="45" spans="1:12" x14ac:dyDescent="0.3">
      <c r="A45" t="s">
        <v>125</v>
      </c>
      <c r="B45" t="s">
        <v>40</v>
      </c>
      <c r="C45" t="s">
        <v>126</v>
      </c>
      <c r="D45" t="s">
        <v>127</v>
      </c>
      <c r="E45" t="s">
        <v>16</v>
      </c>
      <c r="F45">
        <v>2010</v>
      </c>
      <c r="G45">
        <v>55709</v>
      </c>
      <c r="H45">
        <v>6945436474.5100002</v>
      </c>
      <c r="I45">
        <v>48161163749.489998</v>
      </c>
      <c r="J45">
        <v>174192907964.95001</v>
      </c>
      <c r="K45">
        <v>-1.45</v>
      </c>
      <c r="L45">
        <v>83222</v>
      </c>
    </row>
    <row r="46" spans="1:12" x14ac:dyDescent="0.3">
      <c r="A46" t="s">
        <v>128</v>
      </c>
      <c r="B46" t="s">
        <v>32</v>
      </c>
      <c r="C46" t="s">
        <v>19</v>
      </c>
      <c r="D46" t="s">
        <v>129</v>
      </c>
      <c r="E46" t="s">
        <v>21</v>
      </c>
      <c r="F46">
        <v>1990</v>
      </c>
      <c r="G46">
        <v>96925</v>
      </c>
      <c r="H46">
        <v>10086792357.73</v>
      </c>
      <c r="I46">
        <v>608711580.01999998</v>
      </c>
      <c r="J46">
        <v>257043345630.98999</v>
      </c>
      <c r="K46">
        <v>-4.8</v>
      </c>
      <c r="L46">
        <v>24619</v>
      </c>
    </row>
    <row r="47" spans="1:12" x14ac:dyDescent="0.3">
      <c r="A47" t="s">
        <v>130</v>
      </c>
      <c r="B47" t="s">
        <v>27</v>
      </c>
      <c r="C47" t="s">
        <v>61</v>
      </c>
      <c r="D47" t="s">
        <v>131</v>
      </c>
      <c r="E47" t="s">
        <v>21</v>
      </c>
      <c r="F47">
        <v>1982</v>
      </c>
      <c r="G47">
        <v>56761</v>
      </c>
      <c r="H47">
        <v>1832000346.9000001</v>
      </c>
      <c r="I47">
        <v>48493971456.559998</v>
      </c>
      <c r="J47">
        <v>391848141069.29999</v>
      </c>
      <c r="K47">
        <v>16.899999999999999</v>
      </c>
      <c r="L47">
        <v>96909</v>
      </c>
    </row>
    <row r="48" spans="1:12" x14ac:dyDescent="0.3">
      <c r="A48" t="s">
        <v>132</v>
      </c>
      <c r="B48" t="s">
        <v>32</v>
      </c>
      <c r="C48" t="s">
        <v>36</v>
      </c>
      <c r="D48" t="s">
        <v>133</v>
      </c>
      <c r="E48" t="s">
        <v>66</v>
      </c>
      <c r="F48">
        <v>2017</v>
      </c>
      <c r="G48">
        <v>31124</v>
      </c>
      <c r="H48">
        <v>9453351645.9899998</v>
      </c>
      <c r="I48">
        <v>2158952437.6199999</v>
      </c>
      <c r="J48">
        <v>198331736882.39999</v>
      </c>
      <c r="K48">
        <v>-7.59</v>
      </c>
      <c r="L48">
        <v>87587</v>
      </c>
    </row>
    <row r="49" spans="1:12" x14ac:dyDescent="0.3">
      <c r="A49" t="s">
        <v>134</v>
      </c>
      <c r="B49" t="s">
        <v>23</v>
      </c>
      <c r="C49" t="s">
        <v>19</v>
      </c>
      <c r="D49" t="s">
        <v>135</v>
      </c>
      <c r="E49" t="s">
        <v>21</v>
      </c>
      <c r="F49">
        <v>1982</v>
      </c>
      <c r="G49">
        <v>70413</v>
      </c>
      <c r="H49">
        <v>68303847273.900002</v>
      </c>
      <c r="I49">
        <v>44557264541.790001</v>
      </c>
      <c r="J49">
        <v>311081141443.90997</v>
      </c>
      <c r="K49">
        <v>5.74</v>
      </c>
      <c r="L49">
        <v>56919</v>
      </c>
    </row>
    <row r="50" spans="1:12" x14ac:dyDescent="0.3">
      <c r="A50" t="s">
        <v>136</v>
      </c>
      <c r="B50" t="s">
        <v>23</v>
      </c>
      <c r="C50" t="s">
        <v>41</v>
      </c>
      <c r="D50" t="s">
        <v>137</v>
      </c>
      <c r="E50" t="s">
        <v>43</v>
      </c>
      <c r="F50">
        <v>1963</v>
      </c>
      <c r="G50">
        <v>53106</v>
      </c>
      <c r="H50">
        <v>7128152959.54</v>
      </c>
      <c r="I50">
        <v>26385527753.209999</v>
      </c>
      <c r="J50">
        <v>431195618002.5</v>
      </c>
      <c r="K50">
        <v>2.31</v>
      </c>
      <c r="L50">
        <v>81010</v>
      </c>
    </row>
    <row r="51" spans="1:12" x14ac:dyDescent="0.3">
      <c r="A51" t="s">
        <v>138</v>
      </c>
      <c r="B51" t="s">
        <v>13</v>
      </c>
      <c r="C51" t="s">
        <v>126</v>
      </c>
      <c r="D51" t="s">
        <v>139</v>
      </c>
      <c r="E51" t="s">
        <v>30</v>
      </c>
      <c r="F51">
        <v>1970</v>
      </c>
      <c r="G51">
        <v>95385</v>
      </c>
      <c r="H51">
        <v>31904373273.07</v>
      </c>
      <c r="I51">
        <v>49648246841.169998</v>
      </c>
      <c r="J51">
        <v>474765359766.46002</v>
      </c>
      <c r="K51">
        <v>19.47</v>
      </c>
      <c r="L51">
        <v>71424</v>
      </c>
    </row>
    <row r="52" spans="1:12" x14ac:dyDescent="0.3">
      <c r="A52" t="s">
        <v>140</v>
      </c>
      <c r="B52" t="s">
        <v>27</v>
      </c>
      <c r="C52" t="s">
        <v>14</v>
      </c>
      <c r="D52" t="s">
        <v>141</v>
      </c>
      <c r="E52" t="s">
        <v>21</v>
      </c>
      <c r="F52">
        <v>1997</v>
      </c>
      <c r="G52">
        <v>15438</v>
      </c>
      <c r="H52">
        <v>84489082343.839996</v>
      </c>
      <c r="I52">
        <v>3690754440.21</v>
      </c>
      <c r="J52">
        <v>73622033116.429993</v>
      </c>
      <c r="K52">
        <v>-6.64</v>
      </c>
      <c r="L52">
        <v>5508</v>
      </c>
    </row>
    <row r="53" spans="1:12" x14ac:dyDescent="0.3">
      <c r="A53" t="s">
        <v>142</v>
      </c>
      <c r="B53" t="s">
        <v>45</v>
      </c>
      <c r="C53" t="s">
        <v>41</v>
      </c>
      <c r="D53" t="s">
        <v>143</v>
      </c>
      <c r="E53" t="s">
        <v>66</v>
      </c>
      <c r="F53">
        <v>1969</v>
      </c>
      <c r="G53">
        <v>68127</v>
      </c>
      <c r="H53">
        <v>2336960854.23</v>
      </c>
      <c r="I53">
        <v>27693160365.779999</v>
      </c>
      <c r="J53">
        <v>463301153818.22998</v>
      </c>
      <c r="K53">
        <v>1.94</v>
      </c>
      <c r="L53">
        <v>59479</v>
      </c>
    </row>
    <row r="54" spans="1:12" x14ac:dyDescent="0.3">
      <c r="A54" t="s">
        <v>144</v>
      </c>
      <c r="B54" t="s">
        <v>64</v>
      </c>
      <c r="C54" t="s">
        <v>41</v>
      </c>
      <c r="D54" t="s">
        <v>145</v>
      </c>
      <c r="E54" t="s">
        <v>16</v>
      </c>
      <c r="F54">
        <v>1957</v>
      </c>
      <c r="G54">
        <v>92872</v>
      </c>
      <c r="H54">
        <v>81448703574.070007</v>
      </c>
      <c r="I54">
        <v>48465157478.419998</v>
      </c>
      <c r="J54">
        <v>246108934910.45999</v>
      </c>
      <c r="K54">
        <v>19.079999999999998</v>
      </c>
      <c r="L54">
        <v>25153</v>
      </c>
    </row>
    <row r="55" spans="1:12" x14ac:dyDescent="0.3">
      <c r="A55" t="s">
        <v>146</v>
      </c>
      <c r="B55" t="s">
        <v>51</v>
      </c>
      <c r="C55" t="s">
        <v>28</v>
      </c>
      <c r="D55" t="s">
        <v>147</v>
      </c>
      <c r="E55" t="s">
        <v>66</v>
      </c>
      <c r="F55">
        <v>1956</v>
      </c>
      <c r="G55">
        <v>80235</v>
      </c>
      <c r="H55">
        <v>28192658929.59</v>
      </c>
      <c r="I55">
        <v>26155369110.66</v>
      </c>
      <c r="J55">
        <v>129196369710.64999</v>
      </c>
      <c r="K55">
        <v>15.97</v>
      </c>
      <c r="L55">
        <v>9546</v>
      </c>
    </row>
    <row r="56" spans="1:12" x14ac:dyDescent="0.3">
      <c r="A56" t="s">
        <v>148</v>
      </c>
      <c r="B56" t="s">
        <v>27</v>
      </c>
      <c r="C56" t="s">
        <v>19</v>
      </c>
      <c r="D56" t="s">
        <v>149</v>
      </c>
      <c r="E56" t="s">
        <v>30</v>
      </c>
      <c r="F56">
        <v>2016</v>
      </c>
      <c r="G56">
        <v>19608</v>
      </c>
      <c r="H56">
        <v>11825301113.889999</v>
      </c>
      <c r="I56">
        <v>31470302508.119999</v>
      </c>
      <c r="J56">
        <v>229621964543.51001</v>
      </c>
      <c r="K56">
        <v>14.51</v>
      </c>
      <c r="L56">
        <v>1022</v>
      </c>
    </row>
    <row r="57" spans="1:12" x14ac:dyDescent="0.3">
      <c r="A57" t="s">
        <v>150</v>
      </c>
      <c r="B57" t="s">
        <v>64</v>
      </c>
      <c r="C57" t="s">
        <v>81</v>
      </c>
      <c r="D57" t="s">
        <v>151</v>
      </c>
      <c r="E57" t="s">
        <v>21</v>
      </c>
      <c r="F57">
        <v>1966</v>
      </c>
      <c r="G57">
        <v>3151</v>
      </c>
      <c r="H57">
        <v>69676749164.759995</v>
      </c>
      <c r="I57">
        <v>34787738700.540001</v>
      </c>
      <c r="J57">
        <v>490018284385.21002</v>
      </c>
      <c r="K57">
        <v>-2.2599999999999998</v>
      </c>
      <c r="L57">
        <v>98823</v>
      </c>
    </row>
    <row r="58" spans="1:12" x14ac:dyDescent="0.3">
      <c r="A58" t="s">
        <v>152</v>
      </c>
      <c r="B58" t="s">
        <v>45</v>
      </c>
      <c r="C58" t="s">
        <v>19</v>
      </c>
      <c r="D58" t="s">
        <v>153</v>
      </c>
      <c r="E58" t="s">
        <v>53</v>
      </c>
      <c r="F58">
        <v>1982</v>
      </c>
      <c r="G58">
        <v>48847</v>
      </c>
      <c r="H58">
        <v>62897995249.519997</v>
      </c>
      <c r="I58">
        <v>22727598697.32</v>
      </c>
      <c r="J58">
        <v>246359785187.04001</v>
      </c>
      <c r="K58">
        <v>-4.87</v>
      </c>
      <c r="L58">
        <v>51456</v>
      </c>
    </row>
    <row r="59" spans="1:12" x14ac:dyDescent="0.3">
      <c r="A59" t="s">
        <v>154</v>
      </c>
      <c r="B59" t="s">
        <v>23</v>
      </c>
      <c r="C59" t="s">
        <v>74</v>
      </c>
      <c r="D59" t="s">
        <v>155</v>
      </c>
      <c r="E59" t="s">
        <v>30</v>
      </c>
      <c r="F59">
        <v>1997</v>
      </c>
      <c r="G59">
        <v>87242</v>
      </c>
      <c r="H59">
        <v>87748426632.570007</v>
      </c>
      <c r="I59">
        <v>31378276446.119999</v>
      </c>
      <c r="J59">
        <v>164442929982.73001</v>
      </c>
      <c r="K59">
        <v>10.06</v>
      </c>
      <c r="L59">
        <v>10889</v>
      </c>
    </row>
    <row r="60" spans="1:12" x14ac:dyDescent="0.3">
      <c r="A60" t="s">
        <v>156</v>
      </c>
      <c r="B60" t="s">
        <v>64</v>
      </c>
      <c r="C60" t="s">
        <v>126</v>
      </c>
      <c r="D60" t="s">
        <v>157</v>
      </c>
      <c r="E60" t="s">
        <v>25</v>
      </c>
      <c r="F60">
        <v>2008</v>
      </c>
      <c r="G60">
        <v>87335</v>
      </c>
      <c r="H60">
        <v>73509753669.949997</v>
      </c>
      <c r="I60">
        <v>29216131281.84</v>
      </c>
      <c r="J60">
        <v>316737087072.92999</v>
      </c>
      <c r="K60">
        <v>17.88</v>
      </c>
      <c r="L60">
        <v>97820</v>
      </c>
    </row>
    <row r="61" spans="1:12" x14ac:dyDescent="0.3">
      <c r="A61" t="s">
        <v>158</v>
      </c>
      <c r="B61" t="s">
        <v>35</v>
      </c>
      <c r="C61" t="s">
        <v>19</v>
      </c>
      <c r="D61" t="s">
        <v>159</v>
      </c>
      <c r="E61" t="s">
        <v>43</v>
      </c>
      <c r="F61">
        <v>1971</v>
      </c>
      <c r="G61">
        <v>54121</v>
      </c>
      <c r="H61">
        <v>80350058229.179993</v>
      </c>
      <c r="I61">
        <v>45057999366.540001</v>
      </c>
      <c r="J61">
        <v>120148794827.22</v>
      </c>
      <c r="K61">
        <v>6.7</v>
      </c>
      <c r="L61">
        <v>66756</v>
      </c>
    </row>
    <row r="62" spans="1:12" x14ac:dyDescent="0.3">
      <c r="A62" t="s">
        <v>160</v>
      </c>
      <c r="B62" t="s">
        <v>40</v>
      </c>
      <c r="C62" t="s">
        <v>74</v>
      </c>
      <c r="D62" t="s">
        <v>161</v>
      </c>
      <c r="E62" t="s">
        <v>53</v>
      </c>
      <c r="F62">
        <v>1979</v>
      </c>
      <c r="G62">
        <v>66512</v>
      </c>
      <c r="H62">
        <v>28210636911.400002</v>
      </c>
      <c r="I62">
        <v>2273273570.6900001</v>
      </c>
      <c r="J62">
        <v>38024077721.519997</v>
      </c>
      <c r="K62">
        <v>7.15</v>
      </c>
      <c r="L62">
        <v>44128</v>
      </c>
    </row>
    <row r="63" spans="1:12" x14ac:dyDescent="0.3">
      <c r="A63" t="s">
        <v>162</v>
      </c>
      <c r="B63" t="s">
        <v>18</v>
      </c>
      <c r="C63" t="s">
        <v>81</v>
      </c>
      <c r="D63" t="s">
        <v>163</v>
      </c>
      <c r="E63" t="s">
        <v>38</v>
      </c>
      <c r="F63">
        <v>1987</v>
      </c>
      <c r="G63">
        <v>58435</v>
      </c>
      <c r="H63">
        <v>17752179982.529999</v>
      </c>
      <c r="I63">
        <v>14048878516.42</v>
      </c>
      <c r="J63">
        <v>64526972983.129997</v>
      </c>
      <c r="K63">
        <v>-1.6</v>
      </c>
      <c r="L63">
        <v>64584</v>
      </c>
    </row>
    <row r="64" spans="1:12" x14ac:dyDescent="0.3">
      <c r="A64" t="s">
        <v>164</v>
      </c>
      <c r="B64" t="s">
        <v>27</v>
      </c>
      <c r="C64" t="s">
        <v>46</v>
      </c>
      <c r="D64" t="s">
        <v>165</v>
      </c>
      <c r="E64" t="s">
        <v>53</v>
      </c>
      <c r="F64">
        <v>2000</v>
      </c>
      <c r="G64">
        <v>56279</v>
      </c>
      <c r="H64">
        <v>75063969016.570007</v>
      </c>
      <c r="I64">
        <v>47520623792.339996</v>
      </c>
      <c r="J64">
        <v>64110114894.989998</v>
      </c>
      <c r="K64">
        <v>13.08</v>
      </c>
      <c r="L64">
        <v>32254</v>
      </c>
    </row>
    <row r="65" spans="1:12" x14ac:dyDescent="0.3">
      <c r="A65" t="s">
        <v>166</v>
      </c>
      <c r="B65" t="s">
        <v>45</v>
      </c>
      <c r="C65" t="s">
        <v>14</v>
      </c>
      <c r="D65" t="s">
        <v>167</v>
      </c>
      <c r="E65" t="s">
        <v>16</v>
      </c>
      <c r="F65">
        <v>2003</v>
      </c>
      <c r="G65">
        <v>32193</v>
      </c>
      <c r="H65">
        <v>80685405579.330002</v>
      </c>
      <c r="I65">
        <v>44513298930.760002</v>
      </c>
      <c r="J65">
        <v>76036156486.800003</v>
      </c>
      <c r="K65">
        <v>-4.3899999999999997</v>
      </c>
      <c r="L65">
        <v>82970</v>
      </c>
    </row>
    <row r="66" spans="1:12" x14ac:dyDescent="0.3">
      <c r="A66" t="s">
        <v>168</v>
      </c>
      <c r="B66" t="s">
        <v>13</v>
      </c>
      <c r="C66" t="s">
        <v>28</v>
      </c>
      <c r="D66" t="s">
        <v>169</v>
      </c>
      <c r="E66" t="s">
        <v>53</v>
      </c>
      <c r="F66">
        <v>1957</v>
      </c>
      <c r="G66">
        <v>69778</v>
      </c>
      <c r="H66">
        <v>99050609148.649994</v>
      </c>
      <c r="I66">
        <v>22783381982.529999</v>
      </c>
      <c r="J66">
        <v>69499703607.440002</v>
      </c>
      <c r="K66">
        <v>-0.28999999999999998</v>
      </c>
      <c r="L66">
        <v>2436</v>
      </c>
    </row>
    <row r="67" spans="1:12" x14ac:dyDescent="0.3">
      <c r="A67" t="s">
        <v>170</v>
      </c>
      <c r="B67" t="s">
        <v>64</v>
      </c>
      <c r="C67" t="s">
        <v>28</v>
      </c>
      <c r="D67" t="s">
        <v>171</v>
      </c>
      <c r="E67" t="s">
        <v>66</v>
      </c>
      <c r="F67">
        <v>1976</v>
      </c>
      <c r="G67">
        <v>80838</v>
      </c>
      <c r="H67">
        <v>41267641514.370003</v>
      </c>
      <c r="I67">
        <v>31007009757.48</v>
      </c>
      <c r="J67">
        <v>320473284927.13</v>
      </c>
      <c r="K67">
        <v>2.76</v>
      </c>
      <c r="L67">
        <v>67879</v>
      </c>
    </row>
    <row r="68" spans="1:12" x14ac:dyDescent="0.3">
      <c r="A68" t="s">
        <v>172</v>
      </c>
      <c r="B68" t="s">
        <v>35</v>
      </c>
      <c r="C68" t="s">
        <v>46</v>
      </c>
      <c r="D68" t="s">
        <v>173</v>
      </c>
      <c r="E68" t="s">
        <v>53</v>
      </c>
      <c r="F68">
        <v>1976</v>
      </c>
      <c r="G68">
        <v>39834</v>
      </c>
      <c r="H68">
        <v>37208088398.419998</v>
      </c>
      <c r="I68">
        <v>13869781767.870001</v>
      </c>
      <c r="J68">
        <v>91021854191.130005</v>
      </c>
      <c r="K68">
        <v>5.23</v>
      </c>
      <c r="L68">
        <v>19129</v>
      </c>
    </row>
    <row r="69" spans="1:12" x14ac:dyDescent="0.3">
      <c r="A69" t="s">
        <v>174</v>
      </c>
      <c r="B69" t="s">
        <v>45</v>
      </c>
      <c r="C69" t="s">
        <v>19</v>
      </c>
      <c r="D69" t="s">
        <v>175</v>
      </c>
      <c r="E69" t="s">
        <v>30</v>
      </c>
      <c r="F69">
        <v>1970</v>
      </c>
      <c r="G69">
        <v>72715</v>
      </c>
      <c r="H69">
        <v>77643531944.589996</v>
      </c>
      <c r="I69">
        <v>9406869865.0300007</v>
      </c>
      <c r="J69">
        <v>172899074933.60001</v>
      </c>
      <c r="K69">
        <v>-2.73</v>
      </c>
      <c r="L69">
        <v>59301</v>
      </c>
    </row>
    <row r="70" spans="1:12" x14ac:dyDescent="0.3">
      <c r="A70" t="s">
        <v>176</v>
      </c>
      <c r="B70" t="s">
        <v>64</v>
      </c>
      <c r="C70" t="s">
        <v>19</v>
      </c>
      <c r="D70" t="s">
        <v>177</v>
      </c>
      <c r="E70" t="s">
        <v>16</v>
      </c>
      <c r="F70">
        <v>1979</v>
      </c>
      <c r="G70">
        <v>73623</v>
      </c>
      <c r="H70">
        <v>34086945989.900002</v>
      </c>
      <c r="I70">
        <v>23185456548.59</v>
      </c>
      <c r="J70">
        <v>448404526112.02002</v>
      </c>
      <c r="K70">
        <v>-6.55</v>
      </c>
      <c r="L70">
        <v>32365</v>
      </c>
    </row>
    <row r="71" spans="1:12" x14ac:dyDescent="0.3">
      <c r="A71" t="s">
        <v>178</v>
      </c>
      <c r="B71" t="s">
        <v>64</v>
      </c>
      <c r="C71" t="s">
        <v>28</v>
      </c>
      <c r="D71" t="s">
        <v>179</v>
      </c>
      <c r="E71" t="s">
        <v>43</v>
      </c>
      <c r="F71">
        <v>1977</v>
      </c>
      <c r="G71">
        <v>94576</v>
      </c>
      <c r="H71">
        <v>93076424987.100006</v>
      </c>
      <c r="I71">
        <v>17668258049.07</v>
      </c>
      <c r="J71">
        <v>237033423967.41</v>
      </c>
      <c r="K71">
        <v>8.32</v>
      </c>
      <c r="L71">
        <v>43972</v>
      </c>
    </row>
    <row r="72" spans="1:12" x14ac:dyDescent="0.3">
      <c r="A72" t="s">
        <v>180</v>
      </c>
      <c r="B72" t="s">
        <v>32</v>
      </c>
      <c r="C72" t="s">
        <v>36</v>
      </c>
      <c r="D72" t="s">
        <v>181</v>
      </c>
      <c r="E72" t="s">
        <v>25</v>
      </c>
      <c r="F72">
        <v>2013</v>
      </c>
      <c r="G72">
        <v>17119</v>
      </c>
      <c r="H72">
        <v>85842691056.779999</v>
      </c>
      <c r="I72">
        <v>29183221936.43</v>
      </c>
      <c r="J72">
        <v>333812113486.65997</v>
      </c>
      <c r="K72">
        <v>-1.34</v>
      </c>
      <c r="L72">
        <v>46297</v>
      </c>
    </row>
    <row r="73" spans="1:12" x14ac:dyDescent="0.3">
      <c r="A73" t="s">
        <v>182</v>
      </c>
      <c r="B73" t="s">
        <v>18</v>
      </c>
      <c r="C73" t="s">
        <v>36</v>
      </c>
      <c r="D73" t="s">
        <v>183</v>
      </c>
      <c r="E73" t="s">
        <v>30</v>
      </c>
      <c r="F73">
        <v>2018</v>
      </c>
      <c r="G73">
        <v>83713</v>
      </c>
      <c r="H73">
        <v>42905112797.230003</v>
      </c>
      <c r="I73">
        <v>3887654113.6100001</v>
      </c>
      <c r="J73">
        <v>86242703613.690002</v>
      </c>
      <c r="K73">
        <v>7.44</v>
      </c>
      <c r="L73">
        <v>55280</v>
      </c>
    </row>
    <row r="74" spans="1:12" x14ac:dyDescent="0.3">
      <c r="A74" t="s">
        <v>184</v>
      </c>
      <c r="B74" t="s">
        <v>64</v>
      </c>
      <c r="C74" t="s">
        <v>74</v>
      </c>
      <c r="D74" t="s">
        <v>185</v>
      </c>
      <c r="E74" t="s">
        <v>38</v>
      </c>
      <c r="F74">
        <v>2010</v>
      </c>
      <c r="G74">
        <v>91894</v>
      </c>
      <c r="H74">
        <v>75089598068.470001</v>
      </c>
      <c r="I74">
        <v>48719765988.5</v>
      </c>
      <c r="J74">
        <v>96225280502.449997</v>
      </c>
      <c r="K74">
        <v>-5.37</v>
      </c>
      <c r="L74">
        <v>23810</v>
      </c>
    </row>
    <row r="75" spans="1:12" x14ac:dyDescent="0.3">
      <c r="A75" t="s">
        <v>186</v>
      </c>
      <c r="B75" t="s">
        <v>40</v>
      </c>
      <c r="C75" t="s">
        <v>61</v>
      </c>
      <c r="D75" t="s">
        <v>187</v>
      </c>
      <c r="E75" t="s">
        <v>38</v>
      </c>
      <c r="F75">
        <v>1997</v>
      </c>
      <c r="G75">
        <v>86772</v>
      </c>
      <c r="H75">
        <v>75456741979.729996</v>
      </c>
      <c r="I75">
        <v>49310551013.239998</v>
      </c>
      <c r="J75">
        <v>20530221271.610001</v>
      </c>
      <c r="K75">
        <v>4.43</v>
      </c>
      <c r="L75">
        <v>29586</v>
      </c>
    </row>
    <row r="76" spans="1:12" x14ac:dyDescent="0.3">
      <c r="A76" t="s">
        <v>188</v>
      </c>
      <c r="B76" t="s">
        <v>51</v>
      </c>
      <c r="C76" t="s">
        <v>36</v>
      </c>
      <c r="D76" t="s">
        <v>189</v>
      </c>
      <c r="E76" t="s">
        <v>43</v>
      </c>
      <c r="F76">
        <v>1968</v>
      </c>
      <c r="G76">
        <v>73947</v>
      </c>
      <c r="H76">
        <v>10321355644.9</v>
      </c>
      <c r="I76">
        <v>34908387539.269997</v>
      </c>
      <c r="J76">
        <v>84550638029.779999</v>
      </c>
      <c r="K76">
        <v>5.98</v>
      </c>
      <c r="L76">
        <v>72007</v>
      </c>
    </row>
    <row r="77" spans="1:12" x14ac:dyDescent="0.3">
      <c r="A77" t="s">
        <v>190</v>
      </c>
      <c r="B77" t="s">
        <v>32</v>
      </c>
      <c r="C77" t="s">
        <v>81</v>
      </c>
      <c r="D77" t="s">
        <v>191</v>
      </c>
      <c r="E77" t="s">
        <v>38</v>
      </c>
      <c r="F77">
        <v>1953</v>
      </c>
      <c r="G77">
        <v>82850</v>
      </c>
      <c r="H77">
        <v>90256265138.889999</v>
      </c>
      <c r="I77">
        <v>26805282220.84</v>
      </c>
      <c r="J77">
        <v>139367310482.07999</v>
      </c>
      <c r="K77">
        <v>-8.4499999999999993</v>
      </c>
      <c r="L77">
        <v>71995</v>
      </c>
    </row>
    <row r="78" spans="1:12" x14ac:dyDescent="0.3">
      <c r="A78" t="s">
        <v>192</v>
      </c>
      <c r="B78" t="s">
        <v>64</v>
      </c>
      <c r="C78" t="s">
        <v>126</v>
      </c>
      <c r="D78" t="s">
        <v>193</v>
      </c>
      <c r="E78" t="s">
        <v>30</v>
      </c>
      <c r="F78">
        <v>1984</v>
      </c>
      <c r="G78">
        <v>79734</v>
      </c>
      <c r="H78">
        <v>50530184721.059998</v>
      </c>
      <c r="I78">
        <v>15477071286.700001</v>
      </c>
      <c r="J78">
        <v>88587541089.949997</v>
      </c>
      <c r="K78">
        <v>0.1</v>
      </c>
      <c r="L78">
        <v>64535</v>
      </c>
    </row>
    <row r="79" spans="1:12" x14ac:dyDescent="0.3">
      <c r="A79" t="s">
        <v>194</v>
      </c>
      <c r="B79" t="s">
        <v>18</v>
      </c>
      <c r="C79" t="s">
        <v>28</v>
      </c>
      <c r="D79" t="s">
        <v>195</v>
      </c>
      <c r="E79" t="s">
        <v>25</v>
      </c>
      <c r="F79">
        <v>2013</v>
      </c>
      <c r="G79">
        <v>28351</v>
      </c>
      <c r="H79">
        <v>82647482036.110001</v>
      </c>
      <c r="I79">
        <v>40689937190.330002</v>
      </c>
      <c r="J79">
        <v>44442396625.150002</v>
      </c>
      <c r="K79">
        <v>-5.97</v>
      </c>
      <c r="L79">
        <v>40731</v>
      </c>
    </row>
    <row r="80" spans="1:12" x14ac:dyDescent="0.3">
      <c r="A80" t="s">
        <v>196</v>
      </c>
      <c r="B80" t="s">
        <v>64</v>
      </c>
      <c r="C80" t="s">
        <v>126</v>
      </c>
      <c r="D80" t="s">
        <v>197</v>
      </c>
      <c r="E80" t="s">
        <v>16</v>
      </c>
      <c r="F80">
        <v>1998</v>
      </c>
      <c r="G80">
        <v>26045</v>
      </c>
      <c r="H80">
        <v>32011759607.049999</v>
      </c>
      <c r="I80">
        <v>34236873896.52</v>
      </c>
      <c r="J80">
        <v>60405871963.190002</v>
      </c>
      <c r="K80">
        <v>-8.1</v>
      </c>
      <c r="L80">
        <v>20203</v>
      </c>
    </row>
    <row r="81" spans="1:12" x14ac:dyDescent="0.3">
      <c r="A81" t="s">
        <v>198</v>
      </c>
      <c r="B81" t="s">
        <v>13</v>
      </c>
      <c r="C81" t="s">
        <v>46</v>
      </c>
      <c r="D81" t="s">
        <v>199</v>
      </c>
      <c r="E81" t="s">
        <v>53</v>
      </c>
      <c r="F81">
        <v>1966</v>
      </c>
      <c r="G81">
        <v>90952</v>
      </c>
      <c r="H81">
        <v>89553367617.339996</v>
      </c>
      <c r="I81">
        <v>8131684350.3100004</v>
      </c>
      <c r="J81">
        <v>230443306139.56</v>
      </c>
      <c r="K81">
        <v>19.7</v>
      </c>
      <c r="L81">
        <v>64872</v>
      </c>
    </row>
    <row r="82" spans="1:12" x14ac:dyDescent="0.3">
      <c r="A82" t="s">
        <v>200</v>
      </c>
      <c r="B82" t="s">
        <v>40</v>
      </c>
      <c r="C82" t="s">
        <v>36</v>
      </c>
      <c r="D82" t="s">
        <v>201</v>
      </c>
      <c r="E82" t="s">
        <v>38</v>
      </c>
      <c r="F82">
        <v>1993</v>
      </c>
      <c r="G82">
        <v>32317</v>
      </c>
      <c r="H82">
        <v>38926275856.629997</v>
      </c>
      <c r="I82">
        <v>45546448297.510002</v>
      </c>
      <c r="J82">
        <v>103246225831.06</v>
      </c>
      <c r="K82">
        <v>-0.33</v>
      </c>
      <c r="L82">
        <v>14482</v>
      </c>
    </row>
    <row r="83" spans="1:12" x14ac:dyDescent="0.3">
      <c r="A83" t="s">
        <v>202</v>
      </c>
      <c r="B83" t="s">
        <v>45</v>
      </c>
      <c r="C83" t="s">
        <v>19</v>
      </c>
      <c r="D83" t="s">
        <v>203</v>
      </c>
      <c r="E83" t="s">
        <v>25</v>
      </c>
      <c r="F83">
        <v>1979</v>
      </c>
      <c r="G83">
        <v>8408</v>
      </c>
      <c r="H83">
        <v>1093656771.52</v>
      </c>
      <c r="I83">
        <v>41127039608.919998</v>
      </c>
      <c r="J83">
        <v>182198503537.92999</v>
      </c>
      <c r="K83">
        <v>14.3</v>
      </c>
      <c r="L83">
        <v>84391</v>
      </c>
    </row>
    <row r="84" spans="1:12" x14ac:dyDescent="0.3">
      <c r="A84" t="s">
        <v>204</v>
      </c>
      <c r="B84" t="s">
        <v>27</v>
      </c>
      <c r="C84" t="s">
        <v>126</v>
      </c>
      <c r="D84" t="s">
        <v>205</v>
      </c>
      <c r="E84" t="s">
        <v>25</v>
      </c>
      <c r="F84">
        <v>1995</v>
      </c>
      <c r="G84">
        <v>6049</v>
      </c>
      <c r="H84">
        <v>90539143822.160004</v>
      </c>
      <c r="I84">
        <v>47490045864.68</v>
      </c>
      <c r="J84">
        <v>251758293700.34</v>
      </c>
      <c r="K84">
        <v>-2.36</v>
      </c>
      <c r="L84">
        <v>3856</v>
      </c>
    </row>
    <row r="85" spans="1:12" x14ac:dyDescent="0.3">
      <c r="A85" t="s">
        <v>206</v>
      </c>
      <c r="B85" t="s">
        <v>23</v>
      </c>
      <c r="C85" t="s">
        <v>28</v>
      </c>
      <c r="D85" t="s">
        <v>207</v>
      </c>
      <c r="E85" t="s">
        <v>25</v>
      </c>
      <c r="F85">
        <v>1955</v>
      </c>
      <c r="G85">
        <v>52090</v>
      </c>
      <c r="H85">
        <v>9137754811.8500004</v>
      </c>
      <c r="I85">
        <v>36286249699.910004</v>
      </c>
      <c r="J85">
        <v>345228374831.82001</v>
      </c>
      <c r="K85">
        <v>10.45</v>
      </c>
      <c r="L85">
        <v>20709</v>
      </c>
    </row>
    <row r="86" spans="1:12" x14ac:dyDescent="0.3">
      <c r="A86" t="s">
        <v>208</v>
      </c>
      <c r="B86" t="s">
        <v>51</v>
      </c>
      <c r="C86" t="s">
        <v>61</v>
      </c>
      <c r="D86" t="s">
        <v>209</v>
      </c>
      <c r="E86" t="s">
        <v>30</v>
      </c>
      <c r="F86">
        <v>1986</v>
      </c>
      <c r="G86">
        <v>1250</v>
      </c>
      <c r="H86">
        <v>31938170622.669998</v>
      </c>
      <c r="I86">
        <v>30671146381.59</v>
      </c>
      <c r="J86">
        <v>19752138706.57</v>
      </c>
      <c r="K86">
        <v>12.81</v>
      </c>
      <c r="L86">
        <v>16578</v>
      </c>
    </row>
    <row r="87" spans="1:12" x14ac:dyDescent="0.3">
      <c r="A87" t="s">
        <v>210</v>
      </c>
      <c r="B87" t="s">
        <v>13</v>
      </c>
      <c r="C87" t="s">
        <v>61</v>
      </c>
      <c r="D87" t="s">
        <v>211</v>
      </c>
      <c r="E87" t="s">
        <v>16</v>
      </c>
      <c r="F87">
        <v>1973</v>
      </c>
      <c r="G87">
        <v>89580</v>
      </c>
      <c r="H87">
        <v>95006696085.410004</v>
      </c>
      <c r="I87">
        <v>20912733571.490002</v>
      </c>
      <c r="J87">
        <v>399725258414.63</v>
      </c>
      <c r="K87">
        <v>7.87</v>
      </c>
      <c r="L87">
        <v>39766</v>
      </c>
    </row>
    <row r="88" spans="1:12" x14ac:dyDescent="0.3">
      <c r="A88" t="s">
        <v>212</v>
      </c>
      <c r="B88" t="s">
        <v>32</v>
      </c>
      <c r="C88" t="s">
        <v>61</v>
      </c>
      <c r="D88" t="s">
        <v>213</v>
      </c>
      <c r="E88" t="s">
        <v>25</v>
      </c>
      <c r="F88">
        <v>1995</v>
      </c>
      <c r="G88">
        <v>74840</v>
      </c>
      <c r="H88">
        <v>95061208622.289993</v>
      </c>
      <c r="I88">
        <v>46636491439.220001</v>
      </c>
      <c r="J88">
        <v>313987404706.5</v>
      </c>
      <c r="K88">
        <v>4.1500000000000004</v>
      </c>
      <c r="L88">
        <v>75783</v>
      </c>
    </row>
    <row r="89" spans="1:12" x14ac:dyDescent="0.3">
      <c r="A89" t="s">
        <v>214</v>
      </c>
      <c r="B89" t="s">
        <v>27</v>
      </c>
      <c r="C89" t="s">
        <v>41</v>
      </c>
      <c r="D89" t="s">
        <v>215</v>
      </c>
      <c r="E89" t="s">
        <v>30</v>
      </c>
      <c r="F89">
        <v>2002</v>
      </c>
      <c r="G89">
        <v>66717</v>
      </c>
      <c r="H89">
        <v>57348054433.449997</v>
      </c>
      <c r="I89">
        <v>43303328411.129997</v>
      </c>
      <c r="J89">
        <v>40971340071.239998</v>
      </c>
      <c r="K89">
        <v>2.36</v>
      </c>
      <c r="L89">
        <v>99197</v>
      </c>
    </row>
    <row r="90" spans="1:12" x14ac:dyDescent="0.3">
      <c r="A90" t="s">
        <v>216</v>
      </c>
      <c r="B90" t="s">
        <v>27</v>
      </c>
      <c r="C90" t="s">
        <v>19</v>
      </c>
      <c r="D90" t="s">
        <v>217</v>
      </c>
      <c r="E90" t="s">
        <v>30</v>
      </c>
      <c r="F90">
        <v>2009</v>
      </c>
      <c r="G90">
        <v>94941</v>
      </c>
      <c r="H90">
        <v>63187402844.860001</v>
      </c>
      <c r="I90">
        <v>2261888286.6399999</v>
      </c>
      <c r="J90">
        <v>436801954190.97998</v>
      </c>
      <c r="K90">
        <v>0.47</v>
      </c>
      <c r="L90">
        <v>71415</v>
      </c>
    </row>
    <row r="91" spans="1:12" x14ac:dyDescent="0.3">
      <c r="A91" t="s">
        <v>218</v>
      </c>
      <c r="B91" t="s">
        <v>27</v>
      </c>
      <c r="C91" t="s">
        <v>126</v>
      </c>
      <c r="D91" t="s">
        <v>219</v>
      </c>
      <c r="E91" t="s">
        <v>21</v>
      </c>
      <c r="F91">
        <v>2012</v>
      </c>
      <c r="G91">
        <v>16996</v>
      </c>
      <c r="H91">
        <v>44850067742.610001</v>
      </c>
      <c r="I91">
        <v>1319322357.8900001</v>
      </c>
      <c r="J91">
        <v>460444113025.84998</v>
      </c>
      <c r="K91">
        <v>17.89</v>
      </c>
      <c r="L91">
        <v>77934</v>
      </c>
    </row>
    <row r="92" spans="1:12" x14ac:dyDescent="0.3">
      <c r="A92" t="s">
        <v>220</v>
      </c>
      <c r="B92" t="s">
        <v>23</v>
      </c>
      <c r="C92" t="s">
        <v>81</v>
      </c>
      <c r="D92" t="s">
        <v>221</v>
      </c>
      <c r="E92" t="s">
        <v>25</v>
      </c>
      <c r="F92">
        <v>1981</v>
      </c>
      <c r="G92">
        <v>46275</v>
      </c>
      <c r="H92">
        <v>29328145062.09</v>
      </c>
      <c r="I92">
        <v>18823791880.540001</v>
      </c>
      <c r="J92">
        <v>30632872131.450001</v>
      </c>
      <c r="K92">
        <v>14.92</v>
      </c>
      <c r="L92">
        <v>14253</v>
      </c>
    </row>
    <row r="93" spans="1:12" x14ac:dyDescent="0.3">
      <c r="A93" t="s">
        <v>222</v>
      </c>
      <c r="B93" t="s">
        <v>18</v>
      </c>
      <c r="C93" t="s">
        <v>19</v>
      </c>
      <c r="D93" t="s">
        <v>223</v>
      </c>
      <c r="E93" t="s">
        <v>30</v>
      </c>
      <c r="F93">
        <v>1982</v>
      </c>
      <c r="G93">
        <v>7905</v>
      </c>
      <c r="H93">
        <v>32873167891.540001</v>
      </c>
      <c r="I93">
        <v>40527855985.760002</v>
      </c>
      <c r="J93">
        <v>138511136308.79001</v>
      </c>
      <c r="K93">
        <v>18.95</v>
      </c>
      <c r="L93">
        <v>76425</v>
      </c>
    </row>
    <row r="94" spans="1:12" x14ac:dyDescent="0.3">
      <c r="A94" t="s">
        <v>224</v>
      </c>
      <c r="B94" t="s">
        <v>40</v>
      </c>
      <c r="C94" t="s">
        <v>126</v>
      </c>
      <c r="D94" t="s">
        <v>225</v>
      </c>
      <c r="E94" t="s">
        <v>30</v>
      </c>
      <c r="F94">
        <v>2016</v>
      </c>
      <c r="G94">
        <v>5337</v>
      </c>
      <c r="H94">
        <v>67255120423.139999</v>
      </c>
      <c r="I94">
        <v>49363819189.620003</v>
      </c>
      <c r="J94">
        <v>403120019768.54999</v>
      </c>
      <c r="K94">
        <v>-6.27</v>
      </c>
      <c r="L94">
        <v>13099</v>
      </c>
    </row>
    <row r="95" spans="1:12" x14ac:dyDescent="0.3">
      <c r="A95" t="s">
        <v>226</v>
      </c>
      <c r="B95" t="s">
        <v>32</v>
      </c>
      <c r="C95" t="s">
        <v>19</v>
      </c>
      <c r="D95" t="s">
        <v>227</v>
      </c>
      <c r="E95" t="s">
        <v>43</v>
      </c>
      <c r="F95">
        <v>1967</v>
      </c>
      <c r="G95">
        <v>20156</v>
      </c>
      <c r="H95">
        <v>75239929198.470001</v>
      </c>
      <c r="I95">
        <v>7521694138.29</v>
      </c>
      <c r="J95">
        <v>374155019222.78998</v>
      </c>
      <c r="K95">
        <v>11.93</v>
      </c>
      <c r="L95">
        <v>55418</v>
      </c>
    </row>
    <row r="96" spans="1:12" x14ac:dyDescent="0.3">
      <c r="A96" t="s">
        <v>228</v>
      </c>
      <c r="B96" t="s">
        <v>27</v>
      </c>
      <c r="C96" t="s">
        <v>14</v>
      </c>
      <c r="D96" t="s">
        <v>229</v>
      </c>
      <c r="E96" t="s">
        <v>43</v>
      </c>
      <c r="F96">
        <v>1974</v>
      </c>
      <c r="G96">
        <v>45643</v>
      </c>
      <c r="H96">
        <v>79159988582.149994</v>
      </c>
      <c r="I96">
        <v>29706941636.889999</v>
      </c>
      <c r="J96">
        <v>92342057576.25</v>
      </c>
      <c r="K96">
        <v>18.149999999999999</v>
      </c>
      <c r="L96">
        <v>914</v>
      </c>
    </row>
    <row r="97" spans="1:12" x14ac:dyDescent="0.3">
      <c r="A97" t="s">
        <v>230</v>
      </c>
      <c r="B97" t="s">
        <v>35</v>
      </c>
      <c r="C97" t="s">
        <v>28</v>
      </c>
      <c r="D97" t="s">
        <v>231</v>
      </c>
      <c r="E97" t="s">
        <v>30</v>
      </c>
      <c r="F97">
        <v>2003</v>
      </c>
      <c r="G97">
        <v>56656</v>
      </c>
      <c r="H97">
        <v>78963918098.029999</v>
      </c>
      <c r="I97">
        <v>19045161940.689999</v>
      </c>
      <c r="J97">
        <v>104753726736.02</v>
      </c>
      <c r="K97">
        <v>-4.5599999999999996</v>
      </c>
      <c r="L97">
        <v>76177</v>
      </c>
    </row>
    <row r="98" spans="1:12" x14ac:dyDescent="0.3">
      <c r="A98" t="s">
        <v>232</v>
      </c>
      <c r="B98" t="s">
        <v>51</v>
      </c>
      <c r="C98" t="s">
        <v>36</v>
      </c>
      <c r="D98" t="s">
        <v>233</v>
      </c>
      <c r="E98" t="s">
        <v>66</v>
      </c>
      <c r="F98">
        <v>2007</v>
      </c>
      <c r="G98">
        <v>3443</v>
      </c>
      <c r="H98">
        <v>9129698243.8400002</v>
      </c>
      <c r="I98">
        <v>48495749976.330002</v>
      </c>
      <c r="J98">
        <v>185299004185.41</v>
      </c>
      <c r="K98">
        <v>-8.01</v>
      </c>
      <c r="L98">
        <v>90574</v>
      </c>
    </row>
    <row r="99" spans="1:12" x14ac:dyDescent="0.3">
      <c r="A99" t="s">
        <v>234</v>
      </c>
      <c r="B99" t="s">
        <v>64</v>
      </c>
      <c r="C99" t="s">
        <v>46</v>
      </c>
      <c r="D99" t="s">
        <v>235</v>
      </c>
      <c r="E99" t="s">
        <v>43</v>
      </c>
      <c r="F99">
        <v>2016</v>
      </c>
      <c r="G99">
        <v>13600</v>
      </c>
      <c r="H99">
        <v>49447086267.209999</v>
      </c>
      <c r="I99">
        <v>42106104037.860001</v>
      </c>
      <c r="J99">
        <v>242313040296.98999</v>
      </c>
      <c r="K99">
        <v>12.23</v>
      </c>
      <c r="L99">
        <v>2543</v>
      </c>
    </row>
    <row r="100" spans="1:12" x14ac:dyDescent="0.3">
      <c r="A100" t="s">
        <v>236</v>
      </c>
      <c r="B100" t="s">
        <v>13</v>
      </c>
      <c r="C100" t="s">
        <v>14</v>
      </c>
      <c r="D100" t="s">
        <v>237</v>
      </c>
      <c r="E100" t="s">
        <v>53</v>
      </c>
      <c r="F100">
        <v>1995</v>
      </c>
      <c r="G100">
        <v>53322</v>
      </c>
      <c r="H100">
        <v>5765300414.0600004</v>
      </c>
      <c r="I100">
        <v>41916596906.849998</v>
      </c>
      <c r="J100">
        <v>309165560287.98999</v>
      </c>
      <c r="K100">
        <v>7.23</v>
      </c>
      <c r="L100">
        <v>76093</v>
      </c>
    </row>
    <row r="101" spans="1:12" x14ac:dyDescent="0.3">
      <c r="A101" t="s">
        <v>238</v>
      </c>
      <c r="B101" t="s">
        <v>27</v>
      </c>
      <c r="C101" t="s">
        <v>19</v>
      </c>
      <c r="D101" t="s">
        <v>239</v>
      </c>
      <c r="E101" t="s">
        <v>25</v>
      </c>
      <c r="F101">
        <v>1973</v>
      </c>
      <c r="G101">
        <v>29475</v>
      </c>
      <c r="H101">
        <v>54957392943.550003</v>
      </c>
      <c r="I101">
        <v>23435189296.59</v>
      </c>
      <c r="J101">
        <v>184519928420.92999</v>
      </c>
      <c r="K101">
        <v>15.25</v>
      </c>
      <c r="L101">
        <v>76016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50C1-2830-4B54-88C6-82439C39C166}">
  <dimension ref="A1:Q101"/>
  <sheetViews>
    <sheetView workbookViewId="0">
      <selection activeCell="D13" sqref="D13"/>
    </sheetView>
  </sheetViews>
  <sheetFormatPr defaultRowHeight="14.4" x14ac:dyDescent="0.3"/>
  <cols>
    <col min="1" max="1" width="12.6640625" bestFit="1" customWidth="1"/>
    <col min="2" max="2" width="10" bestFit="1" customWidth="1"/>
    <col min="3" max="3" width="18.33203125" bestFit="1" customWidth="1"/>
    <col min="4" max="4" width="8.44140625" bestFit="1" customWidth="1"/>
    <col min="5" max="5" width="16.109375" bestFit="1" customWidth="1"/>
    <col min="6" max="6" width="15.33203125" bestFit="1" customWidth="1"/>
    <col min="7" max="7" width="20.77734375" customWidth="1"/>
    <col min="8" max="8" width="16" bestFit="1" customWidth="1"/>
    <col min="9" max="9" width="17.77734375" bestFit="1" customWidth="1"/>
    <col min="10" max="10" width="21.33203125" style="1" bestFit="1" customWidth="1"/>
    <col min="11" max="11" width="21.21875" bestFit="1" customWidth="1"/>
    <col min="12" max="12" width="29.5546875" customWidth="1"/>
    <col min="13" max="13" width="22" customWidth="1"/>
    <col min="14" max="14" width="18.21875" customWidth="1"/>
    <col min="15" max="15" width="14" customWidth="1"/>
    <col min="16" max="16" width="22" customWidth="1"/>
    <col min="17" max="17" width="27.21875" customWidth="1"/>
  </cols>
  <sheetData>
    <row r="1" spans="1:17" s="15" customFormat="1" x14ac:dyDescent="0.3">
      <c r="A1" s="12" t="s">
        <v>240</v>
      </c>
      <c r="B1" s="12" t="s">
        <v>241</v>
      </c>
      <c r="C1" s="12" t="s">
        <v>242</v>
      </c>
      <c r="D1" s="12" t="s">
        <v>243</v>
      </c>
      <c r="E1" s="12" t="s">
        <v>244</v>
      </c>
      <c r="F1" s="12" t="s">
        <v>245</v>
      </c>
      <c r="G1" s="12" t="s">
        <v>254</v>
      </c>
      <c r="H1" s="12" t="s">
        <v>246</v>
      </c>
      <c r="I1" s="12" t="s">
        <v>247</v>
      </c>
      <c r="J1" s="13" t="s">
        <v>248</v>
      </c>
      <c r="K1" s="12" t="s">
        <v>249</v>
      </c>
      <c r="L1" s="14" t="s">
        <v>255</v>
      </c>
      <c r="M1" s="14" t="s">
        <v>256</v>
      </c>
      <c r="N1" s="14" t="s">
        <v>257</v>
      </c>
      <c r="O1" s="14" t="s">
        <v>260</v>
      </c>
      <c r="P1" s="14" t="s">
        <v>258</v>
      </c>
      <c r="Q1" s="14" t="s">
        <v>259</v>
      </c>
    </row>
    <row r="2" spans="1:1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2008</v>
      </c>
      <c r="G2">
        <v>73091</v>
      </c>
      <c r="H2">
        <v>55439861710.610001</v>
      </c>
      <c r="I2">
        <v>22077083538.169998</v>
      </c>
      <c r="J2" s="1">
        <v>207468269218.60001</v>
      </c>
      <c r="K2">
        <v>3.88</v>
      </c>
      <c r="L2">
        <f>H2/G2</f>
        <v>758504.62725383427</v>
      </c>
      <c r="M2">
        <f>I2/G2</f>
        <v>302049.27471467073</v>
      </c>
      <c r="N2">
        <f>2025-F2</f>
        <v>17</v>
      </c>
      <c r="O2">
        <f>(I2/H2)*100</f>
        <v>39.821678584643578</v>
      </c>
      <c r="P2">
        <f>H2*(K2/100)</f>
        <v>2151066634.3716679</v>
      </c>
      <c r="Q2">
        <f>I2/J2</f>
        <v>0.10641185575664279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1985</v>
      </c>
      <c r="G3">
        <v>4114</v>
      </c>
      <c r="H3">
        <v>61175957415.970001</v>
      </c>
      <c r="I3">
        <v>44385321433.730003</v>
      </c>
      <c r="J3" s="1">
        <v>136776195258.16</v>
      </c>
      <c r="K3">
        <v>12.42</v>
      </c>
      <c r="L3">
        <f t="shared" ref="L3:L66" si="0">H3/G3</f>
        <v>14870188.968393292</v>
      </c>
      <c r="M3">
        <f t="shared" ref="M3:M66" si="1">I3/G3</f>
        <v>10788848.185155567</v>
      </c>
      <c r="N3">
        <f t="shared" ref="N3:N66" si="2">2025-F3</f>
        <v>40</v>
      </c>
      <c r="O3">
        <f t="shared" ref="O3:O66" si="3">(I3/H3)*100</f>
        <v>72.553537874248619</v>
      </c>
      <c r="P3">
        <f t="shared" ref="P3:P66" si="4">H3*(K3/100)</f>
        <v>7598053911.0634747</v>
      </c>
      <c r="Q3">
        <f t="shared" ref="Q3:Q66" si="5">I3/J3</f>
        <v>0.32451057254483762</v>
      </c>
    </row>
    <row r="4" spans="1:17" x14ac:dyDescent="0.3">
      <c r="A4" t="s">
        <v>22</v>
      </c>
      <c r="B4" t="s">
        <v>23</v>
      </c>
      <c r="C4" t="s">
        <v>19</v>
      </c>
      <c r="D4" t="s">
        <v>24</v>
      </c>
      <c r="E4" t="s">
        <v>25</v>
      </c>
      <c r="F4">
        <v>1968</v>
      </c>
      <c r="G4">
        <v>11193</v>
      </c>
      <c r="H4">
        <v>41965810242.150002</v>
      </c>
      <c r="I4">
        <v>17546399712.59</v>
      </c>
      <c r="J4" s="1">
        <v>28282110775.799999</v>
      </c>
      <c r="K4">
        <v>-8.9</v>
      </c>
      <c r="L4">
        <f t="shared" si="0"/>
        <v>3749290.649705173</v>
      </c>
      <c r="M4">
        <f t="shared" si="1"/>
        <v>1567622.5956035021</v>
      </c>
      <c r="N4">
        <f t="shared" si="2"/>
        <v>57</v>
      </c>
      <c r="O4">
        <f t="shared" si="3"/>
        <v>41.811178221853055</v>
      </c>
      <c r="P4">
        <f t="shared" si="4"/>
        <v>-3734957111.5513506</v>
      </c>
      <c r="Q4">
        <f t="shared" si="5"/>
        <v>0.62040630035307809</v>
      </c>
    </row>
    <row r="5" spans="1:1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2016</v>
      </c>
      <c r="G5">
        <v>18170</v>
      </c>
      <c r="H5">
        <v>24780621640.220001</v>
      </c>
      <c r="I5">
        <v>5854233754.3599997</v>
      </c>
      <c r="J5" s="1">
        <v>432374715889.90002</v>
      </c>
      <c r="K5">
        <v>-2.4300000000000002</v>
      </c>
      <c r="L5">
        <f t="shared" si="0"/>
        <v>1363820.6736499725</v>
      </c>
      <c r="M5">
        <f t="shared" si="1"/>
        <v>322192.28147275728</v>
      </c>
      <c r="N5">
        <f t="shared" si="2"/>
        <v>9</v>
      </c>
      <c r="O5">
        <f t="shared" si="3"/>
        <v>23.624240906282711</v>
      </c>
      <c r="P5">
        <f t="shared" si="4"/>
        <v>-602169105.85734606</v>
      </c>
      <c r="Q5">
        <f t="shared" si="5"/>
        <v>1.3539722697038379E-2</v>
      </c>
    </row>
    <row r="6" spans="1:17" x14ac:dyDescent="0.3">
      <c r="A6" t="s">
        <v>31</v>
      </c>
      <c r="B6" t="s">
        <v>32</v>
      </c>
      <c r="C6" t="s">
        <v>14</v>
      </c>
      <c r="D6" t="s">
        <v>33</v>
      </c>
      <c r="E6" t="s">
        <v>25</v>
      </c>
      <c r="F6">
        <v>1968</v>
      </c>
      <c r="G6">
        <v>35877</v>
      </c>
      <c r="H6">
        <v>35603708138.339996</v>
      </c>
      <c r="I6">
        <v>7150441110.96</v>
      </c>
      <c r="J6" s="1">
        <v>406469214464.13</v>
      </c>
      <c r="K6">
        <v>11.4</v>
      </c>
      <c r="L6">
        <f t="shared" si="0"/>
        <v>992382.53305293072</v>
      </c>
      <c r="M6">
        <f t="shared" si="1"/>
        <v>199304.32062212558</v>
      </c>
      <c r="N6">
        <f t="shared" si="2"/>
        <v>57</v>
      </c>
      <c r="O6">
        <f t="shared" si="3"/>
        <v>20.08341682606936</v>
      </c>
      <c r="P6">
        <f t="shared" si="4"/>
        <v>4058822727.7707596</v>
      </c>
      <c r="Q6">
        <f t="shared" si="5"/>
        <v>1.7591593302796148E-2</v>
      </c>
    </row>
    <row r="7" spans="1:17" x14ac:dyDescent="0.3">
      <c r="A7" t="s">
        <v>34</v>
      </c>
      <c r="B7" t="s">
        <v>35</v>
      </c>
      <c r="C7" t="s">
        <v>266</v>
      </c>
      <c r="D7" t="s">
        <v>37</v>
      </c>
      <c r="E7" t="s">
        <v>38</v>
      </c>
      <c r="F7">
        <v>1969</v>
      </c>
      <c r="G7">
        <v>57058</v>
      </c>
      <c r="H7">
        <v>75787032585.330002</v>
      </c>
      <c r="I7">
        <v>38075770075.239998</v>
      </c>
      <c r="J7" s="1">
        <v>499858864875.73999</v>
      </c>
      <c r="K7">
        <v>16.86</v>
      </c>
      <c r="L7">
        <f t="shared" si="0"/>
        <v>1328245.5148328017</v>
      </c>
      <c r="M7">
        <f t="shared" si="1"/>
        <v>667316.94197553361</v>
      </c>
      <c r="N7">
        <f t="shared" si="2"/>
        <v>56</v>
      </c>
      <c r="O7">
        <f t="shared" si="3"/>
        <v>50.240481486552191</v>
      </c>
      <c r="P7">
        <f t="shared" si="4"/>
        <v>12777693693.886639</v>
      </c>
      <c r="Q7">
        <f t="shared" si="5"/>
        <v>7.6173041533844285E-2</v>
      </c>
    </row>
    <row r="8" spans="1:17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2001</v>
      </c>
      <c r="G8">
        <v>82174</v>
      </c>
      <c r="H8">
        <v>1449204928.0899999</v>
      </c>
      <c r="I8">
        <v>30911284947.75</v>
      </c>
      <c r="J8" s="1">
        <v>498318754853.25</v>
      </c>
      <c r="K8">
        <v>5.35</v>
      </c>
      <c r="L8">
        <f t="shared" si="0"/>
        <v>17635.80850500158</v>
      </c>
      <c r="M8">
        <f t="shared" si="1"/>
        <v>376168.67802163702</v>
      </c>
      <c r="N8">
        <f t="shared" si="2"/>
        <v>24</v>
      </c>
      <c r="O8">
        <f t="shared" si="3"/>
        <v>2132.9823235206609</v>
      </c>
      <c r="P8">
        <f t="shared" si="4"/>
        <v>77532463.652814999</v>
      </c>
      <c r="Q8">
        <f t="shared" si="5"/>
        <v>6.2031149032014801E-2</v>
      </c>
    </row>
    <row r="9" spans="1:17" x14ac:dyDescent="0.3">
      <c r="A9" t="s">
        <v>44</v>
      </c>
      <c r="B9" t="s">
        <v>45</v>
      </c>
      <c r="C9" t="s">
        <v>46</v>
      </c>
      <c r="D9" t="s">
        <v>47</v>
      </c>
      <c r="E9" t="s">
        <v>16</v>
      </c>
      <c r="F9">
        <v>1982</v>
      </c>
      <c r="G9">
        <v>10829</v>
      </c>
      <c r="H9">
        <v>11616103324.290001</v>
      </c>
      <c r="I9">
        <v>5057032683.46</v>
      </c>
      <c r="J9" s="1">
        <v>277760309630.75</v>
      </c>
      <c r="K9">
        <v>5.96</v>
      </c>
      <c r="L9">
        <f t="shared" si="0"/>
        <v>1072684.7653790747</v>
      </c>
      <c r="M9">
        <f t="shared" si="1"/>
        <v>466989.81285991322</v>
      </c>
      <c r="N9">
        <f t="shared" si="2"/>
        <v>43</v>
      </c>
      <c r="O9">
        <f t="shared" si="3"/>
        <v>43.534673739389248</v>
      </c>
      <c r="P9">
        <f t="shared" si="4"/>
        <v>692319758.12768412</v>
      </c>
      <c r="Q9">
        <f t="shared" si="5"/>
        <v>1.8206462579850723E-2</v>
      </c>
    </row>
    <row r="10" spans="1:17" x14ac:dyDescent="0.3">
      <c r="A10" t="s">
        <v>48</v>
      </c>
      <c r="B10" t="s">
        <v>40</v>
      </c>
      <c r="C10" t="s">
        <v>28</v>
      </c>
      <c r="D10" t="s">
        <v>49</v>
      </c>
      <c r="E10" t="s">
        <v>16</v>
      </c>
      <c r="F10">
        <v>1989</v>
      </c>
      <c r="G10">
        <v>99813</v>
      </c>
      <c r="H10">
        <v>4609804175.7600002</v>
      </c>
      <c r="I10">
        <v>4206256198.9400001</v>
      </c>
      <c r="J10" s="1">
        <v>384516808848.73999</v>
      </c>
      <c r="K10">
        <v>-6.78</v>
      </c>
      <c r="L10">
        <f t="shared" si="0"/>
        <v>46184.406597938148</v>
      </c>
      <c r="M10">
        <f t="shared" si="1"/>
        <v>42141.36634446415</v>
      </c>
      <c r="N10">
        <f t="shared" si="2"/>
        <v>36</v>
      </c>
      <c r="O10">
        <f t="shared" si="3"/>
        <v>91.245875932387762</v>
      </c>
      <c r="P10">
        <f t="shared" si="4"/>
        <v>-312544723.11652803</v>
      </c>
      <c r="Q10">
        <f t="shared" si="5"/>
        <v>1.0939069767934758E-2</v>
      </c>
    </row>
    <row r="11" spans="1:17" x14ac:dyDescent="0.3">
      <c r="A11" t="s">
        <v>50</v>
      </c>
      <c r="B11" t="s">
        <v>51</v>
      </c>
      <c r="C11" t="s">
        <v>266</v>
      </c>
      <c r="D11" t="s">
        <v>52</v>
      </c>
      <c r="E11" t="s">
        <v>53</v>
      </c>
      <c r="F11">
        <v>1988</v>
      </c>
      <c r="G11">
        <v>45117</v>
      </c>
      <c r="H11">
        <v>4082472943.8699999</v>
      </c>
      <c r="I11">
        <v>35048755603.82</v>
      </c>
      <c r="J11" s="1">
        <v>472388388368.22998</v>
      </c>
      <c r="K11">
        <v>3.42</v>
      </c>
      <c r="L11">
        <f t="shared" si="0"/>
        <v>90486.35644812377</v>
      </c>
      <c r="M11">
        <f t="shared" si="1"/>
        <v>776841.4478759669</v>
      </c>
      <c r="N11">
        <f t="shared" si="2"/>
        <v>37</v>
      </c>
      <c r="O11">
        <f t="shared" si="3"/>
        <v>858.51776816909808</v>
      </c>
      <c r="P11">
        <f t="shared" si="4"/>
        <v>139620574.680354</v>
      </c>
      <c r="Q11">
        <f t="shared" si="5"/>
        <v>7.4194786465621707E-2</v>
      </c>
    </row>
    <row r="12" spans="1:17" x14ac:dyDescent="0.3">
      <c r="A12" t="s">
        <v>54</v>
      </c>
      <c r="B12" t="s">
        <v>32</v>
      </c>
      <c r="C12" t="s">
        <v>28</v>
      </c>
      <c r="D12" t="s">
        <v>55</v>
      </c>
      <c r="E12" t="s">
        <v>53</v>
      </c>
      <c r="F12">
        <v>1950</v>
      </c>
      <c r="G12">
        <v>66420</v>
      </c>
      <c r="H12">
        <v>85547503795.259995</v>
      </c>
      <c r="I12">
        <v>3639077555.1999998</v>
      </c>
      <c r="J12" s="1">
        <v>424838730599.64001</v>
      </c>
      <c r="K12">
        <v>5.98</v>
      </c>
      <c r="L12">
        <f t="shared" si="0"/>
        <v>1287978.0758093947</v>
      </c>
      <c r="M12">
        <f t="shared" si="1"/>
        <v>54788.88219211081</v>
      </c>
      <c r="N12">
        <f t="shared" si="2"/>
        <v>75</v>
      </c>
      <c r="O12">
        <f t="shared" si="3"/>
        <v>4.2538676101051047</v>
      </c>
      <c r="P12">
        <f t="shared" si="4"/>
        <v>5115740726.9565477</v>
      </c>
      <c r="Q12">
        <f t="shared" si="5"/>
        <v>8.5657857749071326E-3</v>
      </c>
    </row>
    <row r="13" spans="1:17" x14ac:dyDescent="0.3">
      <c r="A13" t="s">
        <v>56</v>
      </c>
      <c r="B13" t="s">
        <v>23</v>
      </c>
      <c r="C13" t="s">
        <v>28</v>
      </c>
      <c r="D13" t="s">
        <v>57</v>
      </c>
      <c r="E13" t="s">
        <v>38</v>
      </c>
      <c r="F13">
        <v>1960</v>
      </c>
      <c r="G13">
        <v>27851</v>
      </c>
      <c r="H13">
        <v>70368749359.410004</v>
      </c>
      <c r="I13">
        <v>41093181104.459999</v>
      </c>
      <c r="J13" s="1">
        <v>123749316061.42</v>
      </c>
      <c r="K13">
        <v>-2.73</v>
      </c>
      <c r="L13">
        <f t="shared" si="0"/>
        <v>2526614.8202725216</v>
      </c>
      <c r="M13">
        <f t="shared" si="1"/>
        <v>1475465.1935104665</v>
      </c>
      <c r="N13">
        <f t="shared" si="2"/>
        <v>65</v>
      </c>
      <c r="O13">
        <f t="shared" si="3"/>
        <v>58.396918345920334</v>
      </c>
      <c r="P13">
        <f t="shared" si="4"/>
        <v>-1921066857.5118933</v>
      </c>
      <c r="Q13">
        <f t="shared" si="5"/>
        <v>0.33206794520031435</v>
      </c>
    </row>
    <row r="14" spans="1:17" x14ac:dyDescent="0.3">
      <c r="A14" t="s">
        <v>58</v>
      </c>
      <c r="B14" t="s">
        <v>18</v>
      </c>
      <c r="C14" t="s">
        <v>266</v>
      </c>
      <c r="D14" t="s">
        <v>59</v>
      </c>
      <c r="E14" t="s">
        <v>21</v>
      </c>
      <c r="F14">
        <v>2006</v>
      </c>
      <c r="G14">
        <v>78169</v>
      </c>
      <c r="H14">
        <v>47422641170.440002</v>
      </c>
      <c r="I14">
        <v>35312405115.599998</v>
      </c>
      <c r="J14" s="1">
        <v>225327013241.51999</v>
      </c>
      <c r="K14">
        <v>-1.92</v>
      </c>
      <c r="L14">
        <f t="shared" si="0"/>
        <v>606668.13148997689</v>
      </c>
      <c r="M14">
        <f t="shared" si="1"/>
        <v>451744.36305440776</v>
      </c>
      <c r="N14">
        <f t="shared" si="2"/>
        <v>19</v>
      </c>
      <c r="O14">
        <f t="shared" si="3"/>
        <v>74.463176752819308</v>
      </c>
      <c r="P14">
        <f t="shared" si="4"/>
        <v>-910514710.47244799</v>
      </c>
      <c r="Q14">
        <f t="shared" si="5"/>
        <v>0.15671625255934091</v>
      </c>
    </row>
    <row r="15" spans="1:17" x14ac:dyDescent="0.3">
      <c r="A15" t="s">
        <v>60</v>
      </c>
      <c r="B15" t="s">
        <v>45</v>
      </c>
      <c r="C15" t="s">
        <v>61</v>
      </c>
      <c r="D15" t="s">
        <v>62</v>
      </c>
      <c r="E15" t="s">
        <v>38</v>
      </c>
      <c r="F15">
        <v>1999</v>
      </c>
      <c r="G15">
        <v>54848</v>
      </c>
      <c r="H15">
        <v>9792437723.4899998</v>
      </c>
      <c r="I15">
        <v>4068357683.3099999</v>
      </c>
      <c r="J15" s="1">
        <v>64666791634.230003</v>
      </c>
      <c r="K15">
        <v>1.32</v>
      </c>
      <c r="L15">
        <f t="shared" si="0"/>
        <v>178537.73562372374</v>
      </c>
      <c r="M15">
        <f t="shared" si="1"/>
        <v>74175.132790803676</v>
      </c>
      <c r="N15">
        <f t="shared" si="2"/>
        <v>26</v>
      </c>
      <c r="O15">
        <f t="shared" si="3"/>
        <v>41.545913266835136</v>
      </c>
      <c r="P15">
        <f t="shared" si="4"/>
        <v>129260177.950068</v>
      </c>
      <c r="Q15">
        <f t="shared" si="5"/>
        <v>6.2912626102150718E-2</v>
      </c>
    </row>
    <row r="16" spans="1:17" x14ac:dyDescent="0.3">
      <c r="A16" t="s">
        <v>63</v>
      </c>
      <c r="B16" t="s">
        <v>64</v>
      </c>
      <c r="C16" t="s">
        <v>14</v>
      </c>
      <c r="D16" t="s">
        <v>65</v>
      </c>
      <c r="E16" t="s">
        <v>66</v>
      </c>
      <c r="F16">
        <v>1972</v>
      </c>
      <c r="G16">
        <v>5901</v>
      </c>
      <c r="H16">
        <v>49166671352.93</v>
      </c>
      <c r="I16">
        <v>4242800866.5500002</v>
      </c>
      <c r="J16" s="1">
        <v>477030108526.64001</v>
      </c>
      <c r="K16">
        <v>-9.4</v>
      </c>
      <c r="L16">
        <f t="shared" si="0"/>
        <v>8331921.9374563638</v>
      </c>
      <c r="M16">
        <f t="shared" si="1"/>
        <v>718996.92705473653</v>
      </c>
      <c r="N16">
        <f t="shared" si="2"/>
        <v>53</v>
      </c>
      <c r="O16">
        <f t="shared" si="3"/>
        <v>8.6294246687846154</v>
      </c>
      <c r="P16">
        <f t="shared" si="4"/>
        <v>-4621667107.1754198</v>
      </c>
      <c r="Q16">
        <f t="shared" si="5"/>
        <v>8.8941993193141569E-3</v>
      </c>
    </row>
    <row r="17" spans="1:17" x14ac:dyDescent="0.3">
      <c r="A17" t="s">
        <v>67</v>
      </c>
      <c r="B17" t="s">
        <v>18</v>
      </c>
      <c r="C17" t="s">
        <v>19</v>
      </c>
      <c r="D17" t="s">
        <v>68</v>
      </c>
      <c r="E17" t="s">
        <v>66</v>
      </c>
      <c r="F17">
        <v>1980</v>
      </c>
      <c r="G17">
        <v>19290</v>
      </c>
      <c r="H17">
        <v>47352442360.349998</v>
      </c>
      <c r="I17">
        <v>49331992285.480003</v>
      </c>
      <c r="J17" s="1">
        <v>303126699761.98999</v>
      </c>
      <c r="K17">
        <v>-0.34</v>
      </c>
      <c r="L17">
        <f t="shared" si="0"/>
        <v>2454766.3224650077</v>
      </c>
      <c r="M17">
        <f t="shared" si="1"/>
        <v>2557386.8473551064</v>
      </c>
      <c r="N17">
        <f t="shared" si="2"/>
        <v>45</v>
      </c>
      <c r="O17">
        <f t="shared" si="3"/>
        <v>104.18046002794475</v>
      </c>
      <c r="P17">
        <f t="shared" si="4"/>
        <v>-160998304.02519</v>
      </c>
      <c r="Q17">
        <f t="shared" si="5"/>
        <v>0.16274380423834212</v>
      </c>
    </row>
    <row r="18" spans="1:17" x14ac:dyDescent="0.3">
      <c r="A18" t="s">
        <v>69</v>
      </c>
      <c r="B18" t="s">
        <v>13</v>
      </c>
      <c r="C18" t="s">
        <v>14</v>
      </c>
      <c r="D18" t="s">
        <v>70</v>
      </c>
      <c r="E18" t="s">
        <v>30</v>
      </c>
      <c r="F18">
        <v>1991</v>
      </c>
      <c r="G18">
        <v>49789</v>
      </c>
      <c r="H18">
        <v>17328454972.299999</v>
      </c>
      <c r="I18">
        <v>18714165517.009998</v>
      </c>
      <c r="J18" s="1">
        <v>114398538471.17999</v>
      </c>
      <c r="K18">
        <v>-3.66</v>
      </c>
      <c r="L18">
        <f t="shared" si="0"/>
        <v>348037.81904235872</v>
      </c>
      <c r="M18">
        <f t="shared" si="1"/>
        <v>375869.47954387515</v>
      </c>
      <c r="N18">
        <f t="shared" si="2"/>
        <v>34</v>
      </c>
      <c r="O18">
        <f t="shared" si="3"/>
        <v>107.99673454399192</v>
      </c>
      <c r="P18">
        <f t="shared" si="4"/>
        <v>-634221451.98617995</v>
      </c>
      <c r="Q18">
        <f t="shared" si="5"/>
        <v>0.16358745283904647</v>
      </c>
    </row>
    <row r="19" spans="1:17" x14ac:dyDescent="0.3">
      <c r="A19" t="s">
        <v>71</v>
      </c>
      <c r="B19" t="s">
        <v>27</v>
      </c>
      <c r="C19" t="s">
        <v>46</v>
      </c>
      <c r="D19" t="s">
        <v>72</v>
      </c>
      <c r="E19" t="s">
        <v>53</v>
      </c>
      <c r="F19">
        <v>1956</v>
      </c>
      <c r="G19">
        <v>51093</v>
      </c>
      <c r="H19">
        <v>43390826407.300003</v>
      </c>
      <c r="I19">
        <v>18532736711.200001</v>
      </c>
      <c r="J19" s="1">
        <v>335883172134.48999</v>
      </c>
      <c r="K19">
        <v>-0.18</v>
      </c>
      <c r="L19">
        <f t="shared" si="0"/>
        <v>849251.88200536277</v>
      </c>
      <c r="M19">
        <f t="shared" si="1"/>
        <v>362725.55362182687</v>
      </c>
      <c r="N19">
        <f t="shared" si="2"/>
        <v>69</v>
      </c>
      <c r="O19">
        <f t="shared" si="3"/>
        <v>42.711186316751238</v>
      </c>
      <c r="P19">
        <f t="shared" si="4"/>
        <v>-78103487.533140004</v>
      </c>
      <c r="Q19">
        <f t="shared" si="5"/>
        <v>5.5176139350557762E-2</v>
      </c>
    </row>
    <row r="20" spans="1:17" x14ac:dyDescent="0.3">
      <c r="A20" t="s">
        <v>73</v>
      </c>
      <c r="B20" t="s">
        <v>27</v>
      </c>
      <c r="C20" t="s">
        <v>74</v>
      </c>
      <c r="D20" t="s">
        <v>75</v>
      </c>
      <c r="E20" t="s">
        <v>21</v>
      </c>
      <c r="F20">
        <v>1965</v>
      </c>
      <c r="G20">
        <v>29692</v>
      </c>
      <c r="H20">
        <v>39856488392.389999</v>
      </c>
      <c r="I20">
        <v>40640165563.309998</v>
      </c>
      <c r="J20" s="1">
        <v>309102307404.90002</v>
      </c>
      <c r="K20">
        <v>-6.41</v>
      </c>
      <c r="L20">
        <f t="shared" si="0"/>
        <v>1342330.8767476087</v>
      </c>
      <c r="M20">
        <f t="shared" si="1"/>
        <v>1368724.4228516098</v>
      </c>
      <c r="N20">
        <f t="shared" si="2"/>
        <v>60</v>
      </c>
      <c r="O20">
        <f t="shared" si="3"/>
        <v>101.96624741047088</v>
      </c>
      <c r="P20">
        <f t="shared" si="4"/>
        <v>-2554800905.952199</v>
      </c>
      <c r="Q20">
        <f t="shared" si="5"/>
        <v>0.13147804008487887</v>
      </c>
    </row>
    <row r="21" spans="1:17" x14ac:dyDescent="0.3">
      <c r="A21" t="s">
        <v>76</v>
      </c>
      <c r="B21" t="s">
        <v>40</v>
      </c>
      <c r="C21" t="s">
        <v>28</v>
      </c>
      <c r="D21" t="s">
        <v>77</v>
      </c>
      <c r="E21" t="s">
        <v>21</v>
      </c>
      <c r="F21">
        <v>2009</v>
      </c>
      <c r="G21">
        <v>10747</v>
      </c>
      <c r="H21">
        <v>61588851304.239998</v>
      </c>
      <c r="I21">
        <v>47362481620.620003</v>
      </c>
      <c r="J21" s="1">
        <v>179145542744.62</v>
      </c>
      <c r="K21">
        <v>16.72</v>
      </c>
      <c r="L21">
        <f t="shared" si="0"/>
        <v>5730794.7617232716</v>
      </c>
      <c r="M21">
        <f t="shared" si="1"/>
        <v>4407042.1159970229</v>
      </c>
      <c r="N21">
        <f t="shared" si="2"/>
        <v>16</v>
      </c>
      <c r="O21">
        <f t="shared" si="3"/>
        <v>76.901063451656555</v>
      </c>
      <c r="P21">
        <f t="shared" si="4"/>
        <v>10297655938.068928</v>
      </c>
      <c r="Q21">
        <f t="shared" si="5"/>
        <v>0.26437990527142136</v>
      </c>
    </row>
    <row r="22" spans="1:17" x14ac:dyDescent="0.3">
      <c r="A22" t="s">
        <v>78</v>
      </c>
      <c r="B22" t="s">
        <v>51</v>
      </c>
      <c r="C22" t="s">
        <v>19</v>
      </c>
      <c r="D22" t="s">
        <v>79</v>
      </c>
      <c r="E22" t="s">
        <v>53</v>
      </c>
      <c r="F22">
        <v>1951</v>
      </c>
      <c r="G22">
        <v>8816</v>
      </c>
      <c r="H22">
        <v>63513014150.260002</v>
      </c>
      <c r="I22">
        <v>49300067190.080002</v>
      </c>
      <c r="J22" s="1">
        <v>56867440340.589996</v>
      </c>
      <c r="K22">
        <v>7.81</v>
      </c>
      <c r="L22">
        <f t="shared" si="0"/>
        <v>7204289.2638679678</v>
      </c>
      <c r="M22">
        <f t="shared" si="1"/>
        <v>5592112.8845372051</v>
      </c>
      <c r="N22">
        <f t="shared" si="2"/>
        <v>74</v>
      </c>
      <c r="O22">
        <f t="shared" si="3"/>
        <v>77.621992672942895</v>
      </c>
      <c r="P22">
        <f t="shared" si="4"/>
        <v>4960366405.1353064</v>
      </c>
      <c r="Q22">
        <f t="shared" si="5"/>
        <v>0.86692959793534674</v>
      </c>
    </row>
    <row r="23" spans="1:17" x14ac:dyDescent="0.3">
      <c r="A23" t="s">
        <v>80</v>
      </c>
      <c r="B23" t="s">
        <v>64</v>
      </c>
      <c r="C23" t="s">
        <v>81</v>
      </c>
      <c r="D23" t="s">
        <v>82</v>
      </c>
      <c r="E23" t="s">
        <v>66</v>
      </c>
      <c r="F23">
        <v>1950</v>
      </c>
      <c r="G23">
        <v>88991</v>
      </c>
      <c r="H23">
        <v>4539947937.1099997</v>
      </c>
      <c r="I23">
        <v>37669155884.760002</v>
      </c>
      <c r="J23" s="1">
        <v>335819440476.84003</v>
      </c>
      <c r="K23">
        <v>10.37</v>
      </c>
      <c r="L23">
        <f t="shared" si="0"/>
        <v>51015.809880886831</v>
      </c>
      <c r="M23">
        <f t="shared" si="1"/>
        <v>423291.74730882898</v>
      </c>
      <c r="N23">
        <f t="shared" si="2"/>
        <v>75</v>
      </c>
      <c r="O23">
        <f t="shared" si="3"/>
        <v>829.72660494294348</v>
      </c>
      <c r="P23">
        <f t="shared" si="4"/>
        <v>470792601.07830691</v>
      </c>
      <c r="Q23">
        <f t="shared" si="5"/>
        <v>0.11217086131545108</v>
      </c>
    </row>
    <row r="24" spans="1:17" x14ac:dyDescent="0.3">
      <c r="A24" t="s">
        <v>83</v>
      </c>
      <c r="B24" t="s">
        <v>45</v>
      </c>
      <c r="C24" t="s">
        <v>14</v>
      </c>
      <c r="D24" t="s">
        <v>84</v>
      </c>
      <c r="E24" t="s">
        <v>66</v>
      </c>
      <c r="F24">
        <v>1997</v>
      </c>
      <c r="G24">
        <v>87645</v>
      </c>
      <c r="H24">
        <v>37467515336.5</v>
      </c>
      <c r="I24">
        <v>18813603016.959999</v>
      </c>
      <c r="J24" s="1">
        <v>260201819681.81</v>
      </c>
      <c r="K24">
        <v>13.68</v>
      </c>
      <c r="L24">
        <f t="shared" si="0"/>
        <v>427491.76035712246</v>
      </c>
      <c r="M24">
        <f t="shared" si="1"/>
        <v>214656.88877813908</v>
      </c>
      <c r="N24">
        <f t="shared" si="2"/>
        <v>28</v>
      </c>
      <c r="O24">
        <f t="shared" si="3"/>
        <v>50.21310553420183</v>
      </c>
      <c r="P24">
        <f t="shared" si="4"/>
        <v>5125556098.0332003</v>
      </c>
      <c r="Q24">
        <f t="shared" si="5"/>
        <v>7.2303887190206334E-2</v>
      </c>
    </row>
    <row r="25" spans="1:17" x14ac:dyDescent="0.3">
      <c r="A25" t="s">
        <v>85</v>
      </c>
      <c r="B25" t="s">
        <v>13</v>
      </c>
      <c r="C25" t="s">
        <v>14</v>
      </c>
      <c r="D25" t="s">
        <v>86</v>
      </c>
      <c r="E25" t="s">
        <v>16</v>
      </c>
      <c r="F25">
        <v>1961</v>
      </c>
      <c r="G25">
        <v>90012</v>
      </c>
      <c r="H25">
        <v>62589732972.269997</v>
      </c>
      <c r="I25">
        <v>4175952334.2199998</v>
      </c>
      <c r="J25" s="1">
        <v>386181964028.65002</v>
      </c>
      <c r="K25">
        <v>4.95</v>
      </c>
      <c r="L25">
        <f t="shared" si="0"/>
        <v>695348.76430109318</v>
      </c>
      <c r="M25">
        <f t="shared" si="1"/>
        <v>46393.28460894103</v>
      </c>
      <c r="N25">
        <f t="shared" si="2"/>
        <v>64</v>
      </c>
      <c r="O25">
        <f t="shared" si="3"/>
        <v>6.6719446399781415</v>
      </c>
      <c r="P25">
        <f t="shared" si="4"/>
        <v>3098191782.1273651</v>
      </c>
      <c r="Q25">
        <f t="shared" si="5"/>
        <v>1.081343180985582E-2</v>
      </c>
    </row>
    <row r="26" spans="1:17" x14ac:dyDescent="0.3">
      <c r="A26" t="s">
        <v>87</v>
      </c>
      <c r="B26" t="s">
        <v>40</v>
      </c>
      <c r="C26" t="s">
        <v>28</v>
      </c>
      <c r="D26" t="s">
        <v>88</v>
      </c>
      <c r="E26" t="s">
        <v>21</v>
      </c>
      <c r="F26">
        <v>2018</v>
      </c>
      <c r="G26">
        <v>70416</v>
      </c>
      <c r="H26">
        <v>50318594495.419998</v>
      </c>
      <c r="I26">
        <v>38857568649.459999</v>
      </c>
      <c r="J26" s="1">
        <v>260129734205.89001</v>
      </c>
      <c r="K26">
        <v>-7.39</v>
      </c>
      <c r="L26">
        <f t="shared" si="0"/>
        <v>714590.35581998411</v>
      </c>
      <c r="M26">
        <f t="shared" si="1"/>
        <v>551828.6845242558</v>
      </c>
      <c r="N26">
        <f t="shared" si="2"/>
        <v>7</v>
      </c>
      <c r="O26">
        <f t="shared" si="3"/>
        <v>77.223080332652799</v>
      </c>
      <c r="P26">
        <f t="shared" si="4"/>
        <v>-3718544133.2115374</v>
      </c>
      <c r="Q26">
        <f t="shared" si="5"/>
        <v>0.14937765099434819</v>
      </c>
    </row>
    <row r="27" spans="1:17" x14ac:dyDescent="0.3">
      <c r="A27" t="s">
        <v>89</v>
      </c>
      <c r="B27" t="s">
        <v>51</v>
      </c>
      <c r="C27" t="s">
        <v>28</v>
      </c>
      <c r="D27" t="s">
        <v>90</v>
      </c>
      <c r="E27" t="s">
        <v>53</v>
      </c>
      <c r="F27">
        <v>1986</v>
      </c>
      <c r="G27">
        <v>2468</v>
      </c>
      <c r="H27">
        <v>85650419220.419998</v>
      </c>
      <c r="I27">
        <v>27920654082.540001</v>
      </c>
      <c r="J27" s="1">
        <v>426105532009.23999</v>
      </c>
      <c r="K27">
        <v>6.11</v>
      </c>
      <c r="L27">
        <f t="shared" si="0"/>
        <v>34704383.800818473</v>
      </c>
      <c r="M27">
        <f t="shared" si="1"/>
        <v>11313068.91512966</v>
      </c>
      <c r="N27">
        <f t="shared" si="2"/>
        <v>39</v>
      </c>
      <c r="O27">
        <f t="shared" si="3"/>
        <v>32.598385783362765</v>
      </c>
      <c r="P27">
        <f t="shared" si="4"/>
        <v>5233240614.3676624</v>
      </c>
      <c r="Q27">
        <f t="shared" si="5"/>
        <v>6.5525209097577614E-2</v>
      </c>
    </row>
    <row r="28" spans="1:17" x14ac:dyDescent="0.3">
      <c r="A28" t="s">
        <v>91</v>
      </c>
      <c r="B28" t="s">
        <v>64</v>
      </c>
      <c r="C28" t="s">
        <v>41</v>
      </c>
      <c r="D28" t="s">
        <v>92</v>
      </c>
      <c r="E28" t="s">
        <v>43</v>
      </c>
      <c r="F28">
        <v>1981</v>
      </c>
      <c r="G28">
        <v>77675</v>
      </c>
      <c r="H28">
        <v>65872776225.580002</v>
      </c>
      <c r="I28">
        <v>21211676240.34</v>
      </c>
      <c r="J28" s="1">
        <v>275998228703.37</v>
      </c>
      <c r="K28">
        <v>7.61</v>
      </c>
      <c r="L28">
        <f t="shared" si="0"/>
        <v>848056.34020701644</v>
      </c>
      <c r="M28">
        <f t="shared" si="1"/>
        <v>273082.4105611844</v>
      </c>
      <c r="N28">
        <f t="shared" si="2"/>
        <v>44</v>
      </c>
      <c r="O28">
        <f t="shared" si="3"/>
        <v>32.200975054855803</v>
      </c>
      <c r="P28">
        <f t="shared" si="4"/>
        <v>5012918270.7666378</v>
      </c>
      <c r="Q28">
        <f t="shared" si="5"/>
        <v>7.6854392653140244E-2</v>
      </c>
    </row>
    <row r="29" spans="1:17" x14ac:dyDescent="0.3">
      <c r="A29" t="s">
        <v>93</v>
      </c>
      <c r="B29" t="s">
        <v>18</v>
      </c>
      <c r="C29" t="s">
        <v>81</v>
      </c>
      <c r="D29" t="s">
        <v>94</v>
      </c>
      <c r="E29" t="s">
        <v>38</v>
      </c>
      <c r="F29">
        <v>1958</v>
      </c>
      <c r="G29">
        <v>6755</v>
      </c>
      <c r="H29">
        <v>16301813363.870001</v>
      </c>
      <c r="I29">
        <v>45317812900.349998</v>
      </c>
      <c r="J29" s="1">
        <v>280512891970.53998</v>
      </c>
      <c r="K29">
        <v>12.36</v>
      </c>
      <c r="L29">
        <f t="shared" si="0"/>
        <v>2413295.8347698003</v>
      </c>
      <c r="M29">
        <f t="shared" si="1"/>
        <v>6708780.5922057731</v>
      </c>
      <c r="N29">
        <f t="shared" si="2"/>
        <v>67</v>
      </c>
      <c r="O29">
        <f t="shared" si="3"/>
        <v>277.99246555471353</v>
      </c>
      <c r="P29">
        <f t="shared" si="4"/>
        <v>2014904131.7743318</v>
      </c>
      <c r="Q29">
        <f t="shared" si="5"/>
        <v>0.16155340520003397</v>
      </c>
    </row>
    <row r="30" spans="1:17" x14ac:dyDescent="0.3">
      <c r="A30" t="s">
        <v>95</v>
      </c>
      <c r="B30" t="s">
        <v>18</v>
      </c>
      <c r="C30" t="s">
        <v>61</v>
      </c>
      <c r="D30" t="s">
        <v>96</v>
      </c>
      <c r="E30" t="s">
        <v>66</v>
      </c>
      <c r="F30">
        <v>1968</v>
      </c>
      <c r="G30">
        <v>70131</v>
      </c>
      <c r="H30">
        <v>7066169052.5699997</v>
      </c>
      <c r="I30">
        <v>5560762917.8299999</v>
      </c>
      <c r="J30" s="1">
        <v>438339135968.90997</v>
      </c>
      <c r="K30">
        <v>2.95</v>
      </c>
      <c r="L30">
        <f t="shared" si="0"/>
        <v>100756.71318774864</v>
      </c>
      <c r="M30">
        <f t="shared" si="1"/>
        <v>79291.082657170147</v>
      </c>
      <c r="N30">
        <f t="shared" si="2"/>
        <v>57</v>
      </c>
      <c r="O30">
        <f t="shared" si="3"/>
        <v>78.695582803917262</v>
      </c>
      <c r="P30">
        <f t="shared" si="4"/>
        <v>208451987.05081502</v>
      </c>
      <c r="Q30">
        <f t="shared" si="5"/>
        <v>1.2685983206903085E-2</v>
      </c>
    </row>
    <row r="31" spans="1:17" x14ac:dyDescent="0.3">
      <c r="A31" t="s">
        <v>97</v>
      </c>
      <c r="B31" t="s">
        <v>13</v>
      </c>
      <c r="C31" t="s">
        <v>19</v>
      </c>
      <c r="D31" t="s">
        <v>98</v>
      </c>
      <c r="E31" t="s">
        <v>53</v>
      </c>
      <c r="F31">
        <v>1997</v>
      </c>
      <c r="G31">
        <v>76529</v>
      </c>
      <c r="H31">
        <v>64245503627.849998</v>
      </c>
      <c r="I31">
        <v>24631762589.439999</v>
      </c>
      <c r="J31" s="1">
        <v>201801084819.57999</v>
      </c>
      <c r="K31">
        <v>-6.17</v>
      </c>
      <c r="L31">
        <f t="shared" si="0"/>
        <v>839492.26604097791</v>
      </c>
      <c r="M31">
        <f t="shared" si="1"/>
        <v>321861.81172418298</v>
      </c>
      <c r="N31">
        <f t="shared" si="2"/>
        <v>28</v>
      </c>
      <c r="O31">
        <f t="shared" si="3"/>
        <v>38.340056811014392</v>
      </c>
      <c r="P31">
        <f t="shared" si="4"/>
        <v>-3963947573.8383446</v>
      </c>
      <c r="Q31">
        <f t="shared" si="5"/>
        <v>0.12205961435470972</v>
      </c>
    </row>
    <row r="32" spans="1:17" x14ac:dyDescent="0.3">
      <c r="A32" t="s">
        <v>99</v>
      </c>
      <c r="B32" t="s">
        <v>23</v>
      </c>
      <c r="C32" t="s">
        <v>28</v>
      </c>
      <c r="D32" t="s">
        <v>100</v>
      </c>
      <c r="E32" t="s">
        <v>21</v>
      </c>
      <c r="F32">
        <v>1952</v>
      </c>
      <c r="G32">
        <v>91183</v>
      </c>
      <c r="H32">
        <v>2660865941.0599999</v>
      </c>
      <c r="I32">
        <v>568670884.73000002</v>
      </c>
      <c r="J32" s="1">
        <v>67094212702.480003</v>
      </c>
      <c r="K32">
        <v>-1.49</v>
      </c>
      <c r="L32">
        <f t="shared" si="0"/>
        <v>29181.601187282715</v>
      </c>
      <c r="M32">
        <f t="shared" si="1"/>
        <v>6236.5888897053183</v>
      </c>
      <c r="N32">
        <f t="shared" si="2"/>
        <v>73</v>
      </c>
      <c r="O32">
        <f t="shared" si="3"/>
        <v>21.371647325586817</v>
      </c>
      <c r="P32">
        <f t="shared" si="4"/>
        <v>-39646902.521793999</v>
      </c>
      <c r="Q32">
        <f t="shared" si="5"/>
        <v>8.475706947359116E-3</v>
      </c>
    </row>
    <row r="33" spans="1:17" x14ac:dyDescent="0.3">
      <c r="A33" t="s">
        <v>101</v>
      </c>
      <c r="B33" t="s">
        <v>45</v>
      </c>
      <c r="C33" t="s">
        <v>41</v>
      </c>
      <c r="D33" t="s">
        <v>102</v>
      </c>
      <c r="E33" t="s">
        <v>53</v>
      </c>
      <c r="F33">
        <v>1969</v>
      </c>
      <c r="G33">
        <v>88022</v>
      </c>
      <c r="H33">
        <v>58581700371.529999</v>
      </c>
      <c r="I33">
        <v>23433563439.060001</v>
      </c>
      <c r="J33" s="1">
        <v>14488459889.040001</v>
      </c>
      <c r="K33">
        <v>0.89</v>
      </c>
      <c r="L33">
        <f t="shared" si="0"/>
        <v>665534.75689634413</v>
      </c>
      <c r="M33">
        <f t="shared" si="1"/>
        <v>266223.93764127151</v>
      </c>
      <c r="N33">
        <f t="shared" si="2"/>
        <v>56</v>
      </c>
      <c r="O33">
        <f t="shared" si="3"/>
        <v>40.001507792437572</v>
      </c>
      <c r="P33">
        <f t="shared" si="4"/>
        <v>521377133.30661696</v>
      </c>
      <c r="Q33">
        <f t="shared" si="5"/>
        <v>1.6173950591385251</v>
      </c>
    </row>
    <row r="34" spans="1:17" x14ac:dyDescent="0.3">
      <c r="A34" t="s">
        <v>103</v>
      </c>
      <c r="B34" t="s">
        <v>23</v>
      </c>
      <c r="C34" t="s">
        <v>41</v>
      </c>
      <c r="D34" t="s">
        <v>104</v>
      </c>
      <c r="E34" t="s">
        <v>21</v>
      </c>
      <c r="F34">
        <v>1973</v>
      </c>
      <c r="G34">
        <v>55866</v>
      </c>
      <c r="H34">
        <v>94023621840.080002</v>
      </c>
      <c r="I34">
        <v>2816107480.8200002</v>
      </c>
      <c r="J34" s="1">
        <v>377593114111.23999</v>
      </c>
      <c r="K34">
        <v>9.3800000000000008</v>
      </c>
      <c r="L34">
        <f t="shared" si="0"/>
        <v>1683020.4747087674</v>
      </c>
      <c r="M34">
        <f t="shared" si="1"/>
        <v>50408.253335123336</v>
      </c>
      <c r="N34">
        <f t="shared" si="2"/>
        <v>52</v>
      </c>
      <c r="O34">
        <f t="shared" si="3"/>
        <v>2.995106363387888</v>
      </c>
      <c r="P34">
        <f t="shared" si="4"/>
        <v>8819415728.5995045</v>
      </c>
      <c r="Q34">
        <f t="shared" si="5"/>
        <v>7.4580477651146121E-3</v>
      </c>
    </row>
    <row r="35" spans="1:17" x14ac:dyDescent="0.3">
      <c r="A35" t="s">
        <v>105</v>
      </c>
      <c r="B35" t="s">
        <v>45</v>
      </c>
      <c r="C35" t="s">
        <v>81</v>
      </c>
      <c r="D35" t="s">
        <v>106</v>
      </c>
      <c r="E35" t="s">
        <v>53</v>
      </c>
      <c r="F35">
        <v>2003</v>
      </c>
      <c r="G35">
        <v>13503</v>
      </c>
      <c r="H35">
        <v>57551663045.809998</v>
      </c>
      <c r="I35">
        <v>5941776995.4899998</v>
      </c>
      <c r="J35" s="1">
        <v>310192744721.59998</v>
      </c>
      <c r="K35">
        <v>7.12</v>
      </c>
      <c r="L35">
        <f t="shared" si="0"/>
        <v>4262139.0095393611</v>
      </c>
      <c r="M35">
        <f t="shared" si="1"/>
        <v>440033.84399688954</v>
      </c>
      <c r="N35">
        <f t="shared" si="2"/>
        <v>22</v>
      </c>
      <c r="O35">
        <f t="shared" si="3"/>
        <v>10.324248998261721</v>
      </c>
      <c r="P35">
        <f t="shared" si="4"/>
        <v>4097678408.8616719</v>
      </c>
      <c r="Q35">
        <f t="shared" si="5"/>
        <v>1.915511273747806E-2</v>
      </c>
    </row>
    <row r="36" spans="1:17" x14ac:dyDescent="0.3">
      <c r="A36" t="s">
        <v>107</v>
      </c>
      <c r="B36" t="s">
        <v>32</v>
      </c>
      <c r="C36" t="s">
        <v>46</v>
      </c>
      <c r="D36" t="s">
        <v>108</v>
      </c>
      <c r="E36" t="s">
        <v>16</v>
      </c>
      <c r="F36">
        <v>1982</v>
      </c>
      <c r="G36">
        <v>32197</v>
      </c>
      <c r="H36">
        <v>38823110921.389999</v>
      </c>
      <c r="I36">
        <v>5877194812.6099997</v>
      </c>
      <c r="J36" s="1">
        <v>352069476072.79999</v>
      </c>
      <c r="K36">
        <v>0.68</v>
      </c>
      <c r="L36">
        <f t="shared" si="0"/>
        <v>1205799.0161005685</v>
      </c>
      <c r="M36">
        <f t="shared" si="1"/>
        <v>182538.58473180729</v>
      </c>
      <c r="N36">
        <f t="shared" si="2"/>
        <v>43</v>
      </c>
      <c r="O36">
        <f t="shared" si="3"/>
        <v>15.138392244017462</v>
      </c>
      <c r="P36">
        <f t="shared" si="4"/>
        <v>263997154.26545203</v>
      </c>
      <c r="Q36">
        <f t="shared" si="5"/>
        <v>1.6693281332332055E-2</v>
      </c>
    </row>
    <row r="37" spans="1:17" x14ac:dyDescent="0.3">
      <c r="A37" t="s">
        <v>109</v>
      </c>
      <c r="B37" t="s">
        <v>35</v>
      </c>
      <c r="C37" t="s">
        <v>41</v>
      </c>
      <c r="D37" t="s">
        <v>110</v>
      </c>
      <c r="E37" t="s">
        <v>25</v>
      </c>
      <c r="F37">
        <v>1973</v>
      </c>
      <c r="G37">
        <v>78757</v>
      </c>
      <c r="H37">
        <v>64332388962.050003</v>
      </c>
      <c r="I37">
        <v>32460865895.5</v>
      </c>
      <c r="J37" s="1">
        <v>106560784338.3</v>
      </c>
      <c r="K37">
        <v>19.600000000000001</v>
      </c>
      <c r="L37">
        <f t="shared" si="0"/>
        <v>816846.61632680276</v>
      </c>
      <c r="M37">
        <f t="shared" si="1"/>
        <v>412164.83481468313</v>
      </c>
      <c r="N37">
        <f t="shared" si="2"/>
        <v>52</v>
      </c>
      <c r="O37">
        <f t="shared" si="3"/>
        <v>50.458045191899878</v>
      </c>
      <c r="P37">
        <f t="shared" si="4"/>
        <v>12609148236.561802</v>
      </c>
      <c r="Q37">
        <f t="shared" si="5"/>
        <v>0.30462300082595151</v>
      </c>
    </row>
    <row r="38" spans="1:17" x14ac:dyDescent="0.3">
      <c r="A38" t="s">
        <v>111</v>
      </c>
      <c r="B38" t="s">
        <v>32</v>
      </c>
      <c r="C38" t="s">
        <v>41</v>
      </c>
      <c r="D38" t="s">
        <v>112</v>
      </c>
      <c r="E38" t="s">
        <v>30</v>
      </c>
      <c r="F38">
        <v>1985</v>
      </c>
      <c r="G38">
        <v>11066</v>
      </c>
      <c r="H38">
        <v>45830706520.25</v>
      </c>
      <c r="I38">
        <v>37302497918.389999</v>
      </c>
      <c r="J38" s="1">
        <v>68272100645.830002</v>
      </c>
      <c r="K38">
        <v>8.17</v>
      </c>
      <c r="L38">
        <f t="shared" si="0"/>
        <v>4141578.3951066327</v>
      </c>
      <c r="M38">
        <f t="shared" si="1"/>
        <v>3370910.7101382613</v>
      </c>
      <c r="N38">
        <f t="shared" si="2"/>
        <v>40</v>
      </c>
      <c r="O38">
        <f t="shared" si="3"/>
        <v>81.391932943272721</v>
      </c>
      <c r="P38">
        <f t="shared" si="4"/>
        <v>3744368722.7044249</v>
      </c>
      <c r="Q38">
        <f t="shared" si="5"/>
        <v>0.54637981789810952</v>
      </c>
    </row>
    <row r="39" spans="1:17" x14ac:dyDescent="0.3">
      <c r="A39" t="s">
        <v>113</v>
      </c>
      <c r="B39" t="s">
        <v>40</v>
      </c>
      <c r="C39" t="s">
        <v>266</v>
      </c>
      <c r="D39" t="s">
        <v>114</v>
      </c>
      <c r="E39" t="s">
        <v>53</v>
      </c>
      <c r="F39">
        <v>1987</v>
      </c>
      <c r="G39">
        <v>99257</v>
      </c>
      <c r="H39">
        <v>54566222763.699997</v>
      </c>
      <c r="I39">
        <v>29168854886.09</v>
      </c>
      <c r="J39" s="1">
        <v>7370878367.3699999</v>
      </c>
      <c r="K39">
        <v>-2.88</v>
      </c>
      <c r="L39">
        <f t="shared" si="0"/>
        <v>549746.84670804068</v>
      </c>
      <c r="M39">
        <f t="shared" si="1"/>
        <v>293872.01795430045</v>
      </c>
      <c r="N39">
        <f t="shared" si="2"/>
        <v>38</v>
      </c>
      <c r="O39">
        <f t="shared" si="3"/>
        <v>53.455880595595275</v>
      </c>
      <c r="P39">
        <f t="shared" si="4"/>
        <v>-1571507215.5945599</v>
      </c>
      <c r="Q39">
        <f t="shared" si="5"/>
        <v>3.957310571724673</v>
      </c>
    </row>
    <row r="40" spans="1:17" x14ac:dyDescent="0.3">
      <c r="A40" t="s">
        <v>115</v>
      </c>
      <c r="B40" t="s">
        <v>51</v>
      </c>
      <c r="C40" t="s">
        <v>61</v>
      </c>
      <c r="D40" t="s">
        <v>116</v>
      </c>
      <c r="E40" t="s">
        <v>21</v>
      </c>
      <c r="F40">
        <v>1974</v>
      </c>
      <c r="G40">
        <v>93948</v>
      </c>
      <c r="H40">
        <v>94147066229.559998</v>
      </c>
      <c r="I40">
        <v>48108665251.18</v>
      </c>
      <c r="J40" s="1">
        <v>175358720647.42001</v>
      </c>
      <c r="K40">
        <v>-6.95</v>
      </c>
      <c r="L40">
        <f t="shared" si="0"/>
        <v>1002118.8980027249</v>
      </c>
      <c r="M40">
        <f t="shared" si="1"/>
        <v>512077.58814642142</v>
      </c>
      <c r="N40">
        <f t="shared" si="2"/>
        <v>51</v>
      </c>
      <c r="O40">
        <f t="shared" si="3"/>
        <v>51.099484219588987</v>
      </c>
      <c r="P40">
        <f t="shared" si="4"/>
        <v>-6543221102.9544201</v>
      </c>
      <c r="Q40">
        <f t="shared" si="5"/>
        <v>0.27434429878117272</v>
      </c>
    </row>
    <row r="41" spans="1:17" x14ac:dyDescent="0.3">
      <c r="A41" t="s">
        <v>117</v>
      </c>
      <c r="B41" t="s">
        <v>51</v>
      </c>
      <c r="C41" t="s">
        <v>28</v>
      </c>
      <c r="D41" t="s">
        <v>118</v>
      </c>
      <c r="E41" t="s">
        <v>21</v>
      </c>
      <c r="F41">
        <v>1967</v>
      </c>
      <c r="G41">
        <v>53021</v>
      </c>
      <c r="H41">
        <v>38616402753.699997</v>
      </c>
      <c r="I41">
        <v>18744154105.610001</v>
      </c>
      <c r="J41" s="1">
        <v>294999851658.63</v>
      </c>
      <c r="K41">
        <v>-5.41</v>
      </c>
      <c r="L41">
        <f t="shared" si="0"/>
        <v>728322.791982422</v>
      </c>
      <c r="M41">
        <f t="shared" si="1"/>
        <v>353523.2097774467</v>
      </c>
      <c r="N41">
        <f t="shared" si="2"/>
        <v>58</v>
      </c>
      <c r="O41">
        <f t="shared" si="3"/>
        <v>48.539358326984626</v>
      </c>
      <c r="P41">
        <f t="shared" si="4"/>
        <v>-2089147388.9751699</v>
      </c>
      <c r="Q41">
        <f t="shared" si="5"/>
        <v>6.3539537393735676E-2</v>
      </c>
    </row>
    <row r="42" spans="1:17" x14ac:dyDescent="0.3">
      <c r="A42" t="s">
        <v>119</v>
      </c>
      <c r="B42" t="s">
        <v>35</v>
      </c>
      <c r="C42" t="s">
        <v>46</v>
      </c>
      <c r="D42" t="s">
        <v>120</v>
      </c>
      <c r="E42" t="s">
        <v>21</v>
      </c>
      <c r="F42">
        <v>2015</v>
      </c>
      <c r="G42">
        <v>49826</v>
      </c>
      <c r="H42">
        <v>96119444476.75</v>
      </c>
      <c r="I42">
        <v>14286318602.01</v>
      </c>
      <c r="J42" s="1">
        <v>196182798145.35999</v>
      </c>
      <c r="K42">
        <v>-2.62</v>
      </c>
      <c r="L42">
        <f t="shared" si="0"/>
        <v>1929102.1650694415</v>
      </c>
      <c r="M42">
        <f t="shared" si="1"/>
        <v>286724.17215931445</v>
      </c>
      <c r="N42">
        <f t="shared" si="2"/>
        <v>10</v>
      </c>
      <c r="O42">
        <f t="shared" si="3"/>
        <v>14.863089024058674</v>
      </c>
      <c r="P42">
        <f t="shared" si="4"/>
        <v>-2518329445.2908502</v>
      </c>
      <c r="Q42">
        <f t="shared" si="5"/>
        <v>7.2821464150106943E-2</v>
      </c>
    </row>
    <row r="43" spans="1:17" x14ac:dyDescent="0.3">
      <c r="A43" t="s">
        <v>121</v>
      </c>
      <c r="B43" t="s">
        <v>32</v>
      </c>
      <c r="C43" t="s">
        <v>61</v>
      </c>
      <c r="D43" t="s">
        <v>122</v>
      </c>
      <c r="E43" t="s">
        <v>30</v>
      </c>
      <c r="F43">
        <v>2003</v>
      </c>
      <c r="G43">
        <v>50400</v>
      </c>
      <c r="H43">
        <v>90536010689.190002</v>
      </c>
      <c r="I43">
        <v>43430087810.339996</v>
      </c>
      <c r="J43" s="1">
        <v>218793713519.66</v>
      </c>
      <c r="K43">
        <v>-5.18</v>
      </c>
      <c r="L43">
        <f t="shared" si="0"/>
        <v>1796349.4184363096</v>
      </c>
      <c r="M43">
        <f t="shared" si="1"/>
        <v>861708.09147499991</v>
      </c>
      <c r="N43">
        <f t="shared" si="2"/>
        <v>22</v>
      </c>
      <c r="O43">
        <f t="shared" si="3"/>
        <v>47.969959665480985</v>
      </c>
      <c r="P43">
        <f t="shared" si="4"/>
        <v>-4689765353.7000418</v>
      </c>
      <c r="Q43">
        <f t="shared" si="5"/>
        <v>0.19849787780322822</v>
      </c>
    </row>
    <row r="44" spans="1:17" x14ac:dyDescent="0.3">
      <c r="A44" t="s">
        <v>123</v>
      </c>
      <c r="B44" t="s">
        <v>51</v>
      </c>
      <c r="C44" t="s">
        <v>41</v>
      </c>
      <c r="D44" t="s">
        <v>124</v>
      </c>
      <c r="E44" t="s">
        <v>21</v>
      </c>
      <c r="F44">
        <v>1984</v>
      </c>
      <c r="G44">
        <v>22777</v>
      </c>
      <c r="H44">
        <v>19587155567.580002</v>
      </c>
      <c r="I44">
        <v>11180568330.129999</v>
      </c>
      <c r="J44" s="1">
        <v>452088931377.41998</v>
      </c>
      <c r="K44">
        <v>-4.4000000000000004</v>
      </c>
      <c r="L44">
        <f t="shared" si="0"/>
        <v>859953.26722483221</v>
      </c>
      <c r="M44">
        <f t="shared" si="1"/>
        <v>490870.98081968649</v>
      </c>
      <c r="N44">
        <f t="shared" si="2"/>
        <v>41</v>
      </c>
      <c r="O44">
        <f t="shared" si="3"/>
        <v>57.081122838661159</v>
      </c>
      <c r="P44">
        <f t="shared" si="4"/>
        <v>-861834844.97352016</v>
      </c>
      <c r="Q44">
        <f t="shared" si="5"/>
        <v>2.4730904815707735E-2</v>
      </c>
    </row>
    <row r="45" spans="1:17" x14ac:dyDescent="0.3">
      <c r="A45" t="s">
        <v>125</v>
      </c>
      <c r="B45" t="s">
        <v>40</v>
      </c>
      <c r="C45" t="s">
        <v>126</v>
      </c>
      <c r="D45" t="s">
        <v>127</v>
      </c>
      <c r="E45" t="s">
        <v>16</v>
      </c>
      <c r="F45">
        <v>2010</v>
      </c>
      <c r="G45">
        <v>55709</v>
      </c>
      <c r="H45">
        <v>6945436474.5100002</v>
      </c>
      <c r="I45">
        <v>48161163749.489998</v>
      </c>
      <c r="J45" s="1">
        <v>174192907964.95001</v>
      </c>
      <c r="K45">
        <v>-1.45</v>
      </c>
      <c r="L45">
        <f t="shared" si="0"/>
        <v>124673.5083112244</v>
      </c>
      <c r="M45">
        <f t="shared" si="1"/>
        <v>864513.16213699756</v>
      </c>
      <c r="N45">
        <f t="shared" si="2"/>
        <v>15</v>
      </c>
      <c r="O45">
        <f t="shared" si="3"/>
        <v>693.42170108737139</v>
      </c>
      <c r="P45">
        <f t="shared" si="4"/>
        <v>-100708828.880395</v>
      </c>
      <c r="Q45">
        <f t="shared" si="5"/>
        <v>0.276481771342727</v>
      </c>
    </row>
    <row r="46" spans="1:17" x14ac:dyDescent="0.3">
      <c r="A46" t="s">
        <v>128</v>
      </c>
      <c r="B46" t="s">
        <v>32</v>
      </c>
      <c r="C46" t="s">
        <v>19</v>
      </c>
      <c r="D46" t="s">
        <v>129</v>
      </c>
      <c r="E46" t="s">
        <v>21</v>
      </c>
      <c r="F46">
        <v>1990</v>
      </c>
      <c r="G46">
        <v>96925</v>
      </c>
      <c r="H46">
        <v>10086792357.73</v>
      </c>
      <c r="I46">
        <v>608711580.01999998</v>
      </c>
      <c r="J46" s="1">
        <v>257043345630.98999</v>
      </c>
      <c r="K46">
        <v>-4.8</v>
      </c>
      <c r="L46">
        <f t="shared" si="0"/>
        <v>104068.01503977302</v>
      </c>
      <c r="M46">
        <f t="shared" si="1"/>
        <v>6280.2329638380188</v>
      </c>
      <c r="N46">
        <f t="shared" si="2"/>
        <v>35</v>
      </c>
      <c r="O46">
        <f t="shared" si="3"/>
        <v>6.0347388786437612</v>
      </c>
      <c r="P46">
        <f t="shared" si="4"/>
        <v>-484166033.17104</v>
      </c>
      <c r="Q46">
        <f t="shared" si="5"/>
        <v>2.368128140122573E-3</v>
      </c>
    </row>
    <row r="47" spans="1:17" x14ac:dyDescent="0.3">
      <c r="A47" t="s">
        <v>130</v>
      </c>
      <c r="B47" t="s">
        <v>27</v>
      </c>
      <c r="C47" t="s">
        <v>61</v>
      </c>
      <c r="D47" t="s">
        <v>131</v>
      </c>
      <c r="E47" t="s">
        <v>21</v>
      </c>
      <c r="F47">
        <v>1982</v>
      </c>
      <c r="G47">
        <v>56761</v>
      </c>
      <c r="H47">
        <v>1832000346.9000001</v>
      </c>
      <c r="I47">
        <v>48493971456.559998</v>
      </c>
      <c r="J47" s="1">
        <v>391848141069.29999</v>
      </c>
      <c r="K47">
        <v>16.899999999999999</v>
      </c>
      <c r="L47">
        <f t="shared" si="0"/>
        <v>32275.688358203697</v>
      </c>
      <c r="M47">
        <f t="shared" si="1"/>
        <v>854353.71921847749</v>
      </c>
      <c r="N47">
        <f t="shared" si="2"/>
        <v>43</v>
      </c>
      <c r="O47">
        <f t="shared" si="3"/>
        <v>2647.0503424641024</v>
      </c>
      <c r="P47">
        <f t="shared" si="4"/>
        <v>309608058.6261</v>
      </c>
      <c r="Q47">
        <f t="shared" si="5"/>
        <v>0.12375705375104391</v>
      </c>
    </row>
    <row r="48" spans="1:17" x14ac:dyDescent="0.3">
      <c r="A48" t="s">
        <v>132</v>
      </c>
      <c r="B48" t="s">
        <v>32</v>
      </c>
      <c r="C48" t="s">
        <v>266</v>
      </c>
      <c r="D48" t="s">
        <v>133</v>
      </c>
      <c r="E48" t="s">
        <v>66</v>
      </c>
      <c r="F48">
        <v>2017</v>
      </c>
      <c r="G48">
        <v>31124</v>
      </c>
      <c r="H48">
        <v>9453351645.9899998</v>
      </c>
      <c r="I48">
        <v>2158952437.6199999</v>
      </c>
      <c r="J48" s="1">
        <v>198331736882.39999</v>
      </c>
      <c r="K48">
        <v>-7.59</v>
      </c>
      <c r="L48">
        <f t="shared" si="0"/>
        <v>303731.89969123504</v>
      </c>
      <c r="M48">
        <f t="shared" si="1"/>
        <v>69366.162370517923</v>
      </c>
      <c r="N48">
        <f t="shared" si="2"/>
        <v>8</v>
      </c>
      <c r="O48">
        <f t="shared" si="3"/>
        <v>22.837957567523706</v>
      </c>
      <c r="P48">
        <f t="shared" si="4"/>
        <v>-717509389.93064094</v>
      </c>
      <c r="Q48">
        <f t="shared" si="5"/>
        <v>1.0885562096903039E-2</v>
      </c>
    </row>
    <row r="49" spans="1:17" x14ac:dyDescent="0.3">
      <c r="A49" t="s">
        <v>134</v>
      </c>
      <c r="B49" t="s">
        <v>23</v>
      </c>
      <c r="C49" t="s">
        <v>19</v>
      </c>
      <c r="D49" t="s">
        <v>135</v>
      </c>
      <c r="E49" t="s">
        <v>21</v>
      </c>
      <c r="F49">
        <v>1982</v>
      </c>
      <c r="G49">
        <v>70413</v>
      </c>
      <c r="H49">
        <v>68303847273.900002</v>
      </c>
      <c r="I49">
        <v>44557264541.790001</v>
      </c>
      <c r="J49" s="1">
        <v>311081141443.90997</v>
      </c>
      <c r="K49">
        <v>5.74</v>
      </c>
      <c r="L49">
        <f t="shared" si="0"/>
        <v>970045.97551446466</v>
      </c>
      <c r="M49">
        <f t="shared" si="1"/>
        <v>632798.83745600958</v>
      </c>
      <c r="N49">
        <f t="shared" si="2"/>
        <v>43</v>
      </c>
      <c r="O49">
        <f t="shared" si="3"/>
        <v>65.233901632384402</v>
      </c>
      <c r="P49">
        <f t="shared" si="4"/>
        <v>3920640833.5218601</v>
      </c>
      <c r="Q49">
        <f t="shared" si="5"/>
        <v>0.14323357672848186</v>
      </c>
    </row>
    <row r="50" spans="1:17" x14ac:dyDescent="0.3">
      <c r="A50" t="s">
        <v>136</v>
      </c>
      <c r="B50" t="s">
        <v>23</v>
      </c>
      <c r="C50" t="s">
        <v>41</v>
      </c>
      <c r="D50" t="s">
        <v>137</v>
      </c>
      <c r="E50" t="s">
        <v>43</v>
      </c>
      <c r="F50">
        <v>1963</v>
      </c>
      <c r="G50">
        <v>53106</v>
      </c>
      <c r="H50">
        <v>7128152959.54</v>
      </c>
      <c r="I50">
        <v>26385527753.209999</v>
      </c>
      <c r="J50" s="1">
        <v>431195618002.5</v>
      </c>
      <c r="K50">
        <v>2.31</v>
      </c>
      <c r="L50">
        <f t="shared" si="0"/>
        <v>134225.00206266713</v>
      </c>
      <c r="M50">
        <f t="shared" si="1"/>
        <v>496846.45338022069</v>
      </c>
      <c r="N50">
        <f t="shared" si="2"/>
        <v>62</v>
      </c>
      <c r="O50">
        <f t="shared" si="3"/>
        <v>370.15939336566555</v>
      </c>
      <c r="P50">
        <f t="shared" si="4"/>
        <v>164660333.365374</v>
      </c>
      <c r="Q50">
        <f t="shared" si="5"/>
        <v>6.1191548920279192E-2</v>
      </c>
    </row>
    <row r="51" spans="1:17" x14ac:dyDescent="0.3">
      <c r="A51" t="s">
        <v>138</v>
      </c>
      <c r="B51" t="s">
        <v>13</v>
      </c>
      <c r="C51" t="s">
        <v>126</v>
      </c>
      <c r="D51" t="s">
        <v>139</v>
      </c>
      <c r="E51" t="s">
        <v>30</v>
      </c>
      <c r="F51">
        <v>1970</v>
      </c>
      <c r="G51">
        <v>95385</v>
      </c>
      <c r="H51">
        <v>31904373273.07</v>
      </c>
      <c r="I51">
        <v>49648246841.169998</v>
      </c>
      <c r="J51" s="1">
        <v>474765359766.46002</v>
      </c>
      <c r="K51">
        <v>19.47</v>
      </c>
      <c r="L51">
        <f t="shared" si="0"/>
        <v>334479.98399192747</v>
      </c>
      <c r="M51">
        <f t="shared" si="1"/>
        <v>520503.71485212556</v>
      </c>
      <c r="N51">
        <f t="shared" si="2"/>
        <v>55</v>
      </c>
      <c r="O51">
        <f t="shared" si="3"/>
        <v>155.61580356470233</v>
      </c>
      <c r="P51">
        <f t="shared" si="4"/>
        <v>6211781476.2667284</v>
      </c>
      <c r="Q51">
        <f t="shared" si="5"/>
        <v>0.10457428247417266</v>
      </c>
    </row>
    <row r="52" spans="1:17" x14ac:dyDescent="0.3">
      <c r="A52" t="s">
        <v>140</v>
      </c>
      <c r="B52" t="s">
        <v>27</v>
      </c>
      <c r="C52" t="s">
        <v>14</v>
      </c>
      <c r="D52" t="s">
        <v>141</v>
      </c>
      <c r="E52" t="s">
        <v>21</v>
      </c>
      <c r="F52">
        <v>1997</v>
      </c>
      <c r="G52">
        <v>15438</v>
      </c>
      <c r="H52">
        <v>84489082343.839996</v>
      </c>
      <c r="I52">
        <v>3690754440.21</v>
      </c>
      <c r="J52" s="1">
        <v>73622033116.429993</v>
      </c>
      <c r="K52">
        <v>-6.64</v>
      </c>
      <c r="L52">
        <f t="shared" si="0"/>
        <v>5472799.7372613028</v>
      </c>
      <c r="M52">
        <f t="shared" si="1"/>
        <v>239069.4675612126</v>
      </c>
      <c r="N52">
        <f t="shared" si="2"/>
        <v>28</v>
      </c>
      <c r="O52">
        <f t="shared" si="3"/>
        <v>4.3683211343093591</v>
      </c>
      <c r="P52">
        <f t="shared" si="4"/>
        <v>-5610075067.6309757</v>
      </c>
      <c r="Q52">
        <f t="shared" si="5"/>
        <v>5.0131112711506283E-2</v>
      </c>
    </row>
    <row r="53" spans="1:17" x14ac:dyDescent="0.3">
      <c r="A53" t="s">
        <v>142</v>
      </c>
      <c r="B53" t="s">
        <v>45</v>
      </c>
      <c r="C53" t="s">
        <v>41</v>
      </c>
      <c r="D53" t="s">
        <v>143</v>
      </c>
      <c r="E53" t="s">
        <v>66</v>
      </c>
      <c r="F53">
        <v>1969</v>
      </c>
      <c r="G53">
        <v>68127</v>
      </c>
      <c r="H53">
        <v>2336960854.23</v>
      </c>
      <c r="I53">
        <v>27693160365.779999</v>
      </c>
      <c r="J53" s="1">
        <v>463301153818.22998</v>
      </c>
      <c r="K53">
        <v>1.94</v>
      </c>
      <c r="L53">
        <f t="shared" si="0"/>
        <v>34303.005478444669</v>
      </c>
      <c r="M53">
        <f t="shared" si="1"/>
        <v>406493.17254216387</v>
      </c>
      <c r="N53">
        <f t="shared" si="2"/>
        <v>56</v>
      </c>
      <c r="O53">
        <f t="shared" si="3"/>
        <v>1185.0074559723234</v>
      </c>
      <c r="P53">
        <f t="shared" si="4"/>
        <v>45337040.572062001</v>
      </c>
      <c r="Q53">
        <f t="shared" si="5"/>
        <v>5.9773562266251211E-2</v>
      </c>
    </row>
    <row r="54" spans="1:17" x14ac:dyDescent="0.3">
      <c r="A54" t="s">
        <v>144</v>
      </c>
      <c r="B54" t="s">
        <v>64</v>
      </c>
      <c r="C54" t="s">
        <v>41</v>
      </c>
      <c r="D54" t="s">
        <v>145</v>
      </c>
      <c r="E54" t="s">
        <v>16</v>
      </c>
      <c r="F54">
        <v>1957</v>
      </c>
      <c r="G54">
        <v>92872</v>
      </c>
      <c r="H54">
        <v>81448703574.070007</v>
      </c>
      <c r="I54">
        <v>48465157478.419998</v>
      </c>
      <c r="J54" s="1">
        <v>246108934910.45999</v>
      </c>
      <c r="K54">
        <v>19.079999999999998</v>
      </c>
      <c r="L54">
        <f t="shared" si="0"/>
        <v>876999.56471347669</v>
      </c>
      <c r="M54">
        <f t="shared" si="1"/>
        <v>521848.96931712463</v>
      </c>
      <c r="N54">
        <f t="shared" si="2"/>
        <v>68</v>
      </c>
      <c r="O54">
        <f t="shared" si="3"/>
        <v>59.503902888209204</v>
      </c>
      <c r="P54">
        <f t="shared" si="4"/>
        <v>15540412641.932554</v>
      </c>
      <c r="Q54">
        <f t="shared" si="5"/>
        <v>0.19692563171691724</v>
      </c>
    </row>
    <row r="55" spans="1:17" x14ac:dyDescent="0.3">
      <c r="A55" t="s">
        <v>146</v>
      </c>
      <c r="B55" t="s">
        <v>51</v>
      </c>
      <c r="C55" t="s">
        <v>28</v>
      </c>
      <c r="D55" t="s">
        <v>147</v>
      </c>
      <c r="E55" t="s">
        <v>66</v>
      </c>
      <c r="F55">
        <v>1956</v>
      </c>
      <c r="G55">
        <v>80235</v>
      </c>
      <c r="H55">
        <v>28192658929.59</v>
      </c>
      <c r="I55">
        <v>26155369110.66</v>
      </c>
      <c r="J55" s="1">
        <v>129196369710.64999</v>
      </c>
      <c r="K55">
        <v>15.97</v>
      </c>
      <c r="L55">
        <f t="shared" si="0"/>
        <v>351376.06941596558</v>
      </c>
      <c r="M55">
        <f t="shared" si="1"/>
        <v>325984.53431370348</v>
      </c>
      <c r="N55">
        <f t="shared" si="2"/>
        <v>69</v>
      </c>
      <c r="O55">
        <f t="shared" si="3"/>
        <v>92.773686852247423</v>
      </c>
      <c r="P55">
        <f t="shared" si="4"/>
        <v>4502367631.0555229</v>
      </c>
      <c r="Q55">
        <f t="shared" si="5"/>
        <v>0.20244662577778255</v>
      </c>
    </row>
    <row r="56" spans="1:17" x14ac:dyDescent="0.3">
      <c r="A56" t="s">
        <v>148</v>
      </c>
      <c r="B56" t="s">
        <v>27</v>
      </c>
      <c r="C56" t="s">
        <v>19</v>
      </c>
      <c r="D56" t="s">
        <v>149</v>
      </c>
      <c r="E56" t="s">
        <v>30</v>
      </c>
      <c r="F56">
        <v>2016</v>
      </c>
      <c r="G56">
        <v>19608</v>
      </c>
      <c r="H56">
        <v>11825301113.889999</v>
      </c>
      <c r="I56">
        <v>31470302508.119999</v>
      </c>
      <c r="J56" s="1">
        <v>229621964543.51001</v>
      </c>
      <c r="K56">
        <v>14.51</v>
      </c>
      <c r="L56">
        <f t="shared" si="0"/>
        <v>603085.53212413297</v>
      </c>
      <c r="M56">
        <f t="shared" si="1"/>
        <v>1604972.588133415</v>
      </c>
      <c r="N56">
        <f t="shared" si="2"/>
        <v>9</v>
      </c>
      <c r="O56">
        <f t="shared" si="3"/>
        <v>266.12685973091186</v>
      </c>
      <c r="P56">
        <f t="shared" si="4"/>
        <v>1715851191.6254389</v>
      </c>
      <c r="Q56">
        <f t="shared" si="5"/>
        <v>0.13705266641491884</v>
      </c>
    </row>
    <row r="57" spans="1:17" x14ac:dyDescent="0.3">
      <c r="A57" t="s">
        <v>150</v>
      </c>
      <c r="B57" t="s">
        <v>64</v>
      </c>
      <c r="C57" t="s">
        <v>81</v>
      </c>
      <c r="D57" t="s">
        <v>151</v>
      </c>
      <c r="E57" t="s">
        <v>21</v>
      </c>
      <c r="F57">
        <v>1966</v>
      </c>
      <c r="G57">
        <v>3151</v>
      </c>
      <c r="H57">
        <v>69676749164.759995</v>
      </c>
      <c r="I57">
        <v>34787738700.540001</v>
      </c>
      <c r="J57" s="1">
        <v>490018284385.21002</v>
      </c>
      <c r="K57">
        <v>-2.2599999999999998</v>
      </c>
      <c r="L57">
        <f t="shared" si="0"/>
        <v>22112583.041815296</v>
      </c>
      <c r="M57">
        <f t="shared" si="1"/>
        <v>11040221.73930181</v>
      </c>
      <c r="N57">
        <f t="shared" si="2"/>
        <v>59</v>
      </c>
      <c r="O57">
        <f t="shared" si="3"/>
        <v>49.927327433545642</v>
      </c>
      <c r="P57">
        <f t="shared" si="4"/>
        <v>-1574694531.1235757</v>
      </c>
      <c r="Q57">
        <f t="shared" si="5"/>
        <v>7.0992736004097529E-2</v>
      </c>
    </row>
    <row r="58" spans="1:17" x14ac:dyDescent="0.3">
      <c r="A58" t="s">
        <v>152</v>
      </c>
      <c r="B58" t="s">
        <v>45</v>
      </c>
      <c r="C58" t="s">
        <v>19</v>
      </c>
      <c r="D58" t="s">
        <v>153</v>
      </c>
      <c r="E58" t="s">
        <v>53</v>
      </c>
      <c r="F58">
        <v>1982</v>
      </c>
      <c r="G58">
        <v>48847</v>
      </c>
      <c r="H58">
        <v>62897995249.519997</v>
      </c>
      <c r="I58">
        <v>22727598697.32</v>
      </c>
      <c r="J58" s="1">
        <v>246359785187.04001</v>
      </c>
      <c r="K58">
        <v>-4.87</v>
      </c>
      <c r="L58">
        <f t="shared" si="0"/>
        <v>1287653.1874940118</v>
      </c>
      <c r="M58">
        <f t="shared" si="1"/>
        <v>465281.36215775792</v>
      </c>
      <c r="N58">
        <f t="shared" si="2"/>
        <v>43</v>
      </c>
      <c r="O58">
        <f t="shared" si="3"/>
        <v>36.134058974627564</v>
      </c>
      <c r="P58">
        <f t="shared" si="4"/>
        <v>-3063132368.6516237</v>
      </c>
      <c r="Q58">
        <f t="shared" si="5"/>
        <v>9.2253687752101549E-2</v>
      </c>
    </row>
    <row r="59" spans="1:17" x14ac:dyDescent="0.3">
      <c r="A59" t="s">
        <v>154</v>
      </c>
      <c r="B59" t="s">
        <v>23</v>
      </c>
      <c r="C59" t="s">
        <v>74</v>
      </c>
      <c r="D59" t="s">
        <v>155</v>
      </c>
      <c r="E59" t="s">
        <v>30</v>
      </c>
      <c r="F59">
        <v>1997</v>
      </c>
      <c r="G59">
        <v>87242</v>
      </c>
      <c r="H59">
        <v>87748426632.570007</v>
      </c>
      <c r="I59">
        <v>31378276446.119999</v>
      </c>
      <c r="J59" s="1">
        <v>164442929982.73001</v>
      </c>
      <c r="K59">
        <v>10.06</v>
      </c>
      <c r="L59">
        <f t="shared" si="0"/>
        <v>1005804.8489554344</v>
      </c>
      <c r="M59">
        <f t="shared" si="1"/>
        <v>359669.38454093214</v>
      </c>
      <c r="N59">
        <f t="shared" si="2"/>
        <v>28</v>
      </c>
      <c r="O59">
        <f t="shared" si="3"/>
        <v>35.759360766103093</v>
      </c>
      <c r="P59">
        <f t="shared" si="4"/>
        <v>8827491719.2365437</v>
      </c>
      <c r="Q59">
        <f t="shared" si="5"/>
        <v>0.19081560058200972</v>
      </c>
    </row>
    <row r="60" spans="1:17" x14ac:dyDescent="0.3">
      <c r="A60" t="s">
        <v>156</v>
      </c>
      <c r="B60" t="s">
        <v>64</v>
      </c>
      <c r="C60" t="s">
        <v>126</v>
      </c>
      <c r="D60" t="s">
        <v>157</v>
      </c>
      <c r="E60" t="s">
        <v>25</v>
      </c>
      <c r="F60">
        <v>2008</v>
      </c>
      <c r="G60">
        <v>87335</v>
      </c>
      <c r="H60">
        <v>73509753669.949997</v>
      </c>
      <c r="I60">
        <v>29216131281.84</v>
      </c>
      <c r="J60" s="1">
        <v>316737087072.92999</v>
      </c>
      <c r="K60">
        <v>17.88</v>
      </c>
      <c r="L60">
        <f t="shared" si="0"/>
        <v>841698.67372702807</v>
      </c>
      <c r="M60">
        <f t="shared" si="1"/>
        <v>334529.47022201866</v>
      </c>
      <c r="N60">
        <f t="shared" si="2"/>
        <v>17</v>
      </c>
      <c r="O60">
        <f t="shared" si="3"/>
        <v>39.744564256080814</v>
      </c>
      <c r="P60">
        <f t="shared" si="4"/>
        <v>13143543956.187059</v>
      </c>
      <c r="Q60">
        <f t="shared" si="5"/>
        <v>9.2240954641073875E-2</v>
      </c>
    </row>
    <row r="61" spans="1:17" x14ac:dyDescent="0.3">
      <c r="A61" t="s">
        <v>158</v>
      </c>
      <c r="B61" t="s">
        <v>35</v>
      </c>
      <c r="C61" t="s">
        <v>19</v>
      </c>
      <c r="D61" t="s">
        <v>159</v>
      </c>
      <c r="E61" t="s">
        <v>43</v>
      </c>
      <c r="F61">
        <v>1971</v>
      </c>
      <c r="G61">
        <v>54121</v>
      </c>
      <c r="H61">
        <v>80350058229.179993</v>
      </c>
      <c r="I61">
        <v>45057999366.540001</v>
      </c>
      <c r="J61" s="1">
        <v>120148794827.22</v>
      </c>
      <c r="K61">
        <v>6.7</v>
      </c>
      <c r="L61">
        <f t="shared" si="0"/>
        <v>1484637.3538770531</v>
      </c>
      <c r="M61">
        <f t="shared" si="1"/>
        <v>832541.88515622402</v>
      </c>
      <c r="N61">
        <f t="shared" si="2"/>
        <v>54</v>
      </c>
      <c r="O61">
        <f t="shared" si="3"/>
        <v>56.077120987295935</v>
      </c>
      <c r="P61">
        <f t="shared" si="4"/>
        <v>5383453901.3550596</v>
      </c>
      <c r="Q61">
        <f t="shared" si="5"/>
        <v>0.37501832150156533</v>
      </c>
    </row>
    <row r="62" spans="1:17" x14ac:dyDescent="0.3">
      <c r="A62" t="s">
        <v>160</v>
      </c>
      <c r="B62" t="s">
        <v>40</v>
      </c>
      <c r="C62" t="s">
        <v>74</v>
      </c>
      <c r="D62" t="s">
        <v>161</v>
      </c>
      <c r="E62" t="s">
        <v>53</v>
      </c>
      <c r="F62">
        <v>1979</v>
      </c>
      <c r="G62">
        <v>66512</v>
      </c>
      <c r="H62">
        <v>28210636911.400002</v>
      </c>
      <c r="I62">
        <v>2273273570.6900001</v>
      </c>
      <c r="J62" s="1">
        <v>38024077721.519997</v>
      </c>
      <c r="K62">
        <v>7.15</v>
      </c>
      <c r="L62">
        <f t="shared" si="0"/>
        <v>424143.56674585037</v>
      </c>
      <c r="M62">
        <f t="shared" si="1"/>
        <v>34178.397442416404</v>
      </c>
      <c r="N62">
        <f t="shared" si="2"/>
        <v>46</v>
      </c>
      <c r="O62">
        <f t="shared" si="3"/>
        <v>8.0582142750962262</v>
      </c>
      <c r="P62">
        <f t="shared" si="4"/>
        <v>2017060539.1651003</v>
      </c>
      <c r="Q62">
        <f t="shared" si="5"/>
        <v>5.9785107408494083E-2</v>
      </c>
    </row>
    <row r="63" spans="1:17" x14ac:dyDescent="0.3">
      <c r="A63" t="s">
        <v>162</v>
      </c>
      <c r="B63" t="s">
        <v>18</v>
      </c>
      <c r="C63" t="s">
        <v>81</v>
      </c>
      <c r="D63" t="s">
        <v>163</v>
      </c>
      <c r="E63" t="s">
        <v>38</v>
      </c>
      <c r="F63">
        <v>1987</v>
      </c>
      <c r="G63">
        <v>58435</v>
      </c>
      <c r="H63">
        <v>17752179982.529999</v>
      </c>
      <c r="I63">
        <v>14048878516.42</v>
      </c>
      <c r="J63" s="1">
        <v>64526972983.129997</v>
      </c>
      <c r="K63">
        <v>-1.6</v>
      </c>
      <c r="L63">
        <f t="shared" si="0"/>
        <v>303793.6165402584</v>
      </c>
      <c r="M63">
        <f t="shared" si="1"/>
        <v>240418.90162436897</v>
      </c>
      <c r="N63">
        <f t="shared" si="2"/>
        <v>38</v>
      </c>
      <c r="O63">
        <f t="shared" si="3"/>
        <v>79.138891844525943</v>
      </c>
      <c r="P63">
        <f t="shared" si="4"/>
        <v>-284034879.72047997</v>
      </c>
      <c r="Q63">
        <f t="shared" si="5"/>
        <v>0.21772102218545034</v>
      </c>
    </row>
    <row r="64" spans="1:17" x14ac:dyDescent="0.3">
      <c r="A64" t="s">
        <v>164</v>
      </c>
      <c r="B64" t="s">
        <v>27</v>
      </c>
      <c r="C64" t="s">
        <v>46</v>
      </c>
      <c r="D64" t="s">
        <v>165</v>
      </c>
      <c r="E64" t="s">
        <v>53</v>
      </c>
      <c r="F64">
        <v>2000</v>
      </c>
      <c r="G64">
        <v>56279</v>
      </c>
      <c r="H64">
        <v>75063969016.570007</v>
      </c>
      <c r="I64">
        <v>47520623792.339996</v>
      </c>
      <c r="J64" s="1">
        <v>64110114894.989998</v>
      </c>
      <c r="K64">
        <v>13.08</v>
      </c>
      <c r="L64">
        <f t="shared" si="0"/>
        <v>1333782.9210996998</v>
      </c>
      <c r="M64">
        <f t="shared" si="1"/>
        <v>844375.76702393428</v>
      </c>
      <c r="N64">
        <f t="shared" si="2"/>
        <v>25</v>
      </c>
      <c r="O64">
        <f t="shared" si="3"/>
        <v>63.306836042535998</v>
      </c>
      <c r="P64">
        <f t="shared" si="4"/>
        <v>9818367147.3673573</v>
      </c>
      <c r="Q64">
        <f t="shared" si="5"/>
        <v>0.74123441940756185</v>
      </c>
    </row>
    <row r="65" spans="1:17" x14ac:dyDescent="0.3">
      <c r="A65" t="s">
        <v>166</v>
      </c>
      <c r="B65" t="s">
        <v>45</v>
      </c>
      <c r="C65" t="s">
        <v>14</v>
      </c>
      <c r="D65" t="s">
        <v>167</v>
      </c>
      <c r="E65" t="s">
        <v>16</v>
      </c>
      <c r="F65">
        <v>2003</v>
      </c>
      <c r="G65">
        <v>32193</v>
      </c>
      <c r="H65">
        <v>80685405579.330002</v>
      </c>
      <c r="I65">
        <v>44513298930.760002</v>
      </c>
      <c r="J65" s="1">
        <v>76036156486.800003</v>
      </c>
      <c r="K65">
        <v>-4.3899999999999997</v>
      </c>
      <c r="L65">
        <f t="shared" si="0"/>
        <v>2506302.7856779424</v>
      </c>
      <c r="M65">
        <f t="shared" si="1"/>
        <v>1382701.1751237847</v>
      </c>
      <c r="N65">
        <f t="shared" si="2"/>
        <v>22</v>
      </c>
      <c r="O65">
        <f t="shared" si="3"/>
        <v>55.168959753191629</v>
      </c>
      <c r="P65">
        <f t="shared" si="4"/>
        <v>-3542089304.9325867</v>
      </c>
      <c r="Q65">
        <f t="shared" si="5"/>
        <v>0.58542279078095671</v>
      </c>
    </row>
    <row r="66" spans="1:17" x14ac:dyDescent="0.3">
      <c r="A66" t="s">
        <v>168</v>
      </c>
      <c r="B66" t="s">
        <v>13</v>
      </c>
      <c r="C66" t="s">
        <v>28</v>
      </c>
      <c r="D66" t="s">
        <v>169</v>
      </c>
      <c r="E66" t="s">
        <v>53</v>
      </c>
      <c r="F66">
        <v>1957</v>
      </c>
      <c r="G66">
        <v>69778</v>
      </c>
      <c r="H66">
        <v>99050609148.649994</v>
      </c>
      <c r="I66">
        <v>22783381982.529999</v>
      </c>
      <c r="J66" s="1">
        <v>69499703607.440002</v>
      </c>
      <c r="K66">
        <v>-0.28999999999999998</v>
      </c>
      <c r="L66">
        <f t="shared" si="0"/>
        <v>1419510.5785297658</v>
      </c>
      <c r="M66">
        <f t="shared" si="1"/>
        <v>326512.39620697068</v>
      </c>
      <c r="N66">
        <f t="shared" si="2"/>
        <v>68</v>
      </c>
      <c r="O66">
        <f t="shared" si="3"/>
        <v>23.001758574081947</v>
      </c>
      <c r="P66">
        <f t="shared" si="4"/>
        <v>-287246766.53108495</v>
      </c>
      <c r="Q66">
        <f t="shared" si="5"/>
        <v>0.32781984382579465</v>
      </c>
    </row>
    <row r="67" spans="1:17" x14ac:dyDescent="0.3">
      <c r="A67" t="s">
        <v>170</v>
      </c>
      <c r="B67" t="s">
        <v>64</v>
      </c>
      <c r="C67" t="s">
        <v>28</v>
      </c>
      <c r="D67" t="s">
        <v>171</v>
      </c>
      <c r="E67" t="s">
        <v>66</v>
      </c>
      <c r="F67">
        <v>1976</v>
      </c>
      <c r="G67">
        <v>80838</v>
      </c>
      <c r="H67">
        <v>41267641514.370003</v>
      </c>
      <c r="I67">
        <v>31007009757.48</v>
      </c>
      <c r="J67" s="1">
        <v>320473284927.13</v>
      </c>
      <c r="K67">
        <v>2.76</v>
      </c>
      <c r="L67">
        <f t="shared" ref="L67:L101" si="6">H67/G67</f>
        <v>510498.05183663627</v>
      </c>
      <c r="M67">
        <f t="shared" ref="M67:M101" si="7">I67/G67</f>
        <v>383569.7290566318</v>
      </c>
      <c r="N67">
        <f t="shared" ref="N67:N101" si="8">2025-F67</f>
        <v>49</v>
      </c>
      <c r="O67">
        <f t="shared" ref="O67:O101" si="9">(I67/H67)*100</f>
        <v>75.136374698522317</v>
      </c>
      <c r="P67">
        <f t="shared" ref="P67:P101" si="10">H67*(K67/100)</f>
        <v>1138986905.796612</v>
      </c>
      <c r="Q67">
        <f t="shared" ref="Q67:Q101" si="11">I67/J67</f>
        <v>9.6753805124600162E-2</v>
      </c>
    </row>
    <row r="68" spans="1:17" x14ac:dyDescent="0.3">
      <c r="A68" t="s">
        <v>172</v>
      </c>
      <c r="B68" t="s">
        <v>35</v>
      </c>
      <c r="C68" t="s">
        <v>46</v>
      </c>
      <c r="D68" t="s">
        <v>173</v>
      </c>
      <c r="E68" t="s">
        <v>53</v>
      </c>
      <c r="F68">
        <v>1976</v>
      </c>
      <c r="G68">
        <v>39834</v>
      </c>
      <c r="H68">
        <v>37208088398.419998</v>
      </c>
      <c r="I68">
        <v>13869781767.870001</v>
      </c>
      <c r="J68" s="1">
        <v>91021854191.130005</v>
      </c>
      <c r="K68">
        <v>5.23</v>
      </c>
      <c r="L68">
        <f t="shared" si="6"/>
        <v>934078.63630114973</v>
      </c>
      <c r="M68">
        <f t="shared" si="7"/>
        <v>348189.53074935987</v>
      </c>
      <c r="N68">
        <f t="shared" si="8"/>
        <v>49</v>
      </c>
      <c r="O68">
        <f t="shared" si="9"/>
        <v>37.276254612583017</v>
      </c>
      <c r="P68">
        <f t="shared" si="10"/>
        <v>1945983023.2373662</v>
      </c>
      <c r="Q68">
        <f t="shared" si="11"/>
        <v>0.15237858963788939</v>
      </c>
    </row>
    <row r="69" spans="1:17" x14ac:dyDescent="0.3">
      <c r="A69" t="s">
        <v>174</v>
      </c>
      <c r="B69" t="s">
        <v>45</v>
      </c>
      <c r="C69" t="s">
        <v>19</v>
      </c>
      <c r="D69" t="s">
        <v>175</v>
      </c>
      <c r="E69" t="s">
        <v>30</v>
      </c>
      <c r="F69">
        <v>1970</v>
      </c>
      <c r="G69">
        <v>72715</v>
      </c>
      <c r="H69">
        <v>77643531944.589996</v>
      </c>
      <c r="I69">
        <v>9406869865.0300007</v>
      </c>
      <c r="J69" s="1">
        <v>172899074933.60001</v>
      </c>
      <c r="K69">
        <v>-2.73</v>
      </c>
      <c r="L69">
        <f t="shared" si="6"/>
        <v>1067778.751902496</v>
      </c>
      <c r="M69">
        <f t="shared" si="7"/>
        <v>129366.29120580349</v>
      </c>
      <c r="N69">
        <f t="shared" si="8"/>
        <v>55</v>
      </c>
      <c r="O69">
        <f t="shared" si="9"/>
        <v>12.115458466963066</v>
      </c>
      <c r="P69">
        <f t="shared" si="10"/>
        <v>-2119668422.087307</v>
      </c>
      <c r="Q69">
        <f t="shared" si="11"/>
        <v>5.4406710207342668E-2</v>
      </c>
    </row>
    <row r="70" spans="1:17" x14ac:dyDescent="0.3">
      <c r="A70" t="s">
        <v>176</v>
      </c>
      <c r="B70" t="s">
        <v>64</v>
      </c>
      <c r="C70" t="s">
        <v>19</v>
      </c>
      <c r="D70" t="s">
        <v>177</v>
      </c>
      <c r="E70" t="s">
        <v>16</v>
      </c>
      <c r="F70">
        <v>1979</v>
      </c>
      <c r="G70">
        <v>73623</v>
      </c>
      <c r="H70">
        <v>34086945989.900002</v>
      </c>
      <c r="I70">
        <v>23185456548.59</v>
      </c>
      <c r="J70" s="1">
        <v>448404526112.02002</v>
      </c>
      <c r="K70">
        <v>-6.55</v>
      </c>
      <c r="L70">
        <f t="shared" si="6"/>
        <v>462993.16775871674</v>
      </c>
      <c r="M70">
        <f t="shared" si="7"/>
        <v>314921.37713201036</v>
      </c>
      <c r="N70">
        <f t="shared" si="8"/>
        <v>46</v>
      </c>
      <c r="O70">
        <f t="shared" si="9"/>
        <v>68.018579767926042</v>
      </c>
      <c r="P70">
        <f t="shared" si="10"/>
        <v>-2232694962.33845</v>
      </c>
      <c r="Q70">
        <f t="shared" si="11"/>
        <v>5.1706562263374278E-2</v>
      </c>
    </row>
    <row r="71" spans="1:17" x14ac:dyDescent="0.3">
      <c r="A71" t="s">
        <v>178</v>
      </c>
      <c r="B71" t="s">
        <v>64</v>
      </c>
      <c r="C71" t="s">
        <v>28</v>
      </c>
      <c r="D71" t="s">
        <v>179</v>
      </c>
      <c r="E71" t="s">
        <v>43</v>
      </c>
      <c r="F71">
        <v>1977</v>
      </c>
      <c r="G71">
        <v>94576</v>
      </c>
      <c r="H71">
        <v>93076424987.100006</v>
      </c>
      <c r="I71">
        <v>17668258049.07</v>
      </c>
      <c r="J71" s="1">
        <v>237033423967.41</v>
      </c>
      <c r="K71">
        <v>8.32</v>
      </c>
      <c r="L71">
        <f t="shared" si="6"/>
        <v>984144.23307287262</v>
      </c>
      <c r="M71">
        <f t="shared" si="7"/>
        <v>186815.4505273008</v>
      </c>
      <c r="N71">
        <f t="shared" si="8"/>
        <v>48</v>
      </c>
      <c r="O71">
        <f t="shared" si="9"/>
        <v>18.982527585818584</v>
      </c>
      <c r="P71">
        <f t="shared" si="10"/>
        <v>7743958558.9267206</v>
      </c>
      <c r="Q71">
        <f t="shared" si="11"/>
        <v>7.4539099816991333E-2</v>
      </c>
    </row>
    <row r="72" spans="1:17" x14ac:dyDescent="0.3">
      <c r="A72" t="s">
        <v>180</v>
      </c>
      <c r="B72" t="s">
        <v>32</v>
      </c>
      <c r="C72" t="s">
        <v>266</v>
      </c>
      <c r="D72" t="s">
        <v>181</v>
      </c>
      <c r="E72" t="s">
        <v>25</v>
      </c>
      <c r="F72">
        <v>2013</v>
      </c>
      <c r="G72">
        <v>17119</v>
      </c>
      <c r="H72">
        <v>85842691056.779999</v>
      </c>
      <c r="I72">
        <v>29183221936.43</v>
      </c>
      <c r="J72" s="1">
        <v>333812113486.65997</v>
      </c>
      <c r="K72">
        <v>-1.34</v>
      </c>
      <c r="L72">
        <f t="shared" si="6"/>
        <v>5014468.7806986384</v>
      </c>
      <c r="M72">
        <f t="shared" si="7"/>
        <v>1704727.0247345055</v>
      </c>
      <c r="N72">
        <f t="shared" si="8"/>
        <v>12</v>
      </c>
      <c r="O72">
        <f t="shared" si="9"/>
        <v>33.996163886715735</v>
      </c>
      <c r="P72">
        <f t="shared" si="10"/>
        <v>-1150292060.160852</v>
      </c>
      <c r="Q72">
        <f t="shared" si="11"/>
        <v>8.7424095044400602E-2</v>
      </c>
    </row>
    <row r="73" spans="1:17" x14ac:dyDescent="0.3">
      <c r="A73" t="s">
        <v>182</v>
      </c>
      <c r="B73" t="s">
        <v>18</v>
      </c>
      <c r="C73" t="s">
        <v>266</v>
      </c>
      <c r="D73" t="s">
        <v>183</v>
      </c>
      <c r="E73" t="s">
        <v>30</v>
      </c>
      <c r="F73">
        <v>2018</v>
      </c>
      <c r="G73">
        <v>83713</v>
      </c>
      <c r="H73">
        <v>42905112797.230003</v>
      </c>
      <c r="I73">
        <v>3887654113.6100001</v>
      </c>
      <c r="J73" s="1">
        <v>86242703613.690002</v>
      </c>
      <c r="K73">
        <v>7.44</v>
      </c>
      <c r="L73">
        <f t="shared" si="6"/>
        <v>512526.28381768666</v>
      </c>
      <c r="M73">
        <f t="shared" si="7"/>
        <v>46440.267504569187</v>
      </c>
      <c r="N73">
        <f t="shared" si="8"/>
        <v>7</v>
      </c>
      <c r="O73">
        <f t="shared" si="9"/>
        <v>9.0610509101399934</v>
      </c>
      <c r="P73">
        <f t="shared" si="10"/>
        <v>3192140392.1139126</v>
      </c>
      <c r="Q73">
        <f t="shared" si="11"/>
        <v>4.50780640067142E-2</v>
      </c>
    </row>
    <row r="74" spans="1:17" x14ac:dyDescent="0.3">
      <c r="A74" t="s">
        <v>184</v>
      </c>
      <c r="B74" t="s">
        <v>64</v>
      </c>
      <c r="C74" t="s">
        <v>74</v>
      </c>
      <c r="D74" t="s">
        <v>185</v>
      </c>
      <c r="E74" t="s">
        <v>38</v>
      </c>
      <c r="F74">
        <v>2010</v>
      </c>
      <c r="G74">
        <v>91894</v>
      </c>
      <c r="H74">
        <v>75089598068.470001</v>
      </c>
      <c r="I74">
        <v>48719765988.5</v>
      </c>
      <c r="J74" s="1">
        <v>96225280502.449997</v>
      </c>
      <c r="K74">
        <v>-5.37</v>
      </c>
      <c r="L74">
        <f t="shared" si="6"/>
        <v>817132.76240527129</v>
      </c>
      <c r="M74">
        <f t="shared" si="7"/>
        <v>530173.5258939648</v>
      </c>
      <c r="N74">
        <f t="shared" si="8"/>
        <v>15</v>
      </c>
      <c r="O74">
        <f t="shared" si="9"/>
        <v>64.882177081405032</v>
      </c>
      <c r="P74">
        <f t="shared" si="10"/>
        <v>-4032311416.2768388</v>
      </c>
      <c r="Q74">
        <f t="shared" si="11"/>
        <v>0.5063094202906433</v>
      </c>
    </row>
    <row r="75" spans="1:17" x14ac:dyDescent="0.3">
      <c r="A75" t="s">
        <v>186</v>
      </c>
      <c r="B75" t="s">
        <v>40</v>
      </c>
      <c r="C75" t="s">
        <v>61</v>
      </c>
      <c r="D75" t="s">
        <v>187</v>
      </c>
      <c r="E75" t="s">
        <v>38</v>
      </c>
      <c r="F75">
        <v>1997</v>
      </c>
      <c r="G75">
        <v>86772</v>
      </c>
      <c r="H75">
        <v>75456741979.729996</v>
      </c>
      <c r="I75">
        <v>49310551013.239998</v>
      </c>
      <c r="J75" s="1">
        <v>20530221271.610001</v>
      </c>
      <c r="K75">
        <v>4.43</v>
      </c>
      <c r="L75">
        <f t="shared" si="6"/>
        <v>869597.81933953345</v>
      </c>
      <c r="M75">
        <f t="shared" si="7"/>
        <v>568277.22091504175</v>
      </c>
      <c r="N75">
        <f t="shared" si="8"/>
        <v>28</v>
      </c>
      <c r="O75">
        <f t="shared" si="9"/>
        <v>65.349430308674513</v>
      </c>
      <c r="P75">
        <f t="shared" si="10"/>
        <v>3342733669.7020388</v>
      </c>
      <c r="Q75">
        <f t="shared" si="11"/>
        <v>2.4018519021725582</v>
      </c>
    </row>
    <row r="76" spans="1:17" x14ac:dyDescent="0.3">
      <c r="A76" t="s">
        <v>188</v>
      </c>
      <c r="B76" t="s">
        <v>51</v>
      </c>
      <c r="C76" t="s">
        <v>266</v>
      </c>
      <c r="D76" t="s">
        <v>189</v>
      </c>
      <c r="E76" t="s">
        <v>43</v>
      </c>
      <c r="F76">
        <v>1968</v>
      </c>
      <c r="G76">
        <v>73947</v>
      </c>
      <c r="H76">
        <v>10321355644.9</v>
      </c>
      <c r="I76">
        <v>34908387539.269997</v>
      </c>
      <c r="J76" s="1">
        <v>84550638029.779999</v>
      </c>
      <c r="K76">
        <v>5.98</v>
      </c>
      <c r="L76">
        <f t="shared" si="6"/>
        <v>139577.7468308383</v>
      </c>
      <c r="M76">
        <f t="shared" si="7"/>
        <v>472073.07313711167</v>
      </c>
      <c r="N76">
        <f t="shared" si="8"/>
        <v>57</v>
      </c>
      <c r="O76">
        <f t="shared" si="9"/>
        <v>338.21514092016554</v>
      </c>
      <c r="P76">
        <f t="shared" si="10"/>
        <v>617217067.56502008</v>
      </c>
      <c r="Q76">
        <f t="shared" si="11"/>
        <v>0.41286959333145118</v>
      </c>
    </row>
    <row r="77" spans="1:17" x14ac:dyDescent="0.3">
      <c r="A77" t="s">
        <v>190</v>
      </c>
      <c r="B77" t="s">
        <v>32</v>
      </c>
      <c r="C77" t="s">
        <v>81</v>
      </c>
      <c r="D77" t="s">
        <v>191</v>
      </c>
      <c r="E77" t="s">
        <v>38</v>
      </c>
      <c r="F77">
        <v>1953</v>
      </c>
      <c r="G77">
        <v>82850</v>
      </c>
      <c r="H77">
        <v>90256265138.889999</v>
      </c>
      <c r="I77">
        <v>26805282220.84</v>
      </c>
      <c r="J77" s="1">
        <v>139367310482.07999</v>
      </c>
      <c r="K77">
        <v>-8.4499999999999993</v>
      </c>
      <c r="L77">
        <f t="shared" si="6"/>
        <v>1089393.6649232348</v>
      </c>
      <c r="M77">
        <f t="shared" si="7"/>
        <v>323539.91817549791</v>
      </c>
      <c r="N77">
        <f t="shared" si="8"/>
        <v>72</v>
      </c>
      <c r="O77">
        <f t="shared" si="9"/>
        <v>29.699082030029654</v>
      </c>
      <c r="P77">
        <f t="shared" si="10"/>
        <v>-7626654404.2362041</v>
      </c>
      <c r="Q77">
        <f t="shared" si="11"/>
        <v>0.19233550628277823</v>
      </c>
    </row>
    <row r="78" spans="1:17" x14ac:dyDescent="0.3">
      <c r="A78" t="s">
        <v>192</v>
      </c>
      <c r="B78" t="s">
        <v>64</v>
      </c>
      <c r="C78" t="s">
        <v>126</v>
      </c>
      <c r="D78" t="s">
        <v>193</v>
      </c>
      <c r="E78" t="s">
        <v>30</v>
      </c>
      <c r="F78">
        <v>1984</v>
      </c>
      <c r="G78">
        <v>79734</v>
      </c>
      <c r="H78">
        <v>50530184721.059998</v>
      </c>
      <c r="I78">
        <v>15477071286.700001</v>
      </c>
      <c r="J78" s="1">
        <v>88587541089.949997</v>
      </c>
      <c r="K78">
        <v>0.1</v>
      </c>
      <c r="L78">
        <f t="shared" si="6"/>
        <v>633734.47614643688</v>
      </c>
      <c r="M78">
        <f t="shared" si="7"/>
        <v>194108.80285323702</v>
      </c>
      <c r="N78">
        <f t="shared" si="8"/>
        <v>41</v>
      </c>
      <c r="O78">
        <f t="shared" si="9"/>
        <v>30.629358218533202</v>
      </c>
      <c r="P78">
        <f t="shared" si="10"/>
        <v>50530184.72106</v>
      </c>
      <c r="Q78">
        <f t="shared" si="11"/>
        <v>0.17470934508708053</v>
      </c>
    </row>
    <row r="79" spans="1:17" x14ac:dyDescent="0.3">
      <c r="A79" t="s">
        <v>194</v>
      </c>
      <c r="B79" t="s">
        <v>18</v>
      </c>
      <c r="C79" t="s">
        <v>28</v>
      </c>
      <c r="D79" t="s">
        <v>195</v>
      </c>
      <c r="E79" t="s">
        <v>25</v>
      </c>
      <c r="F79">
        <v>2013</v>
      </c>
      <c r="G79">
        <v>28351</v>
      </c>
      <c r="H79">
        <v>82647482036.110001</v>
      </c>
      <c r="I79">
        <v>40689937190.330002</v>
      </c>
      <c r="J79" s="1">
        <v>44442396625.150002</v>
      </c>
      <c r="K79">
        <v>-5.97</v>
      </c>
      <c r="L79">
        <f t="shared" si="6"/>
        <v>2915152.2710348843</v>
      </c>
      <c r="M79">
        <f t="shared" si="7"/>
        <v>1435220.5280353427</v>
      </c>
      <c r="N79">
        <f t="shared" si="8"/>
        <v>12</v>
      </c>
      <c r="O79">
        <f t="shared" si="9"/>
        <v>49.233123850708388</v>
      </c>
      <c r="P79">
        <f t="shared" si="10"/>
        <v>-4934054677.5557671</v>
      </c>
      <c r="Q79">
        <f t="shared" si="11"/>
        <v>0.91556577233063807</v>
      </c>
    </row>
    <row r="80" spans="1:17" x14ac:dyDescent="0.3">
      <c r="A80" t="s">
        <v>196</v>
      </c>
      <c r="B80" t="s">
        <v>64</v>
      </c>
      <c r="C80" t="s">
        <v>126</v>
      </c>
      <c r="D80" t="s">
        <v>197</v>
      </c>
      <c r="E80" t="s">
        <v>16</v>
      </c>
      <c r="F80">
        <v>1998</v>
      </c>
      <c r="G80">
        <v>26045</v>
      </c>
      <c r="H80">
        <v>32011759607.049999</v>
      </c>
      <c r="I80">
        <v>34236873896.52</v>
      </c>
      <c r="J80" s="1">
        <v>60405871963.190002</v>
      </c>
      <c r="K80">
        <v>-8.1</v>
      </c>
      <c r="L80">
        <f t="shared" si="6"/>
        <v>1229094.2448473794</v>
      </c>
      <c r="M80">
        <f t="shared" si="7"/>
        <v>1314527.6980810137</v>
      </c>
      <c r="N80">
        <f t="shared" si="8"/>
        <v>27</v>
      </c>
      <c r="O80">
        <f t="shared" si="9"/>
        <v>106.95092777399205</v>
      </c>
      <c r="P80">
        <f t="shared" si="10"/>
        <v>-2592952528.1710501</v>
      </c>
      <c r="Q80">
        <f t="shared" si="11"/>
        <v>0.56678055930362514</v>
      </c>
    </row>
    <row r="81" spans="1:17" x14ac:dyDescent="0.3">
      <c r="A81" t="s">
        <v>198</v>
      </c>
      <c r="B81" t="s">
        <v>13</v>
      </c>
      <c r="C81" t="s">
        <v>46</v>
      </c>
      <c r="D81" t="s">
        <v>199</v>
      </c>
      <c r="E81" t="s">
        <v>53</v>
      </c>
      <c r="F81">
        <v>1966</v>
      </c>
      <c r="G81">
        <v>90952</v>
      </c>
      <c r="H81">
        <v>89553367617.339996</v>
      </c>
      <c r="I81">
        <v>8131684350.3100004</v>
      </c>
      <c r="J81" s="1">
        <v>230443306139.56</v>
      </c>
      <c r="K81">
        <v>19.7</v>
      </c>
      <c r="L81">
        <f t="shared" si="6"/>
        <v>984622.30206416571</v>
      </c>
      <c r="M81">
        <f t="shared" si="7"/>
        <v>89406.328066562593</v>
      </c>
      <c r="N81">
        <f t="shared" si="8"/>
        <v>59</v>
      </c>
      <c r="O81">
        <f t="shared" si="9"/>
        <v>9.0802664005406797</v>
      </c>
      <c r="P81">
        <f t="shared" si="10"/>
        <v>17642013420.615978</v>
      </c>
      <c r="Q81">
        <f t="shared" si="11"/>
        <v>3.5287136287592259E-2</v>
      </c>
    </row>
    <row r="82" spans="1:17" x14ac:dyDescent="0.3">
      <c r="A82" t="s">
        <v>200</v>
      </c>
      <c r="B82" t="s">
        <v>40</v>
      </c>
      <c r="C82" t="s">
        <v>266</v>
      </c>
      <c r="D82" t="s">
        <v>201</v>
      </c>
      <c r="E82" t="s">
        <v>38</v>
      </c>
      <c r="F82">
        <v>1993</v>
      </c>
      <c r="G82">
        <v>32317</v>
      </c>
      <c r="H82">
        <v>38926275856.629997</v>
      </c>
      <c r="I82">
        <v>45546448297.510002</v>
      </c>
      <c r="J82" s="1">
        <v>103246225831.06</v>
      </c>
      <c r="K82">
        <v>-0.33</v>
      </c>
      <c r="L82">
        <f t="shared" si="6"/>
        <v>1204513.9046517313</v>
      </c>
      <c r="M82">
        <f t="shared" si="7"/>
        <v>1409364.9873908469</v>
      </c>
      <c r="N82">
        <f t="shared" si="8"/>
        <v>32</v>
      </c>
      <c r="O82">
        <f t="shared" si="9"/>
        <v>117.0069504343618</v>
      </c>
      <c r="P82">
        <f t="shared" si="10"/>
        <v>-128456710.32687899</v>
      </c>
      <c r="Q82">
        <f t="shared" si="11"/>
        <v>0.44114395398856382</v>
      </c>
    </row>
    <row r="83" spans="1:17" x14ac:dyDescent="0.3">
      <c r="A83" t="s">
        <v>202</v>
      </c>
      <c r="B83" t="s">
        <v>45</v>
      </c>
      <c r="C83" t="s">
        <v>19</v>
      </c>
      <c r="D83" t="s">
        <v>203</v>
      </c>
      <c r="E83" t="s">
        <v>25</v>
      </c>
      <c r="F83">
        <v>1979</v>
      </c>
      <c r="G83">
        <v>8408</v>
      </c>
      <c r="H83">
        <v>1093656771.52</v>
      </c>
      <c r="I83">
        <v>41127039608.919998</v>
      </c>
      <c r="J83" s="1">
        <v>182198503537.92999</v>
      </c>
      <c r="K83">
        <v>14.3</v>
      </c>
      <c r="L83">
        <f t="shared" si="6"/>
        <v>130073.35531874406</v>
      </c>
      <c r="M83">
        <f t="shared" si="7"/>
        <v>4891417.6509181727</v>
      </c>
      <c r="N83">
        <f t="shared" si="8"/>
        <v>46</v>
      </c>
      <c r="O83">
        <f t="shared" si="9"/>
        <v>3760.5070146240023</v>
      </c>
      <c r="P83">
        <f t="shared" si="10"/>
        <v>156392918.32736</v>
      </c>
      <c r="Q83">
        <f t="shared" si="11"/>
        <v>0.22572654994588467</v>
      </c>
    </row>
    <row r="84" spans="1:17" x14ac:dyDescent="0.3">
      <c r="A84" t="s">
        <v>204</v>
      </c>
      <c r="B84" t="s">
        <v>27</v>
      </c>
      <c r="C84" t="s">
        <v>126</v>
      </c>
      <c r="D84" t="s">
        <v>205</v>
      </c>
      <c r="E84" t="s">
        <v>25</v>
      </c>
      <c r="F84">
        <v>1995</v>
      </c>
      <c r="G84">
        <v>6049</v>
      </c>
      <c r="H84">
        <v>90539143822.160004</v>
      </c>
      <c r="I84">
        <v>47490045864.68</v>
      </c>
      <c r="J84" s="1">
        <v>251758293700.34</v>
      </c>
      <c r="K84">
        <v>-2.36</v>
      </c>
      <c r="L84">
        <f t="shared" si="6"/>
        <v>14967621.726262193</v>
      </c>
      <c r="M84">
        <f t="shared" si="7"/>
        <v>7850892.0259018019</v>
      </c>
      <c r="N84">
        <f t="shared" si="8"/>
        <v>30</v>
      </c>
      <c r="O84">
        <f t="shared" si="9"/>
        <v>52.452501603021041</v>
      </c>
      <c r="P84">
        <f t="shared" si="10"/>
        <v>-2136723794.202976</v>
      </c>
      <c r="Q84">
        <f t="shared" si="11"/>
        <v>0.18863349114212663</v>
      </c>
    </row>
    <row r="85" spans="1:17" x14ac:dyDescent="0.3">
      <c r="A85" t="s">
        <v>206</v>
      </c>
      <c r="B85" t="s">
        <v>23</v>
      </c>
      <c r="C85" t="s">
        <v>28</v>
      </c>
      <c r="D85" t="s">
        <v>207</v>
      </c>
      <c r="E85" t="s">
        <v>25</v>
      </c>
      <c r="F85">
        <v>1955</v>
      </c>
      <c r="G85">
        <v>52090</v>
      </c>
      <c r="H85">
        <v>9137754811.8500004</v>
      </c>
      <c r="I85">
        <v>36286249699.910004</v>
      </c>
      <c r="J85" s="1">
        <v>345228374831.82001</v>
      </c>
      <c r="K85">
        <v>10.45</v>
      </c>
      <c r="L85">
        <f t="shared" si="6"/>
        <v>175422.43831541564</v>
      </c>
      <c r="M85">
        <f t="shared" si="7"/>
        <v>696606.8285642158</v>
      </c>
      <c r="N85">
        <f t="shared" si="8"/>
        <v>70</v>
      </c>
      <c r="O85">
        <f t="shared" si="9"/>
        <v>397.10246605493683</v>
      </c>
      <c r="P85">
        <f t="shared" si="10"/>
        <v>954895377.83832502</v>
      </c>
      <c r="Q85">
        <f t="shared" si="11"/>
        <v>0.10510795851467035</v>
      </c>
    </row>
    <row r="86" spans="1:17" x14ac:dyDescent="0.3">
      <c r="A86" t="s">
        <v>208</v>
      </c>
      <c r="B86" t="s">
        <v>51</v>
      </c>
      <c r="C86" t="s">
        <v>61</v>
      </c>
      <c r="D86" t="s">
        <v>209</v>
      </c>
      <c r="E86" t="s">
        <v>30</v>
      </c>
      <c r="F86">
        <v>1986</v>
      </c>
      <c r="G86">
        <v>1250</v>
      </c>
      <c r="H86">
        <v>31938170622.669998</v>
      </c>
      <c r="I86">
        <v>30671146381.59</v>
      </c>
      <c r="J86" s="1">
        <v>19752138706.57</v>
      </c>
      <c r="K86">
        <v>12.81</v>
      </c>
      <c r="L86">
        <f t="shared" si="6"/>
        <v>25550536.498135999</v>
      </c>
      <c r="M86">
        <f t="shared" si="7"/>
        <v>24536917.105271999</v>
      </c>
      <c r="N86">
        <f t="shared" si="8"/>
        <v>39</v>
      </c>
      <c r="O86">
        <f t="shared" si="9"/>
        <v>96.032884112089206</v>
      </c>
      <c r="P86">
        <f t="shared" si="10"/>
        <v>4091279656.7640266</v>
      </c>
      <c r="Q86">
        <f t="shared" si="11"/>
        <v>1.5528012858368647</v>
      </c>
    </row>
    <row r="87" spans="1:17" x14ac:dyDescent="0.3">
      <c r="A87" t="s">
        <v>210</v>
      </c>
      <c r="B87" t="s">
        <v>13</v>
      </c>
      <c r="C87" t="s">
        <v>61</v>
      </c>
      <c r="D87" t="s">
        <v>211</v>
      </c>
      <c r="E87" t="s">
        <v>16</v>
      </c>
      <c r="F87">
        <v>1973</v>
      </c>
      <c r="G87">
        <v>89580</v>
      </c>
      <c r="H87">
        <v>95006696085.410004</v>
      </c>
      <c r="I87">
        <v>20912733571.490002</v>
      </c>
      <c r="J87" s="1">
        <v>399725258414.63</v>
      </c>
      <c r="K87">
        <v>7.87</v>
      </c>
      <c r="L87">
        <f t="shared" si="6"/>
        <v>1060579.3266958026</v>
      </c>
      <c r="M87">
        <f t="shared" si="7"/>
        <v>233453.15440377319</v>
      </c>
      <c r="N87">
        <f t="shared" si="8"/>
        <v>52</v>
      </c>
      <c r="O87">
        <f t="shared" si="9"/>
        <v>22.011852251645166</v>
      </c>
      <c r="P87">
        <f t="shared" si="10"/>
        <v>7477026981.9217682</v>
      </c>
      <c r="Q87">
        <f t="shared" si="11"/>
        <v>5.2317768595442335E-2</v>
      </c>
    </row>
    <row r="88" spans="1:17" x14ac:dyDescent="0.3">
      <c r="A88" t="s">
        <v>212</v>
      </c>
      <c r="B88" t="s">
        <v>32</v>
      </c>
      <c r="C88" t="s">
        <v>61</v>
      </c>
      <c r="D88" t="s">
        <v>213</v>
      </c>
      <c r="E88" t="s">
        <v>25</v>
      </c>
      <c r="F88">
        <v>1995</v>
      </c>
      <c r="G88">
        <v>74840</v>
      </c>
      <c r="H88">
        <v>95061208622.289993</v>
      </c>
      <c r="I88">
        <v>46636491439.220001</v>
      </c>
      <c r="J88" s="1">
        <v>313987404706.5</v>
      </c>
      <c r="K88">
        <v>4.1500000000000004</v>
      </c>
      <c r="L88">
        <f t="shared" si="6"/>
        <v>1270192.5256853285</v>
      </c>
      <c r="M88">
        <f t="shared" si="7"/>
        <v>623149.27096766431</v>
      </c>
      <c r="N88">
        <f t="shared" si="8"/>
        <v>30</v>
      </c>
      <c r="O88">
        <f t="shared" si="9"/>
        <v>49.059434563389985</v>
      </c>
      <c r="P88">
        <f t="shared" si="10"/>
        <v>3945040157.8250351</v>
      </c>
      <c r="Q88">
        <f t="shared" si="11"/>
        <v>0.14852981597403087</v>
      </c>
    </row>
    <row r="89" spans="1:17" x14ac:dyDescent="0.3">
      <c r="A89" t="s">
        <v>214</v>
      </c>
      <c r="B89" t="s">
        <v>27</v>
      </c>
      <c r="C89" t="s">
        <v>41</v>
      </c>
      <c r="D89" t="s">
        <v>215</v>
      </c>
      <c r="E89" t="s">
        <v>30</v>
      </c>
      <c r="F89">
        <v>2002</v>
      </c>
      <c r="G89">
        <v>66717</v>
      </c>
      <c r="H89">
        <v>57348054433.449997</v>
      </c>
      <c r="I89">
        <v>43303328411.129997</v>
      </c>
      <c r="J89" s="1">
        <v>40971340071.239998</v>
      </c>
      <c r="K89">
        <v>2.36</v>
      </c>
      <c r="L89">
        <f t="shared" si="6"/>
        <v>859571.83976272913</v>
      </c>
      <c r="M89">
        <f t="shared" si="7"/>
        <v>649059.88595305535</v>
      </c>
      <c r="N89">
        <f t="shared" si="8"/>
        <v>23</v>
      </c>
      <c r="O89">
        <f t="shared" si="9"/>
        <v>75.509673063768332</v>
      </c>
      <c r="P89">
        <f t="shared" si="10"/>
        <v>1353414084.6294198</v>
      </c>
      <c r="Q89">
        <f t="shared" si="11"/>
        <v>1.0569175510450768</v>
      </c>
    </row>
    <row r="90" spans="1:17" x14ac:dyDescent="0.3">
      <c r="A90" t="s">
        <v>216</v>
      </c>
      <c r="B90" t="s">
        <v>27</v>
      </c>
      <c r="C90" t="s">
        <v>19</v>
      </c>
      <c r="D90" t="s">
        <v>217</v>
      </c>
      <c r="E90" t="s">
        <v>30</v>
      </c>
      <c r="F90">
        <v>2009</v>
      </c>
      <c r="G90">
        <v>94941</v>
      </c>
      <c r="H90">
        <v>63187402844.860001</v>
      </c>
      <c r="I90">
        <v>2261888286.6399999</v>
      </c>
      <c r="J90" s="1">
        <v>436801954190.97998</v>
      </c>
      <c r="K90">
        <v>0.47</v>
      </c>
      <c r="L90">
        <f t="shared" si="6"/>
        <v>665543.89404851431</v>
      </c>
      <c r="M90">
        <f t="shared" si="7"/>
        <v>23824.146434522492</v>
      </c>
      <c r="N90">
        <f t="shared" si="8"/>
        <v>16</v>
      </c>
      <c r="O90">
        <f t="shared" si="9"/>
        <v>3.5796506658035456</v>
      </c>
      <c r="P90">
        <f t="shared" si="10"/>
        <v>296980793.37084198</v>
      </c>
      <c r="Q90">
        <f t="shared" si="11"/>
        <v>5.1782925074805178E-3</v>
      </c>
    </row>
    <row r="91" spans="1:17" x14ac:dyDescent="0.3">
      <c r="A91" t="s">
        <v>218</v>
      </c>
      <c r="B91" t="s">
        <v>27</v>
      </c>
      <c r="C91" t="s">
        <v>126</v>
      </c>
      <c r="D91" t="s">
        <v>219</v>
      </c>
      <c r="E91" t="s">
        <v>21</v>
      </c>
      <c r="F91">
        <v>2012</v>
      </c>
      <c r="G91">
        <v>16996</v>
      </c>
      <c r="H91">
        <v>44850067742.610001</v>
      </c>
      <c r="I91">
        <v>1319322357.8900001</v>
      </c>
      <c r="J91" s="1">
        <v>460444113025.84998</v>
      </c>
      <c r="K91">
        <v>17.89</v>
      </c>
      <c r="L91">
        <f t="shared" si="6"/>
        <v>2638860.1872564135</v>
      </c>
      <c r="M91">
        <f t="shared" si="7"/>
        <v>77625.462337608857</v>
      </c>
      <c r="N91">
        <f t="shared" si="8"/>
        <v>13</v>
      </c>
      <c r="O91">
        <f t="shared" si="9"/>
        <v>2.941628461882059</v>
      </c>
      <c r="P91">
        <f t="shared" si="10"/>
        <v>8023677119.1529293</v>
      </c>
      <c r="Q91">
        <f t="shared" si="11"/>
        <v>2.8653257161221032E-3</v>
      </c>
    </row>
    <row r="92" spans="1:17" x14ac:dyDescent="0.3">
      <c r="A92" t="s">
        <v>220</v>
      </c>
      <c r="B92" t="s">
        <v>23</v>
      </c>
      <c r="C92" t="s">
        <v>81</v>
      </c>
      <c r="D92" t="s">
        <v>221</v>
      </c>
      <c r="E92" t="s">
        <v>25</v>
      </c>
      <c r="F92">
        <v>1981</v>
      </c>
      <c r="G92">
        <v>46275</v>
      </c>
      <c r="H92">
        <v>29328145062.09</v>
      </c>
      <c r="I92">
        <v>18823791880.540001</v>
      </c>
      <c r="J92" s="1">
        <v>30632872131.450001</v>
      </c>
      <c r="K92">
        <v>14.92</v>
      </c>
      <c r="L92">
        <f t="shared" si="6"/>
        <v>633779.47189821722</v>
      </c>
      <c r="M92">
        <f t="shared" si="7"/>
        <v>406781.02389065374</v>
      </c>
      <c r="N92">
        <f t="shared" si="8"/>
        <v>44</v>
      </c>
      <c r="O92">
        <f t="shared" si="9"/>
        <v>64.18337007229249</v>
      </c>
      <c r="P92">
        <f t="shared" si="10"/>
        <v>4375759243.2638283</v>
      </c>
      <c r="Q92">
        <f t="shared" si="11"/>
        <v>0.61449647293157617</v>
      </c>
    </row>
    <row r="93" spans="1:17" x14ac:dyDescent="0.3">
      <c r="A93" t="s">
        <v>222</v>
      </c>
      <c r="B93" t="s">
        <v>18</v>
      </c>
      <c r="C93" t="s">
        <v>19</v>
      </c>
      <c r="D93" t="s">
        <v>223</v>
      </c>
      <c r="E93" t="s">
        <v>30</v>
      </c>
      <c r="F93">
        <v>1982</v>
      </c>
      <c r="G93">
        <v>7905</v>
      </c>
      <c r="H93">
        <v>32873167891.540001</v>
      </c>
      <c r="I93">
        <v>40527855985.760002</v>
      </c>
      <c r="J93" s="1">
        <v>138511136308.79001</v>
      </c>
      <c r="K93">
        <v>18.95</v>
      </c>
      <c r="L93">
        <f t="shared" si="6"/>
        <v>4158528.5125287795</v>
      </c>
      <c r="M93">
        <f t="shared" si="7"/>
        <v>5126863.5023099305</v>
      </c>
      <c r="N93">
        <f t="shared" si="8"/>
        <v>43</v>
      </c>
      <c r="O93">
        <f t="shared" si="9"/>
        <v>123.28552003103405</v>
      </c>
      <c r="P93">
        <f t="shared" si="10"/>
        <v>6229465315.4468298</v>
      </c>
      <c r="Q93">
        <f t="shared" si="11"/>
        <v>0.292596372145913</v>
      </c>
    </row>
    <row r="94" spans="1:17" x14ac:dyDescent="0.3">
      <c r="A94" t="s">
        <v>224</v>
      </c>
      <c r="B94" t="s">
        <v>40</v>
      </c>
      <c r="C94" t="s">
        <v>126</v>
      </c>
      <c r="D94" t="s">
        <v>225</v>
      </c>
      <c r="E94" t="s">
        <v>30</v>
      </c>
      <c r="F94">
        <v>2016</v>
      </c>
      <c r="G94">
        <v>5337</v>
      </c>
      <c r="H94">
        <v>67255120423.139999</v>
      </c>
      <c r="I94">
        <v>49363819189.620003</v>
      </c>
      <c r="J94" s="1">
        <v>403120019768.54999</v>
      </c>
      <c r="K94">
        <v>-6.27</v>
      </c>
      <c r="L94">
        <f t="shared" si="6"/>
        <v>12601671.430230467</v>
      </c>
      <c r="M94">
        <f t="shared" si="7"/>
        <v>9249357.1650028117</v>
      </c>
      <c r="N94">
        <f t="shared" si="8"/>
        <v>9</v>
      </c>
      <c r="O94">
        <f t="shared" si="9"/>
        <v>73.397860087149198</v>
      </c>
      <c r="P94">
        <f t="shared" si="10"/>
        <v>-4216896050.5308776</v>
      </c>
      <c r="Q94">
        <f t="shared" si="11"/>
        <v>0.1224543976207435</v>
      </c>
    </row>
    <row r="95" spans="1:17" x14ac:dyDescent="0.3">
      <c r="A95" t="s">
        <v>226</v>
      </c>
      <c r="B95" t="s">
        <v>32</v>
      </c>
      <c r="C95" t="s">
        <v>19</v>
      </c>
      <c r="D95" t="s">
        <v>227</v>
      </c>
      <c r="E95" t="s">
        <v>43</v>
      </c>
      <c r="F95">
        <v>1967</v>
      </c>
      <c r="G95">
        <v>20156</v>
      </c>
      <c r="H95">
        <v>75239929198.470001</v>
      </c>
      <c r="I95">
        <v>7521694138.29</v>
      </c>
      <c r="J95" s="1">
        <v>374155019222.78998</v>
      </c>
      <c r="K95">
        <v>11.93</v>
      </c>
      <c r="L95">
        <f t="shared" si="6"/>
        <v>3732879.9959550505</v>
      </c>
      <c r="M95">
        <f t="shared" si="7"/>
        <v>373173.9501036912</v>
      </c>
      <c r="N95">
        <f t="shared" si="8"/>
        <v>58</v>
      </c>
      <c r="O95">
        <f t="shared" si="9"/>
        <v>9.9969447318976918</v>
      </c>
      <c r="P95">
        <f t="shared" si="10"/>
        <v>8976123553.3774719</v>
      </c>
      <c r="Q95">
        <f t="shared" si="11"/>
        <v>2.0103149100911086E-2</v>
      </c>
    </row>
    <row r="96" spans="1:17" x14ac:dyDescent="0.3">
      <c r="A96" t="s">
        <v>228</v>
      </c>
      <c r="B96" t="s">
        <v>27</v>
      </c>
      <c r="C96" t="s">
        <v>14</v>
      </c>
      <c r="D96" t="s">
        <v>229</v>
      </c>
      <c r="E96" t="s">
        <v>43</v>
      </c>
      <c r="F96">
        <v>1974</v>
      </c>
      <c r="G96">
        <v>45643</v>
      </c>
      <c r="H96">
        <v>79159988582.149994</v>
      </c>
      <c r="I96">
        <v>29706941636.889999</v>
      </c>
      <c r="J96" s="1">
        <v>92342057576.25</v>
      </c>
      <c r="K96">
        <v>18.149999999999999</v>
      </c>
      <c r="L96">
        <f t="shared" si="6"/>
        <v>1734329.2198617531</v>
      </c>
      <c r="M96">
        <f t="shared" si="7"/>
        <v>650854.27419078501</v>
      </c>
      <c r="N96">
        <f t="shared" si="8"/>
        <v>51</v>
      </c>
      <c r="O96">
        <f t="shared" si="9"/>
        <v>37.527723498925184</v>
      </c>
      <c r="P96">
        <f t="shared" si="10"/>
        <v>14367537927.660223</v>
      </c>
      <c r="Q96">
        <f t="shared" si="11"/>
        <v>0.32170543321887712</v>
      </c>
    </row>
    <row r="97" spans="1:17" x14ac:dyDescent="0.3">
      <c r="A97" t="s">
        <v>230</v>
      </c>
      <c r="B97" t="s">
        <v>35</v>
      </c>
      <c r="C97" t="s">
        <v>28</v>
      </c>
      <c r="D97" t="s">
        <v>231</v>
      </c>
      <c r="E97" t="s">
        <v>30</v>
      </c>
      <c r="F97">
        <v>2003</v>
      </c>
      <c r="G97">
        <v>56656</v>
      </c>
      <c r="H97">
        <v>78963918098.029999</v>
      </c>
      <c r="I97">
        <v>19045161940.689999</v>
      </c>
      <c r="J97" s="1">
        <v>104753726736.02</v>
      </c>
      <c r="K97">
        <v>-4.5599999999999996</v>
      </c>
      <c r="L97">
        <f t="shared" si="6"/>
        <v>1393743.25928463</v>
      </c>
      <c r="M97">
        <f t="shared" si="7"/>
        <v>336154.36918755295</v>
      </c>
      <c r="N97">
        <f t="shared" si="8"/>
        <v>22</v>
      </c>
      <c r="O97">
        <f t="shared" si="9"/>
        <v>24.11881578247716</v>
      </c>
      <c r="P97">
        <f t="shared" si="10"/>
        <v>-3600754665.2701674</v>
      </c>
      <c r="Q97">
        <f t="shared" si="11"/>
        <v>0.18180892016074918</v>
      </c>
    </row>
    <row r="98" spans="1:17" x14ac:dyDescent="0.3">
      <c r="A98" t="s">
        <v>232</v>
      </c>
      <c r="B98" t="s">
        <v>51</v>
      </c>
      <c r="C98" t="s">
        <v>266</v>
      </c>
      <c r="D98" t="s">
        <v>233</v>
      </c>
      <c r="E98" t="s">
        <v>66</v>
      </c>
      <c r="F98">
        <v>2007</v>
      </c>
      <c r="G98">
        <v>3443</v>
      </c>
      <c r="H98">
        <v>9129698243.8400002</v>
      </c>
      <c r="I98">
        <v>48495749976.330002</v>
      </c>
      <c r="J98" s="1">
        <v>185299004185.41</v>
      </c>
      <c r="K98">
        <v>-8.01</v>
      </c>
      <c r="L98">
        <f t="shared" si="6"/>
        <v>2651669.5451176302</v>
      </c>
      <c r="M98">
        <f t="shared" si="7"/>
        <v>14085318.029721174</v>
      </c>
      <c r="N98">
        <f t="shared" si="8"/>
        <v>18</v>
      </c>
      <c r="O98">
        <f t="shared" si="9"/>
        <v>531.18677836971347</v>
      </c>
      <c r="P98">
        <f t="shared" si="10"/>
        <v>-731288829.3315841</v>
      </c>
      <c r="Q98">
        <f t="shared" si="11"/>
        <v>0.26171619318474698</v>
      </c>
    </row>
    <row r="99" spans="1:17" x14ac:dyDescent="0.3">
      <c r="A99" t="s">
        <v>234</v>
      </c>
      <c r="B99" t="s">
        <v>64</v>
      </c>
      <c r="C99" t="s">
        <v>46</v>
      </c>
      <c r="D99" t="s">
        <v>235</v>
      </c>
      <c r="E99" t="s">
        <v>43</v>
      </c>
      <c r="F99">
        <v>2016</v>
      </c>
      <c r="G99">
        <v>13600</v>
      </c>
      <c r="H99">
        <v>49447086267.209999</v>
      </c>
      <c r="I99">
        <v>42106104037.860001</v>
      </c>
      <c r="J99" s="1">
        <v>242313040296.98999</v>
      </c>
      <c r="K99">
        <v>12.23</v>
      </c>
      <c r="L99">
        <f t="shared" si="6"/>
        <v>3635815.1667066175</v>
      </c>
      <c r="M99">
        <f t="shared" si="7"/>
        <v>3096037.0616073529</v>
      </c>
      <c r="N99">
        <f t="shared" si="8"/>
        <v>9</v>
      </c>
      <c r="O99">
        <f t="shared" si="9"/>
        <v>85.153862879443224</v>
      </c>
      <c r="P99">
        <f t="shared" si="10"/>
        <v>6047378650.4797831</v>
      </c>
      <c r="Q99">
        <f t="shared" si="11"/>
        <v>0.17376738778174228</v>
      </c>
    </row>
    <row r="100" spans="1:17" x14ac:dyDescent="0.3">
      <c r="A100" t="s">
        <v>236</v>
      </c>
      <c r="B100" t="s">
        <v>13</v>
      </c>
      <c r="C100" t="s">
        <v>14</v>
      </c>
      <c r="D100" t="s">
        <v>237</v>
      </c>
      <c r="E100" t="s">
        <v>53</v>
      </c>
      <c r="F100">
        <v>1995</v>
      </c>
      <c r="G100">
        <v>53322</v>
      </c>
      <c r="H100">
        <v>5765300414.0600004</v>
      </c>
      <c r="I100">
        <v>41916596906.849998</v>
      </c>
      <c r="J100" s="1">
        <v>309165560287.98999</v>
      </c>
      <c r="K100">
        <v>7.23</v>
      </c>
      <c r="L100">
        <f t="shared" si="6"/>
        <v>108122.35876486254</v>
      </c>
      <c r="M100">
        <f t="shared" si="7"/>
        <v>786103.23894171254</v>
      </c>
      <c r="N100">
        <f t="shared" si="8"/>
        <v>30</v>
      </c>
      <c r="O100">
        <f t="shared" si="9"/>
        <v>727.0496573713109</v>
      </c>
      <c r="P100">
        <f t="shared" si="10"/>
        <v>416831219.93653804</v>
      </c>
      <c r="Q100">
        <f t="shared" si="11"/>
        <v>0.13557977437009602</v>
      </c>
    </row>
    <row r="101" spans="1:17" x14ac:dyDescent="0.3">
      <c r="A101" t="s">
        <v>238</v>
      </c>
      <c r="B101" t="s">
        <v>27</v>
      </c>
      <c r="C101" t="s">
        <v>19</v>
      </c>
      <c r="D101" t="s">
        <v>239</v>
      </c>
      <c r="E101" t="s">
        <v>25</v>
      </c>
      <c r="F101">
        <v>1973</v>
      </c>
      <c r="G101">
        <v>29475</v>
      </c>
      <c r="H101">
        <v>54957392943.550003</v>
      </c>
      <c r="I101">
        <v>23435189296.59</v>
      </c>
      <c r="J101" s="1">
        <v>184519928420.92999</v>
      </c>
      <c r="K101">
        <v>15.25</v>
      </c>
      <c r="L101">
        <f t="shared" si="6"/>
        <v>1864542.5935046652</v>
      </c>
      <c r="M101">
        <f t="shared" si="7"/>
        <v>795086.99903613236</v>
      </c>
      <c r="N101">
        <f t="shared" si="8"/>
        <v>52</v>
      </c>
      <c r="O101">
        <f t="shared" si="9"/>
        <v>42.642469086300494</v>
      </c>
      <c r="P101">
        <f t="shared" si="10"/>
        <v>8381002423.8913755</v>
      </c>
      <c r="Q101">
        <f t="shared" si="11"/>
        <v>0.12700627784295065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C5E1-74E2-46CC-BF5B-3C5B0E114F83}">
  <dimension ref="A1:AH106"/>
  <sheetViews>
    <sheetView workbookViewId="0">
      <selection activeCell="AG3" sqref="AG3"/>
    </sheetView>
  </sheetViews>
  <sheetFormatPr defaultRowHeight="14.4" x14ac:dyDescent="0.3"/>
  <cols>
    <col min="1" max="1" width="14.44140625" bestFit="1" customWidth="1"/>
    <col min="2" max="2" width="21.5546875" style="2" bestFit="1" customWidth="1"/>
    <col min="3" max="3" width="23.33203125" bestFit="1" customWidth="1"/>
    <col min="4" max="4" width="26.88671875" bestFit="1" customWidth="1"/>
    <col min="6" max="6" width="20.6640625" bestFit="1" customWidth="1"/>
    <col min="8" max="8" width="12.5546875" bestFit="1" customWidth="1"/>
    <col min="9" max="9" width="20.33203125" bestFit="1" customWidth="1"/>
    <col min="10" max="10" width="17.88671875" bestFit="1" customWidth="1"/>
    <col min="14" max="14" width="12.88671875" bestFit="1" customWidth="1"/>
    <col min="15" max="15" width="25.77734375" bestFit="1" customWidth="1"/>
    <col min="16" max="16" width="32.33203125" bestFit="1" customWidth="1"/>
    <col min="20" max="20" width="12.5546875" bestFit="1" customWidth="1"/>
    <col min="21" max="21" width="25.77734375" bestFit="1" customWidth="1"/>
    <col min="23" max="23" width="12.6640625" bestFit="1" customWidth="1"/>
    <col min="24" max="24" width="21.77734375" bestFit="1" customWidth="1"/>
    <col min="25" max="25" width="28.77734375" bestFit="1" customWidth="1"/>
    <col min="29" max="29" width="13.6640625" bestFit="1" customWidth="1"/>
    <col min="30" max="30" width="22.21875" bestFit="1" customWidth="1"/>
    <col min="33" max="34" width="16.6640625" bestFit="1" customWidth="1"/>
  </cols>
  <sheetData>
    <row r="1" spans="1:34" x14ac:dyDescent="0.3">
      <c r="A1" s="6" t="s">
        <v>241</v>
      </c>
      <c r="B1" s="5" t="s">
        <v>261</v>
      </c>
    </row>
    <row r="2" spans="1:34" x14ac:dyDescent="0.3">
      <c r="A2" s="6" t="s">
        <v>244</v>
      </c>
      <c r="B2" s="5" t="s">
        <v>261</v>
      </c>
    </row>
    <row r="3" spans="1:34" x14ac:dyDescent="0.3">
      <c r="B3"/>
      <c r="X3" s="3" t="s">
        <v>250</v>
      </c>
      <c r="Y3" t="s">
        <v>268</v>
      </c>
      <c r="AC3" s="10" t="s">
        <v>250</v>
      </c>
      <c r="AD3" s="2" t="s">
        <v>253</v>
      </c>
      <c r="AG3" t="s">
        <v>270</v>
      </c>
      <c r="AH3" s="1" t="str">
        <f>_xlfn.XLOOKUP(AD13,AD:AD,AC:AC)</f>
        <v>Tokyo</v>
      </c>
    </row>
    <row r="4" spans="1:34" x14ac:dyDescent="0.3">
      <c r="A4" s="6" t="s">
        <v>250</v>
      </c>
      <c r="B4" s="5" t="s">
        <v>252</v>
      </c>
      <c r="C4" s="5" t="s">
        <v>253</v>
      </c>
      <c r="D4" s="5" t="s">
        <v>262</v>
      </c>
      <c r="F4" s="8" t="s">
        <v>263</v>
      </c>
      <c r="H4" s="3" t="s">
        <v>250</v>
      </c>
      <c r="I4" t="s">
        <v>252</v>
      </c>
      <c r="N4" s="3" t="s">
        <v>250</v>
      </c>
      <c r="O4" t="s">
        <v>262</v>
      </c>
      <c r="P4" t="s">
        <v>264</v>
      </c>
      <c r="T4" s="3" t="s">
        <v>250</v>
      </c>
      <c r="U4" t="s">
        <v>265</v>
      </c>
      <c r="X4" s="4" t="s">
        <v>12</v>
      </c>
      <c r="Y4">
        <v>3.88</v>
      </c>
      <c r="AC4" s="11" t="s">
        <v>74</v>
      </c>
      <c r="AD4" s="2">
        <v>123011481568.62</v>
      </c>
    </row>
    <row r="5" spans="1:34" x14ac:dyDescent="0.3">
      <c r="A5" s="7" t="s">
        <v>12</v>
      </c>
      <c r="B5" s="5">
        <v>55439861710.610001</v>
      </c>
      <c r="C5" s="5">
        <v>22077083538.169998</v>
      </c>
      <c r="D5" s="5">
        <v>207468269218.60001</v>
      </c>
      <c r="F5" s="9">
        <f>D105</f>
        <v>23568083044462.793</v>
      </c>
      <c r="H5" s="4" t="s">
        <v>23</v>
      </c>
      <c r="I5">
        <v>410665374122.65002</v>
      </c>
      <c r="N5" s="4" t="s">
        <v>53</v>
      </c>
      <c r="O5" s="1">
        <v>3298560833279.4502</v>
      </c>
      <c r="P5">
        <v>8.3306504352689288</v>
      </c>
      <c r="T5" s="4" t="s">
        <v>74</v>
      </c>
      <c r="U5">
        <v>275340</v>
      </c>
      <c r="X5" s="4" t="s">
        <v>50</v>
      </c>
      <c r="Y5">
        <v>3.42</v>
      </c>
      <c r="AC5" s="11" t="s">
        <v>46</v>
      </c>
      <c r="AD5" s="2">
        <v>155381476757.65997</v>
      </c>
    </row>
    <row r="6" spans="1:34" x14ac:dyDescent="0.3">
      <c r="A6" s="7" t="s">
        <v>50</v>
      </c>
      <c r="B6" s="5">
        <v>4082472943.8699999</v>
      </c>
      <c r="C6" s="5">
        <v>35048755603.82</v>
      </c>
      <c r="D6" s="5">
        <v>472388388368.22998</v>
      </c>
      <c r="H6" s="4" t="s">
        <v>51</v>
      </c>
      <c r="I6">
        <v>385178414306.39008</v>
      </c>
      <c r="N6" s="4" t="s">
        <v>25</v>
      </c>
      <c r="O6" s="1">
        <v>2544629084091.9399</v>
      </c>
      <c r="P6">
        <v>3.4473522828491774</v>
      </c>
      <c r="T6" s="4" t="s">
        <v>19</v>
      </c>
      <c r="U6">
        <v>717079</v>
      </c>
      <c r="X6" s="4" t="s">
        <v>238</v>
      </c>
      <c r="Y6">
        <v>15.25</v>
      </c>
      <c r="AC6" s="11" t="s">
        <v>81</v>
      </c>
      <c r="AD6" s="2">
        <v>183394437098.94003</v>
      </c>
    </row>
    <row r="7" spans="1:34" x14ac:dyDescent="0.3">
      <c r="A7" s="7" t="s">
        <v>238</v>
      </c>
      <c r="B7" s="5">
        <v>54957392943.550003</v>
      </c>
      <c r="C7" s="5">
        <v>23435189296.59</v>
      </c>
      <c r="D7" s="5">
        <v>184519928420.92999</v>
      </c>
      <c r="H7" s="4" t="s">
        <v>35</v>
      </c>
      <c r="I7">
        <v>432760930749.76001</v>
      </c>
      <c r="N7" s="4" t="s">
        <v>66</v>
      </c>
      <c r="O7" s="1">
        <v>3111118753940.0098</v>
      </c>
      <c r="P7">
        <v>1.0003744837205006</v>
      </c>
      <c r="T7" s="4" t="s">
        <v>81</v>
      </c>
      <c r="U7">
        <v>299960</v>
      </c>
      <c r="X7" s="4" t="s">
        <v>54</v>
      </c>
      <c r="Y7">
        <v>5.98</v>
      </c>
      <c r="AC7" s="11" t="s">
        <v>14</v>
      </c>
      <c r="AD7" s="2">
        <v>195001638298.57999</v>
      </c>
    </row>
    <row r="8" spans="1:34" x14ac:dyDescent="0.3">
      <c r="A8" s="7" t="s">
        <v>54</v>
      </c>
      <c r="B8" s="5">
        <v>85547503795.259995</v>
      </c>
      <c r="C8" s="5">
        <v>3639077555.1999998</v>
      </c>
      <c r="D8" s="5">
        <v>424838730599.64001</v>
      </c>
      <c r="H8" s="4" t="s">
        <v>40</v>
      </c>
      <c r="I8">
        <v>389326889312.62</v>
      </c>
      <c r="N8" s="4" t="s">
        <v>30</v>
      </c>
      <c r="O8" s="1">
        <v>3194308958238.6597</v>
      </c>
      <c r="P8">
        <v>4.840398359326489</v>
      </c>
      <c r="T8" s="4" t="s">
        <v>267</v>
      </c>
      <c r="U8">
        <v>521264</v>
      </c>
      <c r="X8" s="4" t="s">
        <v>56</v>
      </c>
      <c r="Y8">
        <v>-2.73</v>
      </c>
      <c r="AC8" s="11" t="s">
        <v>126</v>
      </c>
      <c r="AD8" s="2">
        <v>274912674467.91003</v>
      </c>
    </row>
    <row r="9" spans="1:34" x14ac:dyDescent="0.3">
      <c r="A9" s="7" t="s">
        <v>56</v>
      </c>
      <c r="B9" s="5">
        <v>70368749359.410004</v>
      </c>
      <c r="C9" s="5">
        <v>41093181104.459999</v>
      </c>
      <c r="D9" s="5">
        <v>123749316061.42</v>
      </c>
      <c r="H9" s="4" t="s">
        <v>45</v>
      </c>
      <c r="I9">
        <v>399666970200.81006</v>
      </c>
      <c r="N9" s="4" t="s">
        <v>38</v>
      </c>
      <c r="O9" s="1">
        <v>1392683875612.2603</v>
      </c>
      <c r="P9">
        <v>4.3920688229563369</v>
      </c>
      <c r="T9" s="4" t="s">
        <v>41</v>
      </c>
      <c r="U9">
        <v>697159</v>
      </c>
      <c r="X9" s="4" t="s">
        <v>58</v>
      </c>
      <c r="Y9">
        <v>-1.92</v>
      </c>
      <c r="AC9" s="11" t="s">
        <v>61</v>
      </c>
      <c r="AD9" s="2">
        <v>297192767524.76001</v>
      </c>
    </row>
    <row r="10" spans="1:34" x14ac:dyDescent="0.3">
      <c r="A10" s="7" t="s">
        <v>58</v>
      </c>
      <c r="B10" s="5">
        <v>47422641170.440002</v>
      </c>
      <c r="C10" s="5">
        <v>35312405115.599998</v>
      </c>
      <c r="D10" s="5">
        <v>225327013241.51999</v>
      </c>
      <c r="H10" s="4" t="s">
        <v>13</v>
      </c>
      <c r="I10">
        <v>520883899821.56</v>
      </c>
      <c r="N10" s="4" t="s">
        <v>43</v>
      </c>
      <c r="O10" s="1">
        <v>2356055575479.5601</v>
      </c>
      <c r="P10">
        <v>1.5780800753569726</v>
      </c>
      <c r="T10" s="4" t="s">
        <v>46</v>
      </c>
      <c r="U10">
        <v>344610</v>
      </c>
      <c r="X10" s="4" t="s">
        <v>60</v>
      </c>
      <c r="Y10">
        <v>1.32</v>
      </c>
      <c r="AC10" s="11" t="s">
        <v>266</v>
      </c>
      <c r="AD10" s="2">
        <v>301786199981.51996</v>
      </c>
    </row>
    <row r="11" spans="1:34" x14ac:dyDescent="0.3">
      <c r="A11" s="7" t="s">
        <v>60</v>
      </c>
      <c r="B11" s="5">
        <v>9792437723.4899998</v>
      </c>
      <c r="C11" s="5">
        <v>4068357683.3099999</v>
      </c>
      <c r="D11" s="5">
        <v>64666791634.230003</v>
      </c>
      <c r="H11" s="4" t="s">
        <v>18</v>
      </c>
      <c r="I11">
        <v>355496966070.60999</v>
      </c>
      <c r="N11" s="4" t="s">
        <v>16</v>
      </c>
      <c r="O11" s="1">
        <v>3012870483651.5898</v>
      </c>
      <c r="P11">
        <v>1.8926991852496591</v>
      </c>
      <c r="T11" s="4" t="s">
        <v>126</v>
      </c>
      <c r="U11">
        <v>372590</v>
      </c>
      <c r="X11" s="4" t="s">
        <v>63</v>
      </c>
      <c r="Y11">
        <v>-9.4</v>
      </c>
      <c r="AC11" s="11" t="s">
        <v>41</v>
      </c>
      <c r="AD11" s="2">
        <v>305163738260.52997</v>
      </c>
    </row>
    <row r="12" spans="1:34" x14ac:dyDescent="0.3">
      <c r="A12" s="7" t="s">
        <v>63</v>
      </c>
      <c r="B12" s="5">
        <v>49166671352.93</v>
      </c>
      <c r="C12" s="5">
        <v>4242800866.5500002</v>
      </c>
      <c r="D12" s="5">
        <v>477030108526.64001</v>
      </c>
      <c r="G12" s="5"/>
      <c r="H12" s="4" t="s">
        <v>64</v>
      </c>
      <c r="I12">
        <v>719724243079.56006</v>
      </c>
      <c r="N12" s="4" t="s">
        <v>21</v>
      </c>
      <c r="O12" s="1">
        <v>4657855480169.3301</v>
      </c>
      <c r="P12">
        <v>1.8711803143593988</v>
      </c>
      <c r="T12" s="4" t="s">
        <v>14</v>
      </c>
      <c r="U12">
        <v>488911</v>
      </c>
      <c r="X12" s="4" t="s">
        <v>67</v>
      </c>
      <c r="Y12">
        <v>-0.34</v>
      </c>
      <c r="AC12" s="11" t="s">
        <v>28</v>
      </c>
      <c r="AD12" s="2">
        <v>381881645686.59003</v>
      </c>
    </row>
    <row r="13" spans="1:34" x14ac:dyDescent="0.3">
      <c r="A13" s="7" t="s">
        <v>67</v>
      </c>
      <c r="B13" s="5">
        <v>47352442360.349998</v>
      </c>
      <c r="C13" s="5">
        <v>49331992285.480003</v>
      </c>
      <c r="D13" s="5">
        <v>303126699761.98999</v>
      </c>
      <c r="H13" s="4" t="s">
        <v>27</v>
      </c>
      <c r="I13">
        <v>671280339629.89001</v>
      </c>
      <c r="N13" s="4" t="s">
        <v>251</v>
      </c>
      <c r="O13" s="1">
        <v>23568083044462.797</v>
      </c>
      <c r="P13">
        <v>27.35280395908746</v>
      </c>
      <c r="T13" s="4" t="s">
        <v>61</v>
      </c>
      <c r="U13">
        <v>578530</v>
      </c>
      <c r="X13" s="4" t="s">
        <v>69</v>
      </c>
      <c r="Y13">
        <v>-3.66</v>
      </c>
      <c r="AC13" s="11" t="s">
        <v>19</v>
      </c>
      <c r="AD13" s="2">
        <v>477083413634.93005</v>
      </c>
    </row>
    <row r="14" spans="1:34" x14ac:dyDescent="0.3">
      <c r="A14" s="7" t="s">
        <v>69</v>
      </c>
      <c r="B14" s="5">
        <v>17328454972.299999</v>
      </c>
      <c r="C14" s="5">
        <v>18714165517.009998</v>
      </c>
      <c r="D14" s="5">
        <v>114398538471.17999</v>
      </c>
      <c r="H14" s="4" t="s">
        <v>32</v>
      </c>
      <c r="I14">
        <v>662281278084.57996</v>
      </c>
      <c r="T14" s="4" t="s">
        <v>28</v>
      </c>
      <c r="U14">
        <v>902613</v>
      </c>
      <c r="X14" s="4" t="s">
        <v>71</v>
      </c>
      <c r="Y14">
        <v>-0.18</v>
      </c>
      <c r="AC14" s="11" t="s">
        <v>251</v>
      </c>
      <c r="AD14" s="2">
        <v>2694809473280.04</v>
      </c>
    </row>
    <row r="15" spans="1:34" x14ac:dyDescent="0.3">
      <c r="A15" s="7" t="s">
        <v>71</v>
      </c>
      <c r="B15" s="5">
        <v>43390826407.300003</v>
      </c>
      <c r="C15" s="5">
        <v>18532736711.200001</v>
      </c>
      <c r="D15" s="5">
        <v>335883172134.48999</v>
      </c>
      <c r="H15" s="4" t="s">
        <v>251</v>
      </c>
      <c r="I15">
        <v>4947265305378.4297</v>
      </c>
      <c r="T15" s="4" t="s">
        <v>251</v>
      </c>
      <c r="U15">
        <v>5198056</v>
      </c>
      <c r="X15" s="4" t="s">
        <v>73</v>
      </c>
      <c r="Y15">
        <v>-6.41</v>
      </c>
    </row>
    <row r="16" spans="1:34" x14ac:dyDescent="0.3">
      <c r="A16" s="7" t="s">
        <v>73</v>
      </c>
      <c r="B16" s="5">
        <v>39856488392.389999</v>
      </c>
      <c r="C16" s="5">
        <v>40640165563.309998</v>
      </c>
      <c r="D16" s="5">
        <v>309102307404.90002</v>
      </c>
      <c r="X16" s="4" t="s">
        <v>17</v>
      </c>
      <c r="Y16">
        <v>12.42</v>
      </c>
    </row>
    <row r="17" spans="1:25" x14ac:dyDescent="0.3">
      <c r="A17" s="7" t="s">
        <v>17</v>
      </c>
      <c r="B17" s="5">
        <v>61175957415.970001</v>
      </c>
      <c r="C17" s="5">
        <v>44385321433.730003</v>
      </c>
      <c r="D17" s="5">
        <v>136776195258.16</v>
      </c>
      <c r="X17" s="4" t="s">
        <v>76</v>
      </c>
      <c r="Y17">
        <v>16.72</v>
      </c>
    </row>
    <row r="18" spans="1:25" x14ac:dyDescent="0.3">
      <c r="A18" s="7" t="s">
        <v>76</v>
      </c>
      <c r="B18" s="5">
        <v>61588851304.239998</v>
      </c>
      <c r="C18" s="5">
        <v>47362481620.620003</v>
      </c>
      <c r="D18" s="5">
        <v>179145542744.62</v>
      </c>
      <c r="X18" s="4" t="s">
        <v>78</v>
      </c>
      <c r="Y18">
        <v>7.81</v>
      </c>
    </row>
    <row r="19" spans="1:25" x14ac:dyDescent="0.3">
      <c r="A19" s="7" t="s">
        <v>78</v>
      </c>
      <c r="B19" s="5">
        <v>63513014150.260002</v>
      </c>
      <c r="C19" s="5">
        <v>49300067190.080002</v>
      </c>
      <c r="D19" s="5">
        <v>56867440340.589996</v>
      </c>
      <c r="X19" s="4" t="s">
        <v>80</v>
      </c>
      <c r="Y19">
        <v>10.37</v>
      </c>
    </row>
    <row r="20" spans="1:25" x14ac:dyDescent="0.3">
      <c r="A20" s="7" t="s">
        <v>80</v>
      </c>
      <c r="B20" s="5">
        <v>4539947937.1099997</v>
      </c>
      <c r="C20" s="5">
        <v>37669155884.760002</v>
      </c>
      <c r="D20" s="5">
        <v>335819440476.84003</v>
      </c>
      <c r="X20" s="4" t="s">
        <v>83</v>
      </c>
      <c r="Y20">
        <v>13.68</v>
      </c>
    </row>
    <row r="21" spans="1:25" x14ac:dyDescent="0.3">
      <c r="A21" s="7" t="s">
        <v>83</v>
      </c>
      <c r="B21" s="5">
        <v>37467515336.5</v>
      </c>
      <c r="C21" s="5">
        <v>18813603016.959999</v>
      </c>
      <c r="D21" s="5">
        <v>260201819681.81</v>
      </c>
      <c r="X21" s="4" t="s">
        <v>85</v>
      </c>
      <c r="Y21">
        <v>4.95</v>
      </c>
    </row>
    <row r="22" spans="1:25" x14ac:dyDescent="0.3">
      <c r="A22" s="7" t="s">
        <v>85</v>
      </c>
      <c r="B22" s="5">
        <v>62589732972.269997</v>
      </c>
      <c r="C22" s="5">
        <v>4175952334.2199998</v>
      </c>
      <c r="D22" s="5">
        <v>386181964028.65002</v>
      </c>
      <c r="X22" s="4" t="s">
        <v>87</v>
      </c>
      <c r="Y22">
        <v>-7.39</v>
      </c>
    </row>
    <row r="23" spans="1:25" x14ac:dyDescent="0.3">
      <c r="A23" s="7" t="s">
        <v>87</v>
      </c>
      <c r="B23" s="5">
        <v>50318594495.419998</v>
      </c>
      <c r="C23" s="5">
        <v>38857568649.459999</v>
      </c>
      <c r="D23" s="5">
        <v>260129734205.89001</v>
      </c>
      <c r="X23" s="4" t="s">
        <v>89</v>
      </c>
      <c r="Y23">
        <v>6.11</v>
      </c>
    </row>
    <row r="24" spans="1:25" x14ac:dyDescent="0.3">
      <c r="A24" s="7" t="s">
        <v>89</v>
      </c>
      <c r="B24" s="5">
        <v>85650419220.419998</v>
      </c>
      <c r="C24" s="5">
        <v>27920654082.540001</v>
      </c>
      <c r="D24" s="5">
        <v>426105532009.23999</v>
      </c>
      <c r="X24" s="4" t="s">
        <v>91</v>
      </c>
      <c r="Y24">
        <v>7.61</v>
      </c>
    </row>
    <row r="25" spans="1:25" x14ac:dyDescent="0.3">
      <c r="A25" s="7" t="s">
        <v>91</v>
      </c>
      <c r="B25" s="5">
        <v>65872776225.580002</v>
      </c>
      <c r="C25" s="5">
        <v>21211676240.34</v>
      </c>
      <c r="D25" s="5">
        <v>275998228703.37</v>
      </c>
      <c r="X25" s="4" t="s">
        <v>93</v>
      </c>
      <c r="Y25">
        <v>12.36</v>
      </c>
    </row>
    <row r="26" spans="1:25" x14ac:dyDescent="0.3">
      <c r="A26" s="7" t="s">
        <v>93</v>
      </c>
      <c r="B26" s="5">
        <v>16301813363.870001</v>
      </c>
      <c r="C26" s="5">
        <v>45317812900.349998</v>
      </c>
      <c r="D26" s="5">
        <v>280512891970.53998</v>
      </c>
      <c r="X26" s="4" t="s">
        <v>95</v>
      </c>
      <c r="Y26">
        <v>2.95</v>
      </c>
    </row>
    <row r="27" spans="1:25" x14ac:dyDescent="0.3">
      <c r="A27" s="7" t="s">
        <v>95</v>
      </c>
      <c r="B27" s="5">
        <v>7066169052.5699997</v>
      </c>
      <c r="C27" s="5">
        <v>5560762917.8299999</v>
      </c>
      <c r="D27" s="5">
        <v>438339135968.90997</v>
      </c>
      <c r="X27" s="4" t="s">
        <v>22</v>
      </c>
      <c r="Y27">
        <v>-8.9</v>
      </c>
    </row>
    <row r="28" spans="1:25" x14ac:dyDescent="0.3">
      <c r="A28" s="7" t="s">
        <v>22</v>
      </c>
      <c r="B28" s="5">
        <v>41965810242.150002</v>
      </c>
      <c r="C28" s="5">
        <v>17546399712.59</v>
      </c>
      <c r="D28" s="5">
        <v>28282110775.799999</v>
      </c>
      <c r="X28" s="4" t="s">
        <v>97</v>
      </c>
      <c r="Y28">
        <v>-6.17</v>
      </c>
    </row>
    <row r="29" spans="1:25" x14ac:dyDescent="0.3">
      <c r="A29" s="7" t="s">
        <v>97</v>
      </c>
      <c r="B29" s="5">
        <v>64245503627.849998</v>
      </c>
      <c r="C29" s="5">
        <v>24631762589.439999</v>
      </c>
      <c r="D29" s="5">
        <v>201801084819.57999</v>
      </c>
      <c r="X29" s="4" t="s">
        <v>99</v>
      </c>
      <c r="Y29">
        <v>-1.49</v>
      </c>
    </row>
    <row r="30" spans="1:25" x14ac:dyDescent="0.3">
      <c r="A30" s="7" t="s">
        <v>99</v>
      </c>
      <c r="B30" s="5">
        <v>2660865941.0599999</v>
      </c>
      <c r="C30" s="5">
        <v>568670884.73000002</v>
      </c>
      <c r="D30" s="5">
        <v>67094212702.480003</v>
      </c>
      <c r="X30" s="4" t="s">
        <v>101</v>
      </c>
      <c r="Y30">
        <v>0.89</v>
      </c>
    </row>
    <row r="31" spans="1:25" x14ac:dyDescent="0.3">
      <c r="A31" s="7" t="s">
        <v>101</v>
      </c>
      <c r="B31" s="5">
        <v>58581700371.529999</v>
      </c>
      <c r="C31" s="5">
        <v>23433563439.060001</v>
      </c>
      <c r="D31" s="5">
        <v>14488459889.040001</v>
      </c>
      <c r="X31" s="4" t="s">
        <v>103</v>
      </c>
      <c r="Y31">
        <v>9.3800000000000008</v>
      </c>
    </row>
    <row r="32" spans="1:25" x14ac:dyDescent="0.3">
      <c r="A32" s="7" t="s">
        <v>103</v>
      </c>
      <c r="B32" s="5">
        <v>94023621840.080002</v>
      </c>
      <c r="C32" s="5">
        <v>2816107480.8200002</v>
      </c>
      <c r="D32" s="5">
        <v>377593114111.23999</v>
      </c>
      <c r="X32" s="4" t="s">
        <v>105</v>
      </c>
      <c r="Y32">
        <v>7.12</v>
      </c>
    </row>
    <row r="33" spans="1:25" x14ac:dyDescent="0.3">
      <c r="A33" s="7" t="s">
        <v>105</v>
      </c>
      <c r="B33" s="5">
        <v>57551663045.809998</v>
      </c>
      <c r="C33" s="5">
        <v>5941776995.4899998</v>
      </c>
      <c r="D33" s="5">
        <v>310192744721.59998</v>
      </c>
      <c r="X33" s="4" t="s">
        <v>107</v>
      </c>
      <c r="Y33">
        <v>0.68</v>
      </c>
    </row>
    <row r="34" spans="1:25" x14ac:dyDescent="0.3">
      <c r="A34" s="7" t="s">
        <v>107</v>
      </c>
      <c r="B34" s="5">
        <v>38823110921.389999</v>
      </c>
      <c r="C34" s="5">
        <v>5877194812.6099997</v>
      </c>
      <c r="D34" s="5">
        <v>352069476072.79999</v>
      </c>
      <c r="X34" s="4" t="s">
        <v>109</v>
      </c>
      <c r="Y34">
        <v>19.600000000000001</v>
      </c>
    </row>
    <row r="35" spans="1:25" x14ac:dyDescent="0.3">
      <c r="A35" s="7" t="s">
        <v>109</v>
      </c>
      <c r="B35" s="5">
        <v>64332388962.050003</v>
      </c>
      <c r="C35" s="5">
        <v>32460865895.5</v>
      </c>
      <c r="D35" s="5">
        <v>106560784338.3</v>
      </c>
      <c r="X35" s="4" t="s">
        <v>111</v>
      </c>
      <c r="Y35">
        <v>8.17</v>
      </c>
    </row>
    <row r="36" spans="1:25" x14ac:dyDescent="0.3">
      <c r="A36" s="7" t="s">
        <v>111</v>
      </c>
      <c r="B36" s="5">
        <v>45830706520.25</v>
      </c>
      <c r="C36" s="5">
        <v>37302497918.389999</v>
      </c>
      <c r="D36" s="5">
        <v>68272100645.830002</v>
      </c>
      <c r="X36" s="4" t="s">
        <v>113</v>
      </c>
      <c r="Y36">
        <v>-2.88</v>
      </c>
    </row>
    <row r="37" spans="1:25" x14ac:dyDescent="0.3">
      <c r="A37" s="7" t="s">
        <v>113</v>
      </c>
      <c r="B37" s="5">
        <v>54566222763.699997</v>
      </c>
      <c r="C37" s="5">
        <v>29168854886.09</v>
      </c>
      <c r="D37" s="5">
        <v>7370878367.3699999</v>
      </c>
      <c r="X37" s="4" t="s">
        <v>115</v>
      </c>
      <c r="Y37">
        <v>-6.95</v>
      </c>
    </row>
    <row r="38" spans="1:25" x14ac:dyDescent="0.3">
      <c r="A38" s="7" t="s">
        <v>115</v>
      </c>
      <c r="B38" s="5">
        <v>94147066229.559998</v>
      </c>
      <c r="C38" s="5">
        <v>48108665251.18</v>
      </c>
      <c r="D38" s="5">
        <v>175358720647.42001</v>
      </c>
      <c r="X38" s="4" t="s">
        <v>26</v>
      </c>
      <c r="Y38">
        <v>-2.4300000000000002</v>
      </c>
    </row>
    <row r="39" spans="1:25" x14ac:dyDescent="0.3">
      <c r="A39" s="7" t="s">
        <v>26</v>
      </c>
      <c r="B39" s="5">
        <v>24780621640.220001</v>
      </c>
      <c r="C39" s="5">
        <v>5854233754.3599997</v>
      </c>
      <c r="D39" s="5">
        <v>432374715889.90002</v>
      </c>
      <c r="X39" s="4" t="s">
        <v>117</v>
      </c>
      <c r="Y39">
        <v>-5.41</v>
      </c>
    </row>
    <row r="40" spans="1:25" x14ac:dyDescent="0.3">
      <c r="A40" s="7" t="s">
        <v>117</v>
      </c>
      <c r="B40" s="5">
        <v>38616402753.699997</v>
      </c>
      <c r="C40" s="5">
        <v>18744154105.610001</v>
      </c>
      <c r="D40" s="5">
        <v>294999851658.63</v>
      </c>
      <c r="X40" s="4" t="s">
        <v>119</v>
      </c>
      <c r="Y40">
        <v>-2.62</v>
      </c>
    </row>
    <row r="41" spans="1:25" x14ac:dyDescent="0.3">
      <c r="A41" s="7" t="s">
        <v>119</v>
      </c>
      <c r="B41" s="5">
        <v>96119444476.75</v>
      </c>
      <c r="C41" s="5">
        <v>14286318602.01</v>
      </c>
      <c r="D41" s="5">
        <v>196182798145.35999</v>
      </c>
      <c r="X41" s="4" t="s">
        <v>121</v>
      </c>
      <c r="Y41">
        <v>-5.18</v>
      </c>
    </row>
    <row r="42" spans="1:25" x14ac:dyDescent="0.3">
      <c r="A42" s="7" t="s">
        <v>121</v>
      </c>
      <c r="B42" s="5">
        <v>90536010689.190002</v>
      </c>
      <c r="C42" s="5">
        <v>43430087810.339996</v>
      </c>
      <c r="D42" s="5">
        <v>218793713519.66</v>
      </c>
      <c r="X42" s="4" t="s">
        <v>123</v>
      </c>
      <c r="Y42">
        <v>-4.4000000000000004</v>
      </c>
    </row>
    <row r="43" spans="1:25" x14ac:dyDescent="0.3">
      <c r="A43" s="7" t="s">
        <v>123</v>
      </c>
      <c r="B43" s="5">
        <v>19587155567.580002</v>
      </c>
      <c r="C43" s="5">
        <v>11180568330.129999</v>
      </c>
      <c r="D43" s="5">
        <v>452088931377.41998</v>
      </c>
      <c r="X43" s="4" t="s">
        <v>125</v>
      </c>
      <c r="Y43">
        <v>-1.45</v>
      </c>
    </row>
    <row r="44" spans="1:25" x14ac:dyDescent="0.3">
      <c r="A44" s="7" t="s">
        <v>125</v>
      </c>
      <c r="B44" s="5">
        <v>6945436474.5100002</v>
      </c>
      <c r="C44" s="5">
        <v>48161163749.489998</v>
      </c>
      <c r="D44" s="5">
        <v>174192907964.95001</v>
      </c>
      <c r="X44" s="4" t="s">
        <v>128</v>
      </c>
      <c r="Y44">
        <v>-4.8</v>
      </c>
    </row>
    <row r="45" spans="1:25" x14ac:dyDescent="0.3">
      <c r="A45" s="7" t="s">
        <v>128</v>
      </c>
      <c r="B45" s="5">
        <v>10086792357.73</v>
      </c>
      <c r="C45" s="5">
        <v>608711580.01999998</v>
      </c>
      <c r="D45" s="5">
        <v>257043345630.98999</v>
      </c>
      <c r="X45" s="4" t="s">
        <v>130</v>
      </c>
      <c r="Y45">
        <v>16.899999999999999</v>
      </c>
    </row>
    <row r="46" spans="1:25" x14ac:dyDescent="0.3">
      <c r="A46" s="7" t="s">
        <v>130</v>
      </c>
      <c r="B46" s="5">
        <v>1832000346.9000001</v>
      </c>
      <c r="C46" s="5">
        <v>48493971456.559998</v>
      </c>
      <c r="D46" s="5">
        <v>391848141069.29999</v>
      </c>
      <c r="X46" s="4" t="s">
        <v>132</v>
      </c>
      <c r="Y46">
        <v>-7.59</v>
      </c>
    </row>
    <row r="47" spans="1:25" x14ac:dyDescent="0.3">
      <c r="A47" s="7" t="s">
        <v>132</v>
      </c>
      <c r="B47" s="5">
        <v>9453351645.9899998</v>
      </c>
      <c r="C47" s="5">
        <v>2158952437.6199999</v>
      </c>
      <c r="D47" s="5">
        <v>198331736882.39999</v>
      </c>
      <c r="X47" s="4" t="s">
        <v>134</v>
      </c>
      <c r="Y47">
        <v>5.74</v>
      </c>
    </row>
    <row r="48" spans="1:25" x14ac:dyDescent="0.3">
      <c r="A48" s="7" t="s">
        <v>134</v>
      </c>
      <c r="B48" s="5">
        <v>68303847273.900002</v>
      </c>
      <c r="C48" s="5">
        <v>44557264541.790001</v>
      </c>
      <c r="D48" s="5">
        <v>311081141443.90997</v>
      </c>
      <c r="X48" s="4" t="s">
        <v>136</v>
      </c>
      <c r="Y48">
        <v>2.31</v>
      </c>
    </row>
    <row r="49" spans="1:25" x14ac:dyDescent="0.3">
      <c r="A49" s="7" t="s">
        <v>136</v>
      </c>
      <c r="B49" s="5">
        <v>7128152959.54</v>
      </c>
      <c r="C49" s="5">
        <v>26385527753.209999</v>
      </c>
      <c r="D49" s="5">
        <v>431195618002.5</v>
      </c>
      <c r="X49" s="4" t="s">
        <v>31</v>
      </c>
      <c r="Y49">
        <v>11.4</v>
      </c>
    </row>
    <row r="50" spans="1:25" x14ac:dyDescent="0.3">
      <c r="A50" s="7" t="s">
        <v>31</v>
      </c>
      <c r="B50" s="5">
        <v>35603708138.339996</v>
      </c>
      <c r="C50" s="5">
        <v>7150441110.96</v>
      </c>
      <c r="D50" s="5">
        <v>406469214464.13</v>
      </c>
      <c r="X50" s="4" t="s">
        <v>138</v>
      </c>
      <c r="Y50">
        <v>19.47</v>
      </c>
    </row>
    <row r="51" spans="1:25" x14ac:dyDescent="0.3">
      <c r="A51" s="7" t="s">
        <v>138</v>
      </c>
      <c r="B51" s="5">
        <v>31904373273.07</v>
      </c>
      <c r="C51" s="5">
        <v>49648246841.169998</v>
      </c>
      <c r="D51" s="5">
        <v>474765359766.46002</v>
      </c>
      <c r="X51" s="4" t="s">
        <v>140</v>
      </c>
      <c r="Y51">
        <v>-6.64</v>
      </c>
    </row>
    <row r="52" spans="1:25" x14ac:dyDescent="0.3">
      <c r="A52" s="7" t="s">
        <v>140</v>
      </c>
      <c r="B52" s="5">
        <v>84489082343.839996</v>
      </c>
      <c r="C52" s="5">
        <v>3690754440.21</v>
      </c>
      <c r="D52" s="5">
        <v>73622033116.429993</v>
      </c>
      <c r="X52" s="4" t="s">
        <v>142</v>
      </c>
      <c r="Y52">
        <v>1.94</v>
      </c>
    </row>
    <row r="53" spans="1:25" x14ac:dyDescent="0.3">
      <c r="A53" s="7" t="s">
        <v>142</v>
      </c>
      <c r="B53" s="5">
        <v>2336960854.23</v>
      </c>
      <c r="C53" s="5">
        <v>27693160365.779999</v>
      </c>
      <c r="D53" s="5">
        <v>463301153818.22998</v>
      </c>
      <c r="X53" s="4" t="s">
        <v>144</v>
      </c>
      <c r="Y53">
        <v>19.079999999999998</v>
      </c>
    </row>
    <row r="54" spans="1:25" x14ac:dyDescent="0.3">
      <c r="A54" s="7" t="s">
        <v>144</v>
      </c>
      <c r="B54" s="5">
        <v>81448703574.070007</v>
      </c>
      <c r="C54" s="5">
        <v>48465157478.419998</v>
      </c>
      <c r="D54" s="5">
        <v>246108934910.45999</v>
      </c>
      <c r="X54" s="4" t="s">
        <v>146</v>
      </c>
      <c r="Y54">
        <v>15.97</v>
      </c>
    </row>
    <row r="55" spans="1:25" x14ac:dyDescent="0.3">
      <c r="A55" s="7" t="s">
        <v>146</v>
      </c>
      <c r="B55" s="5">
        <v>28192658929.59</v>
      </c>
      <c r="C55" s="5">
        <v>26155369110.66</v>
      </c>
      <c r="D55" s="5">
        <v>129196369710.64999</v>
      </c>
      <c r="X55" s="4" t="s">
        <v>148</v>
      </c>
      <c r="Y55">
        <v>14.51</v>
      </c>
    </row>
    <row r="56" spans="1:25" x14ac:dyDescent="0.3">
      <c r="A56" s="7" t="s">
        <v>148</v>
      </c>
      <c r="B56" s="5">
        <v>11825301113.889999</v>
      </c>
      <c r="C56" s="5">
        <v>31470302508.119999</v>
      </c>
      <c r="D56" s="5">
        <v>229621964543.51001</v>
      </c>
      <c r="X56" s="4" t="s">
        <v>150</v>
      </c>
      <c r="Y56">
        <v>-2.2599999999999998</v>
      </c>
    </row>
    <row r="57" spans="1:25" x14ac:dyDescent="0.3">
      <c r="A57" s="7" t="s">
        <v>150</v>
      </c>
      <c r="B57" s="5">
        <v>69676749164.759995</v>
      </c>
      <c r="C57" s="5">
        <v>34787738700.540001</v>
      </c>
      <c r="D57" s="5">
        <v>490018284385.21002</v>
      </c>
      <c r="X57" s="4" t="s">
        <v>152</v>
      </c>
      <c r="Y57">
        <v>-4.87</v>
      </c>
    </row>
    <row r="58" spans="1:25" x14ac:dyDescent="0.3">
      <c r="A58" s="7" t="s">
        <v>152</v>
      </c>
      <c r="B58" s="5">
        <v>62897995249.519997</v>
      </c>
      <c r="C58" s="5">
        <v>22727598697.32</v>
      </c>
      <c r="D58" s="5">
        <v>246359785187.04001</v>
      </c>
      <c r="X58" s="4" t="s">
        <v>154</v>
      </c>
      <c r="Y58">
        <v>10.06</v>
      </c>
    </row>
    <row r="59" spans="1:25" x14ac:dyDescent="0.3">
      <c r="A59" s="7" t="s">
        <v>154</v>
      </c>
      <c r="B59" s="5">
        <v>87748426632.570007</v>
      </c>
      <c r="C59" s="5">
        <v>31378276446.119999</v>
      </c>
      <c r="D59" s="5">
        <v>164442929982.73001</v>
      </c>
      <c r="X59" s="4" t="s">
        <v>156</v>
      </c>
      <c r="Y59">
        <v>17.88</v>
      </c>
    </row>
    <row r="60" spans="1:25" x14ac:dyDescent="0.3">
      <c r="A60" s="7" t="s">
        <v>156</v>
      </c>
      <c r="B60" s="5">
        <v>73509753669.949997</v>
      </c>
      <c r="C60" s="5">
        <v>29216131281.84</v>
      </c>
      <c r="D60" s="5">
        <v>316737087072.92999</v>
      </c>
      <c r="X60" s="4" t="s">
        <v>34</v>
      </c>
      <c r="Y60">
        <v>16.86</v>
      </c>
    </row>
    <row r="61" spans="1:25" x14ac:dyDescent="0.3">
      <c r="A61" s="7" t="s">
        <v>34</v>
      </c>
      <c r="B61" s="5">
        <v>75787032585.330002</v>
      </c>
      <c r="C61" s="5">
        <v>38075770075.239998</v>
      </c>
      <c r="D61" s="5">
        <v>499858864875.73999</v>
      </c>
      <c r="X61" s="4" t="s">
        <v>158</v>
      </c>
      <c r="Y61">
        <v>6.7</v>
      </c>
    </row>
    <row r="62" spans="1:25" x14ac:dyDescent="0.3">
      <c r="A62" s="7" t="s">
        <v>158</v>
      </c>
      <c r="B62" s="5">
        <v>80350058229.179993</v>
      </c>
      <c r="C62" s="5">
        <v>45057999366.540001</v>
      </c>
      <c r="D62" s="5">
        <v>120148794827.22</v>
      </c>
      <c r="X62" s="4" t="s">
        <v>160</v>
      </c>
      <c r="Y62">
        <v>7.15</v>
      </c>
    </row>
    <row r="63" spans="1:25" x14ac:dyDescent="0.3">
      <c r="A63" s="7" t="s">
        <v>160</v>
      </c>
      <c r="B63" s="5">
        <v>28210636911.400002</v>
      </c>
      <c r="C63" s="5">
        <v>2273273570.6900001</v>
      </c>
      <c r="D63" s="5">
        <v>38024077721.519997</v>
      </c>
      <c r="X63" s="4" t="s">
        <v>162</v>
      </c>
      <c r="Y63">
        <v>-1.6</v>
      </c>
    </row>
    <row r="64" spans="1:25" x14ac:dyDescent="0.3">
      <c r="A64" s="7" t="s">
        <v>162</v>
      </c>
      <c r="B64" s="5">
        <v>17752179982.529999</v>
      </c>
      <c r="C64" s="5">
        <v>14048878516.42</v>
      </c>
      <c r="D64" s="5">
        <v>64526972983.129997</v>
      </c>
      <c r="X64" s="4" t="s">
        <v>164</v>
      </c>
      <c r="Y64">
        <v>13.08</v>
      </c>
    </row>
    <row r="65" spans="1:25" x14ac:dyDescent="0.3">
      <c r="A65" s="7" t="s">
        <v>164</v>
      </c>
      <c r="B65" s="5">
        <v>75063969016.570007</v>
      </c>
      <c r="C65" s="5">
        <v>47520623792.339996</v>
      </c>
      <c r="D65" s="5">
        <v>64110114894.989998</v>
      </c>
      <c r="X65" s="4" t="s">
        <v>166</v>
      </c>
      <c r="Y65">
        <v>-4.3899999999999997</v>
      </c>
    </row>
    <row r="66" spans="1:25" x14ac:dyDescent="0.3">
      <c r="A66" s="7" t="s">
        <v>166</v>
      </c>
      <c r="B66" s="5">
        <v>80685405579.330002</v>
      </c>
      <c r="C66" s="5">
        <v>44513298930.760002</v>
      </c>
      <c r="D66" s="5">
        <v>76036156486.800003</v>
      </c>
      <c r="X66" s="4" t="s">
        <v>168</v>
      </c>
      <c r="Y66">
        <v>-0.28999999999999998</v>
      </c>
    </row>
    <row r="67" spans="1:25" x14ac:dyDescent="0.3">
      <c r="A67" s="7" t="s">
        <v>168</v>
      </c>
      <c r="B67" s="5">
        <v>99050609148.649994</v>
      </c>
      <c r="C67" s="5">
        <v>22783381982.529999</v>
      </c>
      <c r="D67" s="5">
        <v>69499703607.440002</v>
      </c>
      <c r="X67" s="4" t="s">
        <v>170</v>
      </c>
      <c r="Y67">
        <v>2.76</v>
      </c>
    </row>
    <row r="68" spans="1:25" x14ac:dyDescent="0.3">
      <c r="A68" s="7" t="s">
        <v>170</v>
      </c>
      <c r="B68" s="5">
        <v>41267641514.370003</v>
      </c>
      <c r="C68" s="5">
        <v>31007009757.48</v>
      </c>
      <c r="D68" s="5">
        <v>320473284927.13</v>
      </c>
      <c r="X68" s="4" t="s">
        <v>172</v>
      </c>
      <c r="Y68">
        <v>5.23</v>
      </c>
    </row>
    <row r="69" spans="1:25" x14ac:dyDescent="0.3">
      <c r="A69" s="7" t="s">
        <v>172</v>
      </c>
      <c r="B69" s="5">
        <v>37208088398.419998</v>
      </c>
      <c r="C69" s="5">
        <v>13869781767.870001</v>
      </c>
      <c r="D69" s="5">
        <v>91021854191.130005</v>
      </c>
      <c r="X69" s="4" t="s">
        <v>174</v>
      </c>
      <c r="Y69">
        <v>-2.73</v>
      </c>
    </row>
    <row r="70" spans="1:25" x14ac:dyDescent="0.3">
      <c r="A70" s="7" t="s">
        <v>174</v>
      </c>
      <c r="B70" s="5">
        <v>77643531944.589996</v>
      </c>
      <c r="C70" s="5">
        <v>9406869865.0300007</v>
      </c>
      <c r="D70" s="5">
        <v>172899074933.60001</v>
      </c>
      <c r="X70" s="4" t="s">
        <v>176</v>
      </c>
      <c r="Y70">
        <v>-6.55</v>
      </c>
    </row>
    <row r="71" spans="1:25" x14ac:dyDescent="0.3">
      <c r="A71" s="7" t="s">
        <v>176</v>
      </c>
      <c r="B71" s="5">
        <v>34086945989.900002</v>
      </c>
      <c r="C71" s="5">
        <v>23185456548.59</v>
      </c>
      <c r="D71" s="5">
        <v>448404526112.02002</v>
      </c>
      <c r="X71" s="4" t="s">
        <v>39</v>
      </c>
      <c r="Y71">
        <v>5.35</v>
      </c>
    </row>
    <row r="72" spans="1:25" x14ac:dyDescent="0.3">
      <c r="A72" s="7" t="s">
        <v>39</v>
      </c>
      <c r="B72" s="5">
        <v>1449204928.0899999</v>
      </c>
      <c r="C72" s="5">
        <v>30911284947.75</v>
      </c>
      <c r="D72" s="5">
        <v>498318754853.25</v>
      </c>
      <c r="X72" s="4" t="s">
        <v>178</v>
      </c>
      <c r="Y72">
        <v>8.32</v>
      </c>
    </row>
    <row r="73" spans="1:25" x14ac:dyDescent="0.3">
      <c r="A73" s="7" t="s">
        <v>178</v>
      </c>
      <c r="B73" s="5">
        <v>93076424987.100006</v>
      </c>
      <c r="C73" s="5">
        <v>17668258049.07</v>
      </c>
      <c r="D73" s="5">
        <v>237033423967.41</v>
      </c>
      <c r="X73" s="4" t="s">
        <v>180</v>
      </c>
      <c r="Y73">
        <v>-1.34</v>
      </c>
    </row>
    <row r="74" spans="1:25" x14ac:dyDescent="0.3">
      <c r="A74" s="7" t="s">
        <v>180</v>
      </c>
      <c r="B74" s="5">
        <v>85842691056.779999</v>
      </c>
      <c r="C74" s="5">
        <v>29183221936.43</v>
      </c>
      <c r="D74" s="5">
        <v>333812113486.65997</v>
      </c>
      <c r="X74" s="4" t="s">
        <v>182</v>
      </c>
      <c r="Y74">
        <v>7.44</v>
      </c>
    </row>
    <row r="75" spans="1:25" x14ac:dyDescent="0.3">
      <c r="A75" s="7" t="s">
        <v>182</v>
      </c>
      <c r="B75" s="5">
        <v>42905112797.230003</v>
      </c>
      <c r="C75" s="5">
        <v>3887654113.6100001</v>
      </c>
      <c r="D75" s="5">
        <v>86242703613.690002</v>
      </c>
      <c r="X75" s="4" t="s">
        <v>184</v>
      </c>
      <c r="Y75">
        <v>-5.37</v>
      </c>
    </row>
    <row r="76" spans="1:25" x14ac:dyDescent="0.3">
      <c r="A76" s="7" t="s">
        <v>184</v>
      </c>
      <c r="B76" s="5">
        <v>75089598068.470001</v>
      </c>
      <c r="C76" s="5">
        <v>48719765988.5</v>
      </c>
      <c r="D76" s="5">
        <v>96225280502.449997</v>
      </c>
      <c r="X76" s="4" t="s">
        <v>186</v>
      </c>
      <c r="Y76">
        <v>4.43</v>
      </c>
    </row>
    <row r="77" spans="1:25" x14ac:dyDescent="0.3">
      <c r="A77" s="7" t="s">
        <v>186</v>
      </c>
      <c r="B77" s="5">
        <v>75456741979.729996</v>
      </c>
      <c r="C77" s="5">
        <v>49310551013.239998</v>
      </c>
      <c r="D77" s="5">
        <v>20530221271.610001</v>
      </c>
      <c r="X77" s="4" t="s">
        <v>188</v>
      </c>
      <c r="Y77">
        <v>5.98</v>
      </c>
    </row>
    <row r="78" spans="1:25" x14ac:dyDescent="0.3">
      <c r="A78" s="7" t="s">
        <v>188</v>
      </c>
      <c r="B78" s="5">
        <v>10321355644.9</v>
      </c>
      <c r="C78" s="5">
        <v>34908387539.269997</v>
      </c>
      <c r="D78" s="5">
        <v>84550638029.779999</v>
      </c>
      <c r="X78" s="4" t="s">
        <v>190</v>
      </c>
      <c r="Y78">
        <v>-8.4499999999999993</v>
      </c>
    </row>
    <row r="79" spans="1:25" x14ac:dyDescent="0.3">
      <c r="A79" s="7" t="s">
        <v>190</v>
      </c>
      <c r="B79" s="5">
        <v>90256265138.889999</v>
      </c>
      <c r="C79" s="5">
        <v>26805282220.84</v>
      </c>
      <c r="D79" s="5">
        <v>139367310482.07999</v>
      </c>
      <c r="X79" s="4" t="s">
        <v>192</v>
      </c>
      <c r="Y79">
        <v>0.1</v>
      </c>
    </row>
    <row r="80" spans="1:25" x14ac:dyDescent="0.3">
      <c r="A80" s="7" t="s">
        <v>192</v>
      </c>
      <c r="B80" s="5">
        <v>50530184721.059998</v>
      </c>
      <c r="C80" s="5">
        <v>15477071286.700001</v>
      </c>
      <c r="D80" s="5">
        <v>88587541089.949997</v>
      </c>
      <c r="X80" s="4" t="s">
        <v>194</v>
      </c>
      <c r="Y80">
        <v>-5.97</v>
      </c>
    </row>
    <row r="81" spans="1:25" x14ac:dyDescent="0.3">
      <c r="A81" s="7" t="s">
        <v>194</v>
      </c>
      <c r="B81" s="5">
        <v>82647482036.110001</v>
      </c>
      <c r="C81" s="5">
        <v>40689937190.330002</v>
      </c>
      <c r="D81" s="5">
        <v>44442396625.150002</v>
      </c>
      <c r="X81" s="4" t="s">
        <v>196</v>
      </c>
      <c r="Y81">
        <v>-8.1</v>
      </c>
    </row>
    <row r="82" spans="1:25" x14ac:dyDescent="0.3">
      <c r="A82" s="7" t="s">
        <v>196</v>
      </c>
      <c r="B82" s="5">
        <v>32011759607.049999</v>
      </c>
      <c r="C82" s="5">
        <v>34236873896.52</v>
      </c>
      <c r="D82" s="5">
        <v>60405871963.190002</v>
      </c>
      <c r="X82" s="4" t="s">
        <v>44</v>
      </c>
      <c r="Y82">
        <v>5.96</v>
      </c>
    </row>
    <row r="83" spans="1:25" x14ac:dyDescent="0.3">
      <c r="A83" s="7" t="s">
        <v>44</v>
      </c>
      <c r="B83" s="5">
        <v>11616103324.290001</v>
      </c>
      <c r="C83" s="5">
        <v>5057032683.46</v>
      </c>
      <c r="D83" s="5">
        <v>277760309630.75</v>
      </c>
      <c r="X83" s="4" t="s">
        <v>198</v>
      </c>
      <c r="Y83">
        <v>19.7</v>
      </c>
    </row>
    <row r="84" spans="1:25" x14ac:dyDescent="0.3">
      <c r="A84" s="7" t="s">
        <v>198</v>
      </c>
      <c r="B84" s="5">
        <v>89553367617.339996</v>
      </c>
      <c r="C84" s="5">
        <v>8131684350.3100004</v>
      </c>
      <c r="D84" s="5">
        <v>230443306139.56</v>
      </c>
      <c r="X84" s="4" t="s">
        <v>200</v>
      </c>
      <c r="Y84">
        <v>-0.33</v>
      </c>
    </row>
    <row r="85" spans="1:25" x14ac:dyDescent="0.3">
      <c r="A85" s="7" t="s">
        <v>200</v>
      </c>
      <c r="B85" s="5">
        <v>38926275856.629997</v>
      </c>
      <c r="C85" s="5">
        <v>45546448297.510002</v>
      </c>
      <c r="D85" s="5">
        <v>103246225831.06</v>
      </c>
      <c r="X85" s="4" t="s">
        <v>202</v>
      </c>
      <c r="Y85">
        <v>14.3</v>
      </c>
    </row>
    <row r="86" spans="1:25" x14ac:dyDescent="0.3">
      <c r="A86" s="7" t="s">
        <v>202</v>
      </c>
      <c r="B86" s="5">
        <v>1093656771.52</v>
      </c>
      <c r="C86" s="5">
        <v>41127039608.919998</v>
      </c>
      <c r="D86" s="5">
        <v>182198503537.92999</v>
      </c>
      <c r="X86" s="4" t="s">
        <v>204</v>
      </c>
      <c r="Y86">
        <v>-2.36</v>
      </c>
    </row>
    <row r="87" spans="1:25" x14ac:dyDescent="0.3">
      <c r="A87" s="7" t="s">
        <v>204</v>
      </c>
      <c r="B87" s="5">
        <v>90539143822.160004</v>
      </c>
      <c r="C87" s="5">
        <v>47490045864.68</v>
      </c>
      <c r="D87" s="5">
        <v>251758293700.34</v>
      </c>
      <c r="X87" s="4" t="s">
        <v>206</v>
      </c>
      <c r="Y87">
        <v>10.45</v>
      </c>
    </row>
    <row r="88" spans="1:25" x14ac:dyDescent="0.3">
      <c r="A88" s="7" t="s">
        <v>206</v>
      </c>
      <c r="B88" s="5">
        <v>9137754811.8500004</v>
      </c>
      <c r="C88" s="5">
        <v>36286249699.910004</v>
      </c>
      <c r="D88" s="5">
        <v>345228374831.82001</v>
      </c>
      <c r="X88" s="4" t="s">
        <v>208</v>
      </c>
      <c r="Y88">
        <v>12.81</v>
      </c>
    </row>
    <row r="89" spans="1:25" x14ac:dyDescent="0.3">
      <c r="A89" s="7" t="s">
        <v>208</v>
      </c>
      <c r="B89" s="5">
        <v>31938170622.669998</v>
      </c>
      <c r="C89" s="5">
        <v>30671146381.59</v>
      </c>
      <c r="D89" s="5">
        <v>19752138706.57</v>
      </c>
      <c r="X89" s="4" t="s">
        <v>210</v>
      </c>
      <c r="Y89">
        <v>7.87</v>
      </c>
    </row>
    <row r="90" spans="1:25" x14ac:dyDescent="0.3">
      <c r="A90" s="7" t="s">
        <v>210</v>
      </c>
      <c r="B90" s="5">
        <v>95006696085.410004</v>
      </c>
      <c r="C90" s="5">
        <v>20912733571.490002</v>
      </c>
      <c r="D90" s="5">
        <v>399725258414.63</v>
      </c>
      <c r="X90" s="4" t="s">
        <v>212</v>
      </c>
      <c r="Y90">
        <v>4.1500000000000004</v>
      </c>
    </row>
    <row r="91" spans="1:25" x14ac:dyDescent="0.3">
      <c r="A91" s="7" t="s">
        <v>212</v>
      </c>
      <c r="B91" s="5">
        <v>95061208622.289993</v>
      </c>
      <c r="C91" s="5">
        <v>46636491439.220001</v>
      </c>
      <c r="D91" s="5">
        <v>313987404706.5</v>
      </c>
      <c r="X91" s="4" t="s">
        <v>214</v>
      </c>
      <c r="Y91">
        <v>2.36</v>
      </c>
    </row>
    <row r="92" spans="1:25" x14ac:dyDescent="0.3">
      <c r="A92" s="7" t="s">
        <v>214</v>
      </c>
      <c r="B92" s="5">
        <v>57348054433.449997</v>
      </c>
      <c r="C92" s="5">
        <v>43303328411.129997</v>
      </c>
      <c r="D92" s="5">
        <v>40971340071.239998</v>
      </c>
      <c r="X92" s="4" t="s">
        <v>216</v>
      </c>
      <c r="Y92">
        <v>0.47</v>
      </c>
    </row>
    <row r="93" spans="1:25" x14ac:dyDescent="0.3">
      <c r="A93" s="7" t="s">
        <v>216</v>
      </c>
      <c r="B93" s="5">
        <v>63187402844.860001</v>
      </c>
      <c r="C93" s="5">
        <v>2261888286.6399999</v>
      </c>
      <c r="D93" s="5">
        <v>436801954190.97998</v>
      </c>
      <c r="X93" s="4" t="s">
        <v>48</v>
      </c>
      <c r="Y93">
        <v>-6.78</v>
      </c>
    </row>
    <row r="94" spans="1:25" x14ac:dyDescent="0.3">
      <c r="A94" s="7" t="s">
        <v>48</v>
      </c>
      <c r="B94" s="5">
        <v>4609804175.7600002</v>
      </c>
      <c r="C94" s="5">
        <v>4206256198.9400001</v>
      </c>
      <c r="D94" s="5">
        <v>384516808848.73999</v>
      </c>
      <c r="X94" s="4" t="s">
        <v>218</v>
      </c>
      <c r="Y94">
        <v>17.89</v>
      </c>
    </row>
    <row r="95" spans="1:25" x14ac:dyDescent="0.3">
      <c r="A95" s="7" t="s">
        <v>218</v>
      </c>
      <c r="B95" s="5">
        <v>44850067742.610001</v>
      </c>
      <c r="C95" s="5">
        <v>1319322357.8900001</v>
      </c>
      <c r="D95" s="5">
        <v>460444113025.84998</v>
      </c>
      <c r="X95" s="4" t="s">
        <v>220</v>
      </c>
      <c r="Y95">
        <v>14.92</v>
      </c>
    </row>
    <row r="96" spans="1:25" x14ac:dyDescent="0.3">
      <c r="A96" s="7" t="s">
        <v>220</v>
      </c>
      <c r="B96" s="5">
        <v>29328145062.09</v>
      </c>
      <c r="C96" s="5">
        <v>18823791880.540001</v>
      </c>
      <c r="D96" s="5">
        <v>30632872131.450001</v>
      </c>
      <c r="X96" s="4" t="s">
        <v>222</v>
      </c>
      <c r="Y96">
        <v>18.95</v>
      </c>
    </row>
    <row r="97" spans="1:25" x14ac:dyDescent="0.3">
      <c r="A97" s="7" t="s">
        <v>222</v>
      </c>
      <c r="B97" s="5">
        <v>32873167891.540001</v>
      </c>
      <c r="C97" s="5">
        <v>40527855985.760002</v>
      </c>
      <c r="D97" s="5">
        <v>138511136308.79001</v>
      </c>
      <c r="X97" s="4" t="s">
        <v>224</v>
      </c>
      <c r="Y97">
        <v>-6.27</v>
      </c>
    </row>
    <row r="98" spans="1:25" x14ac:dyDescent="0.3">
      <c r="A98" s="7" t="s">
        <v>224</v>
      </c>
      <c r="B98" s="5">
        <v>67255120423.139999</v>
      </c>
      <c r="C98" s="5">
        <v>49363819189.620003</v>
      </c>
      <c r="D98" s="5">
        <v>403120019768.54999</v>
      </c>
      <c r="X98" s="4" t="s">
        <v>226</v>
      </c>
      <c r="Y98">
        <v>11.93</v>
      </c>
    </row>
    <row r="99" spans="1:25" x14ac:dyDescent="0.3">
      <c r="A99" s="7" t="s">
        <v>226</v>
      </c>
      <c r="B99" s="5">
        <v>75239929198.470001</v>
      </c>
      <c r="C99" s="5">
        <v>7521694138.29</v>
      </c>
      <c r="D99" s="5">
        <v>374155019222.78998</v>
      </c>
      <c r="X99" s="4" t="s">
        <v>228</v>
      </c>
      <c r="Y99">
        <v>18.149999999999999</v>
      </c>
    </row>
    <row r="100" spans="1:25" x14ac:dyDescent="0.3">
      <c r="A100" s="7" t="s">
        <v>228</v>
      </c>
      <c r="B100" s="5">
        <v>79159988582.149994</v>
      </c>
      <c r="C100" s="5">
        <v>29706941636.889999</v>
      </c>
      <c r="D100" s="5">
        <v>92342057576.25</v>
      </c>
      <c r="X100" s="4" t="s">
        <v>230</v>
      </c>
      <c r="Y100">
        <v>-4.5599999999999996</v>
      </c>
    </row>
    <row r="101" spans="1:25" x14ac:dyDescent="0.3">
      <c r="A101" s="7" t="s">
        <v>230</v>
      </c>
      <c r="B101" s="5">
        <v>78963918098.029999</v>
      </c>
      <c r="C101" s="5">
        <v>19045161940.689999</v>
      </c>
      <c r="D101" s="5">
        <v>104753726736.02</v>
      </c>
      <c r="X101" s="4" t="s">
        <v>232</v>
      </c>
      <c r="Y101">
        <v>-8.01</v>
      </c>
    </row>
    <row r="102" spans="1:25" x14ac:dyDescent="0.3">
      <c r="A102" s="7" t="s">
        <v>232</v>
      </c>
      <c r="B102" s="5">
        <v>9129698243.8400002</v>
      </c>
      <c r="C102" s="5">
        <v>48495749976.330002</v>
      </c>
      <c r="D102" s="5">
        <v>185299004185.41</v>
      </c>
      <c r="X102" s="4" t="s">
        <v>234</v>
      </c>
      <c r="Y102">
        <v>12.23</v>
      </c>
    </row>
    <row r="103" spans="1:25" x14ac:dyDescent="0.3">
      <c r="A103" s="7" t="s">
        <v>234</v>
      </c>
      <c r="B103" s="5">
        <v>49447086267.209999</v>
      </c>
      <c r="C103" s="5">
        <v>42106104037.860001</v>
      </c>
      <c r="D103" s="5">
        <v>242313040296.98999</v>
      </c>
      <c r="X103" s="4" t="s">
        <v>236</v>
      </c>
      <c r="Y103">
        <v>7.23</v>
      </c>
    </row>
    <row r="104" spans="1:25" x14ac:dyDescent="0.3">
      <c r="A104" s="7" t="s">
        <v>236</v>
      </c>
      <c r="B104" s="5">
        <v>5765300414.0600004</v>
      </c>
      <c r="C104" s="5">
        <v>41916596906.849998</v>
      </c>
      <c r="D104" s="5">
        <v>309165560287.98999</v>
      </c>
      <c r="X104" s="4" t="s">
        <v>251</v>
      </c>
      <c r="Y104">
        <v>3.8953000000000007</v>
      </c>
    </row>
    <row r="105" spans="1:25" x14ac:dyDescent="0.3">
      <c r="A105" s="7" t="s">
        <v>251</v>
      </c>
      <c r="B105" s="5">
        <v>4947265305378.4287</v>
      </c>
      <c r="C105" s="5">
        <v>2694809473280.041</v>
      </c>
      <c r="D105" s="5">
        <v>23568083044462.793</v>
      </c>
    </row>
    <row r="106" spans="1:25" x14ac:dyDescent="0.3">
      <c r="X106" s="4" t="s">
        <v>269</v>
      </c>
      <c r="Y106" s="1">
        <f>GETPIVOTDATA("Quarterly Growth (%)",$X$3)</f>
        <v>3.8953000000000007</v>
      </c>
    </row>
  </sheetData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0768-D59F-4C0E-B031-44AB0284C4EF}">
  <dimension ref="A1"/>
  <sheetViews>
    <sheetView workbookViewId="0">
      <selection sqref="A1:XFD1048576"/>
    </sheetView>
  </sheetViews>
  <sheetFormatPr defaultRowHeight="14.4" x14ac:dyDescent="0.3"/>
  <cols>
    <col min="1" max="16384" width="8.88671875" style="16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 Data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Bernal</dc:creator>
  <cp:lastModifiedBy>louis.miguelb@outlook.com</cp:lastModifiedBy>
  <cp:lastPrinted>2025-04-11T09:11:01Z</cp:lastPrinted>
  <dcterms:created xsi:type="dcterms:W3CDTF">2025-04-10T23:43:39Z</dcterms:created>
  <dcterms:modified xsi:type="dcterms:W3CDTF">2025-04-12T04:55:08Z</dcterms:modified>
</cp:coreProperties>
</file>