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MiCS-6814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1" l="1"/>
  <c r="E8" i="1"/>
  <c r="E9" i="1"/>
  <c r="C9" i="1" l="1"/>
  <c r="C10" i="1"/>
  <c r="D10" i="1" s="1"/>
  <c r="E10" i="1" s="1"/>
  <c r="G10" i="1" s="1"/>
  <c r="C11" i="1"/>
  <c r="C12" i="1"/>
  <c r="C13" i="1"/>
  <c r="D13" i="1" s="1"/>
  <c r="E13" i="1" s="1"/>
  <c r="G13" i="1" s="1"/>
  <c r="C14" i="1"/>
  <c r="C15" i="1"/>
  <c r="C16" i="1"/>
  <c r="C17" i="1"/>
  <c r="C18" i="1"/>
  <c r="D18" i="1" s="1"/>
  <c r="E18" i="1" s="1"/>
  <c r="G18" i="1" s="1"/>
  <c r="C19" i="1"/>
  <c r="C20" i="1"/>
  <c r="C21" i="1"/>
  <c r="C22" i="1"/>
  <c r="C23" i="1"/>
  <c r="C24" i="1"/>
  <c r="C25" i="1"/>
  <c r="C26" i="1"/>
  <c r="D26" i="1" s="1"/>
  <c r="E26" i="1" s="1"/>
  <c r="G26" i="1" s="1"/>
  <c r="C27" i="1"/>
  <c r="B8" i="1"/>
  <c r="D8" i="1" s="1"/>
  <c r="G8" i="1" s="1"/>
  <c r="B9" i="1"/>
  <c r="D9" i="1"/>
  <c r="G9" i="1" s="1"/>
  <c r="B10" i="1"/>
  <c r="B11" i="1"/>
  <c r="D11" i="1" s="1"/>
  <c r="E11" i="1" s="1"/>
  <c r="G11" i="1" s="1"/>
  <c r="B12" i="1"/>
  <c r="D12" i="1" s="1"/>
  <c r="E12" i="1" s="1"/>
  <c r="G12" i="1" s="1"/>
  <c r="B13" i="1"/>
  <c r="B14" i="1"/>
  <c r="D14" i="1"/>
  <c r="E14" i="1" s="1"/>
  <c r="G14" i="1" s="1"/>
  <c r="B15" i="1"/>
  <c r="D15" i="1"/>
  <c r="E15" i="1" s="1"/>
  <c r="G15" i="1" s="1"/>
  <c r="B16" i="1"/>
  <c r="D16" i="1" s="1"/>
  <c r="E16" i="1" s="1"/>
  <c r="G16" i="1" s="1"/>
  <c r="B17" i="1"/>
  <c r="D17" i="1" s="1"/>
  <c r="E17" i="1" s="1"/>
  <c r="G17" i="1" s="1"/>
  <c r="B18" i="1"/>
  <c r="B19" i="1"/>
  <c r="D19" i="1"/>
  <c r="E19" i="1" s="1"/>
  <c r="G19" i="1" s="1"/>
  <c r="B20" i="1"/>
  <c r="B21" i="1"/>
  <c r="B22" i="1"/>
  <c r="D22" i="1"/>
  <c r="E22" i="1" s="1"/>
  <c r="G22" i="1" s="1"/>
  <c r="B23" i="1"/>
  <c r="D23" i="1"/>
  <c r="E23" i="1" s="1"/>
  <c r="G23" i="1" s="1"/>
  <c r="B24" i="1"/>
  <c r="D24" i="1" s="1"/>
  <c r="E24" i="1" s="1"/>
  <c r="G24" i="1" s="1"/>
  <c r="B25" i="1"/>
  <c r="D25" i="1" s="1"/>
  <c r="E25" i="1" s="1"/>
  <c r="G25" i="1" s="1"/>
  <c r="B26" i="1"/>
  <c r="B27" i="1"/>
  <c r="D27" i="1"/>
  <c r="E27" i="1" s="1"/>
  <c r="G27" i="1" s="1"/>
  <c r="D21" i="1" l="1"/>
  <c r="E21" i="1" s="1"/>
  <c r="G21" i="1" s="1"/>
  <c r="D20" i="1"/>
  <c r="E20" i="1" s="1"/>
  <c r="G20" i="1" s="1"/>
</calcChain>
</file>

<file path=xl/sharedStrings.xml><?xml version="1.0" encoding="utf-8"?>
<sst xmlns="http://schemas.openxmlformats.org/spreadsheetml/2006/main" count="18" uniqueCount="18">
  <si>
    <r>
      <rPr>
        <sz val="11"/>
        <color rgb="FF000000"/>
        <rFont val="Calibri"/>
        <family val="2"/>
      </rPr>
      <t>copy the measurements (Vs) from the SD card and paste it in the first column. Overwrite the 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column. It will compute the concentration of NO2 in ppb</t>
    </r>
  </si>
  <si>
    <t xml:space="preserve">V. Lankar  This is based on sensitivity curves. Based on the datasheet. </t>
  </si>
  <si>
    <t>The resistance of the load is 4500 ohms.  We use breezometer to tune R0</t>
  </si>
  <si>
    <t xml:space="preserve">according to data sheet we have 5V – load resistance – Rs – gnd and we measure the voltage across Rs (inside sensor) </t>
  </si>
  <si>
    <t>RL=4500</t>
  </si>
  <si>
    <t>R0=1000</t>
  </si>
  <si>
    <t>Vs (0-1024)</t>
  </si>
  <si>
    <t>Vs in volts</t>
  </si>
  <si>
    <t>Rs</t>
  </si>
  <si>
    <t>Rs/R0</t>
  </si>
  <si>
    <t>plug in exponential</t>
  </si>
  <si>
    <t>ppb</t>
  </si>
  <si>
    <t>Rs=R0 then concentration is 0.15 ppb</t>
  </si>
  <si>
    <t>0.148 . X^ 1.0078</t>
  </si>
  <si>
    <t>Vs.RL /(5-Vs)</t>
  </si>
  <si>
    <t>* 1000</t>
  </si>
  <si>
    <t>* (5/1024)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</si>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</sst>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  <a:r>
              <a:rPr lang="en-US" baseline="0"/>
              <a:t> concentration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1/2/20  T =10C  35% humidity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Sheet1!$G$8:$G$27</c:f>
              <c:numCache>
                <c:formatCode>General</c:formatCode>
                <c:ptCount val="20"/>
                <c:pt idx="0">
                  <c:v>25.318970372070034</c:v>
                </c:pt>
                <c:pt idx="1">
                  <c:v>28.82536204214404</c:v>
                </c:pt>
                <c:pt idx="2">
                  <c:v>28.82536204214404</c:v>
                </c:pt>
                <c:pt idx="3">
                  <c:v>28.12094844845484</c:v>
                </c:pt>
                <c:pt idx="4">
                  <c:v>28.12094844845484</c:v>
                </c:pt>
                <c:pt idx="5">
                  <c:v>28.12094844845484</c:v>
                </c:pt>
                <c:pt idx="6">
                  <c:v>27.41810418206758</c:v>
                </c:pt>
                <c:pt idx="7">
                  <c:v>26.017116679232494</c:v>
                </c:pt>
                <c:pt idx="8">
                  <c:v>25.318970372070034</c:v>
                </c:pt>
                <c:pt idx="9">
                  <c:v>25.318970372070034</c:v>
                </c:pt>
                <c:pt idx="10">
                  <c:v>25.318970372070034</c:v>
                </c:pt>
                <c:pt idx="11">
                  <c:v>26.017116679232494</c:v>
                </c:pt>
                <c:pt idx="12">
                  <c:v>36.678128198378843</c:v>
                </c:pt>
                <c:pt idx="13">
                  <c:v>35.956297762142768</c:v>
                </c:pt>
                <c:pt idx="14">
                  <c:v>35.236064370551688</c:v>
                </c:pt>
                <c:pt idx="15">
                  <c:v>35.236064370551688</c:v>
                </c:pt>
                <c:pt idx="16">
                  <c:v>28.12094844845484</c:v>
                </c:pt>
                <c:pt idx="17">
                  <c:v>27.41810418206758</c:v>
                </c:pt>
                <c:pt idx="18">
                  <c:v>30.948038730476231</c:v>
                </c:pt>
                <c:pt idx="19">
                  <c:v>27.41810418206758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1-4EFC-B4B8-A7751A20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9192"/>
        <c:axId val="459345424"/>
      </c:scatterChart>
      <c:valAx>
        <c:axId val="459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45424"/>
        <c:crosses val="autoZero"/>
        <c:crossBetween val="midCat"/>
      </c:valAx>
      <c:valAx>
        <c:axId val="459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144780</xdr:rowOff>
    </xdr:from>
    <xdr:to>
      <xdr:col>15</xdr:col>
      <xdr:colOff>358140</xdr:colOff>
      <xdr:row>24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Normal="100" workbookViewId="0">
      <selection activeCell="L4" sqref="L4"/>
    </sheetView>
  </sheetViews>
  <sheetFormatPr defaultRowHeight="15" x14ac:dyDescent="0.25"/>
  <cols>
    <col min="1" max="1" width="12.28515625" customWidth="1"/>
    <col min="2" max="2" width="11.7109375" customWidth="1"/>
    <col min="3" max="3" width="13.42578125" customWidth="1"/>
    <col min="5" max="5" width="13.42578125" customWidth="1"/>
  </cols>
  <sheetData>
    <row r="1" spans="1:10" ht="17.25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s="1" t="s">
        <v>4</v>
      </c>
      <c r="B5" s="1" t="s">
        <v>5</v>
      </c>
    </row>
    <row r="6" spans="1:10" x14ac:dyDescent="0.25">
      <c r="A6" s="1" t="s">
        <v>17</v>
      </c>
      <c r="B6" s="1" t="s">
        <v>16</v>
      </c>
      <c r="C6" s="1" t="s">
        <v>14</v>
      </c>
      <c r="E6" s="1" t="s">
        <v>13</v>
      </c>
      <c r="G6" s="1" t="s">
        <v>15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G7" t="s">
        <v>11</v>
      </c>
    </row>
    <row r="8" spans="1:10" x14ac:dyDescent="0.25">
      <c r="A8">
        <v>38</v>
      </c>
      <c r="B8">
        <f t="shared" ref="B8:B27" si="0">(A8/1024)*5</f>
        <v>0.185546875</v>
      </c>
      <c r="C8">
        <f>B8*4500/(5-B8)</f>
        <v>173.42799188640973</v>
      </c>
      <c r="D8">
        <f t="shared" ref="D8:D27" si="1">C8/1000</f>
        <v>0.17342799188640973</v>
      </c>
      <c r="E8">
        <f t="shared" ref="E8:E27" si="2">0.148*(D8^1.0078)</f>
        <v>2.5318970372070034E-2</v>
      </c>
      <c r="G8">
        <f t="shared" ref="G8:G27" si="3">E8*1000</f>
        <v>25.318970372070034</v>
      </c>
    </row>
    <row r="9" spans="1:10" x14ac:dyDescent="0.25">
      <c r="A9">
        <v>43</v>
      </c>
      <c r="B9">
        <f t="shared" si="0"/>
        <v>0.2099609375</v>
      </c>
      <c r="C9">
        <f t="shared" ref="C8:C27" si="4">B9*4500/(5-B9)</f>
        <v>197.24770642201835</v>
      </c>
      <c r="D9">
        <f t="shared" si="1"/>
        <v>0.19724770642201836</v>
      </c>
      <c r="E9">
        <f t="shared" si="2"/>
        <v>2.8825362042144038E-2</v>
      </c>
      <c r="G9">
        <f t="shared" si="3"/>
        <v>28.82536204214404</v>
      </c>
      <c r="J9" t="s">
        <v>12</v>
      </c>
    </row>
    <row r="10" spans="1:10" x14ac:dyDescent="0.25">
      <c r="A10">
        <v>43</v>
      </c>
      <c r="B10">
        <f t="shared" si="0"/>
        <v>0.2099609375</v>
      </c>
      <c r="C10">
        <f t="shared" si="4"/>
        <v>197.24770642201835</v>
      </c>
      <c r="D10">
        <f t="shared" si="1"/>
        <v>0.19724770642201836</v>
      </c>
      <c r="E10">
        <f t="shared" si="2"/>
        <v>2.8825362042144038E-2</v>
      </c>
      <c r="G10">
        <f t="shared" si="3"/>
        <v>28.82536204214404</v>
      </c>
    </row>
    <row r="11" spans="1:10" x14ac:dyDescent="0.25">
      <c r="A11">
        <v>42</v>
      </c>
      <c r="B11">
        <f t="shared" si="0"/>
        <v>0.205078125</v>
      </c>
      <c r="C11">
        <f t="shared" si="4"/>
        <v>192.4643584521385</v>
      </c>
      <c r="D11">
        <f t="shared" si="1"/>
        <v>0.1924643584521385</v>
      </c>
      <c r="E11">
        <f t="shared" si="2"/>
        <v>2.8120948448454839E-2</v>
      </c>
      <c r="G11">
        <f t="shared" si="3"/>
        <v>28.12094844845484</v>
      </c>
    </row>
    <row r="12" spans="1:10" x14ac:dyDescent="0.25">
      <c r="A12">
        <v>42</v>
      </c>
      <c r="B12">
        <f t="shared" si="0"/>
        <v>0.205078125</v>
      </c>
      <c r="C12">
        <f t="shared" si="4"/>
        <v>192.4643584521385</v>
      </c>
      <c r="D12">
        <f t="shared" si="1"/>
        <v>0.1924643584521385</v>
      </c>
      <c r="E12">
        <f t="shared" si="2"/>
        <v>2.8120948448454839E-2</v>
      </c>
      <c r="G12">
        <f t="shared" si="3"/>
        <v>28.12094844845484</v>
      </c>
    </row>
    <row r="13" spans="1:10" x14ac:dyDescent="0.25">
      <c r="A13">
        <v>42</v>
      </c>
      <c r="B13">
        <f t="shared" si="0"/>
        <v>0.205078125</v>
      </c>
      <c r="C13">
        <f t="shared" si="4"/>
        <v>192.4643584521385</v>
      </c>
      <c r="D13">
        <f t="shared" si="1"/>
        <v>0.1924643584521385</v>
      </c>
      <c r="E13">
        <f t="shared" si="2"/>
        <v>2.8120948448454839E-2</v>
      </c>
      <c r="G13">
        <f t="shared" si="3"/>
        <v>28.12094844845484</v>
      </c>
    </row>
    <row r="14" spans="1:10" x14ac:dyDescent="0.25">
      <c r="A14">
        <v>41</v>
      </c>
      <c r="B14">
        <f t="shared" si="0"/>
        <v>0.2001953125</v>
      </c>
      <c r="C14">
        <f t="shared" si="4"/>
        <v>187.69074262461851</v>
      </c>
      <c r="D14">
        <f t="shared" si="1"/>
        <v>0.18769074262461852</v>
      </c>
      <c r="E14">
        <f t="shared" si="2"/>
        <v>2.7418104182067582E-2</v>
      </c>
      <c r="G14">
        <f t="shared" si="3"/>
        <v>27.41810418206758</v>
      </c>
    </row>
    <row r="15" spans="1:10" x14ac:dyDescent="0.25">
      <c r="A15">
        <v>39</v>
      </c>
      <c r="B15">
        <f t="shared" si="0"/>
        <v>0.1904296875</v>
      </c>
      <c r="C15">
        <f t="shared" si="4"/>
        <v>178.17258883248732</v>
      </c>
      <c r="D15">
        <f t="shared" si="1"/>
        <v>0.17817258883248732</v>
      </c>
      <c r="E15">
        <f t="shared" si="2"/>
        <v>2.6017116679232493E-2</v>
      </c>
      <c r="G15">
        <f t="shared" si="3"/>
        <v>26.017116679232494</v>
      </c>
    </row>
    <row r="16" spans="1:10" x14ac:dyDescent="0.25">
      <c r="A16">
        <v>38</v>
      </c>
      <c r="B16">
        <f t="shared" si="0"/>
        <v>0.185546875</v>
      </c>
      <c r="C16">
        <f t="shared" si="4"/>
        <v>173.42799188640973</v>
      </c>
      <c r="D16">
        <f t="shared" si="1"/>
        <v>0.17342799188640973</v>
      </c>
      <c r="E16">
        <f t="shared" si="2"/>
        <v>2.5318970372070034E-2</v>
      </c>
      <c r="G16">
        <f t="shared" si="3"/>
        <v>25.318970372070034</v>
      </c>
    </row>
    <row r="17" spans="1:7" x14ac:dyDescent="0.25">
      <c r="A17">
        <v>38</v>
      </c>
      <c r="B17">
        <f t="shared" si="0"/>
        <v>0.185546875</v>
      </c>
      <c r="C17">
        <f t="shared" si="4"/>
        <v>173.42799188640973</v>
      </c>
      <c r="D17">
        <f t="shared" si="1"/>
        <v>0.17342799188640973</v>
      </c>
      <c r="E17">
        <f t="shared" si="2"/>
        <v>2.5318970372070034E-2</v>
      </c>
      <c r="G17">
        <f t="shared" si="3"/>
        <v>25.318970372070034</v>
      </c>
    </row>
    <row r="18" spans="1:7" x14ac:dyDescent="0.25">
      <c r="A18">
        <v>38</v>
      </c>
      <c r="B18">
        <f t="shared" si="0"/>
        <v>0.185546875</v>
      </c>
      <c r="C18">
        <f t="shared" si="4"/>
        <v>173.42799188640973</v>
      </c>
      <c r="D18">
        <f t="shared" si="1"/>
        <v>0.17342799188640973</v>
      </c>
      <c r="E18">
        <f t="shared" si="2"/>
        <v>2.5318970372070034E-2</v>
      </c>
      <c r="G18">
        <f t="shared" si="3"/>
        <v>25.318970372070034</v>
      </c>
    </row>
    <row r="19" spans="1:7" x14ac:dyDescent="0.25">
      <c r="A19">
        <v>39</v>
      </c>
      <c r="B19">
        <f t="shared" si="0"/>
        <v>0.1904296875</v>
      </c>
      <c r="C19">
        <f t="shared" si="4"/>
        <v>178.17258883248732</v>
      </c>
      <c r="D19">
        <f t="shared" si="1"/>
        <v>0.17817258883248732</v>
      </c>
      <c r="E19">
        <f t="shared" si="2"/>
        <v>2.6017116679232493E-2</v>
      </c>
      <c r="G19">
        <f t="shared" si="3"/>
        <v>26.017116679232494</v>
      </c>
    </row>
    <row r="20" spans="1:7" x14ac:dyDescent="0.25">
      <c r="A20">
        <v>54</v>
      </c>
      <c r="B20">
        <f t="shared" si="0"/>
        <v>0.263671875</v>
      </c>
      <c r="C20">
        <f t="shared" si="4"/>
        <v>250.51546391752578</v>
      </c>
      <c r="D20">
        <f t="shared" si="1"/>
        <v>0.25051546391752577</v>
      </c>
      <c r="E20">
        <f t="shared" si="2"/>
        <v>3.6678128198378845E-2</v>
      </c>
      <c r="G20">
        <f t="shared" si="3"/>
        <v>36.678128198378843</v>
      </c>
    </row>
    <row r="21" spans="1:7" x14ac:dyDescent="0.25">
      <c r="A21">
        <v>53</v>
      </c>
      <c r="B21">
        <f t="shared" si="0"/>
        <v>0.2587890625</v>
      </c>
      <c r="C21">
        <f t="shared" si="4"/>
        <v>245.62306900102988</v>
      </c>
      <c r="D21">
        <f t="shared" si="1"/>
        <v>0.24562306900102987</v>
      </c>
      <c r="E21">
        <f t="shared" si="2"/>
        <v>3.5956297762142771E-2</v>
      </c>
      <c r="G21">
        <f t="shared" si="3"/>
        <v>35.956297762142768</v>
      </c>
    </row>
    <row r="22" spans="1:7" x14ac:dyDescent="0.25">
      <c r="A22">
        <v>52</v>
      </c>
      <c r="B22">
        <f t="shared" si="0"/>
        <v>0.25390625</v>
      </c>
      <c r="C22">
        <f t="shared" si="4"/>
        <v>240.74074074074073</v>
      </c>
      <c r="D22">
        <f t="shared" si="1"/>
        <v>0.24074074074074073</v>
      </c>
      <c r="E22">
        <f t="shared" si="2"/>
        <v>3.5236064370551691E-2</v>
      </c>
      <c r="G22">
        <f t="shared" si="3"/>
        <v>35.236064370551688</v>
      </c>
    </row>
    <row r="23" spans="1:7" x14ac:dyDescent="0.25">
      <c r="A23">
        <v>52</v>
      </c>
      <c r="B23">
        <f t="shared" si="0"/>
        <v>0.25390625</v>
      </c>
      <c r="C23">
        <f t="shared" si="4"/>
        <v>240.74074074074073</v>
      </c>
      <c r="D23">
        <f t="shared" si="1"/>
        <v>0.24074074074074073</v>
      </c>
      <c r="E23">
        <f t="shared" si="2"/>
        <v>3.5236064370551691E-2</v>
      </c>
      <c r="G23">
        <f t="shared" si="3"/>
        <v>35.236064370551688</v>
      </c>
    </row>
    <row r="24" spans="1:7" x14ac:dyDescent="0.25">
      <c r="A24">
        <v>42</v>
      </c>
      <c r="B24">
        <f t="shared" si="0"/>
        <v>0.205078125</v>
      </c>
      <c r="C24">
        <f t="shared" si="4"/>
        <v>192.4643584521385</v>
      </c>
      <c r="D24">
        <f t="shared" si="1"/>
        <v>0.1924643584521385</v>
      </c>
      <c r="E24">
        <f t="shared" si="2"/>
        <v>2.8120948448454839E-2</v>
      </c>
      <c r="G24">
        <f t="shared" si="3"/>
        <v>28.12094844845484</v>
      </c>
    </row>
    <row r="25" spans="1:7" x14ac:dyDescent="0.25">
      <c r="A25">
        <v>41</v>
      </c>
      <c r="B25">
        <f t="shared" si="0"/>
        <v>0.2001953125</v>
      </c>
      <c r="C25">
        <f t="shared" si="4"/>
        <v>187.69074262461851</v>
      </c>
      <c r="D25">
        <f t="shared" si="1"/>
        <v>0.18769074262461852</v>
      </c>
      <c r="E25">
        <f t="shared" si="2"/>
        <v>2.7418104182067582E-2</v>
      </c>
      <c r="G25">
        <f t="shared" si="3"/>
        <v>27.41810418206758</v>
      </c>
    </row>
    <row r="26" spans="1:7" x14ac:dyDescent="0.25">
      <c r="A26">
        <v>46</v>
      </c>
      <c r="B26">
        <f t="shared" si="0"/>
        <v>0.224609375</v>
      </c>
      <c r="C26">
        <f t="shared" si="4"/>
        <v>211.65644171779141</v>
      </c>
      <c r="D26">
        <f t="shared" si="1"/>
        <v>0.21165644171779141</v>
      </c>
      <c r="E26">
        <f t="shared" si="2"/>
        <v>3.0948038730476232E-2</v>
      </c>
      <c r="G26">
        <f t="shared" si="3"/>
        <v>30.948038730476231</v>
      </c>
    </row>
    <row r="27" spans="1:7" x14ac:dyDescent="0.25">
      <c r="A27">
        <v>41</v>
      </c>
      <c r="B27">
        <f t="shared" si="0"/>
        <v>0.2001953125</v>
      </c>
      <c r="C27">
        <f t="shared" si="4"/>
        <v>187.69074262461851</v>
      </c>
      <c r="D27">
        <f t="shared" si="1"/>
        <v>0.18769074262461852</v>
      </c>
      <c r="E27">
        <f t="shared" si="2"/>
        <v>2.7418104182067582E-2</v>
      </c>
      <c r="G27">
        <f t="shared" si="3"/>
        <v>27.41810418206758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Veronique Lankar</cp:lastModifiedBy>
  <cp:revision>28</cp:revision>
  <dcterms:created xsi:type="dcterms:W3CDTF">2019-10-17T18:33:45Z</dcterms:created>
  <dcterms:modified xsi:type="dcterms:W3CDTF">2020-07-30T14:28:08Z</dcterms:modified>
  <dc:language>en-US</dc:language>
</cp:coreProperties>
</file>