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"/>
    </mc:Choice>
  </mc:AlternateContent>
  <xr:revisionPtr revIDLastSave="0" documentId="13_ncr:1_{D622E49F-6E05-4AB1-BF6B-156C2AA8D65F}" xr6:coauthVersionLast="47" xr6:coauthVersionMax="47" xr10:uidLastSave="{00000000-0000-0000-0000-000000000000}"/>
  <bookViews>
    <workbookView minimized="1" xWindow="14136" yWindow="2628" windowWidth="17268" windowHeight="8964" firstSheet="3" activeTab="3" xr2:uid="{00000000-000D-0000-FFFF-FFFF00000000}"/>
  </bookViews>
  <sheets>
    <sheet name="黑暗卡15" sheetId="6" r:id="rId1"/>
    <sheet name="投資36" sheetId="20" r:id="rId2"/>
    <sheet name="工作25" sheetId="5" r:id="rId3"/>
    <sheet name="學習35" sheetId="7" r:id="rId4"/>
    <sheet name="大爽16" sheetId="19" r:id="rId5"/>
    <sheet name="小爽62" sheetId="1" r:id="rId6"/>
    <sheet name="好運16" sheetId="8" r:id="rId7"/>
    <sheet name="男身分卡" sheetId="21" r:id="rId8"/>
    <sheet name="女身分卡" sheetId="2" r:id="rId9"/>
    <sheet name="財富2" sheetId="12" r:id="rId10"/>
    <sheet name="財富1" sheetId="11" r:id="rId11"/>
    <sheet name="報表2" sheetId="16" r:id="rId12"/>
    <sheet name="報表1" sheetId="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1" l="1"/>
  <c r="F10" i="21"/>
  <c r="F9" i="21"/>
  <c r="J9" i="21" s="1"/>
  <c r="F7" i="21"/>
  <c r="J7" i="21" s="1"/>
  <c r="F5" i="21"/>
  <c r="J5" i="21" s="1"/>
  <c r="F4" i="21"/>
  <c r="F11" i="2"/>
  <c r="F10" i="2"/>
  <c r="J10" i="2" s="1"/>
  <c r="F7" i="2"/>
  <c r="J7" i="2" s="1"/>
  <c r="F9" i="2"/>
  <c r="J9" i="2" s="1"/>
  <c r="F5" i="2"/>
  <c r="F4" i="2"/>
  <c r="J4" i="2" s="1"/>
  <c r="J4" i="21"/>
  <c r="J11" i="2"/>
  <c r="K7" i="2"/>
  <c r="J5" i="2"/>
  <c r="K4" i="2"/>
  <c r="J11" i="21"/>
  <c r="J10" i="21"/>
  <c r="K7" i="21"/>
  <c r="K4" i="21" l="1"/>
  <c r="N4" i="11"/>
</calcChain>
</file>

<file path=xl/sharedStrings.xml><?xml version="1.0" encoding="utf-8"?>
<sst xmlns="http://schemas.openxmlformats.org/spreadsheetml/2006/main" count="475" uniqueCount="406">
  <si>
    <t>和同學團購，買了三桶爆米花和兩盒布丁，花了545元。同時增加人脈點數2點。</t>
    <phoneticPr fontId="1" type="noConversion"/>
  </si>
  <si>
    <t>黃金一克現價1,100元，所有玩家皆可以克為單位買進或賣出。黃金價格範圍900~1,400元。                                        12</t>
    <phoneticPr fontId="1" type="noConversion"/>
  </si>
  <si>
    <t>目前參與股票抽籤者，全數抽中，並獲得30％蜜月期的報酬。                                     14</t>
    <phoneticPr fontId="1" type="noConversion"/>
  </si>
  <si>
    <t>黃金一克現價1,500元，所有玩家皆可以克為單位買進或賣出。黃金價格範圍900~1,400元。                                           24</t>
    <phoneticPr fontId="1" type="noConversion"/>
  </si>
  <si>
    <t>黃金一克現價1,200元，所有玩家皆可以克為單位買進或賣出。黃金價格範圍900~1,400元。                                             29</t>
    <phoneticPr fontId="1" type="noConversion"/>
  </si>
  <si>
    <t>黃金一克現價1,300元，所有玩家皆可以克為單位買進或賣出。黃金價格範圍900~1,400元。                        34</t>
    <phoneticPr fontId="1" type="noConversion"/>
  </si>
  <si>
    <t>黃金一克現價1,400元，所有玩家皆可以克為單位買進或賣出。黃金價格範圍900~1,400元。                           36</t>
    <phoneticPr fontId="1" type="noConversion"/>
  </si>
  <si>
    <t>每月零用錢</t>
    <phoneticPr fontId="1" type="noConversion"/>
  </si>
  <si>
    <t>買入價格</t>
    <phoneticPr fontId="1" type="noConversion"/>
  </si>
  <si>
    <t>賣出價格</t>
    <phoneticPr fontId="1" type="noConversion"/>
  </si>
  <si>
    <t>報酬率</t>
    <phoneticPr fontId="1" type="noConversion"/>
  </si>
  <si>
    <t>承購金額</t>
    <phoneticPr fontId="1" type="noConversion"/>
  </si>
  <si>
    <t>獲利金額</t>
    <phoneticPr fontId="1" type="noConversion"/>
  </si>
  <si>
    <t>存款金額</t>
    <phoneticPr fontId="1" type="noConversion"/>
  </si>
  <si>
    <t>起始月</t>
    <phoneticPr fontId="1" type="noConversion"/>
  </si>
  <si>
    <t>換匯獲利</t>
    <phoneticPr fontId="1" type="noConversion"/>
  </si>
  <si>
    <t>範例</t>
    <phoneticPr fontId="1" type="noConversion"/>
  </si>
  <si>
    <t>本利和</t>
    <phoneticPr fontId="1" type="noConversion"/>
  </si>
  <si>
    <t>合計(B)</t>
    <phoneticPr fontId="1" type="noConversion"/>
  </si>
  <si>
    <t>原始分</t>
    <phoneticPr fontId="1" type="noConversion"/>
  </si>
  <si>
    <t>增加</t>
    <phoneticPr fontId="1" type="noConversion"/>
  </si>
  <si>
    <t>機構</t>
    <phoneticPr fontId="1" type="noConversion"/>
  </si>
  <si>
    <t>時薪</t>
    <phoneticPr fontId="1" type="noConversion"/>
  </si>
  <si>
    <t>年資</t>
    <phoneticPr fontId="1" type="noConversion"/>
  </si>
  <si>
    <t>月時</t>
    <phoneticPr fontId="1" type="noConversion"/>
  </si>
  <si>
    <t>月薪</t>
    <phoneticPr fontId="1" type="noConversion"/>
  </si>
  <si>
    <t>零存整付定儲</t>
    <phoneticPr fontId="1" type="noConversion"/>
  </si>
  <si>
    <t>生活支出</t>
    <phoneticPr fontId="1" type="noConversion"/>
  </si>
  <si>
    <t>誠品當週推薦課外書籍，一本250元，購買本數不限。每位玩家都可以購買。                                  1</t>
    <phoneticPr fontId="1" type="noConversion"/>
  </si>
  <si>
    <r>
      <t>每月收入</t>
    </r>
    <r>
      <rPr>
        <sz val="11"/>
        <rFont val="Arial"/>
        <family val="2"/>
      </rPr>
      <t>1</t>
    </r>
    <phoneticPr fontId="1" type="noConversion"/>
  </si>
  <si>
    <r>
      <t>每月收入</t>
    </r>
    <r>
      <rPr>
        <sz val="11"/>
        <rFont val="Arial"/>
        <family val="2"/>
      </rPr>
      <t>2</t>
    </r>
  </si>
  <si>
    <t>編號</t>
    <phoneticPr fontId="1" type="noConversion"/>
  </si>
  <si>
    <t>身分</t>
    <phoneticPr fontId="1" type="noConversion"/>
  </si>
  <si>
    <t>家庭狀況</t>
    <phoneticPr fontId="1" type="noConversion"/>
  </si>
  <si>
    <t>每月零用錢</t>
    <phoneticPr fontId="1" type="noConversion"/>
  </si>
  <si>
    <t>每月工資</t>
    <phoneticPr fontId="1" type="noConversion"/>
  </si>
  <si>
    <t>每月支出</t>
    <phoneticPr fontId="1" type="noConversion"/>
  </si>
  <si>
    <t>打工狀況</t>
    <phoneticPr fontId="1" type="noConversion"/>
  </si>
  <si>
    <t>工時</t>
    <phoneticPr fontId="1" type="noConversion"/>
  </si>
  <si>
    <t>可支配時間</t>
    <phoneticPr fontId="1" type="noConversion"/>
  </si>
  <si>
    <t>姚淑芬</t>
    <phoneticPr fontId="1" type="noConversion"/>
  </si>
  <si>
    <t>無</t>
    <phoneticPr fontId="1" type="noConversion"/>
  </si>
  <si>
    <t>曾美麗</t>
    <phoneticPr fontId="1" type="noConversion"/>
  </si>
  <si>
    <t>張中毅</t>
    <phoneticPr fontId="1" type="noConversion"/>
  </si>
  <si>
    <t>無</t>
    <phoneticPr fontId="1" type="noConversion"/>
  </si>
  <si>
    <t>王曉敏</t>
    <phoneticPr fontId="1" type="noConversion"/>
  </si>
  <si>
    <t>吳　攸</t>
    <phoneticPr fontId="1" type="noConversion"/>
  </si>
  <si>
    <t>蔡宜螢</t>
    <phoneticPr fontId="1" type="noConversion"/>
  </si>
  <si>
    <t>王冠捷</t>
    <phoneticPr fontId="1" type="noConversion"/>
  </si>
  <si>
    <t>錢晶晶</t>
    <phoneticPr fontId="1" type="noConversion"/>
  </si>
  <si>
    <t>趙大宇</t>
    <phoneticPr fontId="1" type="noConversion"/>
  </si>
  <si>
    <t>生日</t>
    <phoneticPr fontId="1" type="noConversion"/>
  </si>
  <si>
    <t>姚佑傑</t>
    <phoneticPr fontId="1" type="noConversion"/>
  </si>
  <si>
    <t>曾宏泰</t>
    <phoneticPr fontId="1" type="noConversion"/>
  </si>
  <si>
    <t>家中有父母及弟弟一人，父親職業為傳產公司基層主管，母親為家庭主婦。家住嘉義縣。目前住宿。有女朋友。</t>
    <phoneticPr fontId="1" type="noConversion"/>
  </si>
  <si>
    <t>張惠茹</t>
    <phoneticPr fontId="1" type="noConversion"/>
  </si>
  <si>
    <t>蔡奕聰</t>
    <phoneticPr fontId="1" type="noConversion"/>
  </si>
  <si>
    <t>錢鑫新</t>
    <phoneticPr fontId="1" type="noConversion"/>
  </si>
  <si>
    <t>謝雯蓉</t>
    <phoneticPr fontId="1" type="noConversion"/>
  </si>
  <si>
    <t>吳　悠</t>
    <phoneticPr fontId="1" type="noConversion"/>
  </si>
  <si>
    <t>陳瑋婷</t>
    <phoneticPr fontId="1" type="noConversion"/>
  </si>
  <si>
    <t>趙家燕</t>
    <phoneticPr fontId="1" type="noConversion"/>
  </si>
  <si>
    <t>每月可支配金額</t>
    <phoneticPr fontId="1" type="noConversion"/>
  </si>
  <si>
    <t>損耗</t>
    <phoneticPr fontId="1" type="noConversion"/>
  </si>
  <si>
    <t>－</t>
    <phoneticPr fontId="1" type="noConversion"/>
  </si>
  <si>
    <t>定期定額基金</t>
    <phoneticPr fontId="1" type="noConversion"/>
  </si>
  <si>
    <t>總時數</t>
    <phoneticPr fontId="1" type="noConversion"/>
  </si>
  <si>
    <t>工作時數</t>
    <phoneticPr fontId="1" type="noConversion"/>
  </si>
  <si>
    <t>學習時數</t>
    <phoneticPr fontId="1" type="noConversion"/>
  </si>
  <si>
    <t>剩餘可支配時數</t>
    <phoneticPr fontId="1" type="noConversion"/>
  </si>
  <si>
    <t>月數要求</t>
    <phoneticPr fontId="1" type="noConversion"/>
  </si>
  <si>
    <t>終止月</t>
    <phoneticPr fontId="1" type="noConversion"/>
  </si>
  <si>
    <t>結束月</t>
    <phoneticPr fontId="1" type="noConversion"/>
  </si>
  <si>
    <t>名稱</t>
    <phoneticPr fontId="1" type="noConversion"/>
  </si>
  <si>
    <t>扣款金額</t>
    <phoneticPr fontId="1" type="noConversion"/>
  </si>
  <si>
    <t>扣款期數</t>
    <phoneticPr fontId="1" type="noConversion"/>
  </si>
  <si>
    <t>投資總額</t>
    <phoneticPr fontId="1" type="noConversion"/>
  </si>
  <si>
    <t>報酬率</t>
    <phoneticPr fontId="1" type="noConversion"/>
  </si>
  <si>
    <t>贖回金額</t>
    <phoneticPr fontId="1" type="noConversion"/>
  </si>
  <si>
    <t>範例</t>
    <phoneticPr fontId="1" type="noConversion"/>
  </si>
  <si>
    <t>坦伯頓成長</t>
    <phoneticPr fontId="1" type="noConversion"/>
  </si>
  <si>
    <t>二月</t>
    <phoneticPr fontId="1" type="noConversion"/>
  </si>
  <si>
    <t>投資金額</t>
    <phoneticPr fontId="1" type="noConversion"/>
  </si>
  <si>
    <t>報酬率</t>
    <phoneticPr fontId="1" type="noConversion"/>
  </si>
  <si>
    <t>贖回金額</t>
    <phoneticPr fontId="1" type="noConversion"/>
  </si>
  <si>
    <t>範例</t>
    <phoneticPr fontId="1" type="noConversion"/>
  </si>
  <si>
    <t>中國聚焦</t>
    <phoneticPr fontId="1" type="noConversion"/>
  </si>
  <si>
    <t>四月</t>
    <phoneticPr fontId="1" type="noConversion"/>
  </si>
  <si>
    <t>範例</t>
    <phoneticPr fontId="1" type="noConversion"/>
  </si>
  <si>
    <t>代碼</t>
    <phoneticPr fontId="1" type="noConversion"/>
  </si>
  <si>
    <t>QQ</t>
    <phoneticPr fontId="1" type="noConversion"/>
  </si>
  <si>
    <t>張數</t>
    <phoneticPr fontId="1" type="noConversion"/>
  </si>
  <si>
    <t>獲利金額</t>
    <phoneticPr fontId="1" type="noConversion"/>
  </si>
  <si>
    <t>利率(%年)</t>
    <phoneticPr fontId="1" type="noConversion"/>
  </si>
  <si>
    <t>存期(月)</t>
    <phoneticPr fontId="1" type="noConversion"/>
  </si>
  <si>
    <t>五月</t>
    <phoneticPr fontId="1" type="noConversion"/>
  </si>
  <si>
    <t>年金金額</t>
    <phoneticPr fontId="1" type="noConversion"/>
  </si>
  <si>
    <t>幣別</t>
    <phoneticPr fontId="1" type="noConversion"/>
  </si>
  <si>
    <t>澳幣</t>
    <phoneticPr fontId="1" type="noConversion"/>
  </si>
  <si>
    <t>六月</t>
    <phoneticPr fontId="1" type="noConversion"/>
  </si>
  <si>
    <t>重量(g)</t>
    <phoneticPr fontId="1" type="noConversion"/>
  </si>
  <si>
    <t>進價(g)</t>
    <phoneticPr fontId="1" type="noConversion"/>
  </si>
  <si>
    <t>賣價(g)</t>
    <phoneticPr fontId="1" type="noConversion"/>
  </si>
  <si>
    <t>自修／報考／補習</t>
    <phoneticPr fontId="1" type="noConversion"/>
  </si>
  <si>
    <t>自修／報考／補習</t>
    <phoneticPr fontId="1" type="noConversion"/>
  </si>
  <si>
    <t>＋</t>
    <phoneticPr fontId="1" type="noConversion"/>
  </si>
  <si>
    <t>－</t>
    <phoneticPr fontId="1" type="noConversion"/>
  </si>
  <si>
    <t>合計(A)</t>
    <phoneticPr fontId="1" type="noConversion"/>
  </si>
  <si>
    <t>合計(C)</t>
    <phoneticPr fontId="1" type="noConversion"/>
  </si>
  <si>
    <t>玩家姓名</t>
    <phoneticPr fontId="1" type="noConversion"/>
  </si>
  <si>
    <t>遊戲身份</t>
    <phoneticPr fontId="1" type="noConversion"/>
  </si>
  <si>
    <t>男女朋友</t>
    <phoneticPr fontId="1" type="noConversion"/>
  </si>
  <si>
    <t>生日</t>
    <phoneticPr fontId="1" type="noConversion"/>
  </si>
  <si>
    <t>活動經歷</t>
    <phoneticPr fontId="1" type="noConversion"/>
  </si>
  <si>
    <t>2 雙主修</t>
    <phoneticPr fontId="1" type="noConversion"/>
  </si>
  <si>
    <t>3 輔系</t>
    <phoneticPr fontId="1" type="noConversion"/>
  </si>
  <si>
    <t>4 技能學習</t>
    <phoneticPr fontId="1" type="noConversion"/>
  </si>
  <si>
    <t>謝啟達</t>
    <phoneticPr fontId="1" type="noConversion"/>
  </si>
  <si>
    <t>陳孟儒</t>
    <phoneticPr fontId="1" type="noConversion"/>
  </si>
  <si>
    <t>財富總表</t>
    <phoneticPr fontId="1" type="noConversion"/>
  </si>
  <si>
    <t>收入</t>
    <phoneticPr fontId="1" type="noConversion"/>
  </si>
  <si>
    <t>支出</t>
    <phoneticPr fontId="1" type="noConversion"/>
  </si>
  <si>
    <t>投資</t>
    <phoneticPr fontId="1" type="noConversion"/>
  </si>
  <si>
    <t>人脈點數</t>
    <phoneticPr fontId="1" type="noConversion"/>
  </si>
  <si>
    <t>時間運用情形</t>
    <phoneticPr fontId="1" type="noConversion"/>
  </si>
  <si>
    <t>可支配所得</t>
    <phoneticPr fontId="1" type="noConversion"/>
  </si>
  <si>
    <t>定期定額基金　</t>
    <phoneticPr fontId="1" type="noConversion"/>
  </si>
  <si>
    <t>單筆基金　</t>
    <phoneticPr fontId="1" type="noConversion"/>
  </si>
  <si>
    <t>零股股票買賣</t>
    <phoneticPr fontId="1" type="noConversion"/>
  </si>
  <si>
    <t>股票抽籤</t>
    <phoneticPr fontId="1" type="noConversion"/>
  </si>
  <si>
    <t>黃金</t>
    <phoneticPr fontId="1" type="noConversion"/>
  </si>
  <si>
    <t>定存</t>
    <phoneticPr fontId="1" type="noConversion"/>
  </si>
  <si>
    <t>外幣定期存款</t>
    <phoneticPr fontId="1" type="noConversion"/>
  </si>
  <si>
    <t>工作經歷</t>
    <phoneticPr fontId="1" type="noConversion"/>
  </si>
  <si>
    <t>學習紀錄</t>
    <phoneticPr fontId="1" type="noConversion"/>
  </si>
  <si>
    <t>借款情形</t>
    <phoneticPr fontId="1" type="noConversion"/>
  </si>
  <si>
    <t>銀行借款</t>
    <phoneticPr fontId="1" type="noConversion"/>
  </si>
  <si>
    <t>玩家借款</t>
    <phoneticPr fontId="1" type="noConversion"/>
  </si>
  <si>
    <t>金額</t>
    <phoneticPr fontId="1" type="noConversion"/>
  </si>
  <si>
    <t>借款月份</t>
    <phoneticPr fontId="1" type="noConversion"/>
  </si>
  <si>
    <t xml:space="preserve">        本</t>
    <phoneticPr fontId="1" type="noConversion"/>
  </si>
  <si>
    <t>剩餘人脈點數</t>
    <phoneticPr fontId="1" type="noConversion"/>
  </si>
  <si>
    <t>註：人脈點數耗盡退出遊戲。</t>
    <phoneticPr fontId="1" type="noConversion"/>
  </si>
  <si>
    <t>職稱</t>
    <phoneticPr fontId="1" type="noConversion"/>
  </si>
  <si>
    <t>學習財富累積紀錄表</t>
    <phoneticPr fontId="1" type="noConversion"/>
  </si>
  <si>
    <t>名稱</t>
    <phoneticPr fontId="1" type="noConversion"/>
  </si>
  <si>
    <t>起始月</t>
    <phoneticPr fontId="1" type="noConversion"/>
  </si>
  <si>
    <t>月時</t>
    <phoneticPr fontId="1" type="noConversion"/>
  </si>
  <si>
    <t>月數要求</t>
    <phoneticPr fontId="1" type="noConversion"/>
  </si>
  <si>
    <t>終止月</t>
    <phoneticPr fontId="1" type="noConversion"/>
  </si>
  <si>
    <t xml:space="preserve"> (A)-(B)-(C)=</t>
    <phoneticPr fontId="1" type="noConversion"/>
  </si>
  <si>
    <t>註：工作變動請立即計算最新可支配所得。</t>
    <phoneticPr fontId="1" type="noConversion"/>
  </si>
  <si>
    <t>月~　月</t>
    <phoneticPr fontId="1" type="noConversion"/>
  </si>
  <si>
    <t>月~　月</t>
    <phoneticPr fontId="1" type="noConversion"/>
  </si>
  <si>
    <t>系</t>
    <phoneticPr fontId="1" type="noConversion"/>
  </si>
  <si>
    <t>系</t>
    <phoneticPr fontId="1" type="noConversion"/>
  </si>
  <si>
    <t>1 書籍借閱</t>
    <phoneticPr fontId="1" type="noConversion"/>
  </si>
  <si>
    <t>2 書籍購買</t>
    <phoneticPr fontId="1" type="noConversion"/>
  </si>
  <si>
    <t>月份</t>
    <phoneticPr fontId="1" type="noConversion"/>
  </si>
  <si>
    <t>行動類型</t>
    <phoneticPr fontId="1" type="noConversion"/>
  </si>
  <si>
    <t>證照取得</t>
    <phoneticPr fontId="1" type="noConversion"/>
  </si>
  <si>
    <t>名稱包括：各種語言、電腦，或其他專業技術。請詳細填寫。證照需四個月方能取得，例：2月報考，6月考取。</t>
    <phoneticPr fontId="1" type="noConversion"/>
  </si>
  <si>
    <t>註：向其他玩家借款者每月須扣人脈點數，每借款500扣5點。</t>
    <phoneticPr fontId="1" type="noConversion"/>
  </si>
  <si>
    <t>期數(月)</t>
    <phoneticPr fontId="1" type="noConversion"/>
  </si>
  <si>
    <t>理財報表 B</t>
    <phoneticPr fontId="1" type="noConversion"/>
  </si>
  <si>
    <t>投資月</t>
    <phoneticPr fontId="1" type="noConversion"/>
  </si>
  <si>
    <t>獲利金額</t>
    <phoneticPr fontId="1" type="noConversion"/>
  </si>
  <si>
    <t>理財報表 A</t>
    <phoneticPr fontId="1" type="noConversion"/>
  </si>
  <si>
    <t>獲利金額</t>
    <phoneticPr fontId="1" type="noConversion"/>
  </si>
  <si>
    <t>投資月</t>
    <phoneticPr fontId="1" type="noConversion"/>
  </si>
  <si>
    <t>產品名稱</t>
    <phoneticPr fontId="1" type="noConversion"/>
  </si>
  <si>
    <t>買入股數</t>
    <phoneticPr fontId="1" type="noConversion"/>
  </si>
  <si>
    <t>支出現金</t>
    <phoneticPr fontId="1" type="noConversion"/>
  </si>
  <si>
    <t>領取現金</t>
    <phoneticPr fontId="1" type="noConversion"/>
  </si>
  <si>
    <t>分期付款u（　　　）</t>
    <phoneticPr fontId="1" type="noConversion"/>
  </si>
  <si>
    <t>工資收入v</t>
    <phoneticPr fontId="1" type="noConversion"/>
  </si>
  <si>
    <t>工資收入u</t>
    <phoneticPr fontId="1" type="noConversion"/>
  </si>
  <si>
    <t>分期付款v（　　　）</t>
    <phoneticPr fontId="1" type="noConversion"/>
  </si>
  <si>
    <t>工資收入w</t>
    <phoneticPr fontId="1" type="noConversion"/>
  </si>
  <si>
    <t>分期付款w（　　　）</t>
    <phoneticPr fontId="1" type="noConversion"/>
  </si>
  <si>
    <t>買了新的腳踏車，花費900元。</t>
    <phoneticPr fontId="1" type="noConversion"/>
  </si>
  <si>
    <t>一個人在網咖泡了一整天，花費500元。</t>
    <phoneticPr fontId="1" type="noConversion"/>
  </si>
  <si>
    <t>和同學騎車到外縣市一日遊，花費8小時。獲得人脈點數5點。</t>
    <phoneticPr fontId="1" type="noConversion"/>
  </si>
  <si>
    <t>購買電玩遊戲，花費1000元。</t>
    <phoneticPr fontId="1" type="noConversion"/>
  </si>
  <si>
    <t>幫手機買一個新殼，花費600元。</t>
    <phoneticPr fontId="1" type="noConversion"/>
  </si>
  <si>
    <t>註：向銀行借款，以500元為單位，月息20%，每月分別計算。還本時還息。例如：1月借款1,000元，2月還金額1,200，3月還金額1,400。</t>
    <phoneticPr fontId="1" type="noConversion"/>
  </si>
  <si>
    <t>同學揪團購，花費400元。同時增加人脈點數3點。</t>
    <phoneticPr fontId="1" type="noConversion"/>
  </si>
  <si>
    <t>類型包括：各類競賽、學會、社團、專業研習營、梯隊或志工活動。</t>
    <phoneticPr fontId="1" type="noConversion"/>
  </si>
  <si>
    <t>花你一個月的可支配所得買了一份禮物送喜歡的對象。</t>
    <phoneticPr fontId="1" type="noConversion"/>
  </si>
  <si>
    <t>自修學習Office應用軟體，每週費時5小時，每月20時。每位玩家皆可參與。                          5</t>
    <phoneticPr fontId="1" type="noConversion"/>
  </si>
  <si>
    <t>到專門機構學習第二外語（自訂），每週花費6小時，每月24小時，學費每月500元（需支付當期費用，並在未來每個月從可支配所得中扣除）。每位玩家皆可參與。                            7</t>
    <phoneticPr fontId="1" type="noConversion"/>
  </si>
  <si>
    <t>報名參加專業領域講座或工作坊，花費6小時，此為單月活動。（可支配時間超過６小時方可報名）
9</t>
    <phoneticPr fontId="1" type="noConversion"/>
  </si>
  <si>
    <t>購買上課用原版教科書，花費600元。每位玩家都可以購買。                                 14</t>
    <phoneticPr fontId="1" type="noConversion"/>
  </si>
  <si>
    <t>和外國人進行語言交換活動或參與外語交流社團（語言自訂），每月投入10小時。
15</t>
    <phoneticPr fontId="1" type="noConversion"/>
  </si>
  <si>
    <t>學校開放輔系申請，假設申請者可無條件通過。每週需使用6小時在輔系課程，每月24小時。且須持續至遊戲結束。每位玩家皆可申請。
4</t>
    <phoneticPr fontId="1" type="noConversion"/>
  </si>
  <si>
    <t>加入校外實務界及專業人士組成之社群，並出席相關活動，每月投入8小時。可隨時退出。增加人脈點數5點。      
6</t>
    <phoneticPr fontId="1" type="noConversion"/>
  </si>
  <si>
    <t>和同學組隊參加全國大專院學生團體競賽。每週投入10小時，準備兩個月。每位玩家皆可參與。
13</t>
    <phoneticPr fontId="1" type="noConversion"/>
  </si>
  <si>
    <t>從圖書館借了五本課外書，閱讀期間一個月。每週閱讀時間花費3小時，共花12小時。
19</t>
    <phoneticPr fontId="1" type="noConversion"/>
  </si>
  <si>
    <t>參加專業學術研習營（金融、創業、行銷、創意、科學、外語、文學創作、藝術設計...等），每週六需花6小時，為期一個月，共需24小時。增加人脈點數2點。      
18</t>
    <phoneticPr fontId="1" type="noConversion"/>
  </si>
  <si>
    <r>
      <t>參加</t>
    </r>
    <r>
      <rPr>
        <sz val="12"/>
        <color rgb="FFFF0000"/>
        <rFont val="全真方新書"/>
        <family val="3"/>
        <charset val="136"/>
      </rPr>
      <t>服務性營隊</t>
    </r>
    <r>
      <rPr>
        <sz val="12"/>
        <rFont val="全真方新書"/>
        <family val="3"/>
        <charset val="136"/>
      </rPr>
      <t>，擔任梯隊輔導員或幹部。此活動需花費20小時，為單月活動。增加人脈點數2點。      
11</t>
    </r>
    <phoneticPr fontId="1" type="noConversion"/>
  </si>
  <si>
    <t>報考TOEIC，花費報名費用1,600元。讀書時間每週15小時，每月60時，需費時四個月準備。                                3</t>
    <phoneticPr fontId="1" type="noConversion"/>
  </si>
  <si>
    <t>報考MOS（Microsoft Office）標準認證CORE，每週花費5小時，每月準備20小時，需費時四個月準備。
20</t>
    <phoneticPr fontId="1" type="noConversion"/>
  </si>
  <si>
    <t>學校開放雙主修申請，假設申請者可無條件通過。每週需使用10小時在輔系課程，每月40小時。且須持續至遊戲結束。每位玩家皆可申請。
16</t>
    <phoneticPr fontId="1" type="noConversion"/>
  </si>
  <si>
    <t>參加職涯發展與探索主題之講座或工作坊，單次活動，需花費6小時。（可支配時間超過6小時方可報名）
24</t>
    <phoneticPr fontId="1" type="noConversion"/>
  </si>
  <si>
    <t>參加核心職能研習營（領導力、團隊合作、人際溝通與心靈成長...），每週日需花3小時，為期一個月，共需12小時。增加人脈點數2點。
25</t>
    <phoneticPr fontId="1" type="noConversion"/>
  </si>
  <si>
    <t>報考專業或技術證照檢定考試（證書類型自訂），每月準備30小時，需費時四個月準備。                             12</t>
    <phoneticPr fontId="1" type="noConversion"/>
  </si>
  <si>
    <t>報考專業或技術證照檢定考試（證書類型自訂），每月準備30小時，需費時四個月準備。
26</t>
    <phoneticPr fontId="1" type="noConversion"/>
  </si>
  <si>
    <t>報考MOS（Microsoft Office）標準認證EXPERT，每週花費7小時，每月準備28小時，需費時四個月準備。
27</t>
    <phoneticPr fontId="1" type="noConversion"/>
  </si>
  <si>
    <t>報考第二外語檢定，花費報名費用1,500元。準備時間每月40小時，需費時四個月方能通過。
28</t>
    <phoneticPr fontId="1" type="noConversion"/>
  </si>
  <si>
    <t>報名參加全國大專院學生專業競賽。每週投入8小時，準備兩個月。
29</t>
    <phoneticPr fontId="1" type="noConversion"/>
  </si>
  <si>
    <t>參加企業或專業機構舉辦的主題營隊，單次活動，花費12小時。增加人脈點數2點。（可支配時間超過12小時方可報名）      
33</t>
    <phoneticPr fontId="1" type="noConversion"/>
  </si>
  <si>
    <t>申請或參與校內或校外研究計畫案，每月投入20小時，為期半年。
34</t>
    <phoneticPr fontId="1" type="noConversion"/>
  </si>
  <si>
    <t>和朋友相約參加免費運動（有氧／體適能／重訓等），花費8小時，增加人脈點數5點。</t>
    <phoneticPr fontId="1" type="noConversion"/>
  </si>
  <si>
    <t>和大學同學逛街，買了一個包包，花了590元。同時人脈點數增加3點。</t>
    <phoneticPr fontId="1" type="noConversion"/>
  </si>
  <si>
    <t>購買大樂透，花了500元，中了200。</t>
    <phoneticPr fontId="1" type="noConversion"/>
  </si>
  <si>
    <t>和高中好友夜衝，油錢加宵夜，花費570元。同時增加人脈點數3點。</t>
    <phoneticPr fontId="1" type="noConversion"/>
  </si>
  <si>
    <t>購買線上遊戲點數，花費500元。</t>
    <phoneticPr fontId="1" type="noConversion"/>
  </si>
  <si>
    <t>前往文藝特區看展覽，花費300元。</t>
    <phoneticPr fontId="1" type="noConversion"/>
  </si>
  <si>
    <t>參加家聚，花費350元。增加人脈點數3點。</t>
    <phoneticPr fontId="1" type="noConversion"/>
  </si>
  <si>
    <t>和好朋友一起去參加淨灘活動，單次花費5小時。增加人脈點數3點。</t>
    <phoneticPr fontId="1" type="noConversion"/>
  </si>
  <si>
    <t>玩太晚，只好叫車回家，花計程車錢300元。</t>
    <phoneticPr fontId="1" type="noConversion"/>
  </si>
  <si>
    <t>參加班遊，三天兩夜花費2,200元。同時增加人脈點數7點。（每位玩家都可參加）</t>
    <phoneticPr fontId="1" type="noConversion"/>
  </si>
  <si>
    <t>和大學同學到隔壁縣市外閃一日遊，來回交通費含玩樂花了1,200元。同時增加人脈點數5點。</t>
    <phoneticPr fontId="1" type="noConversion"/>
  </si>
  <si>
    <t>和好友喝下午茶，花費350元。同時增加人脈點數2點。</t>
    <phoneticPr fontId="1" type="noConversion"/>
  </si>
  <si>
    <t>和大學同學逛夜市，買了一條圍巾，花了590元。同時增加人脈點數3點。</t>
    <phoneticPr fontId="1" type="noConversion"/>
  </si>
  <si>
    <t>在網拍下標一件衣服，含郵資共花650元。</t>
    <phoneticPr fontId="1" type="noConversion"/>
  </si>
  <si>
    <t>和朋友相約一起打球，花費6小時，增加人脈點數5點。</t>
    <phoneticPr fontId="1" type="noConversion"/>
  </si>
  <si>
    <t>和家人去旅行，兩天一夜共花40小時。同時增加人脈點數6點。</t>
    <phoneticPr fontId="1" type="noConversion"/>
  </si>
  <si>
    <t>和大學同學逛街，買了一雙超酷炫夾腳拖，花了499元。同時增加人脈點數3點。</t>
    <phoneticPr fontId="1" type="noConversion"/>
  </si>
  <si>
    <t>養一隻吉娃娃，每月固定費用增加400元。（繳交當期費用後，每個月需另扣可支配所得）</t>
    <phoneticPr fontId="1" type="noConversion"/>
  </si>
  <si>
    <t>交往三週年紀念日，去牛排館慶祝，花費1,800元。同時增加人脈點數2點。（如果你有交往對象的話）</t>
    <phoneticPr fontId="1" type="noConversion"/>
  </si>
  <si>
    <t>和交往對象（如果你有的話）到電影院觀看3D電影，買了爆米花，共花費400元。增加人脈點數2點。</t>
    <phoneticPr fontId="1" type="noConversion"/>
  </si>
  <si>
    <t>和朋友玩狼人殺等桌遊，花掉4小時。獲得人脈點數2點。</t>
    <phoneticPr fontId="1" type="noConversion"/>
  </si>
  <si>
    <t>和大學同學夜唱，花了490元。同時增加人脈點數2點。</t>
    <phoneticPr fontId="1" type="noConversion"/>
  </si>
  <si>
    <t>和大學同學相約爬山，費時5小時。獲得人脈點數2點。</t>
    <phoneticPr fontId="1" type="noConversion"/>
  </si>
  <si>
    <t>和高中同學敘舊，用餐花費300元。獲得人脈點數2點。</t>
    <phoneticPr fontId="1" type="noConversion"/>
  </si>
  <si>
    <t>和心儀的對象看一場電影，花了280元。</t>
    <phoneticPr fontId="1" type="noConversion"/>
  </si>
  <si>
    <t>手機包膜，花費400元。</t>
    <phoneticPr fontId="1" type="noConversion"/>
  </si>
  <si>
    <t>和社團朋友去聽一場不插電演出，花費500元。同時增加人脈點數3點。</t>
    <phoneticPr fontId="1" type="noConversion"/>
  </si>
  <si>
    <t>和高中好友去棒球場觀看國際比賽，幫中華隊加油，門票500元。同時增加人脈點數3點。</t>
    <phoneticPr fontId="1" type="noConversion"/>
  </si>
  <si>
    <t>和朋友去吃燒肉吃到飽，花了499元。同時增加人脈點數3點。</t>
    <phoneticPr fontId="1" type="noConversion"/>
  </si>
  <si>
    <t>和朋友相約參加實境遊戲，花費500元。人脈點數增加2點。</t>
    <phoneticPr fontId="1" type="noConversion"/>
  </si>
  <si>
    <t>參加服務性社團（例如：慈善社、社區服務等）或體育性社團，每週活動5小時，每月20時。增加人脈點數5點，中途退出須扣人脈點數8點。                                     2</t>
    <phoneticPr fontId="1" type="noConversion"/>
  </si>
  <si>
    <t>申請學校之國際姊妹校短期交流活動，準備及參與時間每月20小時，為期2個月，不得中途退出。增加人脈點數2點，中途退出須扣人脈點數4點。      
17</t>
    <phoneticPr fontId="1" type="noConversion"/>
  </si>
  <si>
    <t>加入校級學生自治組織（如學生會或學生議會）幹部團隊，每月活動花費25小時。任期一年。增加人脈點數5點，中途退出須扣人脈點數8點。
23</t>
    <phoneticPr fontId="1" type="noConversion"/>
  </si>
  <si>
    <t>教育部甄選國際交流青年並從事相關培訓，每月花費15小時，為期半年，不得中途退出。增加人脈點數5點，中途退出須扣人脈點數8點。
30</t>
    <phoneticPr fontId="1" type="noConversion"/>
  </si>
  <si>
    <t>參加專業性社團（例如：辯論社、英語研習社、領導社、金融研習社...等），每週活動5小時，每月花費20小時。增加人脈點數5點，中途退出須扣人脈點數8點。 
31</t>
    <phoneticPr fontId="1" type="noConversion"/>
  </si>
  <si>
    <t>參加校內或校外專案活動，每週活動6小時，每個月需24小時。專案為期4個月。增加人脈點數5點，中途退出扣人脈點數8點。
35</t>
    <phoneticPr fontId="1" type="noConversion"/>
  </si>
  <si>
    <t>加入系學會幹部團隊，每週活動5小時，每月20小時。任期一年。增加人脈點數5點，中途退出須扣人脈點數8點。
8</t>
    <phoneticPr fontId="1" type="noConversion"/>
  </si>
  <si>
    <r>
      <t>參加校級球隊，</t>
    </r>
    <r>
      <rPr>
        <sz val="12"/>
        <color rgb="FFFF0000"/>
        <rFont val="PMingLiU"/>
        <family val="1"/>
        <charset val="136"/>
      </rPr>
      <t>「</t>
    </r>
    <r>
      <rPr>
        <sz val="12"/>
        <color rgb="FFFF0000"/>
        <rFont val="全真方新書"/>
        <family val="3"/>
        <charset val="136"/>
      </rPr>
      <t>每月</t>
    </r>
    <r>
      <rPr>
        <sz val="12"/>
        <color rgb="FFFF0000"/>
        <rFont val="微軟正黑體"/>
        <family val="2"/>
        <charset val="136"/>
      </rPr>
      <t>」</t>
    </r>
    <r>
      <rPr>
        <sz val="12"/>
        <color rgb="FFFF0000"/>
        <rFont val="全真方新書"/>
        <family val="3"/>
        <charset val="136"/>
      </rPr>
      <t>花費30小時練習。增加人脈點數3點，中途退出須扣人脈點數5點。      
22</t>
    </r>
    <phoneticPr fontId="1" type="noConversion"/>
  </si>
  <si>
    <r>
      <t>參加系級球隊，</t>
    </r>
    <r>
      <rPr>
        <sz val="12"/>
        <color rgb="FFFF0000"/>
        <rFont val="PMingLiU"/>
        <family val="1"/>
        <charset val="136"/>
      </rPr>
      <t>「</t>
    </r>
    <r>
      <rPr>
        <sz val="12"/>
        <color rgb="FFFF0000"/>
        <rFont val="全真方新書"/>
        <family val="3"/>
        <charset val="136"/>
      </rPr>
      <t>每月</t>
    </r>
    <r>
      <rPr>
        <sz val="12"/>
        <color rgb="FFFF0000"/>
        <rFont val="微軟正黑體"/>
        <family val="2"/>
        <charset val="136"/>
      </rPr>
      <t>」</t>
    </r>
    <r>
      <rPr>
        <sz val="12"/>
        <color rgb="FFFF0000"/>
        <rFont val="全真方新書"/>
        <family val="3"/>
        <charset val="136"/>
      </rPr>
      <t>花費15小時練習。增加人脈點數3點，中途退出須扣人脈點數5點。      
10</t>
    </r>
    <phoneticPr fontId="1" type="noConversion"/>
  </si>
  <si>
    <r>
      <rPr>
        <sz val="12"/>
        <color rgb="FFFF0000"/>
        <rFont val="PMingLiU"/>
        <family val="1"/>
        <charset val="136"/>
      </rPr>
      <t>「</t>
    </r>
    <r>
      <rPr>
        <sz val="12"/>
        <color rgb="FFFF0000"/>
        <rFont val="全真方新書"/>
        <family val="3"/>
        <charset val="136"/>
      </rPr>
      <t>每月</t>
    </r>
    <r>
      <rPr>
        <sz val="12"/>
        <color rgb="FFFF0000"/>
        <rFont val="微軟正黑體"/>
        <family val="2"/>
        <charset val="136"/>
      </rPr>
      <t>」</t>
    </r>
    <r>
      <rPr>
        <sz val="12"/>
        <color rgb="FFFF0000"/>
        <rFont val="全真方新書"/>
        <family val="3"/>
        <charset val="136"/>
      </rPr>
      <t>花10小時前往某慈善機構從事志工活動。增加人脈點數2點，中途退出須扣人脈點數4點。   
21</t>
    </r>
    <phoneticPr fontId="1" type="noConversion"/>
  </si>
  <si>
    <t>必修課缺課遲到次數過多，達扣考標準。停賽一次。（停賽期間依然可以參與活動）
2</t>
    <phoneticPr fontId="1" type="noConversion"/>
  </si>
  <si>
    <t>因為外務過多，這學期學校課業超過三分之一不及格。停賽一次。（停賽期間依然可以參與活動）
3</t>
    <phoneticPr fontId="1" type="noConversion"/>
  </si>
  <si>
    <t>打工遇到陷阱，老闆曾延遲給薪，且未幫你辦理勞健保，還經常找藉口扣工資，只好離職。請離開目前其中一份工作。
4</t>
    <phoneticPr fontId="1" type="noConversion"/>
  </si>
  <si>
    <t>這學期學校課業竟達二一水準，好在學校是雙二一制，下學期必須加油了。停賽兩次。（停賽期間依然可以參與活動）
8</t>
    <phoneticPr fontId="1" type="noConversion"/>
  </si>
  <si>
    <t>每天閒著沒事就會開啟手遊，一天平均浪費一小時。翻到此牌，現實生活中三天內有玩過手遊者全部適用，直到遊戲結束。以一週七天一個月四週計算，共扣28小時。
9</t>
    <phoneticPr fontId="1" type="noConversion"/>
  </si>
  <si>
    <t>打工時，因為態度不佳，多次遲到且曾對主管出言不遜，只好辭職。請離開目前其中一份工作。
７</t>
    <phoneticPr fontId="1" type="noConversion"/>
  </si>
  <si>
    <t>不想花錢，到影印店盜印整本教科書被檢舉。繳交罰金一萬元。
10</t>
    <phoneticPr fontId="1" type="noConversion"/>
  </si>
  <si>
    <t>實習階段，不小心在公開平台透露公司重要資訊。繳交賠償金一萬元。
11</t>
    <phoneticPr fontId="1" type="noConversion"/>
  </si>
  <si>
    <t>因個性不合與另一半大吵一架後分手，心情受到影響而失去目前時薪最高的工作。
12</t>
    <phoneticPr fontId="1" type="noConversion"/>
  </si>
  <si>
    <t>在打工地方遭遇主管言語上的霸凌，決定離職。請離開目前其中一份工作。
13</t>
    <phoneticPr fontId="1" type="noConversion"/>
  </si>
  <si>
    <t>重度沉迷追劇，過去一周頻繁熬夜導致健康狀況大亂，停賽一次。（停賽期間依然可以參與活動）
14</t>
    <phoneticPr fontId="1" type="noConversion"/>
  </si>
  <si>
    <t>打工時與客人發生爭吵，不小心致對方受傷，被帶到警局進行筆錄，並通知校方。損害學校名譽，停賽兩次。（停賽期間依然可以參與活動）
6</t>
    <phoneticPr fontId="1" type="noConversion"/>
  </si>
  <si>
    <t>前往打工路上遇到車禍，但因為雇主未辦理勞健保，療傷時間除了無工資收入，還得自負醫療費用一萬元。停賽一次。（停賽期間依然可以參與活動）
15</t>
    <phoneticPr fontId="1" type="noConversion"/>
  </si>
  <si>
    <t>教務處徵工讀生數名，時薪為基本工資。一週工讀時數10小時，每個月需40小時。至少需工作六個月。每位玩家皆可應徵。                              1</t>
    <phoneticPr fontId="1" type="noConversion"/>
  </si>
  <si>
    <t>餐飲業徵外場人員，時薪為基本工資，每週需工作15小時，每個月須60小時。每位玩家皆可應徵。                                          2</t>
    <phoneticPr fontId="1" type="noConversion"/>
  </si>
  <si>
    <t>連鎖美語教室徵課堂助教數名，時薪為基本工資。曾報考英文檢定或學習英語者，時薪為1.5倍基本工資。每週所需工作時數為10小時，每月共需40小時。每位玩家皆可報名。                           3</t>
    <phoneticPr fontId="1" type="noConversion"/>
  </si>
  <si>
    <t>老師招聘一名教學助理，需具備雙主修或輔系資格身份，時薪為1.5倍基本工資，每週需協助8小時，每月共需32小時。至少需工作三個月。 
4</t>
    <phoneticPr fontId="1" type="noConversion"/>
  </si>
  <si>
    <t>系辦公室徵工讀生數名，時薪為基本工資，一週工讀時數10小時，每月共需40小時。至少需工作六個月。每位玩家皆可應徵。
5</t>
    <phoneticPr fontId="1" type="noConversion"/>
  </si>
  <si>
    <t>科技廠商徵短期工讀生一名，目前準備專業證照考試者，時薪為1.5倍基本工資；已考取相關證照者，時薪兩倍基本工資。每週所需工作時數為5小時，每個月需20小時。每位玩家皆可應徵。
6</t>
    <phoneticPr fontId="1" type="noConversion"/>
  </si>
  <si>
    <t>頂下二手移動式飲料攤，花費10,000元。扣除聘請工讀生及物料成本，每月淨賺5,000元。但需花費監督時間每週4小時，每個月共需16小時。你有優先選擇權。                                                                       10</t>
    <phoneticPr fontId="1" type="noConversion"/>
  </si>
  <si>
    <t>金融機構提供數名實習機會。曾擔任學會幹部或參與社團者時薪1.5倍基本工資；曾參加專業學術或核心職能研習營者時薪兩倍基本工資。每週所需工作時數為7小時，每個月供需28小時。至少必須實習兩個月，之後可自由彈性延長。
12</t>
    <phoneticPr fontId="1" type="noConversion"/>
  </si>
  <si>
    <t>連鎖飲料店徵工讀生，時薪為基本工資，每月需排班50小時。每位玩家皆可應徵。 
14</t>
    <phoneticPr fontId="1" type="noConversion"/>
  </si>
  <si>
    <t>咖啡店徵工讀生數名，時薪為基本工資，每週上班15小時，每月60小時。每位玩家皆可應徵。
16</t>
    <phoneticPr fontId="1" type="noConversion"/>
  </si>
  <si>
    <t>外商公司徵短期工讀生數名，時薪為基本工資。曾參加外語訓練，或目前正學習，或準備各種外國語考試者，時薪1.5倍基本工資。經具有任一外國語證照者，時薪三倍基本工資元。每週所需工作時數為6小時，每個月需24小時。每位玩家皆可報名。
7</t>
    <phoneticPr fontId="1" type="noConversion"/>
  </si>
  <si>
    <t>大賣場徵工讀生數名，時薪為基本工資，一週工讀時數10時，每月共需40小時。至少需工作三個月。每位玩家皆可應徵。
9</t>
    <phoneticPr fontId="1" type="noConversion"/>
  </si>
  <si>
    <t>連鎖電腦補習班聘請一名兼任文書處理（Word）及電子試算表（Excel）教學講師，具有相關證照者，時薪為三倍基本工資；曾自修超過四個月者，時薪兩倍基本工資。每月工作時數自訂，惟不能超過30小時。你有優先選擇權。
11</t>
    <phoneticPr fontId="1" type="noConversion"/>
  </si>
  <si>
    <t>抽到此卡，已經擁有任何專業或技術證照者，可自訂工作內容，自行決定工時(每月上限20小時)，時薪為三倍基本工資。
19</t>
    <phoneticPr fontId="1" type="noConversion"/>
  </si>
  <si>
    <t>系上教授徵聘研究助理/實驗室工讀生，現實生活班排前三分之一者，或曾申請研究計畫者可應聘。每月需協助20小時，每小時1.5倍基本工資。
20</t>
    <phoneticPr fontId="1" type="noConversion"/>
  </si>
  <si>
    <r>
      <t>科技公司提供數名實習機會，時薪兩倍基本工資，曾參與實務社群</t>
    </r>
    <r>
      <rPr>
        <sz val="12"/>
        <rFont val="Gen Jyuu Gothic Medium"/>
        <family val="2"/>
        <charset val="136"/>
      </rPr>
      <t>、</t>
    </r>
    <r>
      <rPr>
        <sz val="12"/>
        <rFont val="Microsoft JhengHei"/>
        <family val="3"/>
      </rPr>
      <t>參加企業舉辦主題營隊，或參與過校內外專案活動者方能申請。每月需工作24小時。</t>
    </r>
    <r>
      <rPr>
        <sz val="12"/>
        <rFont val="全真方新書"/>
        <family val="3"/>
        <charset val="136"/>
      </rPr>
      <t xml:space="preserve">
21</t>
    </r>
    <phoneticPr fontId="1" type="noConversion"/>
  </si>
  <si>
    <t>數位媒體公司提供工讀機會，時薪為1.5倍基本工資，每月工讀時數為20小時，曾經參與過講座或工作坊活動者方可應徵。
18</t>
    <phoneticPr fontId="1" type="noConversion"/>
  </si>
  <si>
    <t>一名高二學生需要英文家教，家長開出的條件是，必須擁有TOEIC證照，時薪三倍基本工資。每月所需工作時數為16小時。你有優先選擇權。
23</t>
    <phoneticPr fontId="1" type="noConversion"/>
  </si>
  <si>
    <t>這週花了16小時追劇（請確認剩餘可支配時間是否超過16小時）。</t>
    <phoneticPr fontId="1" type="noConversion"/>
  </si>
  <si>
    <t>買了考慮很久的新鞋，花費990元。</t>
    <phoneticPr fontId="1" type="noConversion"/>
  </si>
  <si>
    <t>國內偏鄉因天災許多居民經濟出現困難，你發揮愛心捐款X元（自由樂捐，請注意，大家正看著你）。獲得人脈點數3點。</t>
    <phoneticPr fontId="1" type="noConversion"/>
  </si>
  <si>
    <t>和高中好友去打保齡球，花了350元，同時增加人脈點數2點。</t>
    <phoneticPr fontId="1" type="noConversion"/>
  </si>
  <si>
    <t>比賽結束慶功宴吃熱炒喝到掛，一人350元，同時增加人脈點數4點。</t>
    <phoneticPr fontId="1" type="noConversion"/>
  </si>
  <si>
    <t>母親節送媽媽一條金墜子項鍊，花費1,500元。同時增加人脈點數3點。</t>
    <phoneticPr fontId="1" type="noConversion"/>
  </si>
  <si>
    <t>和好友一起泡溫泉，花了400元。同時增加人脈點數3點。</t>
    <phoneticPr fontId="1" type="noConversion"/>
  </si>
  <si>
    <t>拔粉刺，花費300元。</t>
    <phoneticPr fontId="1" type="noConversion"/>
  </si>
  <si>
    <t>和同學到茶店喝茶打屁，花了350元。同時增加人脈點數3點。</t>
    <phoneticPr fontId="1" type="noConversion"/>
  </si>
  <si>
    <t>和學長姐去夜市吃吃喝喝花了350元。同時增加人脈點數3點。</t>
    <phoneticPr fontId="1" type="noConversion"/>
  </si>
  <si>
    <t>邀請外國朋友參觀臺灣知名景點，兩人門票600元。同時增加人脈點數5點。</t>
    <phoneticPr fontId="1" type="noConversion"/>
  </si>
  <si>
    <t>和社團好友吃麻辣鍋，花費399元。同時增加人脈點數3點。</t>
    <phoneticPr fontId="1" type="noConversion"/>
  </si>
  <si>
    <t>和家人去野餐，用掉5小時。同時增加人脈點數3點。</t>
    <phoneticPr fontId="1" type="noConversion"/>
  </si>
  <si>
    <t>安親班徵數名作文批閱家教，曾購買或閱讀書籍者時薪為1.5倍基本工資，每月工作時數自訂，惟不能超過30小時。
8</t>
    <phoneticPr fontId="1" type="noConversion"/>
  </si>
  <si>
    <t>一名國一生需要英文家教，家長開出的條件是，擁有英文證照，時薪三倍基本工資；若正準備英文證照考試者，時薪兩倍工資。每月所需工作時數為16小時。你有優先選擇權。
13</t>
    <phoneticPr fontId="1" type="noConversion"/>
  </si>
  <si>
    <t>社區活動中心徵大學生兼任教師數名。準備技術類證照考試者超過三個月者，時薪1.5倍基本工資，具有技術類證照者，時薪三倍基本工資。每週所需工作時數為7小時，每個月需28小時。
17</t>
    <phoneticPr fontId="1" type="noConversion"/>
  </si>
  <si>
    <t>非營利機構提供數名大學生具獎助性質的實習機會。曾參與志工活動或服務性營隊者時薪為1.5倍基本工資，曾參加全國性競賽者時薪為兩倍基本工資。每週所需工作時數為8小時，每月共需32小時。至少必須實習兩個月，之後可自由彈性延長實習月數。
22</t>
    <phoneticPr fontId="1" type="noConversion"/>
  </si>
  <si>
    <r>
      <t>補習班徵課輔老師數名，時薪為基本工資。曾擔任梯隊輔導員，時薪150元。每週所需工作時數為8小時。工作月數不限定。</t>
    </r>
    <r>
      <rPr>
        <sz val="12"/>
        <rFont val="Calibri"/>
        <family val="2"/>
      </rPr>
      <t xml:space="preserve">
</t>
    </r>
    <r>
      <rPr>
        <sz val="12"/>
        <rFont val="全真方新書"/>
        <family val="3"/>
        <charset val="136"/>
      </rPr>
      <t>24</t>
    </r>
    <phoneticPr fontId="1" type="noConversion"/>
  </si>
  <si>
    <t>自修繪圖與網頁設計相關軟體或程式語言，每週花費5小時，每月需20小時。
32</t>
    <phoneticPr fontId="1" type="noConversion"/>
  </si>
  <si>
    <t>資訊公司聘請電繪及編程實習生兩名，擁有證照者，時薪三倍基本工資，學習相關技術超過兩個月者，時薪兩倍基本工資。每月工作時數自訂，惟不得超過40小時。你有優先選擇權。
15</t>
    <phoneticPr fontId="1" type="noConversion"/>
  </si>
  <si>
    <t>外商公司提供數名實習機會。曾擁有國際經驗者，時薪為兩倍基本工資，若同時考取外語證照者，時薪為四倍基本工資。每月所需工作時數為25小時。至少必須實習兩個月，之後可自由彈性延長。
25</t>
    <phoneticPr fontId="1" type="noConversion"/>
  </si>
  <si>
    <t>因學期成績超過80分，可以申請某基金會獎學金5,000元。（曾購買書籍或曾進行課外閱讀總五本以上的玩家均適用）                           1</t>
    <phoneticPr fontId="1" type="noConversion"/>
  </si>
  <si>
    <t>最近強迫自己節儉度日，節約成功，因此減少每月生活支出1,000元。
2</t>
    <phoneticPr fontId="1" type="noConversion"/>
  </si>
  <si>
    <t>週末很努力的把房間好好整理一番，因而意外撿到疑似之前遺失的裝有2,000元紅包袋。
3</t>
    <phoneticPr fontId="1" type="noConversion"/>
  </si>
  <si>
    <t>參加競賽，獲佳作，獎金2,500元。（目前參與競賽的玩家均適用） 
4</t>
    <phoneticPr fontId="1" type="noConversion"/>
  </si>
  <si>
    <t>學校校務基金期末有結餘款，因此獎勵正在準備證照考試的學生可以領取獎助金2,000元；已經獲取證照的學生，可領取獎學金5,000元。（符合條件的玩家均適用）
5</t>
    <phoneticPr fontId="1" type="noConversion"/>
  </si>
  <si>
    <t>你把整理出來用不到的二手衣物、書籍和電子用品在網路拍賣，很快便賣出換得現金3,000元。
6</t>
    <phoneticPr fontId="1" type="noConversion"/>
  </si>
  <si>
    <t>抽中此卡的玩家若具有輔系或雙主修身分，可以於接下來的二輪遊戲中一次擲兩顆骰子。
7</t>
    <phoneticPr fontId="1" type="noConversion"/>
  </si>
  <si>
    <t>所有人脈點數超過50點的玩家，可向銀行領取人氣禮金3,000元。
8</t>
    <phoneticPr fontId="1" type="noConversion"/>
  </si>
  <si>
    <t>參加競賽，獲優等，獎金5,000元。（目前參與競賽的玩家均適用）
9</t>
    <phoneticPr fontId="1" type="noConversion"/>
  </si>
  <si>
    <t>在遊戲中購買或閱讀書籍超過20本的玩家，可以領取獎金3,000元。
10</t>
    <phoneticPr fontId="1" type="noConversion"/>
  </si>
  <si>
    <t>所有奇數月生日的玩家，若人脈點數超過50點，可領取生日禮金2,000元。
12</t>
    <phoneticPr fontId="1" type="noConversion"/>
  </si>
  <si>
    <t>所有偶數月生日的玩家，若人脈點數超過50點，可領取生日禮金2,000元。
16</t>
    <phoneticPr fontId="1" type="noConversion"/>
  </si>
  <si>
    <t>抽中此卡的玩家因為打工態度積極良好，獲得老闆肯定，獲得獎金2,000元。
11</t>
    <phoneticPr fontId="1" type="noConversion"/>
  </si>
  <si>
    <t>參加競賽，獲特優，獎金9,000元。（目前參與競賽的玩家均適用）
13</t>
    <phoneticPr fontId="1" type="noConversion"/>
  </si>
  <si>
    <r>
      <t>抽中此卡的玩家若具有任一證照，可以於接下來的兩輪遊戲中一次擲兩顆骰子。</t>
    </r>
    <r>
      <rPr>
        <sz val="12"/>
        <rFont val="微軟正黑體"/>
        <family val="2"/>
        <charset val="136"/>
      </rPr>
      <t xml:space="preserve">
</t>
    </r>
    <r>
      <rPr>
        <sz val="12"/>
        <rFont val="全真方新書"/>
        <family val="3"/>
        <charset val="136"/>
      </rPr>
      <t>14</t>
    </r>
    <phoneticPr fontId="1" type="noConversion"/>
  </si>
  <si>
    <t>學校校務基金期末有結餘款，因此獎勵正在準備語言考試者，補助報名費1500元；已經考取語言證書者，每人可領取報名費補貼暨獎學金3,000元。
15</t>
    <phoneticPr fontId="1" type="noConversion"/>
  </si>
  <si>
    <t>和好友逛街，買了兩件上衣和一件褲子，花費1,150元。同時增加人脈點數3點。</t>
    <phoneticPr fontId="1" type="noConversion"/>
  </si>
  <si>
    <r>
      <t>和</t>
    </r>
    <r>
      <rPr>
        <sz val="12"/>
        <color indexed="10"/>
        <rFont val="Microsoft JhengHei"/>
        <family val="2"/>
      </rPr>
      <t>好朋友夜唱，花費500元。獲得人脈點數3點。</t>
    </r>
    <phoneticPr fontId="1" type="noConversion"/>
  </si>
  <si>
    <t>陪學長姐去夜市吃吃喝喝，花了350元。同時增加人脈點數4點。</t>
    <phoneticPr fontId="1" type="noConversion"/>
  </si>
  <si>
    <t>和大學同學露營，花費600元。獲得人脈點數5點。</t>
    <phoneticPr fontId="1" type="noConversion"/>
  </si>
  <si>
    <t>和大學同學逛賣場，花費500元。獲得人脈點數3點。</t>
    <phoneticPr fontId="1" type="noConversion"/>
  </si>
  <si>
    <t>和高中同學晨唱，花費350元。獲得人脈點數3點。</t>
    <phoneticPr fontId="1" type="noConversion"/>
  </si>
  <si>
    <t>和好朋友相約進行戶外非球類運動（爬山／跑步／健走等），花費8小時，增加人脈點數3點。</t>
    <phoneticPr fontId="1" type="noConversion"/>
  </si>
  <si>
    <t>和大學室友夜遊，花費5小時。獲得人脈點數3點。</t>
    <phoneticPr fontId="1" type="noConversion"/>
  </si>
  <si>
    <t>在宿舍和室友打麻將，輸掉800元。獲得人脈點數3點。</t>
    <phoneticPr fontId="1" type="noConversion"/>
  </si>
  <si>
    <r>
      <t>和</t>
    </r>
    <r>
      <rPr>
        <sz val="12"/>
        <color indexed="10"/>
        <rFont val="Microsoft JhengHei"/>
        <family val="2"/>
      </rPr>
      <t>好友約烤肉，花費300元。獲得人脈點數3點。</t>
    </r>
    <phoneticPr fontId="1" type="noConversion"/>
  </si>
  <si>
    <t>和打工的朋友參加路跑，花費900元。獲得人脈點數3點。</t>
    <phoneticPr fontId="1" type="noConversion"/>
  </si>
  <si>
    <r>
      <t>和朋友</t>
    </r>
    <r>
      <rPr>
        <sz val="12"/>
        <color indexed="10"/>
        <rFont val="Microsoft JhengHei"/>
        <family val="2"/>
      </rPr>
      <t>來場民宿之旅，花費1200元。獲得人脈點數5點。</t>
    </r>
    <phoneticPr fontId="1" type="noConversion"/>
  </si>
  <si>
    <t>每天只要沒課沒出門都掛在社交軟體上，一天平均上網瀏覽無學習性網頁內容及無意義網路聊天2小時。（翻到此牌，現實生活中過去三天內曾經登入者全部適用，直到遊戲結束）（以一週七天一個月四週計算，共扣除56小時）                            1</t>
    <phoneticPr fontId="1" type="noConversion"/>
  </si>
  <si>
    <t>玩家中，只要每月打工總時數超過100小時者，因體力不支住院，停賽一次，繳納住院費用10,000元。
5</t>
    <phoneticPr fontId="1" type="noConversion"/>
  </si>
  <si>
    <t>購買國外知名藝人團體來台演唱會門票，搖滾區票價4,800元。</t>
    <phoneticPr fontId="1" type="noConversion"/>
  </si>
  <si>
    <t>買了一台全新機車30,000元，可一次付清，或分期付款一年，每月3,000元。（請先付出第一期費用後，剩餘11期從可支配所得扣除）</t>
    <phoneticPr fontId="1" type="noConversion"/>
  </si>
  <si>
    <t>買了最新的手機，一次付清22,000元。或分期付款九期，每期2,900元。（請先付出第一期費用後，剩餘8期從可支配所得扣除）</t>
    <phoneticPr fontId="1" type="noConversion"/>
  </si>
  <si>
    <t>名牌包原價一個要26,000。可一次付清，或分期付款十二期，每月2,500元。（請先付出第一期費用後，剩餘11期從可支配所得扣除）</t>
    <phoneticPr fontId="1" type="noConversion"/>
  </si>
  <si>
    <t>一年一度百貨週年慶採購，花費7,800元。</t>
    <phoneticPr fontId="1" type="noConversion"/>
  </si>
  <si>
    <t>買了一台平板，可一次付清15,500元，或選擇分五期付款，每期3,300元。（請先付出第一期費用後，剩餘4期從可支配所得扣除）</t>
    <phoneticPr fontId="1" type="noConversion"/>
  </si>
  <si>
    <t>最近換髮型，指定設計師剪髮、燙髮加上護髮，花了4,500元。</t>
    <phoneticPr fontId="1" type="noConversion"/>
  </si>
  <si>
    <t>換筆記型電腦，可以一次付清35,000元，或分期付款，十二期，每期3,300元。（請先付出第一期費用後，剩餘11期從可支配所得扣除）</t>
    <phoneticPr fontId="1" type="noConversion"/>
  </si>
  <si>
    <t>知名健身房入會，每個月繳交月費1,680元。（請先付出當月費用後，剩餘從可支配所得扣除）</t>
    <phoneticPr fontId="1" type="noConversion"/>
  </si>
  <si>
    <t>和朋友打牌，輸了4,200元。同時增加人脈點數3點。</t>
    <phoneticPr fontId="1" type="noConversion"/>
  </si>
  <si>
    <t>享受兩小時的SPA療程，花費3,800元。</t>
    <phoneticPr fontId="1" type="noConversion"/>
  </si>
  <si>
    <t>參加醫美療程共19,800。可一次付清，或分期付款八期，每月2,970元。（請先付出第一期費用後，剩餘7期從可支配所得扣除）</t>
    <phoneticPr fontId="1" type="noConversion"/>
  </si>
  <si>
    <t>買了一台電動含三個遊戲共花15,000元，可以選擇一次付清，或分期付款五期，每期3,600元。（請先付出第一期費用後，剩餘4期從可支配所得扣除）</t>
    <phoneticPr fontId="1" type="noConversion"/>
  </si>
  <si>
    <t>買了一台單位相機14,900，可一次付清，或分期付款半年，一個月2,800元。（請先付出第一期費用後，剩餘5期從可支配所得扣除）</t>
    <phoneticPr fontId="1" type="noConversion"/>
  </si>
  <si>
    <t>雙十一大採購，花費8,500元。</t>
    <phoneticPr fontId="1" type="noConversion"/>
  </si>
  <si>
    <t>買了一台電競主機30,000元，可一次付清或選擇分期付款一年，每期3,000元。（請先付出第一期費用後，剩餘11期從可支配所得扣除）</t>
    <phoneticPr fontId="1" type="noConversion"/>
  </si>
  <si>
    <t>黃金一克現價1,000元，所有玩家皆可以克為單位買進或賣出。黃金歷史價格範圍900~1,400元。                             1</t>
    <phoneticPr fontId="1" type="noConversion"/>
  </si>
  <si>
    <r>
      <t>投顧公司發行「</t>
    </r>
    <r>
      <rPr>
        <b/>
        <sz val="12"/>
        <rFont val="全真方新書"/>
        <family val="3"/>
        <charset val="136"/>
      </rPr>
      <t>印度聚焦基金</t>
    </r>
    <r>
      <rPr>
        <sz val="12"/>
        <rFont val="全真方新書"/>
        <family val="3"/>
        <charset val="136"/>
      </rPr>
      <t>」，定期定額最少3,000元，可以千元為單位增加投資金額。或萬元以上單筆投資。每位玩家皆可參與。                                 2</t>
    </r>
    <phoneticPr fontId="1" type="noConversion"/>
  </si>
  <si>
    <r>
      <t>投顧公司發行「</t>
    </r>
    <r>
      <rPr>
        <b/>
        <sz val="12"/>
        <rFont val="全真方新書"/>
        <family val="3"/>
        <charset val="136"/>
      </rPr>
      <t>天然資源基金</t>
    </r>
    <r>
      <rPr>
        <sz val="12"/>
        <rFont val="全真方新書"/>
        <family val="3"/>
        <charset val="136"/>
      </rPr>
      <t>」，定期定額最少3,000元，可以千元為單位增加投資金額。或萬元以上單筆投資。每位玩家皆可參與。                                            10</t>
    </r>
    <phoneticPr fontId="1" type="noConversion"/>
  </si>
  <si>
    <r>
      <t>基金公司發行「</t>
    </r>
    <r>
      <rPr>
        <b/>
        <sz val="12"/>
        <rFont val="全真方新書"/>
        <family val="3"/>
        <charset val="136"/>
      </rPr>
      <t>金磚四國基金</t>
    </r>
    <r>
      <rPr>
        <sz val="12"/>
        <rFont val="全真方新書"/>
        <family val="3"/>
        <charset val="136"/>
      </rPr>
      <t>」，定期定額最少3,000元，可以千元為單位增加投資金額。或萬元以上單筆投資。每位玩家皆可參與。                                  17</t>
    </r>
    <phoneticPr fontId="1" type="noConversion"/>
  </si>
  <si>
    <r>
      <t>投顧公司發行「</t>
    </r>
    <r>
      <rPr>
        <b/>
        <sz val="12"/>
        <rFont val="全真方新書"/>
        <family val="3"/>
        <charset val="136"/>
      </rPr>
      <t>拉丁美洲基金</t>
    </r>
    <r>
      <rPr>
        <sz val="12"/>
        <rFont val="全真方新書"/>
        <family val="3"/>
        <charset val="136"/>
      </rPr>
      <t>」，定期定額最少3,000元，可以千元為單位增加投資金額。或萬元以上單筆投資。每位玩家皆可參與。                            21</t>
    </r>
    <phoneticPr fontId="1" type="noConversion"/>
  </si>
  <si>
    <r>
      <t>投信公司發行「</t>
    </r>
    <r>
      <rPr>
        <b/>
        <sz val="12"/>
        <rFont val="全真方新書"/>
        <family val="3"/>
        <charset val="136"/>
      </rPr>
      <t>天然資源基金</t>
    </r>
    <r>
      <rPr>
        <sz val="12"/>
        <rFont val="全真方新書"/>
        <family val="3"/>
        <charset val="136"/>
      </rPr>
      <t>」，定期定額最少3,000元，可以千元為單位增加投資金額。或萬元以上單筆投資。每位玩家皆可參與。                                           6</t>
    </r>
    <phoneticPr fontId="1" type="noConversion"/>
  </si>
  <si>
    <r>
      <t>手中持有「新興市場」類型基金者，報酬為</t>
    </r>
    <r>
      <rPr>
        <b/>
        <sz val="12"/>
        <rFont val="全真方新書"/>
        <family val="3"/>
        <charset val="136"/>
      </rPr>
      <t>15%</t>
    </r>
    <r>
      <rPr>
        <sz val="12"/>
        <rFont val="全真方新書"/>
        <family val="3"/>
        <charset val="136"/>
      </rPr>
      <t>，可部份或全部贖回，或繼續持有。                                  18</t>
    </r>
    <phoneticPr fontId="1" type="noConversion"/>
  </si>
  <si>
    <r>
      <t>手中持有「天然資源」類型基金者，報酬為</t>
    </r>
    <r>
      <rPr>
        <b/>
        <sz val="12"/>
        <rFont val="全真方新書"/>
        <family val="3"/>
        <charset val="136"/>
      </rPr>
      <t>20%</t>
    </r>
    <r>
      <rPr>
        <sz val="12"/>
        <rFont val="全真方新書"/>
        <family val="3"/>
        <charset val="136"/>
      </rPr>
      <t>，可部份或全部贖回，或繼續持有。                                             22</t>
    </r>
    <phoneticPr fontId="1" type="noConversion"/>
  </si>
  <si>
    <r>
      <t>手中持有「天然資源」類型基金者，目前報酬為-10</t>
    </r>
    <r>
      <rPr>
        <b/>
        <sz val="12"/>
        <rFont val="全真方新書"/>
        <family val="3"/>
        <charset val="136"/>
      </rPr>
      <t>%</t>
    </r>
    <r>
      <rPr>
        <sz val="12"/>
        <rFont val="全真方新書"/>
        <family val="3"/>
        <charset val="136"/>
      </rPr>
      <t>，可部份或全部贖回，或繼續持有。                      13</t>
    </r>
    <phoneticPr fontId="1" type="noConversion"/>
  </si>
  <si>
    <r>
      <t>手中持有「新興市場」類型基金者，報酬為-15</t>
    </r>
    <r>
      <rPr>
        <b/>
        <sz val="12"/>
        <rFont val="全真方新書"/>
        <family val="3"/>
        <charset val="136"/>
      </rPr>
      <t>%</t>
    </r>
    <r>
      <rPr>
        <sz val="12"/>
        <rFont val="全真方新書"/>
        <family val="3"/>
        <charset val="136"/>
      </rPr>
      <t>，可部份或全部贖回，或繼續持有。                                             27</t>
    </r>
    <phoneticPr fontId="1" type="noConversion"/>
  </si>
  <si>
    <r>
      <t>投信公司發行「</t>
    </r>
    <r>
      <rPr>
        <b/>
        <sz val="12"/>
        <rFont val="全真方新書"/>
        <family val="3"/>
        <charset val="136"/>
      </rPr>
      <t>世界礦產基金</t>
    </r>
    <r>
      <rPr>
        <sz val="12"/>
        <rFont val="全真方新書"/>
        <family val="3"/>
        <charset val="136"/>
      </rPr>
      <t>」，定期定額最少3,000元，可以千元為單位增加投資金額。或萬元以上單筆投資。每位玩家皆可參與。                             33</t>
    </r>
    <phoneticPr fontId="1" type="noConversion"/>
  </si>
  <si>
    <r>
      <t>手中持有「天然資源」類型基金者，報酬為2</t>
    </r>
    <r>
      <rPr>
        <b/>
        <sz val="12"/>
        <rFont val="全真方新書"/>
        <family val="3"/>
        <charset val="136"/>
      </rPr>
      <t>0%</t>
    </r>
    <r>
      <rPr>
        <sz val="12"/>
        <rFont val="全真方新書"/>
        <family val="3"/>
        <charset val="136"/>
      </rPr>
      <t>，可部份或全部贖回，或繼續持有。                                  35</t>
    </r>
    <phoneticPr fontId="1" type="noConversion"/>
  </si>
  <si>
    <r>
      <t>銀行提供</t>
    </r>
    <r>
      <rPr>
        <b/>
        <sz val="12"/>
        <rFont val="全真方新書"/>
        <family val="3"/>
        <charset val="136"/>
      </rPr>
      <t>零存整付</t>
    </r>
    <r>
      <rPr>
        <sz val="12"/>
        <rFont val="全真方新書"/>
        <family val="3"/>
        <charset val="136"/>
      </rPr>
      <t>存款服務，期數彈性，年息</t>
    </r>
    <r>
      <rPr>
        <b/>
        <sz val="12"/>
        <rFont val="全真方新書"/>
        <family val="3"/>
        <charset val="136"/>
      </rPr>
      <t>12％</t>
    </r>
    <r>
      <rPr>
        <sz val="12"/>
        <rFont val="全真方新書"/>
        <family val="3"/>
        <charset val="136"/>
      </rPr>
      <t>。每位玩家皆可參與。                                               3</t>
    </r>
    <phoneticPr fontId="1" type="noConversion"/>
  </si>
  <si>
    <r>
      <t>銀行提供</t>
    </r>
    <r>
      <rPr>
        <b/>
        <sz val="12"/>
        <rFont val="全真方新書"/>
        <family val="3"/>
        <charset val="136"/>
      </rPr>
      <t>定期</t>
    </r>
    <r>
      <rPr>
        <sz val="12"/>
        <rFont val="全真方新書"/>
        <family val="3"/>
        <charset val="136"/>
      </rPr>
      <t>存款服務，年息</t>
    </r>
    <r>
      <rPr>
        <b/>
        <sz val="12"/>
        <rFont val="全真方新書"/>
        <family val="3"/>
        <charset val="136"/>
      </rPr>
      <t>18％，期數彈性</t>
    </r>
    <r>
      <rPr>
        <sz val="12"/>
        <rFont val="全真方新書"/>
        <family val="3"/>
        <charset val="136"/>
      </rPr>
      <t>。存款金額至少需一萬元以上。每位玩家皆可參與。                                  7</t>
    </r>
    <phoneticPr fontId="1" type="noConversion"/>
  </si>
  <si>
    <r>
      <t>某</t>
    </r>
    <r>
      <rPr>
        <b/>
        <sz val="12"/>
        <rFont val="全真方新書"/>
        <family val="3"/>
        <charset val="136"/>
      </rPr>
      <t>高科技公司</t>
    </r>
    <r>
      <rPr>
        <sz val="12"/>
        <rFont val="全真方新書"/>
        <family val="3"/>
        <charset val="136"/>
      </rPr>
      <t>股票IPO (initial public offering)，股票代號A01，承購金額一股10元，以千股為單位，每人皆可</t>
    </r>
    <r>
      <rPr>
        <b/>
        <sz val="12"/>
        <rFont val="全真方新書"/>
        <family val="3"/>
        <charset val="136"/>
      </rPr>
      <t>抽籤</t>
    </r>
    <r>
      <rPr>
        <sz val="12"/>
        <rFont val="全真方新書"/>
        <family val="3"/>
        <charset val="136"/>
      </rPr>
      <t>。只能抽一張。                                5</t>
    </r>
    <phoneticPr fontId="1" type="noConversion"/>
  </si>
  <si>
    <r>
      <t>某</t>
    </r>
    <r>
      <rPr>
        <b/>
        <sz val="12"/>
        <rFont val="全真方新書"/>
        <family val="3"/>
        <charset val="136"/>
      </rPr>
      <t>金控公司</t>
    </r>
    <r>
      <rPr>
        <sz val="12"/>
        <rFont val="全真方新書"/>
        <family val="3"/>
        <charset val="136"/>
      </rPr>
      <t>股票增資，股票代號B01，承購金額一股10元，現價一股12元。以千股為單位，每人皆可</t>
    </r>
    <r>
      <rPr>
        <b/>
        <sz val="12"/>
        <rFont val="全真方新書"/>
        <family val="3"/>
        <charset val="136"/>
      </rPr>
      <t>抽籤</t>
    </r>
    <r>
      <rPr>
        <sz val="12"/>
        <rFont val="全真方新書"/>
        <family val="3"/>
        <charset val="136"/>
      </rPr>
      <t>。可抽二張。                                               11</t>
    </r>
    <phoneticPr fontId="1" type="noConversion"/>
  </si>
  <si>
    <r>
      <t>銀行提供</t>
    </r>
    <r>
      <rPr>
        <b/>
        <sz val="12"/>
        <rFont val="全真方新書"/>
        <family val="3"/>
        <charset val="136"/>
      </rPr>
      <t>零存整付</t>
    </r>
    <r>
      <rPr>
        <sz val="12"/>
        <rFont val="全真方新書"/>
        <family val="3"/>
        <charset val="136"/>
      </rPr>
      <t>存款服務，期數彈性，年息</t>
    </r>
    <r>
      <rPr>
        <b/>
        <sz val="12"/>
        <rFont val="全真方新書"/>
        <family val="3"/>
        <charset val="136"/>
      </rPr>
      <t>12％</t>
    </r>
    <r>
      <rPr>
        <sz val="12"/>
        <rFont val="全真方新書"/>
        <family val="3"/>
        <charset val="136"/>
      </rPr>
      <t>。每位玩家皆可參與。                                               16</t>
    </r>
    <phoneticPr fontId="1" type="noConversion"/>
  </si>
  <si>
    <r>
      <t>某</t>
    </r>
    <r>
      <rPr>
        <b/>
        <sz val="12"/>
        <rFont val="全真方新書"/>
        <family val="3"/>
        <charset val="136"/>
      </rPr>
      <t>網路購物公司</t>
    </r>
    <r>
      <rPr>
        <sz val="12"/>
        <rFont val="全真方新書"/>
        <family val="3"/>
        <charset val="136"/>
      </rPr>
      <t>股票IPO (initial public offering)，股票代號A02，承購金額一股20元，以千股為單位，每人皆可</t>
    </r>
    <r>
      <rPr>
        <b/>
        <sz val="12"/>
        <rFont val="全真方新書"/>
        <family val="3"/>
        <charset val="136"/>
      </rPr>
      <t>抽籤</t>
    </r>
    <r>
      <rPr>
        <sz val="12"/>
        <rFont val="全真方新書"/>
        <family val="3"/>
        <charset val="136"/>
      </rPr>
      <t>。只能抽一張。                                 28</t>
    </r>
    <phoneticPr fontId="1" type="noConversion"/>
  </si>
  <si>
    <r>
      <t>目前參與股票抽籤者，全數抽中，並因蜜月期效果，獲得</t>
    </r>
    <r>
      <rPr>
        <b/>
        <sz val="12"/>
        <rFont val="全真方新書"/>
        <family val="3"/>
        <charset val="136"/>
      </rPr>
      <t>30％</t>
    </r>
    <r>
      <rPr>
        <sz val="12"/>
        <rFont val="全真方新書"/>
        <family val="3"/>
        <charset val="136"/>
      </rPr>
      <t>的報酬。                                         31</t>
    </r>
    <phoneticPr fontId="1" type="noConversion"/>
  </si>
  <si>
    <r>
      <t>某</t>
    </r>
    <r>
      <rPr>
        <b/>
        <sz val="12"/>
        <rFont val="全真方新書"/>
        <family val="3"/>
        <charset val="136"/>
      </rPr>
      <t>食品公司</t>
    </r>
    <r>
      <rPr>
        <sz val="12"/>
        <rFont val="全真方新書"/>
        <family val="3"/>
        <charset val="136"/>
      </rPr>
      <t>股票增資，股票代號B02，承購金額一股5元，現價一股7元。以千股為單位，每人皆可抽籤。可抽二張。                              26</t>
    </r>
    <phoneticPr fontId="1" type="noConversion"/>
  </si>
  <si>
    <t>手機代工廠，股票代號S01，現價一股30元，歷史價格5~70元。購買股數不限，每位玩家皆可參與。
4</t>
    <phoneticPr fontId="1" type="noConversion"/>
  </si>
  <si>
    <t>生產醫療手術零件和器具的醫療器材公司，股票代號S02，現價一股10元，購買股數不限。歷史價格5~30元。購買股數不限，每位玩家皆可參與。                                          8</t>
    <phoneticPr fontId="1" type="noConversion"/>
  </si>
  <si>
    <t>專門提供企業資訊系統整合服務的資訊公司，股票代號S03，現價一股30元，購買股數不限。歷史價格10~90元。購買股數不限，每位玩家皆可參與。                                   15</t>
    <phoneticPr fontId="1" type="noConversion"/>
  </si>
  <si>
    <t>手機代工廠，股票代號S01，現價一股40元，歷史價格5~70元。購買股數不限，每位玩家皆可參與。
20</t>
    <phoneticPr fontId="1" type="noConversion"/>
  </si>
  <si>
    <t>生產醫療手術零件和器具的醫療器材公司，股票代號S02，現價一股20元，購買股數不限。歷史價格5~30元。購買股數不限，每位玩家皆可參與。                                          19</t>
    <phoneticPr fontId="1" type="noConversion"/>
  </si>
  <si>
    <t>專門提供企業資訊系統整合服務的資訊公司，股票代號S03，現價一股20元，購買股數不限。歷史價格10~90元。購買股數不限，每位玩家皆可參與。                                   23</t>
    <phoneticPr fontId="1" type="noConversion"/>
  </si>
  <si>
    <t>專門提供企業資訊系統整合服務的資訊公司，股票代號S03，現價一股40元，購買股數不限。歷史價格10~90元。購買股數不限，每位玩家皆可參與。                                   32</t>
    <phoneticPr fontId="1" type="noConversion"/>
  </si>
  <si>
    <r>
      <t>投資</t>
    </r>
    <r>
      <rPr>
        <b/>
        <sz val="12"/>
        <rFont val="全真方新書"/>
        <family val="3"/>
        <charset val="136"/>
      </rPr>
      <t>歐元</t>
    </r>
    <r>
      <rPr>
        <sz val="12"/>
        <rFont val="全真方新書"/>
        <family val="3"/>
        <charset val="136"/>
      </rPr>
      <t>，最低金額美金500元（台幣15,000元）。以台幣千元為增加單位。目前存款年息24%。每位玩家皆可參與。                            30</t>
    </r>
    <phoneticPr fontId="1" type="noConversion"/>
  </si>
  <si>
    <r>
      <t>投資</t>
    </r>
    <r>
      <rPr>
        <b/>
        <sz val="12"/>
        <rFont val="全真方新書"/>
        <family val="3"/>
        <charset val="136"/>
      </rPr>
      <t>澳幣</t>
    </r>
    <r>
      <rPr>
        <sz val="12"/>
        <rFont val="全真方新書"/>
        <family val="3"/>
        <charset val="136"/>
      </rPr>
      <t>，最低金額美金300元（台幣9,000元）。以台幣千元為增加單位。目前存款年息24%。每位玩家皆可參與。                                                9</t>
    </r>
    <phoneticPr fontId="1" type="noConversion"/>
  </si>
  <si>
    <r>
      <t>澳幣匯率上漲，加上銀行升息，投資澳幣者可以</t>
    </r>
    <r>
      <rPr>
        <b/>
        <sz val="12"/>
        <rFont val="全真方新書"/>
        <family val="3"/>
        <charset val="136"/>
      </rPr>
      <t>30%</t>
    </r>
    <r>
      <rPr>
        <sz val="12"/>
        <rFont val="全真方新書"/>
        <family val="3"/>
        <charset val="136"/>
      </rPr>
      <t>報酬率換匯回新台幣。                                          25</t>
    </r>
    <phoneticPr fontId="1" type="noConversion"/>
  </si>
  <si>
    <t>家中有父母及弟弟一人，父親職業為外企高階主管，母親為家庭主婦。有女朋友。</t>
    <phoneticPr fontId="1" type="noConversion"/>
  </si>
  <si>
    <t>家中有父母及兩位妹妹，父親職業為教育局科長，母親為國小老師。目前住宿。有女朋友。</t>
    <phoneticPr fontId="1" type="noConversion"/>
  </si>
  <si>
    <t>父母離異，與母親同住，有一個哥哥尚就學中。母親職業為零工。</t>
    <phoneticPr fontId="1" type="noConversion"/>
  </si>
  <si>
    <t>父歿，與母同住，獨生子。母親為金融業員工。</t>
    <phoneticPr fontId="1" type="noConversion"/>
  </si>
  <si>
    <t>家中有父母及一位姊姊，父親職業為台商，母親為家庭主婦。有女朋友。</t>
    <phoneticPr fontId="1" type="noConversion"/>
  </si>
  <si>
    <t>家中有父母、一位姊姊，及一位弟弟，父母在家裡經營牛肉麵館。</t>
    <phoneticPr fontId="1" type="noConversion"/>
  </si>
  <si>
    <t>家中有祖父母，父母及兩個妹妹，家裡經營便當店。</t>
    <phoneticPr fontId="1" type="noConversion"/>
  </si>
  <si>
    <t>由奶奶扶養長大，無兄弟姐妹。現住宿舍。有女朋友。</t>
    <phoneticPr fontId="1" type="noConversion"/>
  </si>
  <si>
    <t>家中有爺爺，父親與一個哥哥。父親已經退休，目前由在電信局工作的哥哥提供生活費。</t>
    <phoneticPr fontId="1" type="noConversion"/>
  </si>
  <si>
    <t>家中有父母及弟弟一人，父親職業為外企高階主管，母親為家庭主婦。有男朋友。</t>
    <phoneticPr fontId="1" type="noConversion"/>
  </si>
  <si>
    <t>家中有父母及兩位妹妹，父親職業為教育局科長，母親為國小老師。目前住宿。有男朋友。</t>
    <phoneticPr fontId="1" type="noConversion"/>
  </si>
  <si>
    <t>家中有父母及弟弟一人，父親職業為傳產公司基層主管，母親為家庭主婦。目前住宿。有男朋友。</t>
    <phoneticPr fontId="1" type="noConversion"/>
  </si>
  <si>
    <t>父歿，與母同住，獨生女。母親為金融業員工。有男朋友。</t>
    <phoneticPr fontId="1" type="noConversion"/>
  </si>
  <si>
    <t>家中有父母及一位姊姊，父親職業為台商，母親為家庭主婦。有男朋友。</t>
    <phoneticPr fontId="1" type="noConversion"/>
  </si>
  <si>
    <t>由奶奶扶養長大，無兄弟姐妹。現住宿舍。有男朋友。</t>
    <phoneticPr fontId="1" type="noConversion"/>
  </si>
  <si>
    <r>
      <t>擔任國小四年級學童家教，每週上課兩天，一次兩小時，通車來回兩小時。時薪</t>
    </r>
    <r>
      <rPr>
        <sz val="11"/>
        <rFont val="全真中黑體"/>
        <family val="2"/>
        <charset val="136"/>
      </rPr>
      <t>兩倍基本工資</t>
    </r>
    <r>
      <rPr>
        <sz val="11"/>
        <rFont val="全真中黑體"/>
        <family val="3"/>
        <charset val="136"/>
      </rPr>
      <t>元。月收入</t>
    </r>
    <r>
      <rPr>
        <sz val="11"/>
        <rFont val="全真中黑體"/>
        <family val="2"/>
        <charset val="136"/>
      </rPr>
      <t>為基本工資X32</t>
    </r>
    <r>
      <rPr>
        <sz val="11"/>
        <rFont val="全真中黑體"/>
        <family val="3"/>
        <charset val="136"/>
      </rPr>
      <t>。</t>
    </r>
    <phoneticPr fontId="1" type="noConversion"/>
  </si>
  <si>
    <r>
      <t>在家裡旁邊的餐廳打工，每週一到四各三小時，星期六打工時數八小時，時薪</t>
    </r>
    <r>
      <rPr>
        <sz val="11"/>
        <rFont val="全真中黑體"/>
        <family val="2"/>
        <charset val="136"/>
      </rPr>
      <t>為基本工資</t>
    </r>
    <r>
      <rPr>
        <sz val="11"/>
        <rFont val="全真中黑體"/>
        <family val="3"/>
        <charset val="136"/>
      </rPr>
      <t>。</t>
    </r>
    <phoneticPr fontId="1" type="noConversion"/>
  </si>
  <si>
    <r>
      <t>在家附近便利超商打工，每週排班</t>
    </r>
    <r>
      <rPr>
        <sz val="11"/>
        <rFont val="全真中黑體"/>
        <family val="2"/>
        <charset val="136"/>
      </rPr>
      <t>12</t>
    </r>
    <r>
      <rPr>
        <sz val="11"/>
        <rFont val="全真中黑體"/>
        <family val="3"/>
        <charset val="136"/>
      </rPr>
      <t>小時，時薪</t>
    </r>
    <r>
      <rPr>
        <sz val="11"/>
        <rFont val="全真中黑體"/>
        <family val="2"/>
        <charset val="136"/>
      </rPr>
      <t>為基本工資</t>
    </r>
    <r>
      <rPr>
        <sz val="11"/>
        <rFont val="全真中黑體"/>
        <family val="3"/>
        <charset val="136"/>
      </rPr>
      <t>。</t>
    </r>
    <phoneticPr fontId="1" type="noConversion"/>
  </si>
  <si>
    <r>
      <t>在系辦擔任工讀生，每週五排班五小時，每月花費20小時。時薪</t>
    </r>
    <r>
      <rPr>
        <sz val="11"/>
        <rFont val="全真中黑體"/>
        <family val="2"/>
        <charset val="136"/>
      </rPr>
      <t>為基本工資</t>
    </r>
    <r>
      <rPr>
        <sz val="11"/>
        <rFont val="全真中黑體"/>
        <family val="3"/>
        <charset val="136"/>
      </rPr>
      <t>。</t>
    </r>
    <phoneticPr fontId="1" type="noConversion"/>
  </si>
  <si>
    <t>假日會回家裡幫忙，每週幫忙兩天，時數十小時，每月共花40小時。時薪為一半基本工資。</t>
    <phoneticPr fontId="1" type="noConversion"/>
  </si>
  <si>
    <t>在學校附近飲料店打工，每週一到四工作各三小時，週六八小時。時薪為基本工資。</t>
    <phoneticPr fontId="1" type="noConversion"/>
  </si>
  <si>
    <t>說明</t>
    <phoneticPr fontId="1" type="noConversion"/>
  </si>
  <si>
    <t>基本工資</t>
    <phoneticPr fontId="1" type="noConversion"/>
  </si>
  <si>
    <t>請帶入現行基本工資，例如:2022年基本時薪約170元</t>
  </si>
  <si>
    <r>
      <t xml:space="preserve">(每月零用錢+每月工資)-每月支出=角色每月可支配金額
</t>
    </r>
    <r>
      <rPr>
        <sz val="11"/>
        <rFont val="新細明體"/>
        <family val="3"/>
        <charset val="136"/>
      </rPr>
      <t>以基本工資為</t>
    </r>
    <r>
      <rPr>
        <sz val="11"/>
        <rFont val="Calibri"/>
        <family val="3"/>
      </rPr>
      <t>170</t>
    </r>
    <r>
      <rPr>
        <sz val="11"/>
        <rFont val="新細明體"/>
        <family val="3"/>
        <charset val="136"/>
      </rPr>
      <t>為範例</t>
    </r>
    <r>
      <rPr>
        <sz val="11"/>
        <rFont val="全真中黑體"/>
        <family val="3"/>
        <charset val="136"/>
      </rPr>
      <t xml:space="preserve">
</t>
    </r>
    <r>
      <rPr>
        <sz val="11"/>
        <rFont val="細明體"/>
        <family val="3"/>
        <charset val="136"/>
      </rPr>
      <t>曾美麗:6000+</t>
    </r>
    <r>
      <rPr>
        <sz val="11"/>
        <rFont val="全真中黑體"/>
        <family val="3"/>
        <charset val="136"/>
      </rPr>
      <t>170X2X32-7500=9380</t>
    </r>
    <r>
      <rPr>
        <sz val="11"/>
        <rFont val="細明體"/>
        <family val="3"/>
        <charset val="136"/>
      </rPr>
      <t>，所以我們可以得知曾美麗月可支配金額為9380</t>
    </r>
    <phoneticPr fontId="1" type="noConversion"/>
  </si>
  <si>
    <r>
      <t xml:space="preserve">(每月零用錢+每月工資)-每月支出=角色每月可支配金額
</t>
    </r>
    <r>
      <rPr>
        <sz val="11"/>
        <rFont val="新細明體"/>
        <family val="3"/>
        <charset val="136"/>
      </rPr>
      <t>以基本工資為</t>
    </r>
    <r>
      <rPr>
        <sz val="11"/>
        <rFont val="Calibri"/>
        <family val="3"/>
      </rPr>
      <t>170</t>
    </r>
    <r>
      <rPr>
        <sz val="11"/>
        <rFont val="新細明體"/>
        <family val="3"/>
        <charset val="136"/>
      </rPr>
      <t>為範例</t>
    </r>
    <r>
      <rPr>
        <sz val="11"/>
        <rFont val="全真中黑體"/>
        <family val="3"/>
        <charset val="136"/>
      </rPr>
      <t xml:space="preserve">
</t>
    </r>
    <r>
      <rPr>
        <sz val="11"/>
        <rFont val="細明體"/>
        <family val="3"/>
        <charset val="136"/>
      </rPr>
      <t>曾宏泰:6000+</t>
    </r>
    <r>
      <rPr>
        <sz val="11"/>
        <rFont val="全真中黑體"/>
        <family val="3"/>
        <charset val="136"/>
      </rPr>
      <t>170X2X32-7500=9380</t>
    </r>
    <r>
      <rPr>
        <sz val="11"/>
        <rFont val="細明體"/>
        <family val="3"/>
        <charset val="136"/>
      </rPr>
      <t>，所以我們可以得知曾宏泰月可支配金額為9380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</si>
</sst>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12"/>
      <name val="全真方新書"/>
      <family val="3"/>
      <charset val="136"/>
    </font>
    <font>
      <sz val="12"/>
      <name val="全真中仿宋"/>
      <family val="3"/>
      <charset val="136"/>
    </font>
    <font>
      <b/>
      <sz val="12"/>
      <color indexed="10"/>
      <name val="全真中仿宋"/>
      <family val="3"/>
      <charset val="136"/>
    </font>
    <font>
      <sz val="18"/>
      <name val="全真粗黑體"/>
      <family val="3"/>
      <charset val="136"/>
    </font>
    <font>
      <sz val="12"/>
      <name val="新細明體"/>
      <family val="1"/>
      <charset val="136"/>
    </font>
    <font>
      <sz val="11"/>
      <name val="Arial"/>
      <family val="2"/>
    </font>
    <font>
      <sz val="11"/>
      <name val="全真中黑體"/>
      <family val="3"/>
      <charset val="136"/>
    </font>
    <font>
      <sz val="12"/>
      <name val="全真中圓體"/>
      <family val="3"/>
      <charset val="136"/>
    </font>
    <font>
      <sz val="9"/>
      <name val="全真中圓體"/>
      <family val="3"/>
      <charset val="136"/>
    </font>
    <font>
      <sz val="12"/>
      <name val="華康中黑體"/>
      <family val="3"/>
      <charset val="136"/>
    </font>
    <font>
      <sz val="18"/>
      <name val="華康中黑體"/>
      <family val="3"/>
      <charset val="136"/>
    </font>
    <font>
      <sz val="9"/>
      <name val="華康中黑體"/>
      <family val="3"/>
      <charset val="136"/>
    </font>
    <font>
      <sz val="14"/>
      <name val="微軟正黑體"/>
      <family val="2"/>
      <charset val="136"/>
    </font>
    <font>
      <sz val="12"/>
      <name val="微軟正黑體"/>
      <family val="2"/>
      <charset val="136"/>
    </font>
    <font>
      <sz val="16"/>
      <name val="微軟正黑體"/>
      <family val="2"/>
      <charset val="136"/>
    </font>
    <font>
      <sz val="20"/>
      <name val="微軟正黑體"/>
      <family val="2"/>
      <charset val="136"/>
    </font>
    <font>
      <sz val="18"/>
      <name val="微軟正黑體"/>
      <family val="2"/>
      <charset val="136"/>
    </font>
    <font>
      <sz val="10"/>
      <name val="微軟正黑體"/>
      <family val="2"/>
      <charset val="136"/>
    </font>
    <font>
      <b/>
      <sz val="20"/>
      <name val="微軟正黑體"/>
      <family val="2"/>
      <charset val="136"/>
    </font>
    <font>
      <sz val="22"/>
      <name val="微軟正黑體"/>
      <family val="2"/>
      <charset val="136"/>
    </font>
    <font>
      <sz val="9"/>
      <name val="微軟正黑體"/>
      <family val="2"/>
      <charset val="136"/>
    </font>
    <font>
      <sz val="18"/>
      <name val="Gen Jyuu Gothic ExtraLight"/>
      <family val="2"/>
      <charset val="136"/>
    </font>
    <font>
      <sz val="12"/>
      <color indexed="10"/>
      <name val="Microsoft JhengHei"/>
      <family val="2"/>
    </font>
    <font>
      <sz val="12"/>
      <name val="Microsoft JhengHei"/>
      <family val="2"/>
    </font>
    <font>
      <sz val="12"/>
      <name val="Microsoft JhengHei"/>
      <family val="2"/>
    </font>
    <font>
      <sz val="12"/>
      <color rgb="FFFF0000"/>
      <name val="全真方新書"/>
      <family val="3"/>
      <charset val="136"/>
    </font>
    <font>
      <sz val="18"/>
      <color rgb="FF0070C0"/>
      <name val="Gen Jyuu Gothic Bold"/>
      <family val="2"/>
      <charset val="136"/>
    </font>
    <font>
      <sz val="10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</font>
    <font>
      <sz val="10"/>
      <name val="細明體"/>
      <family val="3"/>
      <charset val="136"/>
    </font>
    <font>
      <sz val="12"/>
      <color rgb="FFFF0000"/>
      <name val="PMingLiU"/>
      <family val="1"/>
      <charset val="136"/>
    </font>
    <font>
      <sz val="12"/>
      <color rgb="FFFF0000"/>
      <name val="微軟正黑體"/>
      <family val="2"/>
      <charset val="136"/>
    </font>
    <font>
      <sz val="12"/>
      <color rgb="FFFF0000"/>
      <name val="全真方新書"/>
      <family val="1"/>
      <charset val="136"/>
    </font>
    <font>
      <sz val="12"/>
      <name val="Microsoft JhengHei"/>
      <family val="3"/>
      <charset val="136"/>
    </font>
    <font>
      <sz val="12"/>
      <name val="Microsoft JhengHei"/>
      <family val="3"/>
    </font>
    <font>
      <sz val="12"/>
      <name val="Gen Jyuu Gothic Medium"/>
      <family val="2"/>
      <charset val="136"/>
    </font>
    <font>
      <sz val="12"/>
      <name val="Calibri"/>
      <family val="2"/>
    </font>
    <font>
      <b/>
      <sz val="12"/>
      <name val="全真方新書"/>
      <family val="3"/>
      <charset val="136"/>
    </font>
    <font>
      <sz val="11"/>
      <name val="全真中黑體"/>
      <family val="2"/>
      <charset val="136"/>
    </font>
    <font>
      <sz val="11"/>
      <name val="微軟正黑體"/>
      <family val="2"/>
      <charset val="136"/>
    </font>
    <font>
      <sz val="11"/>
      <name val="Arial"/>
      <family val="2"/>
      <charset val="136"/>
    </font>
    <font>
      <sz val="11"/>
      <name val="細明體"/>
      <family val="3"/>
      <charset val="136"/>
    </font>
    <font>
      <sz val="11"/>
      <name val="細明體"/>
      <family val="2"/>
      <charset val="136"/>
    </font>
    <font>
      <sz val="11"/>
      <name val="新細明體"/>
      <family val="2"/>
      <charset val="136"/>
    </font>
    <font>
      <sz val="11"/>
      <name val="Calibri"/>
      <family val="3"/>
    </font>
    <font>
      <sz val="11"/>
      <name val="新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7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3" fontId="8" fillId="0" borderId="5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3" fontId="8" fillId="0" borderId="7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5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9" xfId="0" applyFont="1" applyBorder="1">
      <alignment vertical="center"/>
    </xf>
    <xf numFmtId="0" fontId="12" fillId="0" borderId="5" xfId="0" applyFont="1" applyBorder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Border="1">
      <alignment vertical="center"/>
    </xf>
    <xf numFmtId="0" fontId="13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3" fontId="12" fillId="0" borderId="9" xfId="0" applyNumberFormat="1" applyFont="1" applyBorder="1" applyAlignment="1">
      <alignment horizontal="center" vertical="center"/>
    </xf>
    <xf numFmtId="9" fontId="12" fillId="0" borderId="9" xfId="0" applyNumberFormat="1" applyFont="1" applyBorder="1" applyAlignment="1">
      <alignment horizontal="center" vertical="center"/>
    </xf>
    <xf numFmtId="3" fontId="12" fillId="0" borderId="9" xfId="0" applyNumberFormat="1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9" fontId="12" fillId="0" borderId="9" xfId="0" applyNumberFormat="1" applyFont="1" applyBorder="1">
      <alignment vertical="center"/>
    </xf>
    <xf numFmtId="3" fontId="12" fillId="0" borderId="0" xfId="0" applyNumberFormat="1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9" xfId="0" applyFont="1" applyBorder="1">
      <alignment vertical="center"/>
    </xf>
    <xf numFmtId="0" fontId="16" fillId="0" borderId="0" xfId="0" applyFont="1">
      <alignment vertical="center"/>
    </xf>
    <xf numFmtId="0" fontId="16" fillId="0" borderId="5" xfId="0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 applyBorder="1" applyAlignment="1">
      <alignment horizontal="right" vertical="center"/>
    </xf>
    <xf numFmtId="0" fontId="16" fillId="0" borderId="7" xfId="0" applyFont="1" applyBorder="1">
      <alignment vertical="center"/>
    </xf>
    <xf numFmtId="0" fontId="16" fillId="0" borderId="0" xfId="0" applyFont="1" applyAlignment="1">
      <alignment horizontal="right" vertical="center"/>
    </xf>
    <xf numFmtId="0" fontId="16" fillId="0" borderId="13" xfId="0" applyFont="1" applyBorder="1">
      <alignment vertical="center"/>
    </xf>
    <xf numFmtId="0" fontId="16" fillId="0" borderId="0" xfId="0" applyFont="1" applyBorder="1">
      <alignment vertical="center"/>
    </xf>
    <xf numFmtId="0" fontId="19" fillId="0" borderId="0" xfId="0" applyFont="1">
      <alignment vertical="center"/>
    </xf>
    <xf numFmtId="0" fontId="17" fillId="0" borderId="14" xfId="0" applyFont="1" applyBorder="1">
      <alignment vertical="center"/>
    </xf>
    <xf numFmtId="0" fontId="20" fillId="0" borderId="15" xfId="0" applyFont="1" applyFill="1" applyBorder="1" applyAlignment="1">
      <alignment horizontal="left" vertical="center"/>
    </xf>
    <xf numFmtId="0" fontId="16" fillId="0" borderId="16" xfId="0" applyFont="1" applyFill="1" applyBorder="1">
      <alignment vertical="center"/>
    </xf>
    <xf numFmtId="0" fontId="16" fillId="0" borderId="17" xfId="0" applyFont="1" applyFill="1" applyBorder="1">
      <alignment vertical="center"/>
    </xf>
    <xf numFmtId="0" fontId="16" fillId="0" borderId="18" xfId="0" applyFont="1" applyFill="1" applyBorder="1">
      <alignment vertical="center"/>
    </xf>
    <xf numFmtId="0" fontId="16" fillId="0" borderId="19" xfId="0" applyFont="1" applyFill="1" applyBorder="1">
      <alignment vertical="center"/>
    </xf>
    <xf numFmtId="0" fontId="20" fillId="0" borderId="0" xfId="0" applyFont="1" applyAlignment="1">
      <alignment vertical="top"/>
    </xf>
    <xf numFmtId="0" fontId="21" fillId="0" borderId="0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6" fillId="0" borderId="6" xfId="0" applyFont="1" applyBorder="1">
      <alignment vertical="center"/>
    </xf>
    <xf numFmtId="0" fontId="17" fillId="0" borderId="7" xfId="0" applyFont="1" applyBorder="1">
      <alignment vertical="center"/>
    </xf>
    <xf numFmtId="0" fontId="22" fillId="0" borderId="7" xfId="0" applyFont="1" applyBorder="1">
      <alignment vertical="center"/>
    </xf>
    <xf numFmtId="0" fontId="16" fillId="0" borderId="8" xfId="0" applyFont="1" applyBorder="1">
      <alignment vertical="center"/>
    </xf>
    <xf numFmtId="0" fontId="16" fillId="0" borderId="21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16" fillId="0" borderId="3" xfId="0" applyFont="1" applyBorder="1">
      <alignment vertical="center"/>
    </xf>
    <xf numFmtId="0" fontId="16" fillId="0" borderId="23" xfId="0" applyFont="1" applyBorder="1">
      <alignment vertical="center"/>
    </xf>
    <xf numFmtId="0" fontId="18" fillId="0" borderId="7" xfId="0" applyFont="1" applyBorder="1">
      <alignment vertical="center"/>
    </xf>
    <xf numFmtId="0" fontId="16" fillId="0" borderId="21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16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23" fillId="0" borderId="9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28" fillId="0" borderId="1" xfId="0" applyFont="1" applyFill="1" applyBorder="1" applyAlignment="1">
      <alignment vertical="center" wrapText="1"/>
    </xf>
    <xf numFmtId="0" fontId="27" fillId="0" borderId="0" xfId="0" applyFont="1" applyFill="1">
      <alignment vertical="center"/>
    </xf>
    <xf numFmtId="0" fontId="30" fillId="0" borderId="0" xfId="0" applyFont="1" applyFill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 applyFill="1">
      <alignment vertical="center"/>
    </xf>
    <xf numFmtId="0" fontId="3" fillId="0" borderId="29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3" fontId="43" fillId="0" borderId="5" xfId="0" applyNumberFormat="1" applyFont="1" applyBorder="1" applyAlignment="1">
      <alignment horizontal="center" vertical="center"/>
    </xf>
    <xf numFmtId="3" fontId="43" fillId="0" borderId="5" xfId="0" applyNumberFormat="1" applyFont="1" applyBorder="1" applyAlignment="1">
      <alignment horizontal="center" vertical="center" wrapText="1"/>
    </xf>
    <xf numFmtId="3" fontId="42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3" fillId="0" borderId="2" xfId="0" applyFont="1" applyBorder="1" applyAlignment="1">
      <alignment vertical="center" wrapText="1"/>
    </xf>
    <xf numFmtId="0" fontId="46" fillId="0" borderId="1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vertical="center" wrapText="1"/>
    </xf>
    <xf numFmtId="0" fontId="28" fillId="4" borderId="1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ABAB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574040</xdr:colOff>
      <xdr:row>0</xdr:row>
      <xdr:rowOff>0</xdr:rowOff>
    </xdr:from>
    <xdr:to>
      <xdr:col>17</xdr:col>
      <xdr:colOff>359686</xdr:colOff>
      <xdr:row>1</xdr:row>
      <xdr:rowOff>189656</xdr:rowOff>
    </xdr:to>
    <xdr:sp macro="" textlink="">
      <xdr:nvSpPr>
        <xdr:cNvPr id="2049" name="Oval 1">
          <a:extLst>
            <a:ext uri="{FF2B5EF4-FFF2-40B4-BE49-F238E27FC236}">
              <a16:creationId xmlns:a16="http://schemas.microsoft.com/office/drawing/2014/main" id="{D6F658F4-1B04-4DC3-876A-08A10DE75551}"/>
            </a:ext>
          </a:extLst>
        </xdr:cNvPr>
        <xdr:cNvSpPr>
          <a:spLocks noChangeArrowheads="1"/>
        </xdr:cNvSpPr>
      </xdr:nvSpPr>
      <xdr:spPr bwMode="auto">
        <a:xfrm>
          <a:off x="5232400" y="0"/>
          <a:ext cx="1171575" cy="901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</a:extLst>
      </xdr:spPr>
      <xdr:txBody>
        <a:bodyPr vertOverflow="clip" wrap="square" lIns="64008" tIns="45720" rIns="64008" bIns="0" anchor="t" upright="1"/>
        <a:lstStyle/>
        <a:p>
          <a:pPr algn="ctr" rtl="0">
            <a:defRPr sz="1000"/>
          </a:pPr>
          <a:r>
            <a:rPr lang="zh-TW" altLang="en-US" sz="4800" b="0" i="0" u="none" strike="noStrike" baseline="0">
              <a:solidFill>
                <a:srgbClr val="0000FF"/>
              </a:solidFill>
              <a:latin typeface="Britannic Bold" panose="020B0903060703020204" pitchFamily="34" charset="0"/>
              <a:cs typeface="Arial"/>
            </a:rPr>
            <a:t>2</a:t>
          </a:r>
          <a:endParaRPr lang="zh-TW" altLang="en-US" sz="4800">
            <a:latin typeface="Britannic Bold" panose="020B0903060703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591185</xdr:colOff>
      <xdr:row>27</xdr:row>
      <xdr:rowOff>64135</xdr:rowOff>
    </xdr:from>
    <xdr:to>
      <xdr:col>6</xdr:col>
      <xdr:colOff>404030</xdr:colOff>
      <xdr:row>28</xdr:row>
      <xdr:rowOff>175098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98CDC8B2-0E2F-4A2E-ACB6-D900C80EFCF4}"/>
            </a:ext>
          </a:extLst>
        </xdr:cNvPr>
        <xdr:cNvSpPr txBox="1">
          <a:spLocks noChangeArrowheads="1"/>
        </xdr:cNvSpPr>
      </xdr:nvSpPr>
      <xdr:spPr bwMode="auto">
        <a:xfrm>
          <a:off x="3752850" y="7934325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全真中圓體"/>
            </a:rPr>
            <a:t>還清</a:t>
          </a:r>
          <a:endParaRPr lang="zh-TW" altLang="en-US"/>
        </a:p>
      </xdr:txBody>
    </xdr:sp>
    <xdr:clientData/>
  </xdr:twoCellAnchor>
  <xdr:twoCellAnchor>
    <xdr:from>
      <xdr:col>7</xdr:col>
      <xdr:colOff>48895</xdr:colOff>
      <xdr:row>0</xdr:row>
      <xdr:rowOff>106679</xdr:rowOff>
    </xdr:from>
    <xdr:to>
      <xdr:col>8</xdr:col>
      <xdr:colOff>308125</xdr:colOff>
      <xdr:row>3</xdr:row>
      <xdr:rowOff>151821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F0F08D1B-68AC-4924-BD90-6D232C17FAA8}"/>
            </a:ext>
          </a:extLst>
        </xdr:cNvPr>
        <xdr:cNvSpPr>
          <a:spLocks noChangeArrowheads="1"/>
        </xdr:cNvSpPr>
      </xdr:nvSpPr>
      <xdr:spPr bwMode="auto">
        <a:xfrm>
          <a:off x="5035550" y="104774"/>
          <a:ext cx="895350" cy="1063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</a:extLst>
      </xdr:spPr>
      <xdr:txBody>
        <a:bodyPr vertOverflow="clip" wrap="square" lIns="64008" tIns="45720" rIns="64008" bIns="0" anchor="t" upright="1"/>
        <a:lstStyle/>
        <a:p>
          <a:pPr algn="ctr" rtl="0">
            <a:defRPr sz="1000"/>
          </a:pPr>
          <a:r>
            <a:rPr lang="zh-TW" altLang="en-US" sz="5400" b="0" i="0" u="none" strike="noStrike" baseline="0">
              <a:solidFill>
                <a:srgbClr val="0000FF"/>
              </a:solidFill>
              <a:latin typeface="Britannic Bold" panose="020B0903060703020204" pitchFamily="34" charset="0"/>
              <a:cs typeface="Arial"/>
            </a:rPr>
            <a:t>1</a:t>
          </a:r>
          <a:endParaRPr lang="zh-TW" altLang="en-US" sz="5400">
            <a:latin typeface="Britannic Bold" panose="020B0903060703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90" zoomScaleNormal="90" workbookViewId="0">
      <selection activeCell="D1" sqref="D1"/>
    </sheetView>
  </sheetViews>
  <sheetFormatPr defaultRowHeight="16.2"/>
  <cols>
    <col min="1" max="3" width="36.6640625" customWidth="1"/>
    <col min="4" max="4" width="37.5546875" customWidth="1"/>
  </cols>
  <sheetData>
    <row r="1" spans="1:4" ht="193.8" customHeight="1">
      <c r="A1" s="3" t="s">
        <v>332</v>
      </c>
      <c r="B1" s="3" t="s">
        <v>252</v>
      </c>
      <c r="C1" s="3" t="s">
        <v>253</v>
      </c>
      <c r="D1" s="3" t="s">
        <v>254</v>
      </c>
    </row>
    <row r="2" spans="1:4" s="1" customFormat="1" ht="150" customHeight="1">
      <c r="A2" s="3" t="s">
        <v>333</v>
      </c>
      <c r="B2" s="3" t="s">
        <v>263</v>
      </c>
      <c r="C2" s="3" t="s">
        <v>257</v>
      </c>
      <c r="D2" s="3" t="s">
        <v>255</v>
      </c>
    </row>
    <row r="3" spans="1:4" s="1" customFormat="1" ht="150" customHeight="1">
      <c r="A3" s="3" t="s">
        <v>256</v>
      </c>
      <c r="B3" s="3" t="s">
        <v>258</v>
      </c>
      <c r="C3" s="108" t="s">
        <v>259</v>
      </c>
      <c r="D3" s="3" t="s">
        <v>260</v>
      </c>
    </row>
    <row r="4" spans="1:4" ht="150" customHeight="1">
      <c r="A4" s="105" t="s">
        <v>261</v>
      </c>
      <c r="B4" s="3" t="s">
        <v>262</v>
      </c>
      <c r="C4" s="108" t="s">
        <v>264</v>
      </c>
    </row>
    <row r="5" spans="1:4">
      <c r="A5" s="105"/>
    </row>
    <row r="6" spans="1:4">
      <c r="A6" s="105"/>
    </row>
    <row r="7" spans="1:4">
      <c r="A7" s="105"/>
    </row>
    <row r="8" spans="1:4">
      <c r="A8" s="105"/>
    </row>
  </sheetData>
  <phoneticPr fontId="1" type="noConversion"/>
  <pageMargins left="0.75" right="0.75" top="0.56000000000000005" bottom="0.76" header="0.5" footer="0.5"/>
  <pageSetup paperSize="9" orientation="portrait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5"/>
  <sheetViews>
    <sheetView topLeftCell="A4" workbookViewId="0">
      <selection activeCell="L29" sqref="L29"/>
    </sheetView>
  </sheetViews>
  <sheetFormatPr defaultRowHeight="16.2"/>
  <cols>
    <col min="1" max="1" width="5.88671875" customWidth="1"/>
    <col min="3" max="3" width="1.109375" customWidth="1"/>
    <col min="4" max="4" width="9.88671875" customWidth="1"/>
    <col min="5" max="5" width="1" customWidth="1"/>
    <col min="7" max="7" width="1.109375" customWidth="1"/>
    <col min="9" max="9" width="1.109375" customWidth="1"/>
    <col min="11" max="11" width="1.109375" customWidth="1"/>
    <col min="12" max="12" width="11" customWidth="1"/>
    <col min="13" max="13" width="1" customWidth="1"/>
    <col min="15" max="15" width="3.44140625" customWidth="1"/>
    <col min="16" max="16" width="1.33203125" customWidth="1"/>
  </cols>
  <sheetData>
    <row r="1" spans="1:16" ht="16.8" thickBot="1"/>
    <row r="2" spans="1:16" ht="23.25" customHeight="1" thickBot="1">
      <c r="A2" s="6"/>
      <c r="B2" s="98" t="s">
        <v>130</v>
      </c>
      <c r="C2" s="7"/>
      <c r="D2" s="6"/>
      <c r="L2" s="124" t="s">
        <v>164</v>
      </c>
      <c r="M2" s="125"/>
      <c r="N2" s="125"/>
      <c r="O2" s="125"/>
      <c r="P2" s="126"/>
    </row>
    <row r="3" spans="1:16" ht="23.25" customHeight="1">
      <c r="A3" s="40"/>
      <c r="B3" s="46" t="s">
        <v>100</v>
      </c>
      <c r="C3" s="46"/>
      <c r="D3" s="46" t="s">
        <v>101</v>
      </c>
      <c r="E3" s="40"/>
      <c r="F3" s="46" t="s">
        <v>102</v>
      </c>
      <c r="G3" s="40"/>
      <c r="H3" s="46" t="s">
        <v>92</v>
      </c>
      <c r="I3" s="40"/>
    </row>
    <row r="4" spans="1:16" ht="23.25" customHeight="1">
      <c r="A4" s="43" t="s">
        <v>16</v>
      </c>
      <c r="B4" s="47">
        <v>10</v>
      </c>
      <c r="C4" s="46"/>
      <c r="D4" s="49">
        <v>1100</v>
      </c>
      <c r="E4" s="40"/>
      <c r="F4" s="49">
        <v>1300</v>
      </c>
      <c r="G4" s="40"/>
      <c r="H4" s="49">
        <v>2000</v>
      </c>
      <c r="I4" s="40"/>
    </row>
    <row r="5" spans="1:16" ht="23.25" customHeight="1">
      <c r="A5" s="40">
        <v>1</v>
      </c>
      <c r="B5" s="41"/>
      <c r="C5" s="44"/>
      <c r="D5" s="41"/>
      <c r="E5" s="40"/>
      <c r="F5" s="41"/>
      <c r="G5" s="40"/>
      <c r="H5" s="51"/>
      <c r="I5" s="40"/>
    </row>
    <row r="6" spans="1:16" ht="23.25" customHeight="1">
      <c r="A6" s="40">
        <v>2</v>
      </c>
      <c r="B6" s="42"/>
      <c r="C6" s="44"/>
      <c r="D6" s="42"/>
      <c r="E6" s="40"/>
      <c r="F6" s="42"/>
      <c r="G6" s="40"/>
      <c r="H6" s="42"/>
      <c r="I6" s="40"/>
    </row>
    <row r="7" spans="1:16" ht="23.25" customHeight="1">
      <c r="C7" s="5"/>
    </row>
    <row r="8" spans="1:16" ht="23.25" customHeight="1">
      <c r="A8" s="6"/>
      <c r="B8" s="98" t="s">
        <v>131</v>
      </c>
      <c r="C8" s="8"/>
      <c r="D8" s="6"/>
    </row>
    <row r="9" spans="1:16" ht="23.25" customHeight="1">
      <c r="A9" s="40"/>
      <c r="B9" s="46" t="s">
        <v>13</v>
      </c>
      <c r="C9" s="39"/>
      <c r="D9" s="46" t="s">
        <v>93</v>
      </c>
      <c r="E9" s="40"/>
      <c r="F9" s="46" t="s">
        <v>14</v>
      </c>
      <c r="G9" s="40"/>
      <c r="H9" s="46" t="s">
        <v>94</v>
      </c>
      <c r="I9" s="40"/>
      <c r="J9" s="46" t="s">
        <v>17</v>
      </c>
      <c r="K9" s="40"/>
      <c r="L9" s="40"/>
    </row>
    <row r="10" spans="1:16" ht="23.25" customHeight="1">
      <c r="A10" s="43" t="s">
        <v>88</v>
      </c>
      <c r="B10" s="49">
        <v>10000</v>
      </c>
      <c r="C10" s="39"/>
      <c r="D10" s="50">
        <v>0.18</v>
      </c>
      <c r="E10" s="40"/>
      <c r="F10" s="47" t="s">
        <v>95</v>
      </c>
      <c r="G10" s="40"/>
      <c r="H10" s="47">
        <v>6</v>
      </c>
      <c r="I10" s="40"/>
      <c r="J10" s="49">
        <v>10900</v>
      </c>
      <c r="K10" s="40"/>
      <c r="L10" s="40"/>
    </row>
    <row r="11" spans="1:16" ht="23.25" customHeight="1">
      <c r="A11" s="40">
        <v>1</v>
      </c>
      <c r="B11" s="41"/>
      <c r="C11" s="44"/>
      <c r="D11" s="41"/>
      <c r="E11" s="40"/>
      <c r="F11" s="41"/>
      <c r="G11" s="40"/>
      <c r="H11" s="41"/>
      <c r="I11" s="40"/>
      <c r="J11" s="41"/>
      <c r="K11" s="40"/>
      <c r="L11" s="40"/>
    </row>
    <row r="12" spans="1:16" ht="23.25" customHeight="1">
      <c r="A12" s="40">
        <v>2</v>
      </c>
      <c r="B12" s="42"/>
      <c r="C12" s="44"/>
      <c r="D12" s="42"/>
      <c r="E12" s="40"/>
      <c r="F12" s="42"/>
      <c r="G12" s="40"/>
      <c r="H12" s="42"/>
      <c r="I12" s="40"/>
      <c r="J12" s="42"/>
      <c r="K12" s="40"/>
      <c r="L12" s="40"/>
    </row>
    <row r="13" spans="1:16" ht="23.25" customHeight="1">
      <c r="A13" s="40"/>
      <c r="B13" s="44"/>
      <c r="C13" s="44"/>
      <c r="D13" s="52"/>
      <c r="E13" s="40"/>
      <c r="F13" s="44"/>
      <c r="G13" s="40"/>
      <c r="H13" s="40"/>
      <c r="I13" s="40"/>
      <c r="J13" s="40"/>
      <c r="K13" s="40"/>
      <c r="L13" s="40"/>
    </row>
    <row r="14" spans="1:16" ht="23.25" customHeight="1">
      <c r="A14" s="6"/>
      <c r="B14" s="98" t="s">
        <v>26</v>
      </c>
      <c r="C14" s="8"/>
      <c r="D14" s="6"/>
      <c r="F14" s="9"/>
    </row>
    <row r="15" spans="1:16" ht="23.25" customHeight="1">
      <c r="A15" s="40"/>
      <c r="B15" s="46" t="s">
        <v>96</v>
      </c>
      <c r="C15" s="39"/>
      <c r="D15" s="46" t="s">
        <v>93</v>
      </c>
      <c r="E15" s="40"/>
      <c r="F15" s="46" t="s">
        <v>14</v>
      </c>
      <c r="G15" s="40"/>
      <c r="H15" s="46" t="s">
        <v>163</v>
      </c>
      <c r="I15" s="40"/>
      <c r="J15" s="46" t="s">
        <v>17</v>
      </c>
    </row>
    <row r="16" spans="1:16" ht="23.25" customHeight="1">
      <c r="A16" s="43" t="s">
        <v>88</v>
      </c>
      <c r="B16" s="49">
        <v>1000</v>
      </c>
      <c r="C16" s="39"/>
      <c r="D16" s="50">
        <v>0.12</v>
      </c>
      <c r="E16" s="40"/>
      <c r="F16" s="47" t="s">
        <v>95</v>
      </c>
      <c r="G16" s="40"/>
      <c r="H16" s="47">
        <v>12</v>
      </c>
      <c r="I16" s="40"/>
      <c r="J16" s="49">
        <v>13440</v>
      </c>
    </row>
    <row r="17" spans="1:14" ht="23.25" customHeight="1">
      <c r="A17" s="40">
        <v>1</v>
      </c>
      <c r="B17" s="41"/>
      <c r="C17" s="44"/>
      <c r="D17" s="48"/>
      <c r="E17" s="40"/>
      <c r="F17" s="41"/>
      <c r="G17" s="40"/>
      <c r="H17" s="41"/>
      <c r="I17" s="40"/>
      <c r="J17" s="41"/>
      <c r="K17" s="35"/>
    </row>
    <row r="18" spans="1:14" ht="23.25" customHeight="1">
      <c r="A18" s="35">
        <v>2</v>
      </c>
      <c r="B18" s="36"/>
      <c r="C18" s="37"/>
      <c r="D18" s="38"/>
      <c r="E18" s="35"/>
      <c r="F18" s="36"/>
      <c r="G18" s="35"/>
      <c r="H18" s="36"/>
      <c r="I18" s="35"/>
      <c r="J18" s="36"/>
      <c r="K18" s="35"/>
    </row>
    <row r="19" spans="1:14" ht="23.25" customHeight="1"/>
    <row r="20" spans="1:14" ht="23.25" customHeight="1">
      <c r="B20" s="98" t="s">
        <v>132</v>
      </c>
    </row>
    <row r="21" spans="1:14" ht="23.25" customHeight="1">
      <c r="A21" s="40"/>
      <c r="B21" s="46" t="s">
        <v>97</v>
      </c>
      <c r="C21" s="39"/>
      <c r="D21" s="46" t="s">
        <v>13</v>
      </c>
      <c r="E21" s="40"/>
      <c r="F21" s="46" t="s">
        <v>93</v>
      </c>
      <c r="G21" s="40"/>
      <c r="H21" s="46" t="s">
        <v>14</v>
      </c>
      <c r="I21" s="40"/>
      <c r="J21" s="46" t="s">
        <v>163</v>
      </c>
      <c r="K21" s="46"/>
      <c r="L21" s="46" t="s">
        <v>17</v>
      </c>
      <c r="M21" s="46"/>
      <c r="N21" s="46" t="s">
        <v>15</v>
      </c>
    </row>
    <row r="22" spans="1:14" ht="23.25" customHeight="1">
      <c r="A22" s="43" t="s">
        <v>88</v>
      </c>
      <c r="B22" s="47" t="s">
        <v>98</v>
      </c>
      <c r="C22" s="39"/>
      <c r="D22" s="49">
        <v>10000</v>
      </c>
      <c r="E22" s="40"/>
      <c r="F22" s="50">
        <v>0.36</v>
      </c>
      <c r="G22" s="40"/>
      <c r="H22" s="47" t="s">
        <v>99</v>
      </c>
      <c r="I22" s="40"/>
      <c r="J22" s="47">
        <v>4</v>
      </c>
      <c r="K22" s="40"/>
      <c r="L22" s="49">
        <v>11200</v>
      </c>
      <c r="M22" s="40"/>
      <c r="N22" s="51">
        <v>4560</v>
      </c>
    </row>
    <row r="23" spans="1:14" ht="23.25" customHeight="1">
      <c r="A23" s="40">
        <v>1</v>
      </c>
      <c r="B23" s="41"/>
      <c r="C23" s="40"/>
      <c r="D23" s="41"/>
      <c r="E23" s="40"/>
      <c r="F23" s="41"/>
      <c r="G23" s="40"/>
      <c r="H23" s="41"/>
      <c r="I23" s="40"/>
      <c r="J23" s="41"/>
      <c r="K23" s="40"/>
      <c r="L23" s="41"/>
      <c r="M23" s="40"/>
      <c r="N23" s="41"/>
    </row>
    <row r="24" spans="1:14" ht="23.25" customHeight="1">
      <c r="A24" s="40">
        <v>2</v>
      </c>
      <c r="B24" s="42"/>
      <c r="C24" s="40"/>
      <c r="D24" s="42"/>
      <c r="E24" s="40"/>
      <c r="F24" s="42"/>
      <c r="G24" s="40"/>
      <c r="H24" s="42"/>
      <c r="I24" s="40"/>
      <c r="J24" s="42"/>
      <c r="K24" s="40"/>
      <c r="L24" s="42"/>
      <c r="M24" s="40"/>
      <c r="N24" s="42"/>
    </row>
    <row r="25" spans="1:14" ht="20.2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</sheetData>
  <mergeCells count="1">
    <mergeCell ref="L2:P2"/>
  </mergeCells>
  <phoneticPr fontId="1" type="noConversion"/>
  <pageMargins left="0.75" right="0.53" top="0.46" bottom="1" header="0.5" footer="0.5"/>
  <pageSetup paperSize="9" orientation="portrait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7"/>
  <sheetViews>
    <sheetView workbookViewId="0">
      <selection activeCell="Y19" sqref="Y19"/>
    </sheetView>
  </sheetViews>
  <sheetFormatPr defaultColWidth="8.77734375" defaultRowHeight="16.2"/>
  <cols>
    <col min="1" max="1" width="6.33203125" style="40" customWidth="1"/>
    <col min="2" max="2" width="11.88671875" style="40" customWidth="1"/>
    <col min="3" max="3" width="0.77734375" style="40" customWidth="1"/>
    <col min="4" max="4" width="10.21875" style="40" customWidth="1"/>
    <col min="5" max="5" width="0.77734375" style="40" customWidth="1"/>
    <col min="6" max="6" width="8.44140625" style="40" customWidth="1"/>
    <col min="7" max="7" width="0.88671875" style="40" customWidth="1"/>
    <col min="8" max="8" width="9.33203125" style="40" customWidth="1"/>
    <col min="9" max="9" width="0.88671875" style="40" customWidth="1"/>
    <col min="10" max="10" width="8.77734375" style="40"/>
    <col min="11" max="11" width="0.88671875" style="40" customWidth="1"/>
    <col min="12" max="12" width="7.109375" style="40" customWidth="1"/>
    <col min="13" max="13" width="1" style="40" customWidth="1"/>
    <col min="14" max="14" width="9.21875" style="40" customWidth="1"/>
    <col min="15" max="15" width="0.88671875" style="40" customWidth="1"/>
    <col min="16" max="16" width="8.77734375" style="40"/>
    <col min="17" max="17" width="1" style="40" customWidth="1"/>
    <col min="18" max="18" width="8.77734375" style="40"/>
    <col min="19" max="19" width="1.109375" style="40" customWidth="1"/>
    <col min="20" max="20" width="8.77734375" style="40"/>
    <col min="21" max="21" width="1" style="40" customWidth="1"/>
    <col min="22" max="22" width="8.77734375" style="40"/>
    <col min="23" max="23" width="1.109375" style="40" customWidth="1"/>
    <col min="24" max="16384" width="8.77734375" style="40"/>
  </cols>
  <sheetData>
    <row r="1" spans="1:16" ht="25.2" thickBot="1">
      <c r="J1" s="124" t="s">
        <v>167</v>
      </c>
      <c r="K1" s="125"/>
      <c r="L1" s="125"/>
      <c r="M1" s="125"/>
      <c r="N1" s="126"/>
    </row>
    <row r="2" spans="1:16" ht="23.25" customHeight="1">
      <c r="B2" s="98" t="s">
        <v>126</v>
      </c>
      <c r="C2" s="44"/>
      <c r="E2" s="44"/>
      <c r="F2" s="45"/>
      <c r="O2" s="44"/>
    </row>
    <row r="3" spans="1:16" ht="23.25" customHeight="1">
      <c r="B3" s="46" t="s">
        <v>73</v>
      </c>
      <c r="D3" s="46" t="s">
        <v>74</v>
      </c>
      <c r="E3" s="44"/>
      <c r="F3" s="46" t="s">
        <v>165</v>
      </c>
      <c r="H3" s="46" t="s">
        <v>75</v>
      </c>
      <c r="I3" s="46"/>
      <c r="J3" s="40" t="s">
        <v>76</v>
      </c>
      <c r="K3" s="44"/>
      <c r="L3" s="46" t="s">
        <v>77</v>
      </c>
      <c r="M3" s="46"/>
      <c r="N3" s="46" t="s">
        <v>78</v>
      </c>
      <c r="O3" s="44"/>
      <c r="P3" s="46" t="s">
        <v>166</v>
      </c>
    </row>
    <row r="4" spans="1:16" ht="23.25" customHeight="1" thickBot="1">
      <c r="A4" s="43" t="s">
        <v>79</v>
      </c>
      <c r="B4" s="47" t="s">
        <v>80</v>
      </c>
      <c r="C4" s="44"/>
      <c r="D4" s="49">
        <v>5000</v>
      </c>
      <c r="E4" s="44"/>
      <c r="F4" s="47" t="s">
        <v>81</v>
      </c>
      <c r="H4" s="47">
        <v>4</v>
      </c>
      <c r="I4" s="44"/>
      <c r="J4" s="51">
        <v>20000</v>
      </c>
      <c r="K4" s="44"/>
      <c r="L4" s="50">
        <v>0.2</v>
      </c>
      <c r="M4" s="44"/>
      <c r="N4" s="54">
        <f>20000*1.2</f>
        <v>24000</v>
      </c>
      <c r="O4" s="44"/>
      <c r="P4" s="51">
        <v>4000</v>
      </c>
    </row>
    <row r="5" spans="1:16" ht="23.25" customHeight="1">
      <c r="A5" s="40">
        <v>1</v>
      </c>
      <c r="B5" s="47"/>
      <c r="C5" s="44"/>
      <c r="D5" s="49"/>
      <c r="E5" s="44"/>
      <c r="F5" s="47"/>
      <c r="H5" s="47"/>
      <c r="I5" s="44"/>
      <c r="J5" s="51"/>
      <c r="K5" s="44"/>
      <c r="L5" s="41"/>
      <c r="M5" s="44"/>
      <c r="N5" s="57"/>
      <c r="O5" s="44"/>
      <c r="P5" s="51"/>
    </row>
    <row r="6" spans="1:16" ht="23.25" customHeight="1">
      <c r="A6" s="40">
        <v>2</v>
      </c>
      <c r="B6" s="42"/>
      <c r="C6" s="44"/>
      <c r="D6" s="42"/>
      <c r="E6" s="44"/>
      <c r="F6" s="42"/>
      <c r="H6" s="42"/>
      <c r="I6" s="44"/>
      <c r="J6" s="42"/>
      <c r="K6" s="44"/>
      <c r="L6" s="42"/>
      <c r="M6" s="44"/>
      <c r="N6" s="55"/>
      <c r="O6" s="44"/>
      <c r="P6" s="51"/>
    </row>
    <row r="7" spans="1:16" ht="23.25" customHeight="1">
      <c r="A7" s="40">
        <v>3</v>
      </c>
      <c r="B7" s="42"/>
      <c r="C7" s="44"/>
      <c r="D7" s="42"/>
      <c r="E7" s="44"/>
      <c r="F7" s="42"/>
      <c r="H7" s="42"/>
      <c r="I7" s="44"/>
      <c r="J7" s="42"/>
      <c r="K7" s="44"/>
      <c r="L7" s="42"/>
      <c r="M7" s="44"/>
      <c r="N7" s="55"/>
      <c r="O7" s="44"/>
      <c r="P7" s="51"/>
    </row>
    <row r="8" spans="1:16" ht="23.25" customHeight="1" thickBot="1">
      <c r="A8" s="40">
        <v>4</v>
      </c>
      <c r="B8" s="42"/>
      <c r="C8" s="44"/>
      <c r="D8" s="42"/>
      <c r="E8" s="44"/>
      <c r="F8" s="42"/>
      <c r="H8" s="42"/>
      <c r="I8" s="44"/>
      <c r="J8" s="42"/>
      <c r="K8" s="44"/>
      <c r="L8" s="42"/>
      <c r="M8" s="44"/>
      <c r="N8" s="56"/>
      <c r="O8" s="44"/>
      <c r="P8" s="51"/>
    </row>
    <row r="9" spans="1:16" ht="23.25" customHeight="1">
      <c r="B9" s="44"/>
      <c r="C9" s="44"/>
      <c r="D9" s="44"/>
      <c r="E9" s="44"/>
      <c r="F9" s="44"/>
      <c r="H9" s="44"/>
      <c r="I9" s="44"/>
      <c r="J9" s="44"/>
      <c r="K9" s="44"/>
      <c r="L9" s="44"/>
      <c r="M9" s="44"/>
      <c r="N9" s="44"/>
      <c r="O9" s="44"/>
    </row>
    <row r="10" spans="1:16" ht="23.25" customHeight="1">
      <c r="B10" s="98" t="s">
        <v>127</v>
      </c>
      <c r="C10" s="44"/>
      <c r="D10" s="45"/>
      <c r="E10" s="44"/>
      <c r="H10" s="44"/>
      <c r="I10" s="44"/>
      <c r="J10" s="44"/>
      <c r="K10" s="44"/>
      <c r="L10" s="44"/>
      <c r="M10" s="44"/>
      <c r="N10" s="44"/>
      <c r="O10" s="44"/>
    </row>
    <row r="11" spans="1:16" ht="23.25" customHeight="1">
      <c r="B11" s="46" t="s">
        <v>170</v>
      </c>
      <c r="D11" s="46" t="s">
        <v>82</v>
      </c>
      <c r="E11" s="44"/>
      <c r="F11" s="46" t="s">
        <v>169</v>
      </c>
      <c r="L11" s="46" t="s">
        <v>83</v>
      </c>
      <c r="M11" s="46"/>
      <c r="N11" s="46" t="s">
        <v>84</v>
      </c>
      <c r="O11" s="44"/>
      <c r="P11" s="44" t="s">
        <v>168</v>
      </c>
    </row>
    <row r="12" spans="1:16" ht="23.25" customHeight="1" thickBot="1">
      <c r="A12" s="43" t="s">
        <v>85</v>
      </c>
      <c r="B12" s="47" t="s">
        <v>86</v>
      </c>
      <c r="C12" s="44"/>
      <c r="D12" s="49">
        <v>10000</v>
      </c>
      <c r="E12" s="44"/>
      <c r="F12" s="47" t="s">
        <v>87</v>
      </c>
      <c r="L12" s="53">
        <v>0.2</v>
      </c>
      <c r="M12" s="44"/>
      <c r="N12" s="54">
        <v>12000</v>
      </c>
      <c r="O12" s="44"/>
      <c r="P12" s="51">
        <v>2000</v>
      </c>
    </row>
    <row r="13" spans="1:16" ht="23.25" customHeight="1">
      <c r="A13" s="43">
        <v>1</v>
      </c>
      <c r="B13" s="47"/>
      <c r="C13" s="44"/>
      <c r="D13" s="49"/>
      <c r="E13" s="44"/>
      <c r="F13" s="47"/>
      <c r="L13" s="47"/>
      <c r="M13" s="44"/>
      <c r="N13" s="58"/>
      <c r="O13" s="44"/>
      <c r="P13" s="47"/>
    </row>
    <row r="14" spans="1:16" ht="23.25" customHeight="1" thickBot="1">
      <c r="A14" s="40">
        <v>2</v>
      </c>
      <c r="B14" s="42"/>
      <c r="C14" s="44"/>
      <c r="D14" s="42"/>
      <c r="E14" s="44"/>
      <c r="F14" s="42"/>
      <c r="L14" s="42"/>
      <c r="M14" s="44"/>
      <c r="N14" s="56"/>
      <c r="O14" s="44"/>
      <c r="P14" s="42"/>
    </row>
    <row r="15" spans="1:16" ht="23.25" customHeight="1">
      <c r="B15" s="44"/>
      <c r="C15" s="44"/>
      <c r="D15" s="44"/>
      <c r="E15" s="44"/>
      <c r="F15" s="44"/>
    </row>
    <row r="16" spans="1:16" ht="23.25" customHeight="1">
      <c r="B16" s="98" t="s">
        <v>128</v>
      </c>
    </row>
    <row r="17" spans="1:16" ht="23.25" customHeight="1">
      <c r="B17" s="46" t="s">
        <v>89</v>
      </c>
      <c r="D17" s="46" t="s">
        <v>8</v>
      </c>
      <c r="E17" s="44"/>
      <c r="F17" s="46" t="s">
        <v>171</v>
      </c>
      <c r="G17" s="46"/>
      <c r="H17" s="40" t="s">
        <v>172</v>
      </c>
      <c r="J17" s="40" t="s">
        <v>9</v>
      </c>
      <c r="N17" s="40" t="s">
        <v>173</v>
      </c>
      <c r="P17" s="46" t="s">
        <v>12</v>
      </c>
    </row>
    <row r="18" spans="1:16" ht="23.25" customHeight="1" thickBot="1">
      <c r="A18" s="43" t="s">
        <v>88</v>
      </c>
      <c r="B18" s="47" t="s">
        <v>90</v>
      </c>
      <c r="C18" s="44"/>
      <c r="D18" s="47">
        <v>40</v>
      </c>
      <c r="E18" s="44"/>
      <c r="F18" s="47">
        <v>100</v>
      </c>
      <c r="G18" s="44"/>
      <c r="H18" s="49">
        <v>4000</v>
      </c>
      <c r="J18" s="47">
        <v>60</v>
      </c>
      <c r="K18" s="44"/>
      <c r="N18" s="54">
        <v>6000</v>
      </c>
      <c r="P18" s="51">
        <v>2000</v>
      </c>
    </row>
    <row r="19" spans="1:16" ht="23.25" customHeight="1">
      <c r="A19" s="40">
        <v>1</v>
      </c>
      <c r="B19" s="41"/>
      <c r="C19" s="44"/>
      <c r="D19" s="41"/>
      <c r="E19" s="44"/>
      <c r="F19" s="41"/>
      <c r="G19" s="44"/>
      <c r="H19" s="41"/>
      <c r="I19" s="44"/>
      <c r="J19" s="41"/>
      <c r="L19" s="54"/>
      <c r="N19" s="57"/>
      <c r="P19" s="41"/>
    </row>
    <row r="20" spans="1:16" ht="23.25" customHeight="1">
      <c r="A20" s="40">
        <v>2</v>
      </c>
      <c r="B20" s="42"/>
      <c r="C20" s="44"/>
      <c r="D20" s="42"/>
      <c r="E20" s="44"/>
      <c r="F20" s="42"/>
      <c r="G20" s="44"/>
      <c r="H20" s="42"/>
      <c r="I20" s="44"/>
      <c r="J20" s="42"/>
      <c r="L20" s="44"/>
      <c r="N20" s="55"/>
      <c r="P20" s="42"/>
    </row>
    <row r="21" spans="1:16" ht="23.25" customHeight="1" thickBot="1">
      <c r="A21" s="40">
        <v>3</v>
      </c>
      <c r="B21" s="42"/>
      <c r="C21" s="44"/>
      <c r="D21" s="42"/>
      <c r="E21" s="44"/>
      <c r="F21" s="42"/>
      <c r="G21" s="44"/>
      <c r="H21" s="42"/>
      <c r="I21" s="44"/>
      <c r="J21" s="42"/>
      <c r="L21" s="44"/>
      <c r="N21" s="56"/>
      <c r="P21" s="42"/>
    </row>
    <row r="22" spans="1:16" ht="23.25" customHeight="1">
      <c r="L22" s="44"/>
    </row>
    <row r="23" spans="1:16" ht="23.25" customHeight="1">
      <c r="B23" s="98" t="s">
        <v>129</v>
      </c>
      <c r="L23" s="44"/>
    </row>
    <row r="24" spans="1:16" ht="23.25" customHeight="1">
      <c r="B24" s="46" t="s">
        <v>89</v>
      </c>
      <c r="D24" s="46" t="s">
        <v>11</v>
      </c>
      <c r="F24" s="46" t="s">
        <v>91</v>
      </c>
      <c r="H24" s="40" t="s">
        <v>172</v>
      </c>
      <c r="L24" s="46" t="s">
        <v>10</v>
      </c>
      <c r="N24" s="40" t="s">
        <v>173</v>
      </c>
      <c r="P24" s="46" t="s">
        <v>12</v>
      </c>
    </row>
    <row r="25" spans="1:16" ht="23.25" customHeight="1" thickBot="1">
      <c r="A25" s="43" t="s">
        <v>88</v>
      </c>
      <c r="B25" s="47" t="s">
        <v>90</v>
      </c>
      <c r="C25" s="44"/>
      <c r="D25" s="47">
        <v>10</v>
      </c>
      <c r="E25" s="46"/>
      <c r="F25" s="47">
        <v>1</v>
      </c>
      <c r="H25" s="49">
        <v>10000</v>
      </c>
      <c r="L25" s="50">
        <v>0.5</v>
      </c>
      <c r="N25" s="54">
        <v>15000</v>
      </c>
      <c r="P25" s="51">
        <v>5000</v>
      </c>
    </row>
    <row r="26" spans="1:16" ht="23.25" customHeight="1">
      <c r="A26" s="40">
        <v>1</v>
      </c>
      <c r="B26" s="42"/>
      <c r="C26" s="44"/>
      <c r="D26" s="42"/>
      <c r="F26" s="42"/>
      <c r="H26" s="42"/>
      <c r="L26" s="42"/>
      <c r="N26" s="57"/>
      <c r="P26" s="42"/>
    </row>
    <row r="27" spans="1:16" ht="23.25" customHeight="1" thickBot="1">
      <c r="A27" s="40">
        <v>2</v>
      </c>
      <c r="B27" s="42"/>
      <c r="C27" s="44"/>
      <c r="D27" s="42"/>
      <c r="F27" s="42"/>
      <c r="H27" s="42"/>
      <c r="L27" s="42"/>
      <c r="N27" s="56"/>
      <c r="P27" s="42"/>
    </row>
  </sheetData>
  <mergeCells count="1">
    <mergeCell ref="J1:N1"/>
  </mergeCells>
  <phoneticPr fontId="1" type="noConversion"/>
  <pageMargins left="0.75" right="0.56999999999999995" top="0.52" bottom="1" header="0.5" footer="0.5"/>
  <pageSetup paperSize="9" orientation="portrait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3"/>
  <sheetViews>
    <sheetView zoomScale="30" zoomScaleNormal="30" workbookViewId="0">
      <selection activeCell="R14" sqref="R14"/>
    </sheetView>
  </sheetViews>
  <sheetFormatPr defaultColWidth="9" defaultRowHeight="15.6"/>
  <cols>
    <col min="1" max="1" width="3.21875" style="61" customWidth="1"/>
    <col min="2" max="2" width="12.6640625" style="61" customWidth="1"/>
    <col min="3" max="3" width="0.77734375" style="61" customWidth="1"/>
    <col min="4" max="4" width="11" style="61" customWidth="1"/>
    <col min="5" max="5" width="0.77734375" style="61" customWidth="1"/>
    <col min="6" max="6" width="8.88671875" style="61" customWidth="1"/>
    <col min="7" max="7" width="0.77734375" style="61" customWidth="1"/>
    <col min="8" max="8" width="9.77734375" style="61" customWidth="1"/>
    <col min="9" max="9" width="0.77734375" style="61" customWidth="1"/>
    <col min="10" max="10" width="9" style="61"/>
    <col min="11" max="11" width="0.77734375" style="61" customWidth="1"/>
    <col min="12" max="12" width="9" style="61"/>
    <col min="13" max="13" width="0.77734375" style="61" customWidth="1"/>
    <col min="14" max="14" width="9" style="61"/>
    <col min="15" max="15" width="0.77734375" style="61" customWidth="1"/>
    <col min="16" max="16" width="7.88671875" style="61" customWidth="1"/>
    <col min="17" max="17" width="0.88671875" style="61" customWidth="1"/>
    <col min="18" max="18" width="8" style="61" customWidth="1"/>
    <col min="19" max="19" width="1" style="61" customWidth="1"/>
    <col min="20" max="16384" width="9" style="61"/>
  </cols>
  <sheetData>
    <row r="1" spans="1:19" ht="56.4" customHeight="1">
      <c r="A1" s="71" t="s">
        <v>144</v>
      </c>
    </row>
    <row r="2" spans="1:19" ht="25.5" customHeight="1">
      <c r="A2" s="82"/>
      <c r="B2" s="83" t="s">
        <v>133</v>
      </c>
      <c r="C2" s="67"/>
      <c r="D2" s="84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85"/>
    </row>
    <row r="3" spans="1:19" ht="25.5" customHeight="1">
      <c r="A3" s="86"/>
      <c r="B3" s="87" t="s">
        <v>21</v>
      </c>
      <c r="C3" s="87"/>
      <c r="D3" s="87" t="s">
        <v>143</v>
      </c>
      <c r="E3" s="87"/>
      <c r="F3" s="87" t="s">
        <v>14</v>
      </c>
      <c r="G3" s="87"/>
      <c r="H3" s="87" t="s">
        <v>22</v>
      </c>
      <c r="I3" s="87"/>
      <c r="J3" s="87" t="s">
        <v>24</v>
      </c>
      <c r="K3" s="87"/>
      <c r="L3" s="87" t="s">
        <v>25</v>
      </c>
      <c r="M3" s="87"/>
      <c r="N3" s="87" t="s">
        <v>70</v>
      </c>
      <c r="O3" s="87"/>
      <c r="P3" s="87" t="s">
        <v>71</v>
      </c>
      <c r="Q3" s="87"/>
      <c r="R3" s="87" t="s">
        <v>23</v>
      </c>
      <c r="S3" s="88"/>
    </row>
    <row r="4" spans="1:19" ht="25.5" customHeight="1">
      <c r="A4" s="86">
        <v>1</v>
      </c>
      <c r="B4" s="60"/>
      <c r="C4" s="70"/>
      <c r="D4" s="60"/>
      <c r="E4" s="70"/>
      <c r="F4" s="60"/>
      <c r="G4" s="70"/>
      <c r="H4" s="60"/>
      <c r="I4" s="70"/>
      <c r="J4" s="60"/>
      <c r="K4" s="70"/>
      <c r="L4" s="60"/>
      <c r="M4" s="70"/>
      <c r="N4" s="60"/>
      <c r="O4" s="70"/>
      <c r="P4" s="60"/>
      <c r="Q4" s="70"/>
      <c r="R4" s="60"/>
      <c r="S4" s="89"/>
    </row>
    <row r="5" spans="1:19" ht="25.5" customHeight="1">
      <c r="A5" s="86">
        <v>2</v>
      </c>
      <c r="B5" s="62"/>
      <c r="C5" s="70"/>
      <c r="D5" s="62"/>
      <c r="E5" s="70"/>
      <c r="F5" s="62"/>
      <c r="G5" s="70"/>
      <c r="H5" s="62"/>
      <c r="I5" s="70"/>
      <c r="J5" s="62"/>
      <c r="K5" s="70"/>
      <c r="L5" s="62"/>
      <c r="M5" s="70"/>
      <c r="N5" s="62"/>
      <c r="O5" s="70"/>
      <c r="P5" s="62"/>
      <c r="Q5" s="70"/>
      <c r="R5" s="62"/>
      <c r="S5" s="89"/>
    </row>
    <row r="6" spans="1:19" ht="25.5" customHeight="1">
      <c r="A6" s="86">
        <v>3</v>
      </c>
      <c r="B6" s="62"/>
      <c r="C6" s="70"/>
      <c r="D6" s="62"/>
      <c r="E6" s="70"/>
      <c r="F6" s="62"/>
      <c r="G6" s="70"/>
      <c r="H6" s="62"/>
      <c r="I6" s="70"/>
      <c r="J6" s="62"/>
      <c r="K6" s="70"/>
      <c r="L6" s="62"/>
      <c r="M6" s="70"/>
      <c r="N6" s="62"/>
      <c r="O6" s="70"/>
      <c r="P6" s="62"/>
      <c r="Q6" s="70"/>
      <c r="R6" s="62"/>
      <c r="S6" s="89"/>
    </row>
    <row r="7" spans="1:19" ht="25.5" customHeight="1">
      <c r="A7" s="86">
        <v>4</v>
      </c>
      <c r="B7" s="62"/>
      <c r="C7" s="70"/>
      <c r="D7" s="62"/>
      <c r="E7" s="70"/>
      <c r="F7" s="62"/>
      <c r="G7" s="70"/>
      <c r="H7" s="62"/>
      <c r="I7" s="70"/>
      <c r="J7" s="70"/>
      <c r="K7" s="70"/>
      <c r="L7" s="62"/>
      <c r="M7" s="70"/>
      <c r="N7" s="62"/>
      <c r="O7" s="70"/>
      <c r="P7" s="62"/>
      <c r="Q7" s="70"/>
      <c r="R7" s="62"/>
      <c r="S7" s="89"/>
    </row>
    <row r="8" spans="1:19" ht="25.5" customHeight="1">
      <c r="A8" s="86">
        <v>5</v>
      </c>
      <c r="B8" s="62"/>
      <c r="C8" s="70"/>
      <c r="D8" s="62"/>
      <c r="E8" s="70"/>
      <c r="F8" s="62"/>
      <c r="G8" s="70"/>
      <c r="H8" s="62"/>
      <c r="I8" s="70"/>
      <c r="J8" s="62"/>
      <c r="K8" s="70"/>
      <c r="L8" s="62"/>
      <c r="M8" s="70"/>
      <c r="N8" s="62"/>
      <c r="O8" s="70"/>
      <c r="P8" s="62"/>
      <c r="Q8" s="70"/>
      <c r="R8" s="62"/>
      <c r="S8" s="89"/>
    </row>
    <row r="9" spans="1:19" ht="25.5" customHeight="1">
      <c r="A9" s="9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91"/>
    </row>
    <row r="10" spans="1:19" ht="25.5" customHeight="1"/>
    <row r="11" spans="1:19" ht="25.5" customHeight="1">
      <c r="A11" s="82"/>
      <c r="B11" s="83" t="s">
        <v>113</v>
      </c>
      <c r="C11" s="67"/>
      <c r="D11" s="67"/>
      <c r="E11" s="67"/>
      <c r="F11" s="92"/>
      <c r="G11" s="67"/>
      <c r="H11" s="67"/>
      <c r="I11" s="67"/>
      <c r="J11" s="67"/>
      <c r="K11" s="85"/>
    </row>
    <row r="12" spans="1:19" s="81" customFormat="1" ht="25.5" customHeight="1">
      <c r="A12" s="93"/>
      <c r="B12" s="87" t="s">
        <v>145</v>
      </c>
      <c r="C12" s="87"/>
      <c r="D12" s="87" t="s">
        <v>146</v>
      </c>
      <c r="E12" s="87"/>
      <c r="F12" s="87" t="s">
        <v>147</v>
      </c>
      <c r="G12" s="87"/>
      <c r="H12" s="87" t="s">
        <v>148</v>
      </c>
      <c r="I12" s="87"/>
      <c r="J12" s="87" t="s">
        <v>149</v>
      </c>
      <c r="K12" s="88"/>
    </row>
    <row r="13" spans="1:19" ht="25.5" customHeight="1">
      <c r="A13" s="86">
        <v>1</v>
      </c>
      <c r="B13" s="60"/>
      <c r="C13" s="70"/>
      <c r="D13" s="60"/>
      <c r="E13" s="70"/>
      <c r="F13" s="60"/>
      <c r="G13" s="70"/>
      <c r="H13" s="60"/>
      <c r="I13" s="70"/>
      <c r="J13" s="60"/>
      <c r="K13" s="89"/>
    </row>
    <row r="14" spans="1:19" ht="25.5" customHeight="1">
      <c r="A14" s="86">
        <v>2</v>
      </c>
      <c r="B14" s="62"/>
      <c r="C14" s="70"/>
      <c r="D14" s="62"/>
      <c r="E14" s="70"/>
      <c r="F14" s="62"/>
      <c r="G14" s="70"/>
      <c r="H14" s="62"/>
      <c r="I14" s="70"/>
      <c r="J14" s="62"/>
      <c r="K14" s="89"/>
    </row>
    <row r="15" spans="1:19" ht="25.5" customHeight="1">
      <c r="A15" s="86">
        <v>3</v>
      </c>
      <c r="B15" s="62"/>
      <c r="C15" s="70"/>
      <c r="D15" s="62"/>
      <c r="E15" s="70"/>
      <c r="F15" s="62"/>
      <c r="G15" s="70"/>
      <c r="H15" s="62"/>
      <c r="I15" s="70"/>
      <c r="J15" s="62"/>
      <c r="K15" s="89"/>
    </row>
    <row r="16" spans="1:19" ht="25.5" customHeight="1">
      <c r="A16" s="86">
        <v>4</v>
      </c>
      <c r="B16" s="62"/>
      <c r="C16" s="70"/>
      <c r="D16" s="62"/>
      <c r="E16" s="70"/>
      <c r="F16" s="62"/>
      <c r="G16" s="70"/>
      <c r="H16" s="62"/>
      <c r="I16" s="70"/>
      <c r="J16" s="62"/>
      <c r="K16" s="89"/>
    </row>
    <row r="17" spans="1:14" ht="25.5" customHeight="1">
      <c r="A17" s="90"/>
      <c r="B17" s="60"/>
      <c r="C17" s="60"/>
      <c r="D17" s="60"/>
      <c r="E17" s="60"/>
      <c r="F17" s="60"/>
      <c r="G17" s="60"/>
      <c r="H17" s="60"/>
      <c r="I17" s="60"/>
      <c r="J17" s="60"/>
      <c r="K17" s="91"/>
    </row>
    <row r="18" spans="1:14" ht="24.75" customHeight="1">
      <c r="B18" s="102" t="s">
        <v>187</v>
      </c>
    </row>
    <row r="19" spans="1:14" ht="24.75" customHeight="1">
      <c r="B19" s="94"/>
    </row>
    <row r="20" spans="1:14" ht="24.75" customHeight="1">
      <c r="B20" s="64" t="s">
        <v>134</v>
      </c>
      <c r="D20" s="65"/>
    </row>
    <row r="21" spans="1:14" ht="24.75" customHeight="1">
      <c r="B21" s="61" t="s">
        <v>156</v>
      </c>
      <c r="D21" s="60" t="s">
        <v>140</v>
      </c>
      <c r="F21" s="87" t="s">
        <v>158</v>
      </c>
      <c r="G21" s="81"/>
      <c r="H21" s="95"/>
      <c r="I21" s="81"/>
      <c r="J21" s="68" t="s">
        <v>24</v>
      </c>
      <c r="L21" s="95"/>
    </row>
    <row r="22" spans="1:14" ht="24.75" customHeight="1">
      <c r="B22" s="61" t="s">
        <v>157</v>
      </c>
      <c r="D22" s="60" t="s">
        <v>140</v>
      </c>
      <c r="F22" s="87" t="s">
        <v>158</v>
      </c>
      <c r="G22" s="81"/>
      <c r="H22" s="95"/>
      <c r="I22" s="81"/>
      <c r="J22" s="68"/>
      <c r="L22" s="68"/>
      <c r="N22" s="70"/>
    </row>
    <row r="23" spans="1:14" ht="24.75" customHeight="1">
      <c r="B23" s="61" t="s">
        <v>114</v>
      </c>
      <c r="D23" s="96" t="s">
        <v>154</v>
      </c>
      <c r="F23" s="87" t="s">
        <v>14</v>
      </c>
      <c r="H23" s="95"/>
      <c r="I23" s="81"/>
      <c r="J23" s="68" t="s">
        <v>24</v>
      </c>
      <c r="L23" s="95"/>
    </row>
    <row r="24" spans="1:14" ht="24.75" customHeight="1">
      <c r="B24" s="61" t="s">
        <v>115</v>
      </c>
      <c r="D24" s="96" t="s">
        <v>155</v>
      </c>
      <c r="F24" s="87" t="s">
        <v>14</v>
      </c>
      <c r="G24" s="81"/>
      <c r="H24" s="95"/>
      <c r="I24" s="81"/>
      <c r="J24" s="68" t="s">
        <v>24</v>
      </c>
      <c r="L24" s="95"/>
    </row>
    <row r="25" spans="1:14" ht="24.75" customHeight="1">
      <c r="B25" s="61" t="s">
        <v>116</v>
      </c>
      <c r="D25" s="81" t="s">
        <v>159</v>
      </c>
      <c r="E25" s="81"/>
      <c r="F25" s="81" t="s">
        <v>73</v>
      </c>
      <c r="G25" s="81"/>
      <c r="H25" s="81" t="s">
        <v>14</v>
      </c>
      <c r="I25" s="81"/>
      <c r="J25" s="81" t="s">
        <v>24</v>
      </c>
      <c r="K25" s="81"/>
      <c r="L25" s="81" t="s">
        <v>72</v>
      </c>
      <c r="N25" s="81" t="s">
        <v>160</v>
      </c>
    </row>
    <row r="26" spans="1:14" ht="24.75" customHeight="1">
      <c r="D26" s="97" t="s">
        <v>103</v>
      </c>
      <c r="F26" s="60"/>
      <c r="H26" s="60"/>
      <c r="J26" s="60"/>
      <c r="L26" s="60"/>
      <c r="N26" s="60"/>
    </row>
    <row r="27" spans="1:14" ht="24.75" customHeight="1">
      <c r="D27" s="97" t="s">
        <v>104</v>
      </c>
      <c r="F27" s="60"/>
      <c r="H27" s="60"/>
      <c r="J27" s="60"/>
      <c r="L27" s="60"/>
      <c r="N27" s="60"/>
    </row>
    <row r="28" spans="1:14" ht="24.75" customHeight="1">
      <c r="D28" s="97" t="s">
        <v>104</v>
      </c>
      <c r="F28" s="60"/>
      <c r="H28" s="60"/>
      <c r="J28" s="60"/>
      <c r="L28" s="60"/>
      <c r="N28" s="60"/>
    </row>
    <row r="29" spans="1:14" ht="24.75" customHeight="1">
      <c r="D29" s="97" t="s">
        <v>104</v>
      </c>
      <c r="F29" s="60"/>
      <c r="H29" s="60"/>
      <c r="J29" s="60"/>
      <c r="L29" s="60"/>
      <c r="N29" s="60"/>
    </row>
    <row r="30" spans="1:14" ht="24.75" customHeight="1">
      <c r="D30" s="97" t="s">
        <v>104</v>
      </c>
      <c r="F30" s="60"/>
      <c r="H30" s="60"/>
      <c r="J30" s="60"/>
      <c r="L30" s="60"/>
      <c r="N30" s="60"/>
    </row>
    <row r="31" spans="1:14" ht="25.5" customHeight="1">
      <c r="B31" s="94" t="s">
        <v>161</v>
      </c>
    </row>
    <row r="32" spans="1:14" ht="25.5" customHeight="1"/>
    <row r="33" ht="25.5" customHeight="1"/>
  </sheetData>
  <phoneticPr fontId="1" type="noConversion"/>
  <pageMargins left="0.31" right="0.21" top="0.45" bottom="0.21" header="0.5" footer="0.3"/>
  <pageSetup paperSize="9" orientation="portrait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H48"/>
  <sheetViews>
    <sheetView workbookViewId="0">
      <selection activeCell="B30" sqref="B30"/>
    </sheetView>
  </sheetViews>
  <sheetFormatPr defaultColWidth="9" defaultRowHeight="15.6"/>
  <cols>
    <col min="1" max="1" width="3.6640625" style="61" customWidth="1"/>
    <col min="2" max="2" width="14.88671875" style="61" customWidth="1"/>
    <col min="3" max="3" width="13.44140625" style="61" customWidth="1"/>
    <col min="4" max="4" width="4" style="61" customWidth="1"/>
    <col min="5" max="5" width="4.6640625" style="61" customWidth="1"/>
    <col min="6" max="6" width="22" style="61" customWidth="1"/>
    <col min="7" max="7" width="14.44140625" style="61" customWidth="1"/>
    <col min="8" max="8" width="12.109375" style="61" customWidth="1"/>
    <col min="9" max="16384" width="9" style="61"/>
  </cols>
  <sheetData>
    <row r="2" spans="2:8" ht="30.75" customHeight="1">
      <c r="B2" s="59" t="s">
        <v>109</v>
      </c>
      <c r="C2" s="60"/>
      <c r="F2" s="59" t="s">
        <v>110</v>
      </c>
      <c r="G2" s="60"/>
    </row>
    <row r="3" spans="2:8" ht="33" customHeight="1">
      <c r="B3" s="59" t="s">
        <v>111</v>
      </c>
      <c r="C3" s="62"/>
      <c r="F3" s="63" t="s">
        <v>112</v>
      </c>
      <c r="G3" s="60"/>
    </row>
    <row r="4" spans="2:8" ht="25.5" customHeight="1" thickBot="1"/>
    <row r="5" spans="2:8" ht="25.5" customHeight="1" thickBot="1">
      <c r="B5" s="127" t="s">
        <v>119</v>
      </c>
      <c r="C5" s="128"/>
    </row>
    <row r="6" spans="2:8" ht="12.9" customHeight="1"/>
    <row r="7" spans="2:8" ht="25.5" customHeight="1">
      <c r="B7" s="64" t="s">
        <v>120</v>
      </c>
      <c r="C7" s="65"/>
      <c r="F7" s="64" t="s">
        <v>121</v>
      </c>
    </row>
    <row r="8" spans="2:8" ht="25.5" customHeight="1">
      <c r="B8" s="61" t="s">
        <v>7</v>
      </c>
      <c r="C8" s="60"/>
      <c r="F8" s="61" t="s">
        <v>27</v>
      </c>
      <c r="G8" s="60"/>
    </row>
    <row r="9" spans="2:8" ht="25.5" customHeight="1">
      <c r="B9" s="61" t="s">
        <v>176</v>
      </c>
      <c r="C9" s="62"/>
      <c r="F9" s="61" t="s">
        <v>174</v>
      </c>
      <c r="G9" s="62"/>
      <c r="H9" s="66" t="s">
        <v>152</v>
      </c>
    </row>
    <row r="10" spans="2:8" ht="25.5" customHeight="1">
      <c r="B10" s="61" t="s">
        <v>175</v>
      </c>
      <c r="C10" s="67"/>
      <c r="F10" s="61" t="s">
        <v>177</v>
      </c>
      <c r="G10" s="67"/>
      <c r="H10" s="66" t="s">
        <v>153</v>
      </c>
    </row>
    <row r="11" spans="2:8" ht="25.5" customHeight="1">
      <c r="B11" s="61" t="s">
        <v>178</v>
      </c>
      <c r="C11" s="67"/>
      <c r="F11" s="61" t="s">
        <v>179</v>
      </c>
      <c r="G11" s="67"/>
      <c r="H11" s="66" t="s">
        <v>153</v>
      </c>
    </row>
    <row r="12" spans="2:8" ht="25.5" customHeight="1" thickBot="1">
      <c r="B12" s="68" t="s">
        <v>107</v>
      </c>
      <c r="C12" s="69"/>
      <c r="F12" s="68" t="s">
        <v>18</v>
      </c>
      <c r="G12" s="69"/>
    </row>
    <row r="13" spans="2:8" ht="25.5" customHeight="1" thickBot="1">
      <c r="C13" s="70"/>
      <c r="G13" s="70"/>
    </row>
    <row r="14" spans="2:8" ht="25.5" customHeight="1" thickTop="1">
      <c r="B14" s="64" t="s">
        <v>122</v>
      </c>
      <c r="C14" s="71"/>
      <c r="F14" s="72" t="s">
        <v>125</v>
      </c>
      <c r="G14" s="73" t="s">
        <v>150</v>
      </c>
    </row>
    <row r="15" spans="2:8" ht="25.5" customHeight="1">
      <c r="B15" s="61" t="s">
        <v>65</v>
      </c>
      <c r="C15" s="60"/>
      <c r="F15" s="74"/>
      <c r="G15" s="75"/>
    </row>
    <row r="16" spans="2:8" ht="25.5" customHeight="1" thickBot="1">
      <c r="B16" s="61" t="s">
        <v>26</v>
      </c>
      <c r="C16" s="62"/>
      <c r="F16" s="76"/>
      <c r="G16" s="77"/>
    </row>
    <row r="17" spans="1:7" ht="25.5" customHeight="1" thickTop="1" thickBot="1">
      <c r="B17" s="68" t="s">
        <v>108</v>
      </c>
      <c r="C17" s="69"/>
      <c r="F17" s="78" t="s">
        <v>151</v>
      </c>
    </row>
    <row r="18" spans="1:7" ht="25.5" customHeight="1"/>
    <row r="19" spans="1:7" ht="25.5" customHeight="1">
      <c r="B19" s="64" t="s">
        <v>123</v>
      </c>
      <c r="F19" s="64" t="s">
        <v>124</v>
      </c>
      <c r="G19" s="65"/>
    </row>
    <row r="20" spans="1:7" ht="25.5" customHeight="1">
      <c r="B20" s="61" t="s">
        <v>19</v>
      </c>
      <c r="C20" s="79">
        <v>30</v>
      </c>
      <c r="F20" s="61" t="s">
        <v>66</v>
      </c>
      <c r="G20" s="79">
        <v>200</v>
      </c>
    </row>
    <row r="21" spans="1:7" ht="26.25" customHeight="1">
      <c r="A21" s="68" t="s">
        <v>105</v>
      </c>
      <c r="B21" s="61" t="s">
        <v>20</v>
      </c>
      <c r="C21" s="60"/>
      <c r="E21" s="68" t="s">
        <v>64</v>
      </c>
      <c r="F21" s="61" t="s">
        <v>67</v>
      </c>
      <c r="G21" s="60"/>
    </row>
    <row r="22" spans="1:7" ht="26.25" customHeight="1">
      <c r="A22" s="68" t="s">
        <v>106</v>
      </c>
      <c r="B22" s="61" t="s">
        <v>63</v>
      </c>
      <c r="C22" s="62"/>
      <c r="E22" s="68" t="s">
        <v>64</v>
      </c>
      <c r="F22" s="61" t="s">
        <v>68</v>
      </c>
      <c r="G22" s="60"/>
    </row>
    <row r="23" spans="1:7" ht="6.9" customHeight="1" thickBot="1">
      <c r="A23" s="68"/>
      <c r="E23" s="68"/>
      <c r="G23" s="70"/>
    </row>
    <row r="24" spans="1:7" ht="26.25" customHeight="1" thickTop="1" thickBot="1">
      <c r="B24" s="61" t="s">
        <v>141</v>
      </c>
      <c r="C24" s="80"/>
      <c r="F24" s="61" t="s">
        <v>69</v>
      </c>
      <c r="G24" s="130"/>
    </row>
    <row r="25" spans="1:7" ht="19.5" customHeight="1" thickBot="1">
      <c r="B25" s="78" t="s">
        <v>142</v>
      </c>
      <c r="C25" s="70"/>
      <c r="G25" s="131"/>
    </row>
    <row r="26" spans="1:7" ht="15" customHeight="1" thickTop="1"/>
    <row r="27" spans="1:7" ht="26.25" customHeight="1">
      <c r="B27" s="64" t="s">
        <v>135</v>
      </c>
    </row>
    <row r="28" spans="1:7" ht="26.25" customHeight="1">
      <c r="C28" s="81" t="s">
        <v>138</v>
      </c>
      <c r="E28" s="81" t="s">
        <v>139</v>
      </c>
    </row>
    <row r="29" spans="1:7" ht="26.25" customHeight="1">
      <c r="B29" s="61" t="s">
        <v>137</v>
      </c>
      <c r="C29" s="60"/>
      <c r="E29" s="60"/>
      <c r="F29" s="60"/>
    </row>
    <row r="30" spans="1:7" ht="26.25" customHeight="1">
      <c r="B30" s="78" t="s">
        <v>162</v>
      </c>
      <c r="C30" s="70"/>
      <c r="D30" s="70"/>
      <c r="E30" s="70"/>
      <c r="F30" s="70"/>
    </row>
    <row r="31" spans="1:7" ht="26.25" customHeight="1">
      <c r="B31" s="61" t="s">
        <v>136</v>
      </c>
      <c r="C31" s="60"/>
      <c r="E31" s="60"/>
      <c r="F31" s="60"/>
    </row>
    <row r="32" spans="1:7" ht="45.9" customHeight="1">
      <c r="B32" s="129" t="s">
        <v>185</v>
      </c>
      <c r="C32" s="129"/>
      <c r="D32" s="129"/>
      <c r="E32" s="129"/>
      <c r="F32" s="129"/>
    </row>
    <row r="33" ht="26.25" customHeight="1"/>
    <row r="34" ht="26.25" customHeight="1"/>
    <row r="35" ht="26.25" customHeight="1"/>
    <row r="36" ht="26.25" customHeight="1"/>
    <row r="37" ht="26.25" customHeight="1"/>
    <row r="38" ht="26.25" customHeight="1"/>
    <row r="39" ht="26.25" customHeight="1"/>
    <row r="40" ht="26.25" customHeight="1"/>
    <row r="41" ht="26.25" customHeight="1"/>
    <row r="42" ht="26.25" customHeight="1"/>
    <row r="43" ht="26.25" customHeight="1"/>
    <row r="44" ht="26.25" customHeight="1"/>
    <row r="45" ht="26.25" customHeight="1"/>
    <row r="46" ht="26.25" customHeight="1"/>
    <row r="47" ht="27" customHeight="1"/>
    <row r="48" ht="27" customHeight="1"/>
  </sheetData>
  <mergeCells count="3">
    <mergeCell ref="B5:C5"/>
    <mergeCell ref="B32:F32"/>
    <mergeCell ref="G24:G25"/>
  </mergeCells>
  <phoneticPr fontId="1" type="noConversion"/>
  <pageMargins left="0.53" right="0.46" top="0.38" bottom="0.31" header="0.32" footer="0.28000000000000003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H10"/>
  <sheetViews>
    <sheetView zoomScaleNormal="100" workbookViewId="0">
      <selection activeCell="B3" sqref="B3"/>
    </sheetView>
  </sheetViews>
  <sheetFormatPr defaultColWidth="9" defaultRowHeight="16.2"/>
  <cols>
    <col min="1" max="6" width="36.6640625" style="2" customWidth="1"/>
    <col min="7" max="7" width="32.21875" style="2" customWidth="1"/>
    <col min="8" max="16384" width="9" style="2"/>
  </cols>
  <sheetData>
    <row r="1" spans="1:8" ht="150" customHeight="1">
      <c r="A1" s="3" t="s">
        <v>350</v>
      </c>
      <c r="B1" s="3" t="s">
        <v>351</v>
      </c>
      <c r="C1" s="3" t="s">
        <v>362</v>
      </c>
      <c r="D1" s="3" t="s">
        <v>370</v>
      </c>
      <c r="E1" s="3" t="s">
        <v>364</v>
      </c>
      <c r="F1" s="3" t="s">
        <v>355</v>
      </c>
    </row>
    <row r="2" spans="1:8" ht="150" customHeight="1">
      <c r="A2" s="3" t="s">
        <v>363</v>
      </c>
      <c r="B2" s="3" t="s">
        <v>371</v>
      </c>
      <c r="C2" s="3" t="s">
        <v>378</v>
      </c>
      <c r="D2" s="3" t="s">
        <v>352</v>
      </c>
      <c r="E2" s="3" t="s">
        <v>365</v>
      </c>
      <c r="F2" s="3" t="s">
        <v>1</v>
      </c>
    </row>
    <row r="3" spans="1:8" ht="150" customHeight="1">
      <c r="A3" s="3" t="s">
        <v>358</v>
      </c>
      <c r="B3" s="3" t="s">
        <v>2</v>
      </c>
      <c r="C3" s="3" t="s">
        <v>372</v>
      </c>
      <c r="D3" s="3" t="s">
        <v>366</v>
      </c>
      <c r="E3" s="3" t="s">
        <v>353</v>
      </c>
      <c r="F3" s="3" t="s">
        <v>356</v>
      </c>
    </row>
    <row r="4" spans="1:8" ht="150" customHeight="1">
      <c r="A4" s="3" t="s">
        <v>374</v>
      </c>
      <c r="B4" s="3" t="s">
        <v>373</v>
      </c>
      <c r="C4" s="3" t="s">
        <v>354</v>
      </c>
      <c r="D4" s="3" t="s">
        <v>357</v>
      </c>
      <c r="E4" s="3" t="s">
        <v>375</v>
      </c>
      <c r="F4" s="3" t="s">
        <v>3</v>
      </c>
    </row>
    <row r="5" spans="1:8" ht="150" customHeight="1">
      <c r="A5" s="14" t="s">
        <v>379</v>
      </c>
      <c r="B5" s="3" t="s">
        <v>369</v>
      </c>
      <c r="C5" s="3" t="s">
        <v>359</v>
      </c>
      <c r="D5" s="3" t="s">
        <v>367</v>
      </c>
      <c r="E5" s="3" t="s">
        <v>4</v>
      </c>
      <c r="F5" s="3" t="s">
        <v>377</v>
      </c>
      <c r="H5" s="10"/>
    </row>
    <row r="6" spans="1:8" ht="150" customHeight="1">
      <c r="A6" s="3" t="s">
        <v>368</v>
      </c>
      <c r="B6" s="3" t="s">
        <v>376</v>
      </c>
      <c r="C6" s="3" t="s">
        <v>360</v>
      </c>
      <c r="D6" s="3" t="s">
        <v>5</v>
      </c>
      <c r="E6" s="3" t="s">
        <v>361</v>
      </c>
      <c r="F6" s="15" t="s">
        <v>6</v>
      </c>
    </row>
    <row r="7" spans="1:8" ht="150" customHeight="1">
      <c r="D7" s="10"/>
      <c r="E7" s="10"/>
    </row>
    <row r="8" spans="1:8" ht="150" customHeight="1">
      <c r="C8" s="10"/>
      <c r="D8" s="10"/>
      <c r="E8" s="10"/>
      <c r="F8" s="10"/>
    </row>
    <row r="9" spans="1:8" ht="114.75" customHeight="1"/>
    <row r="10" spans="1:8" ht="36" customHeight="1"/>
  </sheetData>
  <phoneticPr fontId="1" type="noConversion"/>
  <pageMargins left="0.75" right="0.75" top="1" bottom="1" header="0.5" footer="0.5"/>
  <pageSetup paperSize="9" orientation="landscape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E9"/>
  <sheetViews>
    <sheetView zoomScale="90" zoomScaleNormal="90" workbookViewId="0">
      <selection activeCell="C3" sqref="C3"/>
    </sheetView>
  </sheetViews>
  <sheetFormatPr defaultColWidth="9" defaultRowHeight="16.2"/>
  <cols>
    <col min="1" max="4" width="36.6640625" style="2" customWidth="1"/>
    <col min="5" max="5" width="32.44140625" style="1" customWidth="1"/>
    <col min="6" max="16384" width="9" style="1"/>
  </cols>
  <sheetData>
    <row r="1" spans="1:5" ht="103.8" customHeight="1">
      <c r="A1" s="3" t="s">
        <v>265</v>
      </c>
      <c r="B1" s="3" t="s">
        <v>266</v>
      </c>
      <c r="C1" s="3" t="s">
        <v>267</v>
      </c>
      <c r="D1" s="3" t="s">
        <v>268</v>
      </c>
      <c r="E1" s="3" t="s">
        <v>269</v>
      </c>
    </row>
    <row r="2" spans="1:5" s="2" customFormat="1" ht="149.25" customHeight="1">
      <c r="A2" s="3" t="s">
        <v>270</v>
      </c>
      <c r="B2" s="3" t="s">
        <v>275</v>
      </c>
      <c r="C2" s="3" t="s">
        <v>296</v>
      </c>
      <c r="D2" s="3" t="s">
        <v>276</v>
      </c>
      <c r="E2" s="3" t="s">
        <v>271</v>
      </c>
    </row>
    <row r="3" spans="1:5" s="2" customFormat="1" ht="149.25" customHeight="1">
      <c r="A3" s="3" t="s">
        <v>277</v>
      </c>
      <c r="B3" s="3" t="s">
        <v>272</v>
      </c>
      <c r="C3" s="3" t="s">
        <v>297</v>
      </c>
      <c r="D3" s="3" t="s">
        <v>273</v>
      </c>
      <c r="E3" s="3" t="s">
        <v>302</v>
      </c>
    </row>
    <row r="4" spans="1:5" s="2" customFormat="1" ht="149.25" customHeight="1">
      <c r="A4" s="3" t="s">
        <v>274</v>
      </c>
      <c r="B4" s="3" t="s">
        <v>298</v>
      </c>
      <c r="C4" s="109" t="s">
        <v>281</v>
      </c>
      <c r="D4" s="3" t="s">
        <v>278</v>
      </c>
      <c r="E4" s="3" t="s">
        <v>279</v>
      </c>
    </row>
    <row r="5" spans="1:5" s="2" customFormat="1" ht="149.25" customHeight="1">
      <c r="A5" s="3" t="s">
        <v>280</v>
      </c>
      <c r="B5" s="3" t="s">
        <v>299</v>
      </c>
      <c r="C5" s="3" t="s">
        <v>282</v>
      </c>
      <c r="D5" s="3" t="s">
        <v>300</v>
      </c>
      <c r="E5" s="3" t="s">
        <v>303</v>
      </c>
    </row>
    <row r="6" spans="1:5">
      <c r="A6" s="11"/>
    </row>
    <row r="7" spans="1:5">
      <c r="A7" s="11"/>
    </row>
    <row r="8" spans="1:5">
      <c r="A8" s="11"/>
    </row>
    <row r="9" spans="1:5">
      <c r="A9" s="11"/>
    </row>
  </sheetData>
  <phoneticPr fontId="1" type="noConversion"/>
  <pageMargins left="0.75" right="0.75" top="1" bottom="1" header="0.5" footer="0.5"/>
  <pageSetup paperSize="9" orientation="landscape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G22"/>
  <sheetViews>
    <sheetView tabSelected="1" topLeftCell="F4" zoomScaleNormal="100" workbookViewId="0">
      <selection activeCell="G5" sqref="G5"/>
    </sheetView>
  </sheetViews>
  <sheetFormatPr defaultColWidth="9" defaultRowHeight="16.2"/>
  <cols>
    <col min="1" max="1" width="36.6640625" style="13" customWidth="1"/>
    <col min="2" max="6" width="36.6640625" style="12" customWidth="1"/>
    <col min="7" max="7" width="39" style="12" customWidth="1"/>
    <col min="8" max="16384" width="9" style="12"/>
  </cols>
  <sheetData>
    <row r="1" spans="1:7" ht="112.2" customHeight="1">
      <c r="A1" s="3" t="s">
        <v>28</v>
      </c>
      <c r="B1" s="3" t="s">
        <v>242</v>
      </c>
      <c r="C1" s="3" t="s">
        <v>200</v>
      </c>
      <c r="D1" s="3" t="s">
        <v>194</v>
      </c>
      <c r="E1" s="3" t="s">
        <v>189</v>
      </c>
      <c r="F1" s="99" t="s">
        <v>195</v>
      </c>
      <c r="G1" s="3" t="s">
        <v>190</v>
      </c>
    </row>
    <row r="2" spans="1:7" ht="112.2" customHeight="1">
      <c r="A2" s="3" t="s">
        <v>248</v>
      </c>
      <c r="B2" s="99" t="s">
        <v>191</v>
      </c>
      <c r="C2" s="99" t="s">
        <v>250</v>
      </c>
      <c r="D2" s="3" t="s">
        <v>199</v>
      </c>
      <c r="E2" s="99" t="s">
        <v>205</v>
      </c>
      <c r="F2" s="3" t="s">
        <v>196</v>
      </c>
      <c r="G2" s="132" t="s">
        <v>192</v>
      </c>
    </row>
    <row r="3" spans="1:7" ht="150" customHeight="1">
      <c r="A3" s="99" t="s">
        <v>193</v>
      </c>
      <c r="B3" s="3" t="s">
        <v>202</v>
      </c>
      <c r="C3" s="99" t="s">
        <v>243</v>
      </c>
      <c r="D3" s="3" t="s">
        <v>198</v>
      </c>
      <c r="E3" s="3" t="s">
        <v>197</v>
      </c>
      <c r="F3" s="3" t="s">
        <v>201</v>
      </c>
      <c r="G3" s="133" t="s">
        <v>251</v>
      </c>
    </row>
    <row r="4" spans="1:7" ht="150" customHeight="1">
      <c r="A4" s="99" t="s">
        <v>249</v>
      </c>
      <c r="B4" s="99" t="s">
        <v>244</v>
      </c>
      <c r="C4" s="99" t="s">
        <v>203</v>
      </c>
      <c r="D4" s="3" t="s">
        <v>204</v>
      </c>
      <c r="E4" s="99" t="s">
        <v>206</v>
      </c>
      <c r="F4" s="3" t="s">
        <v>207</v>
      </c>
      <c r="G4" s="134" t="s">
        <v>208</v>
      </c>
    </row>
    <row r="5" spans="1:7" ht="150" customHeight="1">
      <c r="A5" s="3" t="s">
        <v>209</v>
      </c>
      <c r="B5" s="99" t="s">
        <v>245</v>
      </c>
      <c r="C5" s="3" t="s">
        <v>246</v>
      </c>
      <c r="D5" s="3" t="s">
        <v>301</v>
      </c>
      <c r="E5" s="99" t="s">
        <v>210</v>
      </c>
      <c r="F5" s="99" t="s">
        <v>211</v>
      </c>
      <c r="G5" s="3" t="s">
        <v>247</v>
      </c>
    </row>
    <row r="6" spans="1:7" s="13" customFormat="1" ht="15.75" customHeight="1">
      <c r="A6" s="101"/>
    </row>
    <row r="7" spans="1:7" s="13" customFormat="1" ht="15.75" customHeight="1">
      <c r="A7" s="104"/>
    </row>
    <row r="8" spans="1:7" s="13" customFormat="1" ht="15.75" customHeight="1"/>
    <row r="9" spans="1:7" s="13" customFormat="1" ht="15.75" customHeight="1"/>
    <row r="10" spans="1:7" s="13" customFormat="1" ht="15.75" customHeight="1"/>
    <row r="11" spans="1:7" s="13" customFormat="1" ht="15.75" customHeight="1"/>
    <row r="12" spans="1:7" s="13" customFormat="1" ht="15.75" customHeight="1"/>
    <row r="13" spans="1:7" s="13" customFormat="1" ht="15.75" customHeight="1"/>
    <row r="14" spans="1:7" ht="15.75" customHeight="1">
      <c r="B14" s="13"/>
      <c r="C14" s="13"/>
      <c r="D14" s="13"/>
      <c r="E14" s="13"/>
      <c r="F14" s="13"/>
    </row>
    <row r="15" spans="1:7" ht="15.75" customHeight="1">
      <c r="B15" s="13"/>
      <c r="C15" s="13"/>
      <c r="D15" s="13"/>
      <c r="E15" s="13"/>
      <c r="F15" s="13"/>
    </row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</sheetData>
  <phoneticPr fontId="1" type="noConversion"/>
  <pageMargins left="0.75" right="0.75" top="0.51" bottom="0.43" header="0.5" footer="0.5"/>
  <pageSetup paperSize="9" orientation="landscape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CFF"/>
  </sheetPr>
  <dimension ref="A1:D8"/>
  <sheetViews>
    <sheetView zoomScale="130" zoomScaleNormal="130" workbookViewId="0">
      <selection activeCell="B7" sqref="B7"/>
    </sheetView>
  </sheetViews>
  <sheetFormatPr defaultRowHeight="16.2"/>
  <cols>
    <col min="1" max="3" width="36.6640625" customWidth="1"/>
  </cols>
  <sheetData>
    <row r="1" spans="1:4" ht="150" customHeight="1">
      <c r="A1" s="110" t="s">
        <v>334</v>
      </c>
      <c r="B1" s="110" t="s">
        <v>335</v>
      </c>
      <c r="C1" s="110" t="s">
        <v>336</v>
      </c>
      <c r="D1" s="111"/>
    </row>
    <row r="2" spans="1:4" ht="150" customHeight="1">
      <c r="A2" s="110" t="s">
        <v>337</v>
      </c>
      <c r="B2" s="110" t="s">
        <v>338</v>
      </c>
      <c r="C2" s="110" t="s">
        <v>347</v>
      </c>
      <c r="D2" s="111"/>
    </row>
    <row r="3" spans="1:4" ht="150" customHeight="1">
      <c r="A3" s="110" t="s">
        <v>340</v>
      </c>
      <c r="B3" s="110" t="s">
        <v>343</v>
      </c>
      <c r="C3" s="110" t="s">
        <v>345</v>
      </c>
      <c r="D3" s="111"/>
    </row>
    <row r="4" spans="1:4" ht="150" customHeight="1">
      <c r="A4" s="110" t="s">
        <v>344</v>
      </c>
      <c r="B4" s="110" t="s">
        <v>188</v>
      </c>
      <c r="C4" s="110" t="s">
        <v>346</v>
      </c>
      <c r="D4" s="111"/>
    </row>
    <row r="5" spans="1:4" ht="150" customHeight="1">
      <c r="A5" s="3" t="s">
        <v>341</v>
      </c>
      <c r="B5" s="110" t="s">
        <v>348</v>
      </c>
      <c r="C5" s="3" t="s">
        <v>339</v>
      </c>
    </row>
    <row r="6" spans="1:4" ht="150" customHeight="1">
      <c r="A6" s="3" t="s">
        <v>342</v>
      </c>
      <c r="B6" s="3" t="s">
        <v>349</v>
      </c>
    </row>
    <row r="7" spans="1:4">
      <c r="A7" s="103"/>
    </row>
    <row r="8" spans="1:4">
      <c r="A8" s="103"/>
    </row>
  </sheetData>
  <phoneticPr fontId="1" type="noConversion"/>
  <pageMargins left="0.75" right="0.75" top="1" bottom="1" header="0.5" footer="0.5"/>
  <pageSetup paperSize="9" orientation="landscape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CC"/>
  </sheetPr>
  <dimension ref="A1:G12"/>
  <sheetViews>
    <sheetView topLeftCell="B1" zoomScaleNormal="100" workbookViewId="0">
      <selection activeCell="F10" sqref="F10"/>
    </sheetView>
  </sheetViews>
  <sheetFormatPr defaultColWidth="9" defaultRowHeight="16.2"/>
  <cols>
    <col min="1" max="6" width="36.6640625" style="2" customWidth="1"/>
    <col min="7" max="7" width="27.6640625" style="2" customWidth="1"/>
    <col min="8" max="16384" width="9" style="2"/>
  </cols>
  <sheetData>
    <row r="1" spans="1:7" ht="150" customHeight="1">
      <c r="A1" s="3" t="s">
        <v>233</v>
      </c>
      <c r="B1" s="99" t="s">
        <v>212</v>
      </c>
      <c r="C1" s="3" t="s">
        <v>181</v>
      </c>
      <c r="D1" s="3" t="s">
        <v>0</v>
      </c>
      <c r="E1" s="106" t="s">
        <v>283</v>
      </c>
      <c r="F1" s="3" t="s">
        <v>213</v>
      </c>
    </row>
    <row r="2" spans="1:7" ht="150" customHeight="1">
      <c r="A2" s="99" t="s">
        <v>214</v>
      </c>
      <c r="B2" s="99" t="s">
        <v>221</v>
      </c>
      <c r="C2" s="3" t="s">
        <v>215</v>
      </c>
      <c r="D2" s="3" t="s">
        <v>320</v>
      </c>
      <c r="E2" s="107" t="s">
        <v>217</v>
      </c>
      <c r="F2" s="3" t="s">
        <v>216</v>
      </c>
    </row>
    <row r="3" spans="1:7" ht="150" customHeight="1">
      <c r="A3" s="3" t="s">
        <v>222</v>
      </c>
      <c r="B3" s="99" t="s">
        <v>218</v>
      </c>
      <c r="C3" s="3" t="s">
        <v>223</v>
      </c>
      <c r="D3" s="99" t="s">
        <v>219</v>
      </c>
      <c r="E3" s="3" t="s">
        <v>228</v>
      </c>
      <c r="F3" s="3" t="s">
        <v>220</v>
      </c>
      <c r="G3" s="11"/>
    </row>
    <row r="4" spans="1:7" ht="150" customHeight="1">
      <c r="A4" s="3" t="s">
        <v>224</v>
      </c>
      <c r="B4" s="99" t="s">
        <v>226</v>
      </c>
      <c r="C4" s="3" t="s">
        <v>230</v>
      </c>
      <c r="D4" s="99" t="s">
        <v>232</v>
      </c>
      <c r="E4" s="99" t="s">
        <v>227</v>
      </c>
      <c r="F4" s="3" t="s">
        <v>229</v>
      </c>
      <c r="G4" s="11"/>
    </row>
    <row r="5" spans="1:7" ht="150" customHeight="1">
      <c r="A5" s="3" t="s">
        <v>225</v>
      </c>
      <c r="B5" s="99" t="s">
        <v>321</v>
      </c>
      <c r="C5" s="99" t="s">
        <v>234</v>
      </c>
      <c r="D5" s="99" t="s">
        <v>235</v>
      </c>
      <c r="E5" s="3" t="s">
        <v>322</v>
      </c>
      <c r="F5" s="3" t="s">
        <v>284</v>
      </c>
      <c r="G5" s="11"/>
    </row>
    <row r="6" spans="1:7" ht="150" customHeight="1">
      <c r="A6" s="99" t="s">
        <v>323</v>
      </c>
      <c r="B6" s="99" t="s">
        <v>324</v>
      </c>
      <c r="C6" s="99" t="s">
        <v>285</v>
      </c>
      <c r="D6" s="99" t="s">
        <v>231</v>
      </c>
      <c r="E6" s="3" t="s">
        <v>286</v>
      </c>
      <c r="F6" s="3" t="s">
        <v>287</v>
      </c>
    </row>
    <row r="7" spans="1:7" ht="150" customHeight="1">
      <c r="A7" s="99" t="s">
        <v>183</v>
      </c>
      <c r="B7" s="99" t="s">
        <v>186</v>
      </c>
      <c r="C7" s="3" t="s">
        <v>239</v>
      </c>
      <c r="D7" s="3" t="s">
        <v>237</v>
      </c>
      <c r="E7" s="3" t="s">
        <v>238</v>
      </c>
      <c r="F7" s="99" t="s">
        <v>184</v>
      </c>
    </row>
    <row r="8" spans="1:7" ht="150" customHeight="1">
      <c r="A8" s="3" t="s">
        <v>240</v>
      </c>
      <c r="B8" s="3" t="s">
        <v>180</v>
      </c>
      <c r="C8" s="3" t="s">
        <v>290</v>
      </c>
      <c r="D8" s="3" t="s">
        <v>236</v>
      </c>
      <c r="E8" s="3" t="s">
        <v>288</v>
      </c>
      <c r="F8" s="3" t="s">
        <v>289</v>
      </c>
    </row>
    <row r="9" spans="1:7" ht="150" customHeight="1">
      <c r="A9" s="3" t="s">
        <v>291</v>
      </c>
      <c r="B9" s="3" t="s">
        <v>292</v>
      </c>
      <c r="C9" s="3" t="s">
        <v>293</v>
      </c>
      <c r="D9" s="3" t="s">
        <v>294</v>
      </c>
      <c r="E9" s="99" t="s">
        <v>325</v>
      </c>
      <c r="F9" s="3" t="s">
        <v>295</v>
      </c>
    </row>
    <row r="10" spans="1:7" ht="118.95" customHeight="1">
      <c r="A10" s="99" t="s">
        <v>326</v>
      </c>
      <c r="B10" s="99" t="s">
        <v>327</v>
      </c>
      <c r="C10" s="99" t="s">
        <v>328</v>
      </c>
      <c r="D10" s="99" t="s">
        <v>182</v>
      </c>
      <c r="E10" s="99" t="s">
        <v>329</v>
      </c>
      <c r="F10" s="99" t="s">
        <v>330</v>
      </c>
    </row>
    <row r="11" spans="1:7" ht="88.95" customHeight="1">
      <c r="A11" s="99" t="s">
        <v>331</v>
      </c>
      <c r="B11" s="99" t="s">
        <v>241</v>
      </c>
    </row>
    <row r="12" spans="1:7">
      <c r="A12" s="100"/>
    </row>
  </sheetData>
  <phoneticPr fontId="1" type="noConversion"/>
  <pageMargins left="1.08" right="0.17" top="0.49" bottom="0.48" header="0.5" footer="0.5"/>
  <pageSetup paperSize="9" orientation="landscape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ABAB"/>
  </sheetPr>
  <dimension ref="A1:F3"/>
  <sheetViews>
    <sheetView zoomScaleNormal="100" workbookViewId="0">
      <selection activeCell="E1" sqref="E1"/>
    </sheetView>
  </sheetViews>
  <sheetFormatPr defaultColWidth="9" defaultRowHeight="16.2"/>
  <cols>
    <col min="1" max="1" width="34.6640625" style="4" customWidth="1"/>
    <col min="2" max="6" width="34.6640625" style="1" customWidth="1"/>
    <col min="7" max="16384" width="9" style="1"/>
  </cols>
  <sheetData>
    <row r="1" spans="1:6" ht="119.4" customHeight="1">
      <c r="A1" s="3" t="s">
        <v>304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</row>
    <row r="2" spans="1:6" ht="150" customHeight="1">
      <c r="A2" s="3" t="s">
        <v>310</v>
      </c>
      <c r="B2" s="3" t="s">
        <v>311</v>
      </c>
      <c r="C2" s="3" t="s">
        <v>312</v>
      </c>
      <c r="D2" s="3" t="s">
        <v>313</v>
      </c>
      <c r="E2" s="3" t="s">
        <v>316</v>
      </c>
      <c r="F2" s="3" t="s">
        <v>314</v>
      </c>
    </row>
    <row r="3" spans="1:6" ht="150" customHeight="1">
      <c r="A3" s="3" t="s">
        <v>317</v>
      </c>
      <c r="B3" s="3" t="s">
        <v>318</v>
      </c>
      <c r="C3" s="3" t="s">
        <v>319</v>
      </c>
      <c r="D3" s="3" t="s">
        <v>315</v>
      </c>
    </row>
  </sheetData>
  <phoneticPr fontId="1" type="noConversion"/>
  <pageMargins left="0.75" right="0.75" top="1" bottom="1" header="0.5" footer="0.5"/>
  <pageSetup paperSize="9" orientation="landscape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"/>
  <sheetViews>
    <sheetView zoomScale="90" zoomScaleNormal="90" workbookViewId="0">
      <selection activeCell="B7" sqref="B7"/>
    </sheetView>
  </sheetViews>
  <sheetFormatPr defaultColWidth="9" defaultRowHeight="15"/>
  <cols>
    <col min="1" max="1" width="5.77734375" style="16" customWidth="1"/>
    <col min="2" max="2" width="19.44140625" style="16" customWidth="1"/>
    <col min="3" max="3" width="14.33203125" style="19" customWidth="1"/>
    <col min="4" max="4" width="24.6640625" style="17" customWidth="1"/>
    <col min="5" max="5" width="11.44140625" style="17" customWidth="1"/>
    <col min="6" max="6" width="13" style="17" customWidth="1"/>
    <col min="7" max="7" width="9.77734375" style="17" customWidth="1"/>
    <col min="8" max="8" width="25.109375" style="17" customWidth="1"/>
    <col min="9" max="9" width="6.109375" style="17" customWidth="1"/>
    <col min="10" max="10" width="15.109375" style="17" customWidth="1"/>
    <col min="11" max="11" width="12.33203125" style="17" customWidth="1"/>
    <col min="12" max="16384" width="9" style="17"/>
  </cols>
  <sheetData>
    <row r="1" spans="1:13">
      <c r="E1" s="19" t="s">
        <v>29</v>
      </c>
      <c r="F1" s="19" t="s">
        <v>30</v>
      </c>
      <c r="J1" s="18"/>
      <c r="K1" s="18"/>
    </row>
    <row r="2" spans="1:13" s="16" customFormat="1">
      <c r="A2" s="19" t="s">
        <v>31</v>
      </c>
      <c r="B2" s="19" t="s">
        <v>32</v>
      </c>
      <c r="C2" s="19" t="s">
        <v>51</v>
      </c>
      <c r="D2" s="19" t="s">
        <v>33</v>
      </c>
      <c r="E2" s="19" t="s">
        <v>7</v>
      </c>
      <c r="F2" s="19" t="s">
        <v>35</v>
      </c>
      <c r="G2" s="19" t="s">
        <v>36</v>
      </c>
      <c r="H2" s="19" t="s">
        <v>37</v>
      </c>
      <c r="I2" s="19" t="s">
        <v>38</v>
      </c>
      <c r="J2" s="19" t="s">
        <v>62</v>
      </c>
      <c r="K2" s="19" t="s">
        <v>39</v>
      </c>
    </row>
    <row r="3" spans="1:13" ht="84.75" customHeight="1">
      <c r="A3" s="20">
        <v>1</v>
      </c>
      <c r="B3" s="21" t="s">
        <v>52</v>
      </c>
      <c r="C3" s="33">
        <v>40743</v>
      </c>
      <c r="D3" s="22" t="s">
        <v>380</v>
      </c>
      <c r="E3" s="23">
        <v>9000</v>
      </c>
      <c r="F3" s="23">
        <v>0</v>
      </c>
      <c r="G3" s="23">
        <v>8500</v>
      </c>
      <c r="H3" s="24" t="s">
        <v>41</v>
      </c>
      <c r="I3" s="23">
        <v>0</v>
      </c>
      <c r="J3" s="23">
        <v>500</v>
      </c>
      <c r="K3" s="25">
        <v>200</v>
      </c>
      <c r="L3" s="26"/>
      <c r="M3" s="26"/>
    </row>
    <row r="4" spans="1:13" ht="94.2" customHeight="1">
      <c r="A4" s="20">
        <v>2</v>
      </c>
      <c r="B4" s="21" t="s">
        <v>53</v>
      </c>
      <c r="C4" s="33">
        <v>40598</v>
      </c>
      <c r="D4" s="22" t="s">
        <v>381</v>
      </c>
      <c r="E4" s="23">
        <v>6000</v>
      </c>
      <c r="F4" s="113">
        <f>170*2*32</f>
        <v>10880</v>
      </c>
      <c r="G4" s="23">
        <v>7500</v>
      </c>
      <c r="H4" s="22" t="s">
        <v>395</v>
      </c>
      <c r="I4" s="23">
        <v>32</v>
      </c>
      <c r="J4" s="23">
        <f>E4+F4-G4</f>
        <v>9380</v>
      </c>
      <c r="K4" s="25">
        <f>200-2*4*4</f>
        <v>168</v>
      </c>
      <c r="L4" s="26"/>
      <c r="M4" s="26"/>
    </row>
    <row r="5" spans="1:13" ht="84.75" customHeight="1">
      <c r="A5" s="20">
        <v>3</v>
      </c>
      <c r="B5" s="21" t="s">
        <v>117</v>
      </c>
      <c r="C5" s="33">
        <v>40610</v>
      </c>
      <c r="D5" s="22" t="s">
        <v>382</v>
      </c>
      <c r="E5" s="23">
        <v>0</v>
      </c>
      <c r="F5" s="112">
        <f>170*80</f>
        <v>13600</v>
      </c>
      <c r="G5" s="23">
        <v>6000</v>
      </c>
      <c r="H5" s="22" t="s">
        <v>396</v>
      </c>
      <c r="I5" s="23">
        <v>80</v>
      </c>
      <c r="J5" s="23">
        <f>F5-G5</f>
        <v>7600</v>
      </c>
      <c r="K5" s="25">
        <v>120</v>
      </c>
      <c r="L5" s="26"/>
      <c r="M5" s="26"/>
    </row>
    <row r="6" spans="1:13" ht="84.75" customHeight="1">
      <c r="A6" s="20">
        <v>4</v>
      </c>
      <c r="B6" s="21" t="s">
        <v>43</v>
      </c>
      <c r="C6" s="33">
        <v>40807</v>
      </c>
      <c r="D6" s="22" t="s">
        <v>54</v>
      </c>
      <c r="E6" s="23">
        <v>6000</v>
      </c>
      <c r="F6" s="23">
        <v>0</v>
      </c>
      <c r="G6" s="23">
        <v>6000</v>
      </c>
      <c r="H6" s="24" t="s">
        <v>44</v>
      </c>
      <c r="I6" s="23">
        <v>0</v>
      </c>
      <c r="J6" s="23">
        <v>0</v>
      </c>
      <c r="K6" s="25">
        <v>200</v>
      </c>
      <c r="L6" s="26"/>
      <c r="M6" s="26"/>
    </row>
    <row r="7" spans="1:13" ht="84.75" customHeight="1">
      <c r="A7" s="20">
        <v>5</v>
      </c>
      <c r="B7" s="21" t="s">
        <v>118</v>
      </c>
      <c r="C7" s="33">
        <v>40648</v>
      </c>
      <c r="D7" s="22" t="s">
        <v>383</v>
      </c>
      <c r="E7" s="23">
        <v>5000</v>
      </c>
      <c r="F7" s="113">
        <f>170*2*48</f>
        <v>16320</v>
      </c>
      <c r="G7" s="23">
        <v>8000</v>
      </c>
      <c r="H7" s="22" t="s">
        <v>397</v>
      </c>
      <c r="I7" s="23">
        <v>48</v>
      </c>
      <c r="J7" s="23">
        <f>E7+F7-G7</f>
        <v>13320</v>
      </c>
      <c r="K7" s="25">
        <f>200-I7</f>
        <v>152</v>
      </c>
      <c r="L7" s="26"/>
      <c r="M7" s="26"/>
    </row>
    <row r="8" spans="1:13" ht="84.75" customHeight="1">
      <c r="A8" s="20">
        <v>6</v>
      </c>
      <c r="B8" s="21" t="s">
        <v>46</v>
      </c>
      <c r="C8" s="33">
        <v>40880</v>
      </c>
      <c r="D8" s="22" t="s">
        <v>384</v>
      </c>
      <c r="E8" s="23">
        <v>15000</v>
      </c>
      <c r="F8" s="23">
        <v>0</v>
      </c>
      <c r="G8" s="23">
        <v>15000</v>
      </c>
      <c r="H8" s="24" t="s">
        <v>44</v>
      </c>
      <c r="I8" s="23">
        <v>0</v>
      </c>
      <c r="J8" s="23">
        <v>0</v>
      </c>
      <c r="K8" s="25">
        <v>200</v>
      </c>
      <c r="L8" s="26"/>
      <c r="M8" s="26"/>
    </row>
    <row r="9" spans="1:13" ht="84.75" customHeight="1">
      <c r="A9" s="20">
        <v>7</v>
      </c>
      <c r="B9" s="21" t="s">
        <v>56</v>
      </c>
      <c r="C9" s="33">
        <v>40547</v>
      </c>
      <c r="D9" s="22" t="s">
        <v>385</v>
      </c>
      <c r="E9" s="23">
        <v>4000</v>
      </c>
      <c r="F9" s="114">
        <f>170*20</f>
        <v>3400</v>
      </c>
      <c r="G9" s="23">
        <v>5000</v>
      </c>
      <c r="H9" s="22" t="s">
        <v>398</v>
      </c>
      <c r="I9" s="23">
        <v>20</v>
      </c>
      <c r="J9" s="23">
        <f>E9+F9-G9</f>
        <v>2400</v>
      </c>
      <c r="K9" s="25">
        <v>180</v>
      </c>
      <c r="L9" s="26"/>
      <c r="M9" s="26"/>
    </row>
    <row r="10" spans="1:13" ht="84.75" customHeight="1">
      <c r="A10" s="20">
        <v>8</v>
      </c>
      <c r="B10" s="21" t="s">
        <v>48</v>
      </c>
      <c r="C10" s="33">
        <v>40681</v>
      </c>
      <c r="D10" s="22" t="s">
        <v>386</v>
      </c>
      <c r="E10" s="23">
        <v>5000</v>
      </c>
      <c r="F10" s="113">
        <f>170*0.5*40</f>
        <v>3400</v>
      </c>
      <c r="G10" s="23">
        <v>7500</v>
      </c>
      <c r="H10" s="22" t="s">
        <v>399</v>
      </c>
      <c r="I10" s="23">
        <v>40</v>
      </c>
      <c r="J10" s="23">
        <f>E10+F10-G10</f>
        <v>900</v>
      </c>
      <c r="K10" s="25">
        <v>160</v>
      </c>
      <c r="L10" s="26"/>
      <c r="M10" s="26"/>
    </row>
    <row r="11" spans="1:13" ht="84.75" customHeight="1">
      <c r="A11" s="27">
        <v>9</v>
      </c>
      <c r="B11" s="28" t="s">
        <v>57</v>
      </c>
      <c r="C11" s="34">
        <v>40833</v>
      </c>
      <c r="D11" s="29" t="s">
        <v>387</v>
      </c>
      <c r="E11" s="30">
        <v>2000</v>
      </c>
      <c r="F11" s="113">
        <f>170*80</f>
        <v>13600</v>
      </c>
      <c r="G11" s="30">
        <v>7000</v>
      </c>
      <c r="H11" s="29" t="s">
        <v>400</v>
      </c>
      <c r="I11" s="23">
        <v>80</v>
      </c>
      <c r="J11" s="30">
        <f>E11+F11-G11</f>
        <v>8600</v>
      </c>
      <c r="K11" s="31">
        <v>120</v>
      </c>
    </row>
    <row r="12" spans="1:13" s="32" customFormat="1" ht="84.75" customHeight="1">
      <c r="A12" s="115">
        <v>10</v>
      </c>
      <c r="B12" s="21" t="s">
        <v>50</v>
      </c>
      <c r="C12" s="33">
        <v>40714</v>
      </c>
      <c r="D12" s="22" t="s">
        <v>388</v>
      </c>
      <c r="E12" s="23">
        <v>5000</v>
      </c>
      <c r="F12" s="23">
        <v>0</v>
      </c>
      <c r="G12" s="23">
        <v>4000</v>
      </c>
      <c r="H12" s="24" t="s">
        <v>44</v>
      </c>
      <c r="I12" s="23">
        <v>0</v>
      </c>
      <c r="J12" s="23">
        <v>1000</v>
      </c>
      <c r="K12" s="25">
        <v>200</v>
      </c>
    </row>
    <row r="13" spans="1:13" ht="51.6" customHeight="1">
      <c r="A13" s="118" t="s">
        <v>401</v>
      </c>
      <c r="B13" s="117" t="s">
        <v>402</v>
      </c>
      <c r="C13" s="120" t="s">
        <v>403</v>
      </c>
      <c r="D13" s="121"/>
      <c r="E13" s="121"/>
      <c r="F13" s="121"/>
      <c r="G13" s="121"/>
      <c r="H13" s="121"/>
      <c r="I13" s="121"/>
      <c r="J13" s="121"/>
      <c r="K13" s="116"/>
    </row>
    <row r="14" spans="1:13" ht="55.8" customHeight="1">
      <c r="A14" s="119"/>
      <c r="B14" s="117" t="s">
        <v>62</v>
      </c>
      <c r="C14" s="122" t="s">
        <v>405</v>
      </c>
      <c r="D14" s="121"/>
      <c r="E14" s="121"/>
      <c r="F14" s="121"/>
      <c r="G14" s="121"/>
      <c r="H14" s="121"/>
      <c r="I14" s="121"/>
      <c r="J14" s="121"/>
      <c r="K14" s="123"/>
    </row>
  </sheetData>
  <mergeCells count="3">
    <mergeCell ref="A13:A14"/>
    <mergeCell ref="C13:J13"/>
    <mergeCell ref="C14:K14"/>
  </mergeCells>
  <phoneticPr fontId="1" type="noConversion"/>
  <pageMargins left="0.32" right="0.34" top="0.54" bottom="0.45" header="0.5" footer="0.5"/>
  <pageSetup paperSize="9" orientation="landscape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" defaultRowHeight="15"/>
  <cols>
    <col min="1" max="1" width="5.77734375" style="16" customWidth="1"/>
    <col min="2" max="2" width="19" style="16" customWidth="1"/>
    <col min="3" max="3" width="14.33203125" style="19" customWidth="1"/>
    <col min="4" max="4" width="24.6640625" style="17" customWidth="1"/>
    <col min="5" max="5" width="11.44140625" style="17" customWidth="1"/>
    <col min="6" max="6" width="13" style="17" customWidth="1"/>
    <col min="7" max="7" width="9.77734375" style="17" customWidth="1"/>
    <col min="8" max="8" width="25.109375" style="17" customWidth="1"/>
    <col min="9" max="9" width="6.109375" style="17" customWidth="1"/>
    <col min="10" max="10" width="15.109375" style="17" customWidth="1"/>
    <col min="11" max="11" width="12.33203125" style="17" customWidth="1"/>
    <col min="12" max="16384" width="9" style="17"/>
  </cols>
  <sheetData>
    <row r="1" spans="1:13">
      <c r="E1" s="19" t="s">
        <v>29</v>
      </c>
      <c r="F1" s="19" t="s">
        <v>30</v>
      </c>
      <c r="J1" s="18"/>
      <c r="K1" s="18"/>
    </row>
    <row r="2" spans="1:13" s="16" customFormat="1">
      <c r="A2" s="19" t="s">
        <v>31</v>
      </c>
      <c r="B2" s="19" t="s">
        <v>32</v>
      </c>
      <c r="C2" s="19" t="s">
        <v>51</v>
      </c>
      <c r="D2" s="19" t="s">
        <v>33</v>
      </c>
      <c r="E2" s="19" t="s">
        <v>34</v>
      </c>
      <c r="F2" s="19" t="s">
        <v>35</v>
      </c>
      <c r="G2" s="19" t="s">
        <v>36</v>
      </c>
      <c r="H2" s="19" t="s">
        <v>37</v>
      </c>
      <c r="I2" s="19" t="s">
        <v>38</v>
      </c>
      <c r="J2" s="19" t="s">
        <v>62</v>
      </c>
      <c r="K2" s="19" t="s">
        <v>39</v>
      </c>
    </row>
    <row r="3" spans="1:13" ht="84.75" customHeight="1">
      <c r="A3" s="20">
        <v>1</v>
      </c>
      <c r="B3" s="21" t="s">
        <v>40</v>
      </c>
      <c r="C3" s="33">
        <v>40755</v>
      </c>
      <c r="D3" s="22" t="s">
        <v>389</v>
      </c>
      <c r="E3" s="23">
        <v>9000</v>
      </c>
      <c r="F3" s="23">
        <v>0</v>
      </c>
      <c r="G3" s="23">
        <v>8500</v>
      </c>
      <c r="H3" s="24" t="s">
        <v>41</v>
      </c>
      <c r="I3" s="23">
        <v>0</v>
      </c>
      <c r="J3" s="23">
        <v>500</v>
      </c>
      <c r="K3" s="25">
        <v>200</v>
      </c>
      <c r="L3" s="26"/>
      <c r="M3" s="26"/>
    </row>
    <row r="4" spans="1:13" ht="84.75" customHeight="1">
      <c r="A4" s="20">
        <v>2</v>
      </c>
      <c r="B4" s="21" t="s">
        <v>42</v>
      </c>
      <c r="C4" s="33">
        <v>40598</v>
      </c>
      <c r="D4" s="22" t="s">
        <v>390</v>
      </c>
      <c r="E4" s="23">
        <v>6000</v>
      </c>
      <c r="F4" s="113">
        <f>170*2*32</f>
        <v>10880</v>
      </c>
      <c r="G4" s="23">
        <v>7500</v>
      </c>
      <c r="H4" s="22" t="s">
        <v>395</v>
      </c>
      <c r="I4" s="23">
        <v>32</v>
      </c>
      <c r="J4" s="23">
        <f>E4+F4-G4</f>
        <v>9380</v>
      </c>
      <c r="K4" s="25">
        <f>200-2*4*4</f>
        <v>168</v>
      </c>
      <c r="L4" s="26"/>
      <c r="M4" s="26"/>
    </row>
    <row r="5" spans="1:13" ht="84.75" customHeight="1">
      <c r="A5" s="20">
        <v>3</v>
      </c>
      <c r="B5" s="21" t="s">
        <v>58</v>
      </c>
      <c r="C5" s="33">
        <v>40610</v>
      </c>
      <c r="D5" s="22" t="s">
        <v>382</v>
      </c>
      <c r="E5" s="23">
        <v>0</v>
      </c>
      <c r="F5" s="112">
        <f>170*80</f>
        <v>13600</v>
      </c>
      <c r="G5" s="23">
        <v>6000</v>
      </c>
      <c r="H5" s="22" t="s">
        <v>396</v>
      </c>
      <c r="I5" s="23">
        <v>80</v>
      </c>
      <c r="J5" s="23">
        <f>F5-G5</f>
        <v>7600</v>
      </c>
      <c r="K5" s="25">
        <v>120</v>
      </c>
      <c r="L5" s="26"/>
      <c r="M5" s="26"/>
    </row>
    <row r="6" spans="1:13" ht="84.75" customHeight="1">
      <c r="A6" s="20">
        <v>4</v>
      </c>
      <c r="B6" s="21" t="s">
        <v>55</v>
      </c>
      <c r="C6" s="33">
        <v>40807</v>
      </c>
      <c r="D6" s="22" t="s">
        <v>391</v>
      </c>
      <c r="E6" s="23">
        <v>6000</v>
      </c>
      <c r="F6" s="23">
        <v>0</v>
      </c>
      <c r="G6" s="23">
        <v>6000</v>
      </c>
      <c r="H6" s="24" t="s">
        <v>41</v>
      </c>
      <c r="I6" s="23">
        <v>0</v>
      </c>
      <c r="J6" s="23">
        <v>0</v>
      </c>
      <c r="K6" s="25">
        <v>200</v>
      </c>
      <c r="L6" s="26"/>
      <c r="M6" s="26"/>
    </row>
    <row r="7" spans="1:13" ht="88.5" customHeight="1">
      <c r="A7" s="20">
        <v>5</v>
      </c>
      <c r="B7" s="21" t="s">
        <v>60</v>
      </c>
      <c r="C7" s="33">
        <v>40648</v>
      </c>
      <c r="D7" s="22" t="s">
        <v>392</v>
      </c>
      <c r="E7" s="23">
        <v>5000</v>
      </c>
      <c r="F7" s="113">
        <f>170*2*48</f>
        <v>16320</v>
      </c>
      <c r="G7" s="23">
        <v>8000</v>
      </c>
      <c r="H7" s="22" t="s">
        <v>397</v>
      </c>
      <c r="I7" s="23">
        <v>48</v>
      </c>
      <c r="J7" s="23">
        <f>E7+F7-G7</f>
        <v>13320</v>
      </c>
      <c r="K7" s="25">
        <f>200-I7</f>
        <v>152</v>
      </c>
      <c r="L7" s="26"/>
      <c r="M7" s="26"/>
    </row>
    <row r="8" spans="1:13" ht="87" customHeight="1">
      <c r="A8" s="20">
        <v>6</v>
      </c>
      <c r="B8" s="21" t="s">
        <v>59</v>
      </c>
      <c r="C8" s="33">
        <v>40880</v>
      </c>
      <c r="D8" s="22" t="s">
        <v>393</v>
      </c>
      <c r="E8" s="23">
        <v>15000</v>
      </c>
      <c r="F8" s="23">
        <v>0</v>
      </c>
      <c r="G8" s="23">
        <v>15000</v>
      </c>
      <c r="H8" s="24" t="s">
        <v>41</v>
      </c>
      <c r="I8" s="23">
        <v>0</v>
      </c>
      <c r="J8" s="23">
        <v>0</v>
      </c>
      <c r="K8" s="25">
        <v>200</v>
      </c>
      <c r="L8" s="26"/>
      <c r="M8" s="26"/>
    </row>
    <row r="9" spans="1:13" ht="84.75" customHeight="1">
      <c r="A9" s="20">
        <v>7</v>
      </c>
      <c r="B9" s="21" t="s">
        <v>47</v>
      </c>
      <c r="C9" s="33">
        <v>40547</v>
      </c>
      <c r="D9" s="22" t="s">
        <v>385</v>
      </c>
      <c r="E9" s="23">
        <v>4000</v>
      </c>
      <c r="F9" s="114">
        <f>170*20</f>
        <v>3400</v>
      </c>
      <c r="G9" s="23">
        <v>5000</v>
      </c>
      <c r="H9" s="22" t="s">
        <v>398</v>
      </c>
      <c r="I9" s="23">
        <v>20</v>
      </c>
      <c r="J9" s="23">
        <f>E9+F9-G9</f>
        <v>2400</v>
      </c>
      <c r="K9" s="25">
        <v>180</v>
      </c>
      <c r="L9" s="26"/>
      <c r="M9" s="26"/>
    </row>
    <row r="10" spans="1:13" ht="84.75" customHeight="1">
      <c r="A10" s="20">
        <v>8</v>
      </c>
      <c r="B10" s="21" t="s">
        <v>45</v>
      </c>
      <c r="C10" s="33">
        <v>40681</v>
      </c>
      <c r="D10" s="22" t="s">
        <v>386</v>
      </c>
      <c r="E10" s="23">
        <v>5000</v>
      </c>
      <c r="F10" s="113">
        <f>170*0.5*40</f>
        <v>3400</v>
      </c>
      <c r="G10" s="23">
        <v>7500</v>
      </c>
      <c r="H10" s="22" t="s">
        <v>399</v>
      </c>
      <c r="I10" s="23">
        <v>40</v>
      </c>
      <c r="J10" s="23">
        <f>E10+F10-G10</f>
        <v>900</v>
      </c>
      <c r="K10" s="25">
        <v>160</v>
      </c>
      <c r="L10" s="26"/>
      <c r="M10" s="26"/>
    </row>
    <row r="11" spans="1:13" ht="84.75" customHeight="1">
      <c r="A11" s="27">
        <v>9</v>
      </c>
      <c r="B11" s="28" t="s">
        <v>49</v>
      </c>
      <c r="C11" s="34">
        <v>40833</v>
      </c>
      <c r="D11" s="29" t="s">
        <v>394</v>
      </c>
      <c r="E11" s="30">
        <v>2000</v>
      </c>
      <c r="F11" s="113">
        <f>170*80</f>
        <v>13600</v>
      </c>
      <c r="G11" s="30">
        <v>7000</v>
      </c>
      <c r="H11" s="29" t="s">
        <v>400</v>
      </c>
      <c r="I11" s="23">
        <v>80</v>
      </c>
      <c r="J11" s="30">
        <f>E11+F11-G11</f>
        <v>8600</v>
      </c>
      <c r="K11" s="31">
        <v>120</v>
      </c>
    </row>
    <row r="12" spans="1:13" s="32" customFormat="1" ht="84.75" customHeight="1">
      <c r="A12" s="20">
        <v>10</v>
      </c>
      <c r="B12" s="21" t="s">
        <v>61</v>
      </c>
      <c r="C12" s="33">
        <v>40714</v>
      </c>
      <c r="D12" s="22" t="s">
        <v>388</v>
      </c>
      <c r="E12" s="23">
        <v>5000</v>
      </c>
      <c r="F12" s="23">
        <v>0</v>
      </c>
      <c r="G12" s="23">
        <v>4000</v>
      </c>
      <c r="H12" s="24" t="s">
        <v>41</v>
      </c>
      <c r="I12" s="23">
        <v>0</v>
      </c>
      <c r="J12" s="23">
        <v>1000</v>
      </c>
      <c r="K12" s="25">
        <v>200</v>
      </c>
    </row>
    <row r="13" spans="1:13" ht="34.799999999999997" customHeight="1">
      <c r="A13" s="118" t="s">
        <v>401</v>
      </c>
      <c r="B13" s="117" t="s">
        <v>402</v>
      </c>
      <c r="C13" s="120" t="s">
        <v>403</v>
      </c>
      <c r="D13" s="121"/>
      <c r="E13" s="121"/>
      <c r="F13" s="121"/>
      <c r="G13" s="121"/>
      <c r="H13" s="121"/>
      <c r="I13" s="121"/>
      <c r="J13" s="121"/>
      <c r="K13" s="116"/>
    </row>
    <row r="14" spans="1:13" ht="67.2" customHeight="1">
      <c r="A14" s="119"/>
      <c r="B14" s="117" t="s">
        <v>62</v>
      </c>
      <c r="C14" s="122" t="s">
        <v>404</v>
      </c>
      <c r="D14" s="121"/>
      <c r="E14" s="121"/>
      <c r="F14" s="121"/>
      <c r="G14" s="121"/>
      <c r="H14" s="121"/>
      <c r="I14" s="121"/>
      <c r="J14" s="121"/>
      <c r="K14" s="123"/>
    </row>
  </sheetData>
  <mergeCells count="3">
    <mergeCell ref="A13:A14"/>
    <mergeCell ref="C13:J13"/>
    <mergeCell ref="C14:K14"/>
  </mergeCells>
  <phoneticPr fontId="1" type="noConversion"/>
  <pageMargins left="0.26" right="0.28999999999999998" top="0.43" bottom="0.35" header="0.43" footer="0.34"/>
  <pageSetup paperSize="9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黑暗卡15</vt:lpstr>
      <vt:lpstr>投資36</vt:lpstr>
      <vt:lpstr>工作25</vt:lpstr>
      <vt:lpstr>學習35</vt:lpstr>
      <vt:lpstr>大爽16</vt:lpstr>
      <vt:lpstr>小爽62</vt:lpstr>
      <vt:lpstr>好運16</vt:lpstr>
      <vt:lpstr>男身分卡</vt:lpstr>
      <vt:lpstr>女身分卡</vt:lpstr>
      <vt:lpstr>財富2</vt:lpstr>
      <vt:lpstr>財富1</vt:lpstr>
      <vt:lpstr>報表2</vt:lpstr>
      <vt:lpstr>報表1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Eugena</dc:creator>
  <cp:lastModifiedBy>依諼</cp:lastModifiedBy>
  <cp:lastPrinted>2021-12-17T10:54:36Z</cp:lastPrinted>
  <dcterms:created xsi:type="dcterms:W3CDTF">2011-06-17T15:40:44Z</dcterms:created>
  <dcterms:modified xsi:type="dcterms:W3CDTF">2022-07-07T18:05:09Z</dcterms:modified>
</cp:coreProperties>
</file>