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o\OneDrive\Development\1-BienesFuturos\pytasks\Formatos\"/>
    </mc:Choice>
  </mc:AlternateContent>
  <xr:revisionPtr revIDLastSave="0" documentId="8_{52832BBA-A270-41CC-A57A-21E272A688B5}" xr6:coauthVersionLast="45" xr6:coauthVersionMax="45" xr10:uidLastSave="{00000000-0000-0000-0000-000000000000}"/>
  <bookViews>
    <workbookView xWindow="1935" yWindow="45" windowWidth="21600" windowHeight="11505" xr2:uid="{3DCFE2CE-E35B-4A5C-9447-B17AC7C9188E}"/>
  </bookViews>
  <sheets>
    <sheet name="MATRIZ" sheetId="2" r:id="rId1"/>
    <sheet name="DATA" sheetId="1" r:id="rId2"/>
  </sheets>
  <definedNames>
    <definedName name="_xlnm._FilterDatabase" localSheetId="0" hidden="1">MATRIZ!$A$1:$G$2</definedName>
    <definedName name="vista">Table1[Clase]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9" i="2" l="1"/>
  <c r="D231" i="2" s="1"/>
  <c r="I193" i="2" l="1"/>
  <c r="J193" i="2" s="1"/>
  <c r="I84" i="2"/>
  <c r="J84" i="2" s="1"/>
  <c r="I16" i="2"/>
  <c r="J16" i="2" s="1"/>
  <c r="I212" i="2"/>
  <c r="J212" i="2" s="1"/>
  <c r="I64" i="2"/>
  <c r="J64" i="2" s="1"/>
  <c r="I37" i="2"/>
  <c r="J37" i="2" s="1"/>
  <c r="I94" i="2"/>
  <c r="J94" i="2" s="1"/>
  <c r="I58" i="2"/>
  <c r="J58" i="2" s="1"/>
  <c r="I191" i="2"/>
  <c r="J191" i="2" s="1"/>
  <c r="I21" i="2"/>
  <c r="J21" i="2" s="1"/>
  <c r="I137" i="2"/>
  <c r="J137" i="2" s="1"/>
  <c r="I181" i="2"/>
  <c r="J181" i="2" s="1"/>
  <c r="I15" i="2"/>
  <c r="J15" i="2" s="1"/>
  <c r="I77" i="2"/>
  <c r="J77" i="2" s="1"/>
  <c r="I63" i="2"/>
  <c r="J63" i="2" s="1"/>
  <c r="I135" i="2"/>
  <c r="J135" i="2" s="1"/>
  <c r="I194" i="2"/>
  <c r="J194" i="2" s="1"/>
  <c r="I30" i="2"/>
  <c r="J30" i="2" s="1"/>
  <c r="I218" i="2"/>
  <c r="J218" i="2" s="1"/>
  <c r="I107" i="2"/>
  <c r="J107" i="2" s="1"/>
  <c r="I52" i="2"/>
  <c r="J52" i="2" s="1"/>
  <c r="I180" i="2"/>
  <c r="J180" i="2" s="1"/>
  <c r="I230" i="2"/>
  <c r="J230" i="2" s="1"/>
  <c r="I154" i="2"/>
  <c r="J154" i="2" s="1"/>
  <c r="I68" i="2"/>
  <c r="J68" i="2" s="1"/>
  <c r="I34" i="2"/>
  <c r="J34" i="2" s="1"/>
  <c r="I195" i="2"/>
  <c r="J195" i="2" s="1"/>
  <c r="I110" i="2"/>
  <c r="J110" i="2" s="1"/>
  <c r="I69" i="2"/>
  <c r="J69" i="2" s="1"/>
  <c r="I124" i="2"/>
  <c r="J124" i="2" s="1"/>
  <c r="I222" i="2"/>
  <c r="J222" i="2" s="1"/>
  <c r="I139" i="2"/>
  <c r="J139" i="2" s="1"/>
  <c r="I143" i="2"/>
  <c r="J143" i="2" s="1"/>
  <c r="I133" i="2"/>
  <c r="J133" i="2" s="1"/>
  <c r="I189" i="2"/>
  <c r="J189" i="2" s="1"/>
  <c r="I82" i="2"/>
  <c r="J82" i="2" s="1"/>
  <c r="I50" i="2"/>
  <c r="J50" i="2" s="1"/>
  <c r="I75" i="2"/>
  <c r="J75" i="2" s="1"/>
  <c r="I55" i="2"/>
  <c r="J55" i="2" s="1"/>
  <c r="I184" i="2"/>
  <c r="J184" i="2" s="1"/>
  <c r="I182" i="2"/>
  <c r="J182" i="2" s="1"/>
  <c r="I67" i="2"/>
  <c r="J67" i="2" s="1"/>
  <c r="I198" i="2"/>
  <c r="J198" i="2" s="1"/>
  <c r="I115" i="2"/>
  <c r="J115" i="2" s="1"/>
  <c r="I91" i="2"/>
  <c r="J91" i="2" s="1"/>
  <c r="I100" i="2"/>
  <c r="J100" i="2" s="1"/>
  <c r="I56" i="2"/>
  <c r="J56" i="2" s="1"/>
  <c r="I60" i="2"/>
  <c r="J60" i="2" s="1"/>
  <c r="I59" i="2"/>
  <c r="J59" i="2" s="1"/>
  <c r="I165" i="2"/>
  <c r="J165" i="2" s="1"/>
  <c r="I183" i="2"/>
  <c r="J183" i="2" s="1"/>
  <c r="I45" i="2"/>
  <c r="J45" i="2" s="1"/>
  <c r="I141" i="2"/>
  <c r="J141" i="2" s="1"/>
  <c r="I11" i="2"/>
  <c r="J11" i="2" s="1"/>
  <c r="I54" i="2"/>
  <c r="J54" i="2" s="1"/>
  <c r="I70" i="2"/>
  <c r="J70" i="2" s="1"/>
  <c r="I167" i="2"/>
  <c r="J167" i="2" s="1"/>
  <c r="I225" i="2"/>
  <c r="J225" i="2" s="1"/>
  <c r="I74" i="2"/>
  <c r="J74" i="2" s="1"/>
  <c r="I188" i="2"/>
  <c r="J188" i="2" s="1"/>
  <c r="I204" i="2"/>
  <c r="J204" i="2" s="1"/>
  <c r="I106" i="2"/>
  <c r="J106" i="2" s="1"/>
  <c r="I157" i="2"/>
  <c r="J157" i="2" s="1"/>
  <c r="I203" i="2"/>
  <c r="J203" i="2" s="1"/>
  <c r="I33" i="2"/>
  <c r="J33" i="2" s="1"/>
  <c r="I121" i="2"/>
  <c r="J121" i="2" s="1"/>
  <c r="I209" i="2"/>
  <c r="J209" i="2" s="1"/>
  <c r="I172" i="2"/>
  <c r="J172" i="2" s="1"/>
  <c r="I144" i="2"/>
  <c r="J144" i="2" s="1"/>
  <c r="I90" i="2"/>
  <c r="J90" i="2" s="1"/>
  <c r="I192" i="2"/>
  <c r="J192" i="2" s="1"/>
  <c r="I158" i="2"/>
  <c r="J158" i="2" s="1"/>
  <c r="I71" i="2"/>
  <c r="J71" i="2" s="1"/>
  <c r="I216" i="2"/>
  <c r="J216" i="2" s="1"/>
  <c r="I88" i="2"/>
  <c r="J88" i="2" s="1"/>
  <c r="I215" i="2"/>
  <c r="J215" i="2" s="1"/>
  <c r="I87" i="2"/>
  <c r="J87" i="2" s="1"/>
  <c r="I129" i="2"/>
  <c r="J129" i="2" s="1"/>
  <c r="I150" i="2"/>
  <c r="J150" i="2" s="1"/>
  <c r="I22" i="2"/>
  <c r="J22" i="2" s="1"/>
  <c r="I85" i="2"/>
  <c r="J85" i="2" s="1"/>
  <c r="I196" i="2"/>
  <c r="J196" i="2" s="1"/>
  <c r="I205" i="2"/>
  <c r="J205" i="2" s="1"/>
  <c r="I98" i="2"/>
  <c r="J98" i="2" s="1"/>
  <c r="I197" i="2"/>
  <c r="J197" i="2" s="1"/>
  <c r="I163" i="2"/>
  <c r="J163" i="2" s="1"/>
  <c r="I35" i="2"/>
  <c r="J35" i="2" s="1"/>
  <c r="J41" i="2"/>
  <c r="I41" i="2"/>
  <c r="I112" i="2"/>
  <c r="J112" i="2" s="1"/>
  <c r="I49" i="2"/>
  <c r="J49" i="2" s="1"/>
  <c r="I111" i="2"/>
  <c r="J111" i="2" s="1"/>
  <c r="I177" i="2"/>
  <c r="J177" i="2" s="1"/>
  <c r="I206" i="2"/>
  <c r="J206" i="2" s="1"/>
  <c r="I78" i="2"/>
  <c r="J78" i="2" s="1"/>
  <c r="I166" i="2"/>
  <c r="J166" i="2" s="1"/>
  <c r="I38" i="2"/>
  <c r="J38" i="2" s="1"/>
  <c r="I213" i="2"/>
  <c r="J213" i="2" s="1"/>
  <c r="I125" i="2"/>
  <c r="J125" i="2" s="1"/>
  <c r="I101" i="2"/>
  <c r="J101" i="2" s="1"/>
  <c r="I221" i="2"/>
  <c r="J221" i="2" s="1"/>
  <c r="I93" i="2"/>
  <c r="J93" i="2" s="1"/>
  <c r="I211" i="2"/>
  <c r="J211" i="2" s="1"/>
  <c r="I83" i="2"/>
  <c r="J83" i="2" s="1"/>
  <c r="I153" i="2"/>
  <c r="J153" i="2" s="1"/>
  <c r="I160" i="2"/>
  <c r="J160" i="2" s="1"/>
  <c r="I32" i="2"/>
  <c r="J32" i="2" s="1"/>
  <c r="I159" i="2"/>
  <c r="J159" i="2" s="1"/>
  <c r="I31" i="2"/>
  <c r="J31" i="2" s="1"/>
  <c r="I161" i="2"/>
  <c r="J161" i="2" s="1"/>
  <c r="I13" i="2"/>
  <c r="J13" i="2" s="1"/>
  <c r="I169" i="2"/>
  <c r="J169" i="2" s="1"/>
  <c r="J39" i="2"/>
  <c r="I39" i="2"/>
  <c r="I27" i="2"/>
  <c r="J27" i="2" s="1"/>
  <c r="I162" i="2"/>
  <c r="J162" i="2" s="1"/>
  <c r="I113" i="2"/>
  <c r="J113" i="2" s="1"/>
  <c r="I7" i="2"/>
  <c r="J7" i="2" s="1"/>
  <c r="I76" i="2"/>
  <c r="J76" i="2" s="1"/>
  <c r="I178" i="2"/>
  <c r="J178" i="2" s="1"/>
  <c r="I202" i="2"/>
  <c r="J202" i="2" s="1"/>
  <c r="I200" i="2"/>
  <c r="J200" i="2" s="1"/>
  <c r="I89" i="2"/>
  <c r="J89" i="2" s="1"/>
  <c r="I186" i="2"/>
  <c r="J186" i="2" s="1"/>
  <c r="I152" i="2"/>
  <c r="J152" i="2" s="1"/>
  <c r="I24" i="2"/>
  <c r="J24" i="2" s="1"/>
  <c r="I151" i="2"/>
  <c r="J151" i="2" s="1"/>
  <c r="I23" i="2"/>
  <c r="J23" i="2" s="1"/>
  <c r="I2" i="2"/>
  <c r="J2" i="2" s="1"/>
  <c r="I118" i="2"/>
  <c r="J118" i="2" s="1"/>
  <c r="I173" i="2"/>
  <c r="J173" i="2" s="1"/>
  <c r="I227" i="2"/>
  <c r="J227" i="2" s="1"/>
  <c r="I122" i="2"/>
  <c r="J122" i="2" s="1"/>
  <c r="I12" i="2"/>
  <c r="J12" i="2" s="1"/>
  <c r="I114" i="2"/>
  <c r="J114" i="2" s="1"/>
  <c r="I131" i="2"/>
  <c r="J131" i="2" s="1"/>
  <c r="I3" i="2"/>
  <c r="J3" i="2" s="1"/>
  <c r="I208" i="2"/>
  <c r="J208" i="2" s="1"/>
  <c r="I80" i="2"/>
  <c r="J80" i="2" s="1"/>
  <c r="I207" i="2"/>
  <c r="J207" i="2" s="1"/>
  <c r="I79" i="2"/>
  <c r="J79" i="2" s="1"/>
  <c r="I105" i="2"/>
  <c r="J105" i="2" s="1"/>
  <c r="I174" i="2"/>
  <c r="J174" i="2" s="1"/>
  <c r="I46" i="2"/>
  <c r="J46" i="2" s="1"/>
  <c r="I134" i="2"/>
  <c r="J134" i="2" s="1"/>
  <c r="I6" i="2"/>
  <c r="J6" i="2" s="1"/>
  <c r="I130" i="2"/>
  <c r="J130" i="2" s="1"/>
  <c r="I42" i="2"/>
  <c r="J42" i="2" s="1"/>
  <c r="I18" i="2"/>
  <c r="J18" i="2" s="1"/>
  <c r="J140" i="2"/>
  <c r="I140" i="2"/>
  <c r="I10" i="2"/>
  <c r="J10" i="2" s="1"/>
  <c r="I179" i="2"/>
  <c r="J179" i="2" s="1"/>
  <c r="I51" i="2"/>
  <c r="J51" i="2" s="1"/>
  <c r="J97" i="2"/>
  <c r="I97" i="2"/>
  <c r="I128" i="2"/>
  <c r="J128" i="2" s="1"/>
  <c r="I81" i="2"/>
  <c r="J81" i="2" s="1"/>
  <c r="I127" i="2"/>
  <c r="J127" i="2" s="1"/>
  <c r="I217" i="2"/>
  <c r="J217" i="2" s="1"/>
  <c r="I4" i="2"/>
  <c r="J4" i="2" s="1"/>
  <c r="I116" i="2"/>
  <c r="J116" i="2" s="1"/>
  <c r="I168" i="2"/>
  <c r="J168" i="2" s="1"/>
  <c r="I103" i="2"/>
  <c r="J103" i="2" s="1"/>
  <c r="I149" i="2"/>
  <c r="J149" i="2" s="1"/>
  <c r="I29" i="2"/>
  <c r="J29" i="2" s="1"/>
  <c r="I136" i="2"/>
  <c r="J136" i="2" s="1"/>
  <c r="I62" i="2"/>
  <c r="J62" i="2" s="1"/>
  <c r="I104" i="2"/>
  <c r="J104" i="2" s="1"/>
  <c r="I132" i="2"/>
  <c r="J132" i="2" s="1"/>
  <c r="I92" i="2"/>
  <c r="J92" i="2" s="1"/>
  <c r="I72" i="2"/>
  <c r="J72" i="2" s="1"/>
  <c r="I190" i="2"/>
  <c r="J190" i="2" s="1"/>
  <c r="I155" i="2"/>
  <c r="J155" i="2" s="1"/>
  <c r="I108" i="2"/>
  <c r="J108" i="2" s="1"/>
  <c r="I20" i="2"/>
  <c r="J20" i="2" s="1"/>
  <c r="I226" i="2"/>
  <c r="J226" i="2" s="1"/>
  <c r="I117" i="2"/>
  <c r="J117" i="2" s="1"/>
  <c r="I219" i="2"/>
  <c r="J219" i="2" s="1"/>
  <c r="I171" i="2"/>
  <c r="J171" i="2" s="1"/>
  <c r="I43" i="2"/>
  <c r="J43" i="2" s="1"/>
  <c r="I73" i="2"/>
  <c r="J73" i="2" s="1"/>
  <c r="I120" i="2"/>
  <c r="J120" i="2" s="1"/>
  <c r="J57" i="2"/>
  <c r="I57" i="2"/>
  <c r="I119" i="2"/>
  <c r="J119" i="2" s="1"/>
  <c r="I201" i="2"/>
  <c r="J201" i="2" s="1"/>
  <c r="K176" i="2"/>
  <c r="K180" i="2"/>
  <c r="K223" i="2"/>
  <c r="K102" i="2"/>
  <c r="K69" i="2"/>
  <c r="K78" i="2"/>
  <c r="K219" i="2"/>
  <c r="K38" i="2"/>
  <c r="K25" i="2"/>
  <c r="K103" i="2"/>
  <c r="K58" i="2"/>
  <c r="K159" i="2"/>
  <c r="K187" i="2"/>
  <c r="K48" i="2"/>
  <c r="K205" i="2"/>
  <c r="K201" i="2"/>
  <c r="K119" i="2"/>
  <c r="K80" i="2"/>
  <c r="K29" i="2"/>
  <c r="K215" i="2"/>
  <c r="K198" i="2"/>
  <c r="K50" i="2"/>
  <c r="K221" i="2"/>
  <c r="K109" i="2"/>
  <c r="K28" i="2"/>
  <c r="K173" i="2"/>
  <c r="K136" i="2"/>
  <c r="K193" i="2"/>
  <c r="K146" i="2"/>
  <c r="K5" i="2"/>
  <c r="K96" i="2"/>
  <c r="K63" i="2"/>
  <c r="K206" i="2"/>
  <c r="K183" i="2"/>
  <c r="K213" i="2"/>
  <c r="K114" i="2"/>
  <c r="K134" i="2"/>
  <c r="K61" i="2"/>
  <c r="K43" i="2"/>
  <c r="K161" i="2"/>
  <c r="K167" i="2"/>
  <c r="K62" i="2"/>
  <c r="K150" i="2"/>
  <c r="K92" i="2"/>
  <c r="K210" i="2"/>
  <c r="K10" i="2"/>
  <c r="K143" i="2"/>
  <c r="K98" i="2"/>
  <c r="K53" i="2"/>
  <c r="K100" i="2"/>
  <c r="K182" i="2"/>
  <c r="K67" i="2"/>
  <c r="K79" i="2"/>
  <c r="K66" i="2"/>
  <c r="K16" i="2"/>
  <c r="K12" i="2"/>
  <c r="K158" i="2"/>
  <c r="K90" i="2"/>
  <c r="K73" i="2"/>
  <c r="K55" i="2"/>
  <c r="K179" i="2"/>
  <c r="K126" i="2"/>
  <c r="K214" i="2"/>
  <c r="K116" i="2"/>
  <c r="K13" i="2"/>
  <c r="K24" i="2"/>
  <c r="K39" i="2"/>
  <c r="K120" i="2"/>
  <c r="K151" i="2"/>
  <c r="K125" i="2"/>
  <c r="K82" i="2"/>
  <c r="K139" i="2"/>
  <c r="K140" i="2"/>
  <c r="K169" i="2"/>
  <c r="K57" i="2"/>
  <c r="K197" i="2"/>
  <c r="K128" i="2"/>
  <c r="K186" i="2"/>
  <c r="K76" i="2"/>
  <c r="K212" i="2"/>
  <c r="K32" i="2"/>
  <c r="K123" i="2"/>
  <c r="K7" i="2"/>
  <c r="K36" i="2"/>
  <c r="K9" i="2"/>
  <c r="K196" i="2"/>
  <c r="K113" i="2"/>
  <c r="K30" i="2"/>
  <c r="K115" i="2"/>
  <c r="K144" i="2"/>
  <c r="K40" i="2"/>
  <c r="K52" i="2"/>
  <c r="K170" i="2"/>
  <c r="K72" i="2"/>
  <c r="K6" i="2"/>
  <c r="K160" i="2"/>
  <c r="K87" i="2"/>
  <c r="K211" i="2"/>
  <c r="K18" i="2"/>
  <c r="K31" i="2"/>
  <c r="K165" i="2"/>
  <c r="K157" i="2"/>
  <c r="K20" i="2"/>
  <c r="K71" i="2"/>
  <c r="K95" i="2"/>
  <c r="K74" i="2"/>
  <c r="K77" i="2"/>
  <c r="K154" i="2"/>
  <c r="K177" i="2"/>
  <c r="K11" i="2"/>
  <c r="K148" i="2"/>
  <c r="K93" i="2"/>
  <c r="K168" i="2"/>
  <c r="K65" i="2"/>
  <c r="K132" i="2"/>
  <c r="K153" i="2"/>
  <c r="K85" i="2"/>
  <c r="K51" i="2"/>
  <c r="K184" i="2"/>
  <c r="K175" i="2"/>
  <c r="K189" i="2"/>
  <c r="K106" i="2"/>
  <c r="K112" i="2"/>
  <c r="K37" i="2"/>
  <c r="K200" i="2"/>
  <c r="K23" i="2"/>
  <c r="K147" i="2"/>
  <c r="K209" i="2"/>
  <c r="K190" i="2"/>
  <c r="K195" i="2"/>
  <c r="K149" i="2"/>
  <c r="K27" i="2"/>
  <c r="K35" i="2"/>
  <c r="K133" i="2"/>
  <c r="K155" i="2"/>
  <c r="K222" i="2"/>
  <c r="K152" i="2"/>
  <c r="K226" i="2"/>
  <c r="K203" i="2"/>
  <c r="K207" i="2"/>
  <c r="K185" i="2"/>
  <c r="K86" i="2"/>
  <c r="K68" i="2"/>
  <c r="K216" i="2"/>
  <c r="K188" i="2"/>
  <c r="K14" i="2"/>
  <c r="K224" i="2"/>
  <c r="K111" i="2"/>
  <c r="K21" i="2"/>
  <c r="K42" i="2"/>
  <c r="K174" i="2"/>
  <c r="K172" i="2"/>
  <c r="K17" i="2"/>
  <c r="K181" i="2"/>
  <c r="K83" i="2"/>
  <c r="K110" i="2"/>
  <c r="K97" i="2"/>
  <c r="K91" i="2"/>
  <c r="K75" i="2"/>
  <c r="K81" i="2"/>
  <c r="K204" i="2"/>
  <c r="K84" i="2"/>
  <c r="K137" i="2"/>
  <c r="K59" i="2"/>
  <c r="K227" i="2"/>
  <c r="K199" i="2"/>
  <c r="K130" i="2"/>
  <c r="K99" i="2"/>
  <c r="K131" i="2"/>
  <c r="K225" i="2"/>
  <c r="K191" i="2"/>
  <c r="K145" i="2"/>
  <c r="K41" i="2"/>
  <c r="K124" i="2"/>
  <c r="K45" i="2"/>
  <c r="K54" i="2"/>
  <c r="K47" i="2"/>
  <c r="K171" i="2"/>
  <c r="K104" i="2"/>
  <c r="K192" i="2"/>
  <c r="K108" i="2"/>
  <c r="K70" i="2"/>
  <c r="K220" i="2"/>
  <c r="K19" i="2"/>
  <c r="K4" i="2"/>
  <c r="K49" i="2"/>
  <c r="K46" i="2"/>
  <c r="K194" i="2"/>
  <c r="K217" i="2"/>
  <c r="K138" i="2"/>
  <c r="K101" i="2"/>
  <c r="K89" i="2"/>
  <c r="K117" i="2"/>
  <c r="K34" i="2"/>
  <c r="K15" i="2"/>
  <c r="K26" i="2"/>
  <c r="K218" i="2"/>
  <c r="K56" i="2"/>
  <c r="K127" i="2"/>
  <c r="K166" i="2"/>
  <c r="K64" i="2"/>
  <c r="K60" i="2"/>
  <c r="K178" i="2"/>
  <c r="K94" i="2"/>
  <c r="K22" i="2"/>
  <c r="K107" i="2"/>
  <c r="K121" i="2"/>
  <c r="K8" i="2"/>
  <c r="K44" i="2"/>
  <c r="K129" i="2"/>
  <c r="K156" i="2"/>
  <c r="K141" i="2"/>
  <c r="K3" i="2"/>
  <c r="K88" i="2"/>
  <c r="K202" i="2"/>
  <c r="K118" i="2"/>
  <c r="K135" i="2"/>
  <c r="K33" i="2"/>
  <c r="K163" i="2"/>
  <c r="K105" i="2"/>
  <c r="K162" i="2"/>
  <c r="K208" i="2"/>
  <c r="K164" i="2"/>
  <c r="K142" i="2"/>
  <c r="K122" i="2"/>
  <c r="I214" i="2"/>
  <c r="J214" i="2" s="1"/>
  <c r="I86" i="2"/>
  <c r="J86" i="2" s="1"/>
  <c r="I26" i="2"/>
  <c r="J26" i="2" s="1"/>
  <c r="I170" i="2"/>
  <c r="J170" i="2" s="1"/>
  <c r="I146" i="2"/>
  <c r="J146" i="2"/>
  <c r="I36" i="2"/>
  <c r="J36" i="2" s="1"/>
  <c r="I138" i="2"/>
  <c r="J138" i="2" s="1"/>
  <c r="I28" i="2"/>
  <c r="J28" i="2" s="1"/>
  <c r="I99" i="2"/>
  <c r="J99" i="2" s="1"/>
  <c r="I185" i="2"/>
  <c r="J185" i="2" s="1"/>
  <c r="I176" i="2"/>
  <c r="J176" i="2" s="1"/>
  <c r="I48" i="2"/>
  <c r="J48" i="2" s="1"/>
  <c r="I175" i="2"/>
  <c r="J175" i="2"/>
  <c r="I47" i="2"/>
  <c r="J47" i="2" s="1"/>
  <c r="I17" i="2"/>
  <c r="J17" i="2" s="1"/>
  <c r="I142" i="2"/>
  <c r="J142" i="2" s="1"/>
  <c r="I14" i="2"/>
  <c r="J14" i="2"/>
  <c r="I102" i="2"/>
  <c r="J102" i="2" s="1"/>
  <c r="I220" i="2"/>
  <c r="J220" i="2" s="1"/>
  <c r="I44" i="2"/>
  <c r="J44" i="2" s="1"/>
  <c r="I109" i="2"/>
  <c r="J109" i="2" s="1"/>
  <c r="I164" i="2"/>
  <c r="J164" i="2" s="1"/>
  <c r="I53" i="2"/>
  <c r="J53" i="2" s="1"/>
  <c r="I156" i="2"/>
  <c r="J156" i="2" s="1"/>
  <c r="I147" i="2"/>
  <c r="J147" i="2" s="1"/>
  <c r="I19" i="2"/>
  <c r="J19" i="2" s="1"/>
  <c r="I224" i="2"/>
  <c r="J224" i="2" s="1"/>
  <c r="I96" i="2"/>
  <c r="J96" i="2" s="1"/>
  <c r="I9" i="2"/>
  <c r="J9" i="2" s="1"/>
  <c r="I95" i="2"/>
  <c r="J95" i="2" s="1"/>
  <c r="I145" i="2"/>
  <c r="J145" i="2" s="1"/>
  <c r="I148" i="2"/>
  <c r="J148" i="2" s="1"/>
  <c r="I5" i="2"/>
  <c r="J5" i="2" s="1"/>
  <c r="I40" i="2"/>
  <c r="J40" i="2" s="1"/>
  <c r="I223" i="2"/>
  <c r="J223" i="2" s="1"/>
  <c r="I61" i="2"/>
  <c r="J61" i="2" s="1"/>
  <c r="I187" i="2"/>
  <c r="J187" i="2" s="1"/>
  <c r="I8" i="2"/>
  <c r="J8" i="2" s="1"/>
  <c r="I66" i="2"/>
  <c r="J66" i="2" s="1"/>
  <c r="I126" i="2"/>
  <c r="J126" i="2" s="1"/>
  <c r="I210" i="2"/>
  <c r="J210" i="2" s="1"/>
  <c r="I123" i="2"/>
  <c r="J123" i="2" s="1"/>
  <c r="I199" i="2"/>
  <c r="J199" i="2" s="1"/>
  <c r="I65" i="2"/>
  <c r="J65" i="2" s="1"/>
  <c r="I25" i="2"/>
  <c r="J25" i="2" s="1"/>
  <c r="K2" i="2"/>
  <c r="L8" i="2" l="1"/>
  <c r="M8" i="2" s="1"/>
  <c r="L16" i="2"/>
  <c r="M16" i="2" s="1"/>
  <c r="L24" i="2"/>
  <c r="M24" i="2" s="1"/>
  <c r="L32" i="2"/>
  <c r="M32" i="2" s="1"/>
  <c r="L40" i="2"/>
  <c r="M40" i="2" s="1"/>
  <c r="L48" i="2"/>
  <c r="M48" i="2" s="1"/>
  <c r="L56" i="2"/>
  <c r="M56" i="2" s="1"/>
  <c r="L64" i="2"/>
  <c r="M64" i="2" s="1"/>
  <c r="L72" i="2"/>
  <c r="M72" i="2" s="1"/>
  <c r="L80" i="2"/>
  <c r="M80" i="2" s="1"/>
  <c r="L88" i="2"/>
  <c r="M88" i="2" s="1"/>
  <c r="L96" i="2"/>
  <c r="M96" i="2" s="1"/>
  <c r="L104" i="2"/>
  <c r="M104" i="2" s="1"/>
  <c r="L112" i="2"/>
  <c r="M112" i="2" s="1"/>
  <c r="L120" i="2"/>
  <c r="M120" i="2" s="1"/>
  <c r="L128" i="2"/>
  <c r="M128" i="2" s="1"/>
  <c r="L136" i="2"/>
  <c r="M136" i="2" s="1"/>
  <c r="L144" i="2"/>
  <c r="M144" i="2" s="1"/>
  <c r="L152" i="2"/>
  <c r="M152" i="2" s="1"/>
  <c r="L160" i="2"/>
  <c r="M160" i="2" s="1"/>
  <c r="L168" i="2"/>
  <c r="M168" i="2" s="1"/>
  <c r="L176" i="2"/>
  <c r="M176" i="2" s="1"/>
  <c r="L184" i="2"/>
  <c r="M184" i="2" s="1"/>
  <c r="L192" i="2"/>
  <c r="M192" i="2" s="1"/>
  <c r="L200" i="2"/>
  <c r="M200" i="2" s="1"/>
  <c r="L208" i="2"/>
  <c r="M208" i="2" s="1"/>
  <c r="L216" i="2"/>
  <c r="M216" i="2" s="1"/>
  <c r="L224" i="2"/>
  <c r="M224" i="2" s="1"/>
  <c r="L11" i="2"/>
  <c r="M11" i="2" s="1"/>
  <c r="L43" i="2"/>
  <c r="M43" i="2" s="1"/>
  <c r="L75" i="2"/>
  <c r="M75" i="2" s="1"/>
  <c r="L99" i="2"/>
  <c r="M99" i="2" s="1"/>
  <c r="L155" i="2"/>
  <c r="M155" i="2" s="1"/>
  <c r="L211" i="2"/>
  <c r="M211" i="2" s="1"/>
  <c r="L5" i="2"/>
  <c r="M5" i="2" s="1"/>
  <c r="L29" i="2"/>
  <c r="M29" i="2" s="1"/>
  <c r="L53" i="2"/>
  <c r="M53" i="2" s="1"/>
  <c r="L109" i="2"/>
  <c r="M109" i="2" s="1"/>
  <c r="L9" i="2"/>
  <c r="M9" i="2" s="1"/>
  <c r="L17" i="2"/>
  <c r="M17" i="2" s="1"/>
  <c r="L25" i="2"/>
  <c r="M25" i="2" s="1"/>
  <c r="L33" i="2"/>
  <c r="M33" i="2" s="1"/>
  <c r="L41" i="2"/>
  <c r="M41" i="2" s="1"/>
  <c r="L49" i="2"/>
  <c r="M49" i="2" s="1"/>
  <c r="L57" i="2"/>
  <c r="M57" i="2" s="1"/>
  <c r="L65" i="2"/>
  <c r="M65" i="2" s="1"/>
  <c r="L73" i="2"/>
  <c r="M73" i="2" s="1"/>
  <c r="L81" i="2"/>
  <c r="M81" i="2" s="1"/>
  <c r="L89" i="2"/>
  <c r="M89" i="2" s="1"/>
  <c r="L97" i="2"/>
  <c r="M97" i="2" s="1"/>
  <c r="L105" i="2"/>
  <c r="M105" i="2" s="1"/>
  <c r="L113" i="2"/>
  <c r="M113" i="2" s="1"/>
  <c r="L121" i="2"/>
  <c r="M121" i="2" s="1"/>
  <c r="L129" i="2"/>
  <c r="M129" i="2" s="1"/>
  <c r="L137" i="2"/>
  <c r="M137" i="2" s="1"/>
  <c r="L145" i="2"/>
  <c r="M145" i="2" s="1"/>
  <c r="L153" i="2"/>
  <c r="M153" i="2" s="1"/>
  <c r="L161" i="2"/>
  <c r="M161" i="2" s="1"/>
  <c r="L169" i="2"/>
  <c r="M169" i="2" s="1"/>
  <c r="L177" i="2"/>
  <c r="M177" i="2" s="1"/>
  <c r="L185" i="2"/>
  <c r="M185" i="2" s="1"/>
  <c r="L193" i="2"/>
  <c r="M193" i="2" s="1"/>
  <c r="L201" i="2"/>
  <c r="M201" i="2" s="1"/>
  <c r="L209" i="2"/>
  <c r="M209" i="2" s="1"/>
  <c r="L217" i="2"/>
  <c r="M217" i="2" s="1"/>
  <c r="L225" i="2"/>
  <c r="M225" i="2" s="1"/>
  <c r="L27" i="2"/>
  <c r="M27" i="2" s="1"/>
  <c r="L59" i="2"/>
  <c r="M59" i="2" s="1"/>
  <c r="L91" i="2"/>
  <c r="M91" i="2" s="1"/>
  <c r="L115" i="2"/>
  <c r="M115" i="2" s="1"/>
  <c r="L139" i="2"/>
  <c r="M139" i="2" s="1"/>
  <c r="L163" i="2"/>
  <c r="M163" i="2" s="1"/>
  <c r="L179" i="2"/>
  <c r="M179" i="2" s="1"/>
  <c r="L195" i="2"/>
  <c r="M195" i="2" s="1"/>
  <c r="L219" i="2"/>
  <c r="M219" i="2" s="1"/>
  <c r="L21" i="2"/>
  <c r="M21" i="2" s="1"/>
  <c r="L61" i="2"/>
  <c r="M61" i="2" s="1"/>
  <c r="L93" i="2"/>
  <c r="M93" i="2" s="1"/>
  <c r="L117" i="2"/>
  <c r="M117" i="2" s="1"/>
  <c r="L2" i="2"/>
  <c r="M2" i="2" s="1"/>
  <c r="L10" i="2"/>
  <c r="M10" i="2" s="1"/>
  <c r="L18" i="2"/>
  <c r="M18" i="2" s="1"/>
  <c r="L26" i="2"/>
  <c r="M26" i="2" s="1"/>
  <c r="L34" i="2"/>
  <c r="M34" i="2" s="1"/>
  <c r="L42" i="2"/>
  <c r="M42" i="2" s="1"/>
  <c r="L50" i="2"/>
  <c r="M50" i="2" s="1"/>
  <c r="L58" i="2"/>
  <c r="M58" i="2" s="1"/>
  <c r="L66" i="2"/>
  <c r="M66" i="2" s="1"/>
  <c r="L74" i="2"/>
  <c r="M74" i="2" s="1"/>
  <c r="L82" i="2"/>
  <c r="M82" i="2" s="1"/>
  <c r="L90" i="2"/>
  <c r="M90" i="2" s="1"/>
  <c r="L98" i="2"/>
  <c r="M98" i="2" s="1"/>
  <c r="L106" i="2"/>
  <c r="M106" i="2" s="1"/>
  <c r="L114" i="2"/>
  <c r="M114" i="2" s="1"/>
  <c r="L122" i="2"/>
  <c r="M122" i="2" s="1"/>
  <c r="L130" i="2"/>
  <c r="M130" i="2" s="1"/>
  <c r="L138" i="2"/>
  <c r="M138" i="2" s="1"/>
  <c r="L146" i="2"/>
  <c r="M146" i="2" s="1"/>
  <c r="L154" i="2"/>
  <c r="M154" i="2" s="1"/>
  <c r="L162" i="2"/>
  <c r="M162" i="2" s="1"/>
  <c r="L170" i="2"/>
  <c r="M170" i="2" s="1"/>
  <c r="L178" i="2"/>
  <c r="M178" i="2" s="1"/>
  <c r="L186" i="2"/>
  <c r="M186" i="2" s="1"/>
  <c r="L194" i="2"/>
  <c r="M194" i="2" s="1"/>
  <c r="L202" i="2"/>
  <c r="M202" i="2" s="1"/>
  <c r="L210" i="2"/>
  <c r="M210" i="2" s="1"/>
  <c r="L218" i="2"/>
  <c r="M218" i="2" s="1"/>
  <c r="L226" i="2"/>
  <c r="M226" i="2" s="1"/>
  <c r="L3" i="2"/>
  <c r="M3" i="2" s="1"/>
  <c r="L19" i="2"/>
  <c r="M19" i="2" s="1"/>
  <c r="L35" i="2"/>
  <c r="M35" i="2" s="1"/>
  <c r="L67" i="2"/>
  <c r="M67" i="2" s="1"/>
  <c r="L83" i="2"/>
  <c r="M83" i="2" s="1"/>
  <c r="L107" i="2"/>
  <c r="M107" i="2" s="1"/>
  <c r="L131" i="2"/>
  <c r="M131" i="2" s="1"/>
  <c r="L147" i="2"/>
  <c r="M147" i="2" s="1"/>
  <c r="L171" i="2"/>
  <c r="M171" i="2" s="1"/>
  <c r="L203" i="2"/>
  <c r="M203" i="2" s="1"/>
  <c r="L227" i="2"/>
  <c r="M227" i="2" s="1"/>
  <c r="L37" i="2"/>
  <c r="M37" i="2" s="1"/>
  <c r="L69" i="2"/>
  <c r="M69" i="2" s="1"/>
  <c r="L101" i="2"/>
  <c r="M101" i="2" s="1"/>
  <c r="L51" i="2"/>
  <c r="M51" i="2" s="1"/>
  <c r="L123" i="2"/>
  <c r="M123" i="2" s="1"/>
  <c r="L187" i="2"/>
  <c r="M187" i="2" s="1"/>
  <c r="L13" i="2"/>
  <c r="M13" i="2" s="1"/>
  <c r="L77" i="2"/>
  <c r="M77" i="2" s="1"/>
  <c r="L4" i="2"/>
  <c r="M4" i="2" s="1"/>
  <c r="L12" i="2"/>
  <c r="M12" i="2" s="1"/>
  <c r="L20" i="2"/>
  <c r="M20" i="2" s="1"/>
  <c r="L28" i="2"/>
  <c r="M28" i="2" s="1"/>
  <c r="L36" i="2"/>
  <c r="M36" i="2" s="1"/>
  <c r="L44" i="2"/>
  <c r="M44" i="2" s="1"/>
  <c r="L52" i="2"/>
  <c r="M52" i="2" s="1"/>
  <c r="L60" i="2"/>
  <c r="M60" i="2" s="1"/>
  <c r="L68" i="2"/>
  <c r="M68" i="2" s="1"/>
  <c r="L76" i="2"/>
  <c r="M76" i="2" s="1"/>
  <c r="L84" i="2"/>
  <c r="M84" i="2" s="1"/>
  <c r="L92" i="2"/>
  <c r="M92" i="2" s="1"/>
  <c r="L100" i="2"/>
  <c r="M100" i="2" s="1"/>
  <c r="L108" i="2"/>
  <c r="M108" i="2" s="1"/>
  <c r="L116" i="2"/>
  <c r="M116" i="2" s="1"/>
  <c r="L124" i="2"/>
  <c r="M124" i="2" s="1"/>
  <c r="L132" i="2"/>
  <c r="M132" i="2" s="1"/>
  <c r="L140" i="2"/>
  <c r="M140" i="2" s="1"/>
  <c r="L148" i="2"/>
  <c r="M148" i="2" s="1"/>
  <c r="L156" i="2"/>
  <c r="M156" i="2" s="1"/>
  <c r="L164" i="2"/>
  <c r="M164" i="2" s="1"/>
  <c r="L172" i="2"/>
  <c r="M172" i="2" s="1"/>
  <c r="L180" i="2"/>
  <c r="M180" i="2" s="1"/>
  <c r="L188" i="2"/>
  <c r="M188" i="2" s="1"/>
  <c r="L196" i="2"/>
  <c r="M196" i="2" s="1"/>
  <c r="L204" i="2"/>
  <c r="M204" i="2" s="1"/>
  <c r="L212" i="2"/>
  <c r="M212" i="2" s="1"/>
  <c r="L220" i="2"/>
  <c r="M220" i="2" s="1"/>
  <c r="L45" i="2"/>
  <c r="M45" i="2" s="1"/>
  <c r="L85" i="2"/>
  <c r="M85" i="2" s="1"/>
  <c r="L22" i="2"/>
  <c r="M22" i="2" s="1"/>
  <c r="L54" i="2"/>
  <c r="M54" i="2" s="1"/>
  <c r="L86" i="2"/>
  <c r="M86" i="2" s="1"/>
  <c r="L118" i="2"/>
  <c r="M118" i="2" s="1"/>
  <c r="L141" i="2"/>
  <c r="M141" i="2" s="1"/>
  <c r="L159" i="2"/>
  <c r="M159" i="2" s="1"/>
  <c r="L182" i="2"/>
  <c r="M182" i="2" s="1"/>
  <c r="L205" i="2"/>
  <c r="M205" i="2" s="1"/>
  <c r="L223" i="2"/>
  <c r="M223" i="2" s="1"/>
  <c r="L55" i="2"/>
  <c r="M55" i="2" s="1"/>
  <c r="L87" i="2"/>
  <c r="M87" i="2" s="1"/>
  <c r="L119" i="2"/>
  <c r="M119" i="2" s="1"/>
  <c r="L165" i="2"/>
  <c r="M165" i="2" s="1"/>
  <c r="L183" i="2"/>
  <c r="M183" i="2" s="1"/>
  <c r="L206" i="2"/>
  <c r="M206" i="2" s="1"/>
  <c r="L62" i="2"/>
  <c r="M62" i="2" s="1"/>
  <c r="L94" i="2"/>
  <c r="M94" i="2" s="1"/>
  <c r="L143" i="2"/>
  <c r="M143" i="2" s="1"/>
  <c r="L189" i="2"/>
  <c r="M189" i="2" s="1"/>
  <c r="L95" i="2"/>
  <c r="M95" i="2" s="1"/>
  <c r="L190" i="2"/>
  <c r="M190" i="2" s="1"/>
  <c r="L127" i="2"/>
  <c r="M127" i="2" s="1"/>
  <c r="L214" i="2"/>
  <c r="M214" i="2" s="1"/>
  <c r="L39" i="2"/>
  <c r="M39" i="2" s="1"/>
  <c r="L197" i="2"/>
  <c r="M197" i="2" s="1"/>
  <c r="L46" i="2"/>
  <c r="M46" i="2" s="1"/>
  <c r="L23" i="2"/>
  <c r="M23" i="2" s="1"/>
  <c r="L142" i="2"/>
  <c r="M142" i="2" s="1"/>
  <c r="L30" i="2"/>
  <c r="M30" i="2" s="1"/>
  <c r="L125" i="2"/>
  <c r="M125" i="2" s="1"/>
  <c r="L166" i="2"/>
  <c r="M166" i="2" s="1"/>
  <c r="L207" i="2"/>
  <c r="M207" i="2" s="1"/>
  <c r="L31" i="2"/>
  <c r="M31" i="2" s="1"/>
  <c r="L126" i="2"/>
  <c r="M126" i="2" s="1"/>
  <c r="L213" i="2"/>
  <c r="M213" i="2" s="1"/>
  <c r="L150" i="2"/>
  <c r="M150" i="2" s="1"/>
  <c r="L71" i="2"/>
  <c r="M71" i="2" s="1"/>
  <c r="L215" i="2"/>
  <c r="M215" i="2" s="1"/>
  <c r="L110" i="2"/>
  <c r="M110" i="2" s="1"/>
  <c r="L167" i="2"/>
  <c r="M167" i="2" s="1"/>
  <c r="L102" i="2"/>
  <c r="M102" i="2" s="1"/>
  <c r="L191" i="2"/>
  <c r="M191" i="2" s="1"/>
  <c r="L103" i="2"/>
  <c r="M103" i="2" s="1"/>
  <c r="L174" i="2"/>
  <c r="M174" i="2" s="1"/>
  <c r="L134" i="2"/>
  <c r="M134" i="2" s="1"/>
  <c r="L198" i="2"/>
  <c r="M198" i="2" s="1"/>
  <c r="L63" i="2"/>
  <c r="M63" i="2" s="1"/>
  <c r="L149" i="2"/>
  <c r="M149" i="2" s="1"/>
  <c r="L151" i="2"/>
  <c r="M151" i="2" s="1"/>
  <c r="L78" i="2"/>
  <c r="M78" i="2" s="1"/>
  <c r="L175" i="2"/>
  <c r="M175" i="2" s="1"/>
  <c r="L6" i="2"/>
  <c r="M6" i="2" s="1"/>
  <c r="L38" i="2"/>
  <c r="M38" i="2" s="1"/>
  <c r="L70" i="2"/>
  <c r="M70" i="2" s="1"/>
  <c r="L173" i="2"/>
  <c r="M173" i="2" s="1"/>
  <c r="L7" i="2"/>
  <c r="M7" i="2" s="1"/>
  <c r="L133" i="2"/>
  <c r="M133" i="2" s="1"/>
  <c r="L14" i="2"/>
  <c r="M14" i="2" s="1"/>
  <c r="L221" i="2"/>
  <c r="M221" i="2" s="1"/>
  <c r="L15" i="2"/>
  <c r="M15" i="2" s="1"/>
  <c r="L47" i="2"/>
  <c r="M47" i="2" s="1"/>
  <c r="L79" i="2"/>
  <c r="M79" i="2" s="1"/>
  <c r="L111" i="2"/>
  <c r="M111" i="2" s="1"/>
  <c r="L135" i="2"/>
  <c r="M135" i="2" s="1"/>
  <c r="L158" i="2"/>
  <c r="M158" i="2" s="1"/>
  <c r="L181" i="2"/>
  <c r="M181" i="2" s="1"/>
  <c r="L199" i="2"/>
  <c r="M199" i="2" s="1"/>
  <c r="L222" i="2"/>
  <c r="M222" i="2" s="1"/>
  <c r="L157" i="2"/>
  <c r="M157" i="2" s="1"/>
  <c r="K231" i="2"/>
  <c r="J231" i="2"/>
  <c r="I231" i="2"/>
  <c r="M231" i="2" l="1"/>
  <c r="N2" i="2" l="1"/>
  <c r="N10" i="2"/>
  <c r="O10" i="2" s="1"/>
  <c r="N18" i="2"/>
  <c r="O18" i="2" s="1"/>
  <c r="N26" i="2"/>
  <c r="O26" i="2" s="1"/>
  <c r="N34" i="2"/>
  <c r="O34" i="2" s="1"/>
  <c r="N42" i="2"/>
  <c r="O42" i="2" s="1"/>
  <c r="N50" i="2"/>
  <c r="O50" i="2" s="1"/>
  <c r="N58" i="2"/>
  <c r="O58" i="2" s="1"/>
  <c r="N66" i="2"/>
  <c r="O66" i="2" s="1"/>
  <c r="N74" i="2"/>
  <c r="O74" i="2" s="1"/>
  <c r="N82" i="2"/>
  <c r="O82" i="2" s="1"/>
  <c r="N90" i="2"/>
  <c r="O90" i="2" s="1"/>
  <c r="N98" i="2"/>
  <c r="O98" i="2" s="1"/>
  <c r="N106" i="2"/>
  <c r="O106" i="2" s="1"/>
  <c r="N114" i="2"/>
  <c r="O114" i="2" s="1"/>
  <c r="N122" i="2"/>
  <c r="O122" i="2" s="1"/>
  <c r="N130" i="2"/>
  <c r="O130" i="2" s="1"/>
  <c r="N138" i="2"/>
  <c r="O138" i="2" s="1"/>
  <c r="N146" i="2"/>
  <c r="O146" i="2" s="1"/>
  <c r="N154" i="2"/>
  <c r="O154" i="2" s="1"/>
  <c r="N162" i="2"/>
  <c r="O162" i="2" s="1"/>
  <c r="N170" i="2"/>
  <c r="O170" i="2" s="1"/>
  <c r="N178" i="2"/>
  <c r="O178" i="2" s="1"/>
  <c r="N186" i="2"/>
  <c r="O186" i="2" s="1"/>
  <c r="N194" i="2"/>
  <c r="O194" i="2" s="1"/>
  <c r="N202" i="2"/>
  <c r="O202" i="2" s="1"/>
  <c r="N210" i="2"/>
  <c r="O210" i="2" s="1"/>
  <c r="N218" i="2"/>
  <c r="O218" i="2" s="1"/>
  <c r="N226" i="2"/>
  <c r="O226" i="2" s="1"/>
  <c r="N140" i="2"/>
  <c r="O140" i="2" s="1"/>
  <c r="N172" i="2"/>
  <c r="O172" i="2" s="1"/>
  <c r="N196" i="2"/>
  <c r="O196" i="2" s="1"/>
  <c r="N204" i="2"/>
  <c r="O204" i="2" s="1"/>
  <c r="N3" i="2"/>
  <c r="O3" i="2" s="1"/>
  <c r="N11" i="2"/>
  <c r="O11" i="2" s="1"/>
  <c r="N19" i="2"/>
  <c r="O19" i="2" s="1"/>
  <c r="N27" i="2"/>
  <c r="O27" i="2" s="1"/>
  <c r="N35" i="2"/>
  <c r="O35" i="2" s="1"/>
  <c r="N43" i="2"/>
  <c r="O43" i="2" s="1"/>
  <c r="N51" i="2"/>
  <c r="O51" i="2" s="1"/>
  <c r="N59" i="2"/>
  <c r="O59" i="2" s="1"/>
  <c r="N67" i="2"/>
  <c r="O67" i="2" s="1"/>
  <c r="N75" i="2"/>
  <c r="O75" i="2" s="1"/>
  <c r="N83" i="2"/>
  <c r="O83" i="2" s="1"/>
  <c r="N91" i="2"/>
  <c r="O91" i="2" s="1"/>
  <c r="N99" i="2"/>
  <c r="O99" i="2" s="1"/>
  <c r="N107" i="2"/>
  <c r="O107" i="2" s="1"/>
  <c r="N115" i="2"/>
  <c r="O115" i="2" s="1"/>
  <c r="N123" i="2"/>
  <c r="O123" i="2" s="1"/>
  <c r="N131" i="2"/>
  <c r="O131" i="2" s="1"/>
  <c r="N139" i="2"/>
  <c r="O139" i="2" s="1"/>
  <c r="N147" i="2"/>
  <c r="O147" i="2" s="1"/>
  <c r="N155" i="2"/>
  <c r="O155" i="2" s="1"/>
  <c r="N163" i="2"/>
  <c r="O163" i="2" s="1"/>
  <c r="N171" i="2"/>
  <c r="O171" i="2" s="1"/>
  <c r="N179" i="2"/>
  <c r="O179" i="2" s="1"/>
  <c r="N187" i="2"/>
  <c r="O187" i="2" s="1"/>
  <c r="N195" i="2"/>
  <c r="O195" i="2" s="1"/>
  <c r="N203" i="2"/>
  <c r="O203" i="2" s="1"/>
  <c r="N211" i="2"/>
  <c r="O211" i="2" s="1"/>
  <c r="N219" i="2"/>
  <c r="O219" i="2" s="1"/>
  <c r="N227" i="2"/>
  <c r="O227" i="2" s="1"/>
  <c r="N132" i="2"/>
  <c r="O132" i="2" s="1"/>
  <c r="N164" i="2"/>
  <c r="O164" i="2" s="1"/>
  <c r="N188" i="2"/>
  <c r="O188" i="2" s="1"/>
  <c r="N220" i="2"/>
  <c r="O220" i="2" s="1"/>
  <c r="N189" i="2"/>
  <c r="O189" i="2" s="1"/>
  <c r="N205" i="2"/>
  <c r="O205" i="2" s="1"/>
  <c r="N30" i="2"/>
  <c r="O30" i="2" s="1"/>
  <c r="N102" i="2"/>
  <c r="O102" i="2" s="1"/>
  <c r="N150" i="2"/>
  <c r="O150" i="2" s="1"/>
  <c r="N190" i="2"/>
  <c r="O190" i="2" s="1"/>
  <c r="N183" i="2"/>
  <c r="O183" i="2" s="1"/>
  <c r="N25" i="2"/>
  <c r="O25" i="2" s="1"/>
  <c r="N57" i="2"/>
  <c r="O57" i="2" s="1"/>
  <c r="N65" i="2"/>
  <c r="O65" i="2" s="1"/>
  <c r="N89" i="2"/>
  <c r="O89" i="2" s="1"/>
  <c r="N113" i="2"/>
  <c r="O113" i="2" s="1"/>
  <c r="N145" i="2"/>
  <c r="O145" i="2" s="1"/>
  <c r="N193" i="2"/>
  <c r="O193" i="2" s="1"/>
  <c r="N4" i="2"/>
  <c r="O4" i="2" s="1"/>
  <c r="N12" i="2"/>
  <c r="O12" i="2" s="1"/>
  <c r="N20" i="2"/>
  <c r="O20" i="2" s="1"/>
  <c r="N28" i="2"/>
  <c r="O28" i="2" s="1"/>
  <c r="N36" i="2"/>
  <c r="O36" i="2" s="1"/>
  <c r="N44" i="2"/>
  <c r="O44" i="2" s="1"/>
  <c r="N52" i="2"/>
  <c r="O52" i="2" s="1"/>
  <c r="N60" i="2"/>
  <c r="O60" i="2" s="1"/>
  <c r="N68" i="2"/>
  <c r="O68" i="2" s="1"/>
  <c r="N76" i="2"/>
  <c r="O76" i="2" s="1"/>
  <c r="N84" i="2"/>
  <c r="O84" i="2" s="1"/>
  <c r="N92" i="2"/>
  <c r="O92" i="2" s="1"/>
  <c r="N100" i="2"/>
  <c r="O100" i="2" s="1"/>
  <c r="N108" i="2"/>
  <c r="O108" i="2" s="1"/>
  <c r="N116" i="2"/>
  <c r="O116" i="2" s="1"/>
  <c r="N124" i="2"/>
  <c r="O124" i="2" s="1"/>
  <c r="N148" i="2"/>
  <c r="O148" i="2" s="1"/>
  <c r="N156" i="2"/>
  <c r="O156" i="2" s="1"/>
  <c r="N180" i="2"/>
  <c r="O180" i="2" s="1"/>
  <c r="N212" i="2"/>
  <c r="O212" i="2" s="1"/>
  <c r="N213" i="2"/>
  <c r="O213" i="2" s="1"/>
  <c r="N38" i="2"/>
  <c r="O38" i="2" s="1"/>
  <c r="N94" i="2"/>
  <c r="O94" i="2" s="1"/>
  <c r="N126" i="2"/>
  <c r="O126" i="2" s="1"/>
  <c r="N166" i="2"/>
  <c r="O166" i="2" s="1"/>
  <c r="N182" i="2"/>
  <c r="O182" i="2" s="1"/>
  <c r="N214" i="2"/>
  <c r="O214" i="2" s="1"/>
  <c r="N207" i="2"/>
  <c r="O207" i="2" s="1"/>
  <c r="N200" i="2"/>
  <c r="O200" i="2" s="1"/>
  <c r="N33" i="2"/>
  <c r="O33" i="2" s="1"/>
  <c r="N121" i="2"/>
  <c r="O121" i="2" s="1"/>
  <c r="N185" i="2"/>
  <c r="O185" i="2" s="1"/>
  <c r="N5" i="2"/>
  <c r="O5" i="2" s="1"/>
  <c r="N13" i="2"/>
  <c r="O13" i="2" s="1"/>
  <c r="N21" i="2"/>
  <c r="O21" i="2" s="1"/>
  <c r="N29" i="2"/>
  <c r="O29" i="2" s="1"/>
  <c r="N37" i="2"/>
  <c r="O37" i="2" s="1"/>
  <c r="N45" i="2"/>
  <c r="O45" i="2" s="1"/>
  <c r="N53" i="2"/>
  <c r="O53" i="2" s="1"/>
  <c r="N61" i="2"/>
  <c r="O61" i="2" s="1"/>
  <c r="N69" i="2"/>
  <c r="O69" i="2" s="1"/>
  <c r="N77" i="2"/>
  <c r="O77" i="2" s="1"/>
  <c r="N85" i="2"/>
  <c r="O85" i="2" s="1"/>
  <c r="N93" i="2"/>
  <c r="O93" i="2" s="1"/>
  <c r="N101" i="2"/>
  <c r="O101" i="2" s="1"/>
  <c r="N109" i="2"/>
  <c r="O109" i="2" s="1"/>
  <c r="N117" i="2"/>
  <c r="O117" i="2" s="1"/>
  <c r="N125" i="2"/>
  <c r="O125" i="2" s="1"/>
  <c r="N133" i="2"/>
  <c r="O133" i="2" s="1"/>
  <c r="N141" i="2"/>
  <c r="O141" i="2" s="1"/>
  <c r="N149" i="2"/>
  <c r="O149" i="2" s="1"/>
  <c r="N157" i="2"/>
  <c r="O157" i="2" s="1"/>
  <c r="N165" i="2"/>
  <c r="O165" i="2" s="1"/>
  <c r="N173" i="2"/>
  <c r="O173" i="2" s="1"/>
  <c r="N181" i="2"/>
  <c r="O181" i="2" s="1"/>
  <c r="N197" i="2"/>
  <c r="O197" i="2" s="1"/>
  <c r="N221" i="2"/>
  <c r="O221" i="2" s="1"/>
  <c r="N54" i="2"/>
  <c r="O54" i="2" s="1"/>
  <c r="N86" i="2"/>
  <c r="O86" i="2" s="1"/>
  <c r="N118" i="2"/>
  <c r="O118" i="2" s="1"/>
  <c r="N134" i="2"/>
  <c r="O134" i="2" s="1"/>
  <c r="N158" i="2"/>
  <c r="O158" i="2" s="1"/>
  <c r="N198" i="2"/>
  <c r="O198" i="2" s="1"/>
  <c r="N222" i="2"/>
  <c r="O222" i="2" s="1"/>
  <c r="N175" i="2"/>
  <c r="O175" i="2" s="1"/>
  <c r="N9" i="2"/>
  <c r="O9" i="2" s="1"/>
  <c r="N81" i="2"/>
  <c r="O81" i="2" s="1"/>
  <c r="N137" i="2"/>
  <c r="O137" i="2" s="1"/>
  <c r="N177" i="2"/>
  <c r="O177" i="2" s="1"/>
  <c r="N6" i="2"/>
  <c r="O6" i="2" s="1"/>
  <c r="N14" i="2"/>
  <c r="O14" i="2" s="1"/>
  <c r="N22" i="2"/>
  <c r="O22" i="2" s="1"/>
  <c r="N46" i="2"/>
  <c r="O46" i="2" s="1"/>
  <c r="N62" i="2"/>
  <c r="O62" i="2" s="1"/>
  <c r="N70" i="2"/>
  <c r="O70" i="2" s="1"/>
  <c r="N78" i="2"/>
  <c r="O78" i="2" s="1"/>
  <c r="N110" i="2"/>
  <c r="O110" i="2" s="1"/>
  <c r="N142" i="2"/>
  <c r="O142" i="2" s="1"/>
  <c r="N174" i="2"/>
  <c r="O174" i="2" s="1"/>
  <c r="N206" i="2"/>
  <c r="O206" i="2" s="1"/>
  <c r="N199" i="2"/>
  <c r="O199" i="2" s="1"/>
  <c r="N223" i="2"/>
  <c r="O223" i="2" s="1"/>
  <c r="N208" i="2"/>
  <c r="O208" i="2" s="1"/>
  <c r="N17" i="2"/>
  <c r="O17" i="2" s="1"/>
  <c r="N73" i="2"/>
  <c r="O73" i="2" s="1"/>
  <c r="N129" i="2"/>
  <c r="O129" i="2" s="1"/>
  <c r="N169" i="2"/>
  <c r="O169" i="2" s="1"/>
  <c r="N217" i="2"/>
  <c r="O217" i="2" s="1"/>
  <c r="N7" i="2"/>
  <c r="O7" i="2" s="1"/>
  <c r="N15" i="2"/>
  <c r="O15" i="2" s="1"/>
  <c r="N23" i="2"/>
  <c r="O23" i="2" s="1"/>
  <c r="N31" i="2"/>
  <c r="O31" i="2" s="1"/>
  <c r="N39" i="2"/>
  <c r="O39" i="2" s="1"/>
  <c r="N47" i="2"/>
  <c r="O47" i="2" s="1"/>
  <c r="N55" i="2"/>
  <c r="O55" i="2" s="1"/>
  <c r="N63" i="2"/>
  <c r="O63" i="2" s="1"/>
  <c r="N71" i="2"/>
  <c r="O71" i="2" s="1"/>
  <c r="N79" i="2"/>
  <c r="O79" i="2" s="1"/>
  <c r="N87" i="2"/>
  <c r="O87" i="2" s="1"/>
  <c r="N95" i="2"/>
  <c r="O95" i="2" s="1"/>
  <c r="N103" i="2"/>
  <c r="O103" i="2" s="1"/>
  <c r="N111" i="2"/>
  <c r="O111" i="2" s="1"/>
  <c r="N119" i="2"/>
  <c r="O119" i="2" s="1"/>
  <c r="N127" i="2"/>
  <c r="O127" i="2" s="1"/>
  <c r="N135" i="2"/>
  <c r="O135" i="2" s="1"/>
  <c r="N143" i="2"/>
  <c r="O143" i="2" s="1"/>
  <c r="N151" i="2"/>
  <c r="O151" i="2" s="1"/>
  <c r="N159" i="2"/>
  <c r="O159" i="2" s="1"/>
  <c r="N167" i="2"/>
  <c r="O167" i="2" s="1"/>
  <c r="N191" i="2"/>
  <c r="O191" i="2" s="1"/>
  <c r="N215" i="2"/>
  <c r="O215" i="2" s="1"/>
  <c r="N216" i="2"/>
  <c r="O216" i="2" s="1"/>
  <c r="N41" i="2"/>
  <c r="O41" i="2" s="1"/>
  <c r="N105" i="2"/>
  <c r="O105" i="2" s="1"/>
  <c r="N161" i="2"/>
  <c r="O161" i="2" s="1"/>
  <c r="N201" i="2"/>
  <c r="O201" i="2" s="1"/>
  <c r="N8" i="2"/>
  <c r="O8" i="2" s="1"/>
  <c r="N16" i="2"/>
  <c r="O16" i="2" s="1"/>
  <c r="N24" i="2"/>
  <c r="O24" i="2" s="1"/>
  <c r="N32" i="2"/>
  <c r="O32" i="2" s="1"/>
  <c r="N40" i="2"/>
  <c r="O40" i="2" s="1"/>
  <c r="N48" i="2"/>
  <c r="O48" i="2" s="1"/>
  <c r="N56" i="2"/>
  <c r="O56" i="2" s="1"/>
  <c r="N64" i="2"/>
  <c r="O64" i="2" s="1"/>
  <c r="N72" i="2"/>
  <c r="O72" i="2" s="1"/>
  <c r="N80" i="2"/>
  <c r="O80" i="2" s="1"/>
  <c r="N88" i="2"/>
  <c r="O88" i="2" s="1"/>
  <c r="N96" i="2"/>
  <c r="O96" i="2" s="1"/>
  <c r="N104" i="2"/>
  <c r="O104" i="2" s="1"/>
  <c r="N112" i="2"/>
  <c r="O112" i="2" s="1"/>
  <c r="N120" i="2"/>
  <c r="O120" i="2" s="1"/>
  <c r="N128" i="2"/>
  <c r="O128" i="2" s="1"/>
  <c r="N136" i="2"/>
  <c r="O136" i="2" s="1"/>
  <c r="N144" i="2"/>
  <c r="O144" i="2" s="1"/>
  <c r="N152" i="2"/>
  <c r="O152" i="2" s="1"/>
  <c r="N160" i="2"/>
  <c r="O160" i="2" s="1"/>
  <c r="N168" i="2"/>
  <c r="O168" i="2" s="1"/>
  <c r="N176" i="2"/>
  <c r="O176" i="2" s="1"/>
  <c r="N184" i="2"/>
  <c r="O184" i="2" s="1"/>
  <c r="N192" i="2"/>
  <c r="O192" i="2" s="1"/>
  <c r="N224" i="2"/>
  <c r="O224" i="2" s="1"/>
  <c r="N49" i="2"/>
  <c r="O49" i="2" s="1"/>
  <c r="N97" i="2"/>
  <c r="O97" i="2" s="1"/>
  <c r="N153" i="2"/>
  <c r="O153" i="2" s="1"/>
  <c r="N209" i="2"/>
  <c r="O209" i="2" s="1"/>
  <c r="N225" i="2"/>
  <c r="O225" i="2" s="1"/>
  <c r="O2" i="2" l="1"/>
  <c r="O231" i="2" s="1"/>
  <c r="N231" i="2"/>
</calcChain>
</file>

<file path=xl/sharedStrings.xml><?xml version="1.0" encoding="utf-8"?>
<sst xmlns="http://schemas.openxmlformats.org/spreadsheetml/2006/main" count="759" uniqueCount="64">
  <si>
    <t>Dpto 1250</t>
  </si>
  <si>
    <t>Flat</t>
  </si>
  <si>
    <t>Ingreso, sala comedor, cocina, lavanderia, hall, dormitorio 1, baño común y dormitorio principal con baño.</t>
  </si>
  <si>
    <t>Dpto 1200</t>
  </si>
  <si>
    <t>Dúplex</t>
  </si>
  <si>
    <t>Dpto 1150</t>
  </si>
  <si>
    <t>Tríplex</t>
  </si>
  <si>
    <t>Dpto 1100</t>
  </si>
  <si>
    <t>Dpto 1050</t>
  </si>
  <si>
    <t>Dpto 1000</t>
  </si>
  <si>
    <t>Dpto 950</t>
  </si>
  <si>
    <t>Dpto 900</t>
  </si>
  <si>
    <t>Dpto 850</t>
  </si>
  <si>
    <t>Estac 32k</t>
  </si>
  <si>
    <t>Techado</t>
  </si>
  <si>
    <t>Estacionamiento</t>
  </si>
  <si>
    <t>Estac 30k</t>
  </si>
  <si>
    <t>Estac 28k</t>
  </si>
  <si>
    <t>Estac 25k</t>
  </si>
  <si>
    <t>Sin Techar</t>
  </si>
  <si>
    <t>Dep</t>
  </si>
  <si>
    <t>-</t>
  </si>
  <si>
    <t>Depósito</t>
  </si>
  <si>
    <t>Tipo</t>
  </si>
  <si>
    <t>Clase</t>
  </si>
  <si>
    <t>Descripción</t>
  </si>
  <si>
    <t>VUT (USD)</t>
  </si>
  <si>
    <t>VRC (USD)</t>
  </si>
  <si>
    <t>VUE (USD)</t>
  </si>
  <si>
    <t>TC</t>
  </si>
  <si>
    <t>Soles</t>
  </si>
  <si>
    <t>13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</si>
  <si>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</si>
  <si>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</si>
  <si>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</si>
  <si>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</si>
  <si>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</si>
  <si>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</si>
  <si>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</si>
  <si>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</si>
  <si>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</si>
  <si>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</si>
  <si>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</si>
  <si>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Departamento</t>
  </si>
  <si>
    <t>Valor de Venta</t>
  </si>
  <si>
    <t>Moneda</t>
  </si>
  <si>
    <t>Área techada (m²)</t>
  </si>
  <si>
    <t>Área ocupada (m²)</t>
  </si>
  <si>
    <t xml:space="preserve">Nivel </t>
  </si>
  <si>
    <t>No</t>
  </si>
  <si>
    <t>Unidad Inmobiliaria</t>
  </si>
  <si>
    <t>Terreno</t>
  </si>
  <si>
    <t>del archivo de formato del informe</t>
  </si>
  <si>
    <t>Total</t>
  </si>
  <si>
    <t>Área Común total</t>
  </si>
  <si>
    <t>TIPO</t>
  </si>
  <si>
    <t>Terreno 1 (Con área Común)</t>
  </si>
  <si>
    <t>Incidencia
ocupada (sin área común)</t>
  </si>
  <si>
    <t>Incidencia
ocupada (con área común)</t>
  </si>
  <si>
    <t>Sin común</t>
  </si>
  <si>
    <t>Terreno FINAL</t>
  </si>
  <si>
    <t>Terreno 2 (sobre área Común)</t>
  </si>
  <si>
    <t>Incidencia terreno final</t>
  </si>
  <si>
    <t>Árrea Común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</si>
</sst>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64" fontId="2" fillId="0" borderId="0" xfId="1" applyFont="1"/>
    <xf numFmtId="0" fontId="0" fillId="0" borderId="0" xfId="0" applyFill="1"/>
    <xf numFmtId="0" fontId="2" fillId="0" borderId="0" xfId="0" applyFont="1" applyFill="1" applyAlignment="1">
      <alignment horizontal="right"/>
    </xf>
    <xf numFmtId="0" fontId="2" fillId="0" borderId="0" xfId="0" applyFont="1" applyFill="1"/>
    <xf numFmtId="164" fontId="2" fillId="0" borderId="0" xfId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2" fillId="0" borderId="0" xfId="0" applyFont="1" applyAlignment="1">
      <alignment vertical="top"/>
    </xf>
    <xf numFmtId="164" fontId="2" fillId="0" borderId="5" xfId="1" applyFont="1" applyBorder="1" applyAlignment="1">
      <alignment horizontal="center" vertical="top"/>
    </xf>
    <xf numFmtId="164" fontId="2" fillId="0" borderId="5" xfId="1" applyFont="1" applyBorder="1" applyAlignment="1">
      <alignment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164" fontId="2" fillId="0" borderId="5" xfId="1" applyFont="1" applyFill="1" applyBorder="1" applyAlignment="1">
      <alignment horizontal="center" vertical="top"/>
    </xf>
    <xf numFmtId="164" fontId="2" fillId="0" borderId="5" xfId="1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164" fontId="2" fillId="0" borderId="2" xfId="1" applyFont="1" applyBorder="1" applyAlignment="1">
      <alignment vertical="top"/>
    </xf>
    <xf numFmtId="0" fontId="0" fillId="0" borderId="0" xfId="0" applyFill="1" applyAlignment="1">
      <alignment horizontal="center"/>
    </xf>
    <xf numFmtId="0" fontId="2" fillId="0" borderId="0" xfId="0" applyFont="1" applyFill="1" applyBorder="1"/>
    <xf numFmtId="0" fontId="2" fillId="4" borderId="0" xfId="0" applyFont="1" applyFill="1"/>
    <xf numFmtId="0" fontId="5" fillId="0" borderId="0" xfId="0" applyFont="1" applyAlignment="1">
      <alignment vertical="center" wrapText="1"/>
    </xf>
    <xf numFmtId="4" fontId="5" fillId="0" borderId="0" xfId="0" applyNumberFormat="1" applyFont="1" applyAlignment="1">
      <alignment vertical="center" wrapText="1"/>
    </xf>
    <xf numFmtId="164" fontId="2" fillId="4" borderId="0" xfId="1" applyFont="1" applyFill="1"/>
    <xf numFmtId="0" fontId="2" fillId="4" borderId="0" xfId="0" applyFont="1" applyFill="1" applyAlignment="1">
      <alignment horizontal="right"/>
    </xf>
    <xf numFmtId="10" fontId="5" fillId="4" borderId="8" xfId="4" applyNumberFormat="1" applyFont="1" applyFill="1" applyBorder="1" applyAlignment="1">
      <alignment horizontal="center" vertical="center" wrapText="1"/>
    </xf>
    <xf numFmtId="10" fontId="2" fillId="4" borderId="0" xfId="4" applyNumberFormat="1" applyFont="1" applyFill="1" applyAlignment="1">
      <alignment vertical="top"/>
    </xf>
    <xf numFmtId="10" fontId="2" fillId="4" borderId="0" xfId="4" applyNumberFormat="1" applyFont="1" applyFill="1"/>
    <xf numFmtId="0" fontId="5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164" fontId="5" fillId="4" borderId="8" xfId="1" applyFont="1" applyFill="1" applyBorder="1" applyAlignment="1">
      <alignment horizontal="center" vertical="center" wrapText="1"/>
    </xf>
    <xf numFmtId="164" fontId="2" fillId="4" borderId="0" xfId="1" applyFont="1" applyFill="1" applyAlignment="1">
      <alignment vertical="top"/>
    </xf>
    <xf numFmtId="43" fontId="2" fillId="0" borderId="0" xfId="0" applyNumberFormat="1" applyFont="1"/>
    <xf numFmtId="164" fontId="5" fillId="5" borderId="8" xfId="1" applyFont="1" applyFill="1" applyBorder="1" applyAlignment="1">
      <alignment horizontal="center" vertical="center"/>
    </xf>
    <xf numFmtId="164" fontId="2" fillId="5" borderId="0" xfId="1" applyFont="1" applyFill="1" applyAlignment="1">
      <alignment vertical="top"/>
    </xf>
    <xf numFmtId="164" fontId="5" fillId="5" borderId="8" xfId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164" fontId="2" fillId="6" borderId="0" xfId="1" applyFont="1" applyFill="1" applyBorder="1"/>
    <xf numFmtId="0" fontId="0" fillId="6" borderId="0" xfId="0" applyFill="1"/>
  </cellXfs>
  <cellStyles count="5">
    <cellStyle name="Comma" xfId="1" builtinId="3"/>
    <cellStyle name="Normal" xfId="0" builtinId="0"/>
    <cellStyle name="Normal 2" xfId="3" xr:uid="{4C3D3185-96A3-4105-AA72-6C793C5602E1}"/>
    <cellStyle name="Normal 3" xfId="2" xr:uid="{B9A8C659-AB9F-4222-A313-7CDCA0953138}"/>
    <cellStyle name="Percent" xfId="4" builtinId="5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fill>
        <patternFill patternType="solid">
          <fgColor indexed="64"/>
          <bgColor rgb="FF0070C0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4" formatCode="0.00%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35B42C-B472-4892-8EBE-2818E7E0AF8B}" name="Tabla2" displayName="Tabla2" ref="A1:O227" totalsRowShown="0" headerRowDxfId="28" dataDxfId="26" headerRowBorderDxfId="27" tableBorderDxfId="25" totalsRowBorderDxfId="24">
  <autoFilter ref="A1:O227" xr:uid="{36C01A9C-A178-408B-9021-6991395C3395}"/>
  <tableColumns count="15">
    <tableColumn id="1" xr3:uid="{C783B5CA-E41B-4BBD-978F-562B3E7DEAF5}" name="Unidad Inmobiliaria" dataDxfId="23"/>
    <tableColumn id="2" xr3:uid="{D5EB5012-98A4-4A64-BD8A-4859123D74EF}" name="No" dataDxfId="22"/>
    <tableColumn id="3" xr3:uid="{2C0D4D75-8D21-4F34-BC34-DBBE38B47312}" name="Nivel " dataDxfId="21"/>
    <tableColumn id="7" xr3:uid="{B43B1D6B-21C9-46D1-A21B-CD950B42F439}" name="Área ocupada (m²)" dataDxfId="20"/>
    <tableColumn id="8" xr3:uid="{4EAE3F82-F7AE-4B89-A0D7-D9937D4C70A0}" name="Área techada (m²)" dataDxfId="19"/>
    <tableColumn id="10" xr3:uid="{FBEDC0DD-1B9D-4395-AE74-F09D74584AE1}" name="Moneda" dataDxfId="18"/>
    <tableColumn id="11" xr3:uid="{103DB6D5-DEA1-4A5D-8644-F5BC4F60FEAC}" name="Valor de Venta" dataDxfId="17" dataCellStyle="Comma"/>
    <tableColumn id="4" xr3:uid="{400E5EF2-8B2C-44C4-8DE6-C76087A4DE50}" name="TIPO" dataDxfId="16"/>
    <tableColumn id="5" xr3:uid="{8600A96A-7192-40C6-A318-15D8AF77BA58}" name="Incidencia_x000a_ocupada (con área común)" dataDxfId="15" dataCellStyle="Percent">
      <calculatedColumnFormula>+Tabla2[[#This Row],[Área ocupada (m²)]]/$D$231</calculatedColumnFormula>
    </tableColumn>
    <tableColumn id="6" xr3:uid="{91729EA0-6A9C-4E4E-BA63-8675D611F76B}" name="Terreno 1 (Con área Común)" dataDxfId="14" dataCellStyle="Comma">
      <calculatedColumnFormula>+Tabla2[[#This Row],[Incidencia
ocupada (con área común)]]*$Q$1</calculatedColumnFormula>
    </tableColumn>
    <tableColumn id="9" xr3:uid="{ECCBE777-73A2-43A5-BB16-FED591DFD3CA}" name="Incidencia_x000a_ocupada (sin área común)" dataDxfId="13" dataCellStyle="Percent">
      <calculatedColumnFormula>+Tabla2[[#This Row],[Área ocupada (m²)]]/$D$229</calculatedColumnFormula>
    </tableColumn>
    <tableColumn id="12" xr3:uid="{79B76A57-5EE2-40D3-BBBB-C12D0C53562C}" name="Terreno 2 (sobre área Común)" dataDxfId="12" dataCellStyle="Comma">
      <calculatedColumnFormula>+Tabla2[[#This Row],[Incidencia
ocupada (sin área común)]]*$J$230</calculatedColumnFormula>
    </tableColumn>
    <tableColumn id="13" xr3:uid="{7D3640A9-814E-4498-9033-5242AF974D77}" name="Terreno FINAL" dataDxfId="11">
      <calculatedColumnFormula>+Tabla2[[#This Row],[Terreno 2 (sobre área Común)]]+Tabla2[[#This Row],[Terreno 1 (Con área Común)]]</calculatedColumnFormula>
    </tableColumn>
    <tableColumn id="14" xr3:uid="{55FDF3E2-1651-420B-BF3E-15D970454AB5}" name="Incidencia terreno final" dataDxfId="10" dataCellStyle="Percent">
      <calculatedColumnFormula>+Tabla2[[#This Row],[Terreno FINAL]]/$M$231</calculatedColumnFormula>
    </tableColumn>
    <tableColumn id="15" xr3:uid="{DF1AA2E6-A04B-4305-90C0-2DBABA6A0E69}" name="Árrea Común Final" dataDxfId="9">
      <calculatedColumnFormula>+Tabla2[[#This Row],[Incidencia terreno final]]*$D$230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E9A051-323A-438E-BAEB-B194F78E3282}" name="Table1" displayName="Table1" ref="A1:G15" totalsRowShown="0" headerRowDxfId="8" dataDxfId="7" dataCellStyle="Comma">
  <autoFilter ref="A1:G15" xr:uid="{20969F49-1CF6-4B2C-8F8B-FE625B691888}"/>
  <tableColumns count="7">
    <tableColumn id="1" xr3:uid="{D610D179-D34B-4C4C-9E2D-55D10DF5E7B3}" name="VUT (USD)" dataDxfId="6"/>
    <tableColumn id="2" xr3:uid="{8C6262F8-CC19-4BAF-AFCA-D5033551070D}" name="VRC (USD)" dataDxfId="5" dataCellStyle="Comma"/>
    <tableColumn id="7" xr3:uid="{9161E114-3522-4E4E-8E8E-17B9CA835EA0}" name="TC" dataDxfId="4" dataCellStyle="Comma"/>
    <tableColumn id="3" xr3:uid="{B2422633-4ED4-4F72-AF30-45A3977557AB}" name="Clase" dataDxfId="3"/>
    <tableColumn id="4" xr3:uid="{9C6B258E-A993-41D7-9457-C50A84A64D6A}" name="VUE (USD)" dataDxfId="2" dataCellStyle="Comma"/>
    <tableColumn id="5" xr3:uid="{E7AA851D-5065-457E-9CD5-F15E95580838}" name="Tipo" dataDxfId="1" dataCellStyle="Comma"/>
    <tableColumn id="6" xr3:uid="{B7B9C81D-4907-4630-89CB-7B434221FB9B}" name="Descripción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BBE4-CE7D-4373-A52C-7577A889AF15}">
  <sheetPr>
    <pageSetUpPr fitToPage="1"/>
  </sheetPr>
  <dimension ref="A1:R231"/>
  <sheetViews>
    <sheetView tabSelected="1" view="pageBreakPreview" zoomScaleNormal="100" zoomScaleSheetLayoutView="100" workbookViewId="0">
      <pane ySplit="1" topLeftCell="A206" activePane="bottomLeft" state="frozen"/>
      <selection pane="bottomLeft" activeCell="H227" sqref="H227"/>
    </sheetView>
  </sheetViews>
  <sheetFormatPr defaultColWidth="10.5703125" defaultRowHeight="15" customHeight="1" x14ac:dyDescent="0.2"/>
  <cols>
    <col min="1" max="1" width="26.42578125" style="9" bestFit="1" customWidth="1"/>
    <col min="2" max="2" width="8.5703125" style="1" bestFit="1" customWidth="1"/>
    <col min="3" max="3" width="11.5703125" style="1" bestFit="1" customWidth="1"/>
    <col min="4" max="4" width="14.7109375" style="1" bestFit="1" customWidth="1"/>
    <col min="5" max="5" width="14.28515625" style="1" bestFit="1" customWidth="1"/>
    <col min="6" max="6" width="14" style="8" bestFit="1" customWidth="1"/>
    <col min="7" max="7" width="21.28515625" style="1" bestFit="1" customWidth="1"/>
    <col min="8" max="8" width="12" style="5" bestFit="1" customWidth="1"/>
    <col min="9" max="9" width="16.5703125" style="37" bestFit="1" customWidth="1"/>
    <col min="10" max="10" width="16.28515625" style="33" bestFit="1" customWidth="1"/>
    <col min="11" max="11" width="16.28515625" style="37" customWidth="1"/>
    <col min="12" max="13" width="16.28515625" style="33" customWidth="1"/>
    <col min="14" max="14" width="16.28515625" style="37" customWidth="1"/>
    <col min="15" max="15" width="16.28515625" style="33" customWidth="1"/>
    <col min="16" max="16" width="14.85546875" style="1" customWidth="1"/>
    <col min="17" max="17" width="11.7109375" style="1" bestFit="1" customWidth="1"/>
    <col min="18" max="16384" width="10.5703125" style="1"/>
  </cols>
  <sheetData>
    <row r="1" spans="1:18" s="23" customFormat="1" ht="49.5" customHeight="1" x14ac:dyDescent="0.25">
      <c r="A1" s="26" t="s">
        <v>50</v>
      </c>
      <c r="B1" s="25" t="s">
        <v>49</v>
      </c>
      <c r="C1" s="25" t="s">
        <v>48</v>
      </c>
      <c r="D1" s="24" t="s">
        <v>47</v>
      </c>
      <c r="E1" s="24" t="s">
        <v>46</v>
      </c>
      <c r="F1" s="24" t="s">
        <v>45</v>
      </c>
      <c r="G1" s="24" t="s">
        <v>44</v>
      </c>
      <c r="H1" s="38" t="s">
        <v>55</v>
      </c>
      <c r="I1" s="35" t="s">
        <v>58</v>
      </c>
      <c r="J1" s="41" t="s">
        <v>56</v>
      </c>
      <c r="K1" s="35" t="s">
        <v>57</v>
      </c>
      <c r="L1" s="41" t="s">
        <v>61</v>
      </c>
      <c r="M1" s="46" t="s">
        <v>60</v>
      </c>
      <c r="N1" s="35" t="s">
        <v>62</v>
      </c>
      <c r="O1" s="44" t="s">
        <v>63</v>
      </c>
      <c r="P1" s="31" t="s">
        <v>51</v>
      </c>
      <c r="Q1" s="32">
        <v>600</v>
      </c>
      <c r="R1" s="23" t="s">
        <v>52</v>
      </c>
    </row>
    <row r="2" spans="1:18" s="16" customFormat="1" ht="15" customHeight="1" x14ac:dyDescent="0.25">
      <c r="A2" s="20" t="s">
        <v>43</v>
      </c>
      <c r="B2" s="19">
        <v>101</v>
      </c>
      <c r="C2" s="14">
        <v>1</v>
      </c>
      <c r="D2" s="22">
        <v>62.5</v>
      </c>
      <c r="E2" s="22">
        <v>62.5</v>
      </c>
      <c r="F2" s="21" t="s">
        <v>30</v>
      </c>
      <c r="G2" s="18">
        <v>233200</v>
      </c>
      <c r="H2" s="39" t="s">
        <v>5</v>
      </c>
      <c r="I2" s="36">
        <f>+Tabla2[[#This Row],[Área ocupada (m²)]]/$D$231</f>
        <v>4.1378588930532307E-3</v>
      </c>
      <c r="J2" s="42">
        <f>+Tabla2[[#This Row],[Incidencia
ocupada (con área común)]]*$Q$1</f>
        <v>2.4827153358319385</v>
      </c>
      <c r="K2" s="36">
        <f>+Tabla2[[#This Row],[Área ocupada (m²)]]/$D$229</f>
        <v>5.6283843475081578E-3</v>
      </c>
      <c r="L2" s="42">
        <f>+Tabla2[[#This Row],[Incidencia
ocupada (sin área común)]]*$J$230</f>
        <v>0.8943152726729563</v>
      </c>
      <c r="M2" s="45">
        <f>+Tabla2[[#This Row],[Terreno 2 (sobre área Común)]]+Tabla2[[#This Row],[Terreno 1 (Con área Común)]]</f>
        <v>3.3770306085048949</v>
      </c>
      <c r="N2" s="36">
        <f>+Tabla2[[#This Row],[Terreno FINAL]]/$M$231</f>
        <v>5.6283843475081318E-3</v>
      </c>
      <c r="O2" s="45">
        <f>+Tabla2[[#This Row],[Incidencia terreno final]]*$D$230</f>
        <v>22.513537390032528</v>
      </c>
    </row>
    <row r="3" spans="1:18" s="16" customFormat="1" ht="15" customHeight="1" x14ac:dyDescent="0.25">
      <c r="A3" s="20" t="s">
        <v>43</v>
      </c>
      <c r="B3" s="14">
        <v>102</v>
      </c>
      <c r="C3" s="14">
        <v>1</v>
      </c>
      <c r="D3" s="18">
        <v>62.5</v>
      </c>
      <c r="E3" s="18">
        <v>62.5</v>
      </c>
      <c r="F3" s="17" t="s">
        <v>30</v>
      </c>
      <c r="G3" s="18">
        <v>233200</v>
      </c>
      <c r="H3" s="39" t="s">
        <v>5</v>
      </c>
      <c r="I3" s="36">
        <f>+Tabla2[[#This Row],[Área ocupada (m²)]]/$D$231</f>
        <v>4.1378588930532307E-3</v>
      </c>
      <c r="J3" s="42">
        <f>+Tabla2[[#This Row],[Incidencia
ocupada (con área común)]]*$Q$1</f>
        <v>2.4827153358319385</v>
      </c>
      <c r="K3" s="36">
        <f>+Tabla2[[#This Row],[Área ocupada (m²)]]/$D$229</f>
        <v>5.6283843475081578E-3</v>
      </c>
      <c r="L3" s="42">
        <f>+Tabla2[[#This Row],[Incidencia
ocupada (sin área común)]]*$J$230</f>
        <v>0.8943152726729563</v>
      </c>
      <c r="M3" s="45">
        <f>+Tabla2[[#This Row],[Terreno 2 (sobre área Común)]]+Tabla2[[#This Row],[Terreno 1 (Con área Común)]]</f>
        <v>3.3770306085048949</v>
      </c>
      <c r="N3" s="36">
        <f>+Tabla2[[#This Row],[Terreno FINAL]]/$M$231</f>
        <v>5.6283843475081318E-3</v>
      </c>
      <c r="O3" s="45">
        <f>+Tabla2[[#This Row],[Incidencia terreno final]]*$D$230</f>
        <v>22.513537390032528</v>
      </c>
    </row>
    <row r="4" spans="1:18" s="16" customFormat="1" ht="12.75" x14ac:dyDescent="0.25">
      <c r="A4" s="20" t="s">
        <v>43</v>
      </c>
      <c r="B4" s="19">
        <v>103</v>
      </c>
      <c r="C4" s="14">
        <v>1</v>
      </c>
      <c r="D4" s="18">
        <v>62.5</v>
      </c>
      <c r="E4" s="18">
        <v>62.5</v>
      </c>
      <c r="F4" s="17" t="s">
        <v>30</v>
      </c>
      <c r="G4" s="18">
        <v>227200</v>
      </c>
      <c r="H4" s="39" t="s">
        <v>5</v>
      </c>
      <c r="I4" s="36">
        <f>+Tabla2[[#This Row],[Área ocupada (m²)]]/$D$231</f>
        <v>4.1378588930532307E-3</v>
      </c>
      <c r="J4" s="42">
        <f>+Tabla2[[#This Row],[Incidencia
ocupada (con área común)]]*$Q$1</f>
        <v>2.4827153358319385</v>
      </c>
      <c r="K4" s="36">
        <f>+Tabla2[[#This Row],[Área ocupada (m²)]]/$D$229</f>
        <v>5.6283843475081578E-3</v>
      </c>
      <c r="L4" s="42">
        <f>+Tabla2[[#This Row],[Incidencia
ocupada (sin área común)]]*$J$230</f>
        <v>0.8943152726729563</v>
      </c>
      <c r="M4" s="45">
        <f>+Tabla2[[#This Row],[Terreno 2 (sobre área Común)]]+Tabla2[[#This Row],[Terreno 1 (Con área Común)]]</f>
        <v>3.3770306085048949</v>
      </c>
      <c r="N4" s="36">
        <f>+Tabla2[[#This Row],[Terreno FINAL]]/$M$231</f>
        <v>5.6283843475081318E-3</v>
      </c>
      <c r="O4" s="45">
        <f>+Tabla2[[#This Row],[Incidencia terreno final]]*$D$230</f>
        <v>22.513537390032528</v>
      </c>
    </row>
    <row r="5" spans="1:18" s="16" customFormat="1" ht="12.75" x14ac:dyDescent="0.25">
      <c r="A5" s="20" t="s">
        <v>43</v>
      </c>
      <c r="B5" s="19">
        <v>104</v>
      </c>
      <c r="C5" s="14">
        <v>1</v>
      </c>
      <c r="D5" s="18">
        <v>62.9</v>
      </c>
      <c r="E5" s="18">
        <v>62.9</v>
      </c>
      <c r="F5" s="17" t="s">
        <v>30</v>
      </c>
      <c r="G5" s="18">
        <v>237800</v>
      </c>
      <c r="H5" s="39" t="s">
        <v>3</v>
      </c>
      <c r="I5" s="36">
        <f>+Tabla2[[#This Row],[Área ocupada (m²)]]/$D$231</f>
        <v>4.164341189968771E-3</v>
      </c>
      <c r="J5" s="42">
        <f>+Tabla2[[#This Row],[Incidencia
ocupada (con área común)]]*$Q$1</f>
        <v>2.4986047139812624</v>
      </c>
      <c r="K5" s="36">
        <f>+Tabla2[[#This Row],[Área ocupada (m²)]]/$D$229</f>
        <v>5.6644060073322098E-3</v>
      </c>
      <c r="L5" s="42">
        <f>+Tabla2[[#This Row],[Incidencia
ocupada (sin área común)]]*$J$230</f>
        <v>0.90003889041806318</v>
      </c>
      <c r="M5" s="45">
        <f>+Tabla2[[#This Row],[Terreno 2 (sobre área Común)]]+Tabla2[[#This Row],[Terreno 1 (Con área Común)]]</f>
        <v>3.3986436043993256</v>
      </c>
      <c r="N5" s="36">
        <f>+Tabla2[[#This Row],[Terreno FINAL]]/$M$231</f>
        <v>5.664406007332182E-3</v>
      </c>
      <c r="O5" s="45">
        <f>+Tabla2[[#This Row],[Incidencia terreno final]]*$D$230</f>
        <v>22.65762402932873</v>
      </c>
    </row>
    <row r="6" spans="1:18" s="16" customFormat="1" ht="12.75" x14ac:dyDescent="0.25">
      <c r="A6" s="20" t="s">
        <v>43</v>
      </c>
      <c r="B6" s="19">
        <v>105</v>
      </c>
      <c r="C6" s="14">
        <v>1</v>
      </c>
      <c r="D6" s="18">
        <v>62.9</v>
      </c>
      <c r="E6" s="18">
        <v>62.9</v>
      </c>
      <c r="F6" s="17" t="s">
        <v>30</v>
      </c>
      <c r="G6" s="18">
        <v>237800</v>
      </c>
      <c r="H6" s="39" t="s">
        <v>3</v>
      </c>
      <c r="I6" s="36">
        <f>+Tabla2[[#This Row],[Área ocupada (m²)]]/$D$231</f>
        <v>4.164341189968771E-3</v>
      </c>
      <c r="J6" s="42">
        <f>+Tabla2[[#This Row],[Incidencia
ocupada (con área común)]]*$Q$1</f>
        <v>2.4986047139812624</v>
      </c>
      <c r="K6" s="36">
        <f>+Tabla2[[#This Row],[Área ocupada (m²)]]/$D$229</f>
        <v>5.6644060073322098E-3</v>
      </c>
      <c r="L6" s="42">
        <f>+Tabla2[[#This Row],[Incidencia
ocupada (sin área común)]]*$J$230</f>
        <v>0.90003889041806318</v>
      </c>
      <c r="M6" s="45">
        <f>+Tabla2[[#This Row],[Terreno 2 (sobre área Común)]]+Tabla2[[#This Row],[Terreno 1 (Con área Común)]]</f>
        <v>3.3986436043993256</v>
      </c>
      <c r="N6" s="36">
        <f>+Tabla2[[#This Row],[Terreno FINAL]]/$M$231</f>
        <v>5.664406007332182E-3</v>
      </c>
      <c r="O6" s="45">
        <f>+Tabla2[[#This Row],[Incidencia terreno final]]*$D$230</f>
        <v>22.65762402932873</v>
      </c>
    </row>
    <row r="7" spans="1:18" s="16" customFormat="1" ht="15" customHeight="1" x14ac:dyDescent="0.25">
      <c r="A7" s="20" t="s">
        <v>43</v>
      </c>
      <c r="B7" s="14">
        <v>106</v>
      </c>
      <c r="C7" s="14">
        <v>1</v>
      </c>
      <c r="D7" s="18">
        <v>62.5</v>
      </c>
      <c r="E7" s="18">
        <v>62.5</v>
      </c>
      <c r="F7" s="17" t="s">
        <v>30</v>
      </c>
      <c r="G7" s="18">
        <v>233200</v>
      </c>
      <c r="H7" s="39" t="s">
        <v>5</v>
      </c>
      <c r="I7" s="36">
        <f>+Tabla2[[#This Row],[Área ocupada (m²)]]/$D$231</f>
        <v>4.1378588930532307E-3</v>
      </c>
      <c r="J7" s="42">
        <f>+Tabla2[[#This Row],[Incidencia
ocupada (con área común)]]*$Q$1</f>
        <v>2.4827153358319385</v>
      </c>
      <c r="K7" s="36">
        <f>+Tabla2[[#This Row],[Área ocupada (m²)]]/$D$229</f>
        <v>5.6283843475081578E-3</v>
      </c>
      <c r="L7" s="42">
        <f>+Tabla2[[#This Row],[Incidencia
ocupada (sin área común)]]*$J$230</f>
        <v>0.8943152726729563</v>
      </c>
      <c r="M7" s="45">
        <f>+Tabla2[[#This Row],[Terreno 2 (sobre área Común)]]+Tabla2[[#This Row],[Terreno 1 (Con área Común)]]</f>
        <v>3.3770306085048949</v>
      </c>
      <c r="N7" s="36">
        <f>+Tabla2[[#This Row],[Terreno FINAL]]/$M$231</f>
        <v>5.6283843475081318E-3</v>
      </c>
      <c r="O7" s="45">
        <f>+Tabla2[[#This Row],[Incidencia terreno final]]*$D$230</f>
        <v>22.513537390032528</v>
      </c>
    </row>
    <row r="8" spans="1:18" s="16" customFormat="1" ht="15" customHeight="1" x14ac:dyDescent="0.25">
      <c r="A8" s="20" t="s">
        <v>43</v>
      </c>
      <c r="B8" s="19">
        <v>107</v>
      </c>
      <c r="C8" s="14">
        <v>1</v>
      </c>
      <c r="D8" s="18">
        <v>62.5</v>
      </c>
      <c r="E8" s="18">
        <v>62.5</v>
      </c>
      <c r="F8" s="17" t="s">
        <v>30</v>
      </c>
      <c r="G8" s="18">
        <v>230200</v>
      </c>
      <c r="H8" s="39" t="s">
        <v>5</v>
      </c>
      <c r="I8" s="36">
        <f>+Tabla2[[#This Row],[Área ocupada (m²)]]/$D$231</f>
        <v>4.1378588930532307E-3</v>
      </c>
      <c r="J8" s="42">
        <f>+Tabla2[[#This Row],[Incidencia
ocupada (con área común)]]*$Q$1</f>
        <v>2.4827153358319385</v>
      </c>
      <c r="K8" s="36">
        <f>+Tabla2[[#This Row],[Área ocupada (m²)]]/$D$229</f>
        <v>5.6283843475081578E-3</v>
      </c>
      <c r="L8" s="42">
        <f>+Tabla2[[#This Row],[Incidencia
ocupada (sin área común)]]*$J$230</f>
        <v>0.8943152726729563</v>
      </c>
      <c r="M8" s="45">
        <f>+Tabla2[[#This Row],[Terreno 2 (sobre área Común)]]+Tabla2[[#This Row],[Terreno 1 (Con área Común)]]</f>
        <v>3.3770306085048949</v>
      </c>
      <c r="N8" s="36">
        <f>+Tabla2[[#This Row],[Terreno FINAL]]/$M$231</f>
        <v>5.6283843475081318E-3</v>
      </c>
      <c r="O8" s="45">
        <f>+Tabla2[[#This Row],[Incidencia terreno final]]*$D$230</f>
        <v>22.513537390032528</v>
      </c>
    </row>
    <row r="9" spans="1:18" s="16" customFormat="1" ht="15" customHeight="1" x14ac:dyDescent="0.25">
      <c r="A9" s="20" t="s">
        <v>43</v>
      </c>
      <c r="B9" s="19">
        <v>108</v>
      </c>
      <c r="C9" s="14">
        <v>1</v>
      </c>
      <c r="D9" s="18">
        <v>62.9</v>
      </c>
      <c r="E9" s="18">
        <v>62.9</v>
      </c>
      <c r="F9" s="17" t="s">
        <v>30</v>
      </c>
      <c r="G9" s="18">
        <v>243800</v>
      </c>
      <c r="H9" s="39" t="s">
        <v>3</v>
      </c>
      <c r="I9" s="36">
        <f>+Tabla2[[#This Row],[Área ocupada (m²)]]/$D$231</f>
        <v>4.164341189968771E-3</v>
      </c>
      <c r="J9" s="42">
        <f>+Tabla2[[#This Row],[Incidencia
ocupada (con área común)]]*$Q$1</f>
        <v>2.4986047139812624</v>
      </c>
      <c r="K9" s="36">
        <f>+Tabla2[[#This Row],[Área ocupada (m²)]]/$D$229</f>
        <v>5.6644060073322098E-3</v>
      </c>
      <c r="L9" s="42">
        <f>+Tabla2[[#This Row],[Incidencia
ocupada (sin área común)]]*$J$230</f>
        <v>0.90003889041806318</v>
      </c>
      <c r="M9" s="45">
        <f>+Tabla2[[#This Row],[Terreno 2 (sobre área Común)]]+Tabla2[[#This Row],[Terreno 1 (Con área Común)]]</f>
        <v>3.3986436043993256</v>
      </c>
      <c r="N9" s="36">
        <f>+Tabla2[[#This Row],[Terreno FINAL]]/$M$231</f>
        <v>5.664406007332182E-3</v>
      </c>
      <c r="O9" s="45">
        <f>+Tabla2[[#This Row],[Incidencia terreno final]]*$D$230</f>
        <v>22.65762402932873</v>
      </c>
    </row>
    <row r="10" spans="1:18" s="16" customFormat="1" ht="15" customHeight="1" x14ac:dyDescent="0.25">
      <c r="A10" s="20" t="s">
        <v>43</v>
      </c>
      <c r="B10" s="19">
        <v>201</v>
      </c>
      <c r="C10" s="14">
        <v>2</v>
      </c>
      <c r="D10" s="18">
        <v>65.400000000000006</v>
      </c>
      <c r="E10" s="18">
        <v>65.400000000000006</v>
      </c>
      <c r="F10" s="17" t="s">
        <v>30</v>
      </c>
      <c r="G10" s="18">
        <v>218850</v>
      </c>
      <c r="H10" s="39" t="s">
        <v>8</v>
      </c>
      <c r="I10" s="36">
        <f>+Tabla2[[#This Row],[Área ocupada (m²)]]/$D$231</f>
        <v>4.329855545690901E-3</v>
      </c>
      <c r="J10" s="42">
        <f>+Tabla2[[#This Row],[Incidencia
ocupada (con área común)]]*$Q$1</f>
        <v>2.5979133274145405</v>
      </c>
      <c r="K10" s="36">
        <f>+Tabla2[[#This Row],[Área ocupada (m²)]]/$D$229</f>
        <v>5.8895413812325367E-3</v>
      </c>
      <c r="L10" s="42">
        <f>+Tabla2[[#This Row],[Incidencia
ocupada (sin área común)]]*$J$230</f>
        <v>0.93581150132498148</v>
      </c>
      <c r="M10" s="45">
        <f>+Tabla2[[#This Row],[Terreno 2 (sobre área Común)]]+Tabla2[[#This Row],[Terreno 1 (Con área Común)]]</f>
        <v>3.5337248287395218</v>
      </c>
      <c r="N10" s="36">
        <f>+Tabla2[[#This Row],[Terreno FINAL]]/$M$231</f>
        <v>5.8895413812325081E-3</v>
      </c>
      <c r="O10" s="45">
        <f>+Tabla2[[#This Row],[Incidencia terreno final]]*$D$230</f>
        <v>23.558165524930033</v>
      </c>
    </row>
    <row r="11" spans="1:18" s="16" customFormat="1" ht="15" customHeight="1" x14ac:dyDescent="0.25">
      <c r="A11" s="20" t="s">
        <v>43</v>
      </c>
      <c r="B11" s="19">
        <v>202</v>
      </c>
      <c r="C11" s="14">
        <v>2</v>
      </c>
      <c r="D11" s="18">
        <v>62.5</v>
      </c>
      <c r="E11" s="18">
        <v>62.5</v>
      </c>
      <c r="F11" s="17" t="s">
        <v>30</v>
      </c>
      <c r="G11" s="18">
        <v>201850</v>
      </c>
      <c r="H11" s="39" t="s">
        <v>9</v>
      </c>
      <c r="I11" s="36">
        <f>+Tabla2[[#This Row],[Área ocupada (m²)]]/$D$231</f>
        <v>4.1378588930532307E-3</v>
      </c>
      <c r="J11" s="42">
        <f>+Tabla2[[#This Row],[Incidencia
ocupada (con área común)]]*$Q$1</f>
        <v>2.4827153358319385</v>
      </c>
      <c r="K11" s="36">
        <f>+Tabla2[[#This Row],[Área ocupada (m²)]]/$D$229</f>
        <v>5.6283843475081578E-3</v>
      </c>
      <c r="L11" s="42">
        <f>+Tabla2[[#This Row],[Incidencia
ocupada (sin área común)]]*$J$230</f>
        <v>0.8943152726729563</v>
      </c>
      <c r="M11" s="45">
        <f>+Tabla2[[#This Row],[Terreno 2 (sobre área Común)]]+Tabla2[[#This Row],[Terreno 1 (Con área Común)]]</f>
        <v>3.3770306085048949</v>
      </c>
      <c r="N11" s="36">
        <f>+Tabla2[[#This Row],[Terreno FINAL]]/$M$231</f>
        <v>5.6283843475081318E-3</v>
      </c>
      <c r="O11" s="45">
        <f>+Tabla2[[#This Row],[Incidencia terreno final]]*$D$230</f>
        <v>22.513537390032528</v>
      </c>
    </row>
    <row r="12" spans="1:18" s="16" customFormat="1" ht="15" customHeight="1" x14ac:dyDescent="0.25">
      <c r="A12" s="20" t="s">
        <v>43</v>
      </c>
      <c r="B12" s="19">
        <v>203</v>
      </c>
      <c r="C12" s="14">
        <v>2</v>
      </c>
      <c r="D12" s="18">
        <v>62.5</v>
      </c>
      <c r="E12" s="18">
        <v>62.5</v>
      </c>
      <c r="F12" s="17" t="s">
        <v>30</v>
      </c>
      <c r="G12" s="18">
        <v>206850</v>
      </c>
      <c r="H12" s="39" t="s">
        <v>8</v>
      </c>
      <c r="I12" s="36">
        <f>+Tabla2[[#This Row],[Área ocupada (m²)]]/$D$231</f>
        <v>4.1378588930532307E-3</v>
      </c>
      <c r="J12" s="42">
        <f>+Tabla2[[#This Row],[Incidencia
ocupada (con área común)]]*$Q$1</f>
        <v>2.4827153358319385</v>
      </c>
      <c r="K12" s="36">
        <f>+Tabla2[[#This Row],[Área ocupada (m²)]]/$D$229</f>
        <v>5.6283843475081578E-3</v>
      </c>
      <c r="L12" s="42">
        <f>+Tabla2[[#This Row],[Incidencia
ocupada (sin área común)]]*$J$230</f>
        <v>0.8943152726729563</v>
      </c>
      <c r="M12" s="45">
        <f>+Tabla2[[#This Row],[Terreno 2 (sobre área Común)]]+Tabla2[[#This Row],[Terreno 1 (Con área Común)]]</f>
        <v>3.3770306085048949</v>
      </c>
      <c r="N12" s="36">
        <f>+Tabla2[[#This Row],[Terreno FINAL]]/$M$231</f>
        <v>5.6283843475081318E-3</v>
      </c>
      <c r="O12" s="45">
        <f>+Tabla2[[#This Row],[Incidencia terreno final]]*$D$230</f>
        <v>22.513537390032528</v>
      </c>
    </row>
    <row r="13" spans="1:18" s="16" customFormat="1" ht="15" customHeight="1" x14ac:dyDescent="0.25">
      <c r="A13" s="20" t="s">
        <v>43</v>
      </c>
      <c r="B13" s="19">
        <v>204</v>
      </c>
      <c r="C13" s="14">
        <v>2</v>
      </c>
      <c r="D13" s="18">
        <v>65.400000000000006</v>
      </c>
      <c r="E13" s="18">
        <v>65.400000000000006</v>
      </c>
      <c r="F13" s="17" t="s">
        <v>30</v>
      </c>
      <c r="G13" s="18">
        <v>226850</v>
      </c>
      <c r="H13" s="39" t="s">
        <v>7</v>
      </c>
      <c r="I13" s="36">
        <f>+Tabla2[[#This Row],[Área ocupada (m²)]]/$D$231</f>
        <v>4.329855545690901E-3</v>
      </c>
      <c r="J13" s="42">
        <f>+Tabla2[[#This Row],[Incidencia
ocupada (con área común)]]*$Q$1</f>
        <v>2.5979133274145405</v>
      </c>
      <c r="K13" s="36">
        <f>+Tabla2[[#This Row],[Área ocupada (m²)]]/$D$229</f>
        <v>5.8895413812325367E-3</v>
      </c>
      <c r="L13" s="42">
        <f>+Tabla2[[#This Row],[Incidencia
ocupada (sin área común)]]*$J$230</f>
        <v>0.93581150132498148</v>
      </c>
      <c r="M13" s="45">
        <f>+Tabla2[[#This Row],[Terreno 2 (sobre área Común)]]+Tabla2[[#This Row],[Terreno 1 (Con área Común)]]</f>
        <v>3.5337248287395218</v>
      </c>
      <c r="N13" s="36">
        <f>+Tabla2[[#This Row],[Terreno FINAL]]/$M$231</f>
        <v>5.8895413812325081E-3</v>
      </c>
      <c r="O13" s="45">
        <f>+Tabla2[[#This Row],[Incidencia terreno final]]*$D$230</f>
        <v>23.558165524930033</v>
      </c>
    </row>
    <row r="14" spans="1:18" s="16" customFormat="1" ht="15" customHeight="1" x14ac:dyDescent="0.25">
      <c r="A14" s="20" t="s">
        <v>43</v>
      </c>
      <c r="B14" s="19">
        <v>205</v>
      </c>
      <c r="C14" s="14">
        <v>2</v>
      </c>
      <c r="D14" s="18">
        <v>65.400000000000006</v>
      </c>
      <c r="E14" s="18">
        <v>65.400000000000006</v>
      </c>
      <c r="F14" s="17" t="s">
        <v>30</v>
      </c>
      <c r="G14" s="18">
        <v>223850</v>
      </c>
      <c r="H14" s="39" t="s">
        <v>8</v>
      </c>
      <c r="I14" s="36">
        <f>+Tabla2[[#This Row],[Área ocupada (m²)]]/$D$231</f>
        <v>4.329855545690901E-3</v>
      </c>
      <c r="J14" s="42">
        <f>+Tabla2[[#This Row],[Incidencia
ocupada (con área común)]]*$Q$1</f>
        <v>2.5979133274145405</v>
      </c>
      <c r="K14" s="36">
        <f>+Tabla2[[#This Row],[Área ocupada (m²)]]/$D$229</f>
        <v>5.8895413812325367E-3</v>
      </c>
      <c r="L14" s="42">
        <f>+Tabla2[[#This Row],[Incidencia
ocupada (sin área común)]]*$J$230</f>
        <v>0.93581150132498148</v>
      </c>
      <c r="M14" s="45">
        <f>+Tabla2[[#This Row],[Terreno 2 (sobre área Común)]]+Tabla2[[#This Row],[Terreno 1 (Con área Común)]]</f>
        <v>3.5337248287395218</v>
      </c>
      <c r="N14" s="36">
        <f>+Tabla2[[#This Row],[Terreno FINAL]]/$M$231</f>
        <v>5.8895413812325081E-3</v>
      </c>
      <c r="O14" s="45">
        <f>+Tabla2[[#This Row],[Incidencia terreno final]]*$D$230</f>
        <v>23.558165524930033</v>
      </c>
    </row>
    <row r="15" spans="1:18" s="16" customFormat="1" ht="15" customHeight="1" x14ac:dyDescent="0.25">
      <c r="A15" s="20" t="s">
        <v>43</v>
      </c>
      <c r="B15" s="19">
        <v>206</v>
      </c>
      <c r="C15" s="14">
        <v>2</v>
      </c>
      <c r="D15" s="18">
        <v>62.5</v>
      </c>
      <c r="E15" s="18">
        <v>62.5</v>
      </c>
      <c r="F15" s="17" t="s">
        <v>30</v>
      </c>
      <c r="G15" s="18">
        <v>212850</v>
      </c>
      <c r="H15" s="39" t="s">
        <v>8</v>
      </c>
      <c r="I15" s="36">
        <f>+Tabla2[[#This Row],[Área ocupada (m²)]]/$D$231</f>
        <v>4.1378588930532307E-3</v>
      </c>
      <c r="J15" s="42">
        <f>+Tabla2[[#This Row],[Incidencia
ocupada (con área común)]]*$Q$1</f>
        <v>2.4827153358319385</v>
      </c>
      <c r="K15" s="36">
        <f>+Tabla2[[#This Row],[Área ocupada (m²)]]/$D$229</f>
        <v>5.6283843475081578E-3</v>
      </c>
      <c r="L15" s="42">
        <f>+Tabla2[[#This Row],[Incidencia
ocupada (sin área común)]]*$J$230</f>
        <v>0.8943152726729563</v>
      </c>
      <c r="M15" s="45">
        <f>+Tabla2[[#This Row],[Terreno 2 (sobre área Común)]]+Tabla2[[#This Row],[Terreno 1 (Con área Común)]]</f>
        <v>3.3770306085048949</v>
      </c>
      <c r="N15" s="36">
        <f>+Tabla2[[#This Row],[Terreno FINAL]]/$M$231</f>
        <v>5.6283843475081318E-3</v>
      </c>
      <c r="O15" s="45">
        <f>+Tabla2[[#This Row],[Incidencia terreno final]]*$D$230</f>
        <v>22.513537390032528</v>
      </c>
    </row>
    <row r="16" spans="1:18" s="16" customFormat="1" ht="15" customHeight="1" x14ac:dyDescent="0.25">
      <c r="A16" s="20" t="s">
        <v>43</v>
      </c>
      <c r="B16" s="19">
        <v>207</v>
      </c>
      <c r="C16" s="14">
        <v>2</v>
      </c>
      <c r="D16" s="18">
        <v>62.5</v>
      </c>
      <c r="E16" s="18">
        <v>62.5</v>
      </c>
      <c r="F16" s="17" t="s">
        <v>30</v>
      </c>
      <c r="G16" s="18">
        <v>203850</v>
      </c>
      <c r="H16" s="39" t="s">
        <v>9</v>
      </c>
      <c r="I16" s="36">
        <f>+Tabla2[[#This Row],[Área ocupada (m²)]]/$D$231</f>
        <v>4.1378588930532307E-3</v>
      </c>
      <c r="J16" s="42">
        <f>+Tabla2[[#This Row],[Incidencia
ocupada (con área común)]]*$Q$1</f>
        <v>2.4827153358319385</v>
      </c>
      <c r="K16" s="36">
        <f>+Tabla2[[#This Row],[Área ocupada (m²)]]/$D$229</f>
        <v>5.6283843475081578E-3</v>
      </c>
      <c r="L16" s="42">
        <f>+Tabla2[[#This Row],[Incidencia
ocupada (sin área común)]]*$J$230</f>
        <v>0.8943152726729563</v>
      </c>
      <c r="M16" s="45">
        <f>+Tabla2[[#This Row],[Terreno 2 (sobre área Común)]]+Tabla2[[#This Row],[Terreno 1 (Con área Común)]]</f>
        <v>3.3770306085048949</v>
      </c>
      <c r="N16" s="36">
        <f>+Tabla2[[#This Row],[Terreno FINAL]]/$M$231</f>
        <v>5.6283843475081318E-3</v>
      </c>
      <c r="O16" s="45">
        <f>+Tabla2[[#This Row],[Incidencia terreno final]]*$D$230</f>
        <v>22.513537390032528</v>
      </c>
    </row>
    <row r="17" spans="1:15" s="16" customFormat="1" ht="15" customHeight="1" x14ac:dyDescent="0.25">
      <c r="A17" s="20" t="s">
        <v>43</v>
      </c>
      <c r="B17" s="19">
        <v>208</v>
      </c>
      <c r="C17" s="14">
        <v>2</v>
      </c>
      <c r="D17" s="18">
        <v>65.400000000000006</v>
      </c>
      <c r="E17" s="18">
        <v>65.400000000000006</v>
      </c>
      <c r="F17" s="17" t="s">
        <v>30</v>
      </c>
      <c r="G17" s="18">
        <v>225850</v>
      </c>
      <c r="H17" s="39" t="s">
        <v>7</v>
      </c>
      <c r="I17" s="36">
        <f>+Tabla2[[#This Row],[Área ocupada (m²)]]/$D$231</f>
        <v>4.329855545690901E-3</v>
      </c>
      <c r="J17" s="42">
        <f>+Tabla2[[#This Row],[Incidencia
ocupada (con área común)]]*$Q$1</f>
        <v>2.5979133274145405</v>
      </c>
      <c r="K17" s="36">
        <f>+Tabla2[[#This Row],[Área ocupada (m²)]]/$D$229</f>
        <v>5.8895413812325367E-3</v>
      </c>
      <c r="L17" s="42">
        <f>+Tabla2[[#This Row],[Incidencia
ocupada (sin área común)]]*$J$230</f>
        <v>0.93581150132498148</v>
      </c>
      <c r="M17" s="45">
        <f>+Tabla2[[#This Row],[Terreno 2 (sobre área Común)]]+Tabla2[[#This Row],[Terreno 1 (Con área Común)]]</f>
        <v>3.5337248287395218</v>
      </c>
      <c r="N17" s="36">
        <f>+Tabla2[[#This Row],[Terreno FINAL]]/$M$231</f>
        <v>5.8895413812325081E-3</v>
      </c>
      <c r="O17" s="45">
        <f>+Tabla2[[#This Row],[Incidencia terreno final]]*$D$230</f>
        <v>23.558165524930033</v>
      </c>
    </row>
    <row r="18" spans="1:15" s="16" customFormat="1" ht="15" customHeight="1" x14ac:dyDescent="0.25">
      <c r="A18" s="20" t="s">
        <v>43</v>
      </c>
      <c r="B18" s="19">
        <v>301</v>
      </c>
      <c r="C18" s="14">
        <v>3</v>
      </c>
      <c r="D18" s="18">
        <v>65.400000000000006</v>
      </c>
      <c r="E18" s="18">
        <v>65.400000000000006</v>
      </c>
      <c r="F18" s="17" t="s">
        <v>30</v>
      </c>
      <c r="G18" s="18">
        <v>213750</v>
      </c>
      <c r="H18" s="39" t="s">
        <v>8</v>
      </c>
      <c r="I18" s="36">
        <f>+Tabla2[[#This Row],[Área ocupada (m²)]]/$D$231</f>
        <v>4.329855545690901E-3</v>
      </c>
      <c r="J18" s="42">
        <f>+Tabla2[[#This Row],[Incidencia
ocupada (con área común)]]*$Q$1</f>
        <v>2.5979133274145405</v>
      </c>
      <c r="K18" s="36">
        <f>+Tabla2[[#This Row],[Área ocupada (m²)]]/$D$229</f>
        <v>5.8895413812325367E-3</v>
      </c>
      <c r="L18" s="42">
        <f>+Tabla2[[#This Row],[Incidencia
ocupada (sin área común)]]*$J$230</f>
        <v>0.93581150132498148</v>
      </c>
      <c r="M18" s="45">
        <f>+Tabla2[[#This Row],[Terreno 2 (sobre área Común)]]+Tabla2[[#This Row],[Terreno 1 (Con área Común)]]</f>
        <v>3.5337248287395218</v>
      </c>
      <c r="N18" s="36">
        <f>+Tabla2[[#This Row],[Terreno FINAL]]/$M$231</f>
        <v>5.8895413812325081E-3</v>
      </c>
      <c r="O18" s="45">
        <f>+Tabla2[[#This Row],[Incidencia terreno final]]*$D$230</f>
        <v>23.558165524930033</v>
      </c>
    </row>
    <row r="19" spans="1:15" s="16" customFormat="1" ht="15" customHeight="1" x14ac:dyDescent="0.25">
      <c r="A19" s="20" t="s">
        <v>43</v>
      </c>
      <c r="B19" s="19">
        <v>302</v>
      </c>
      <c r="C19" s="14">
        <v>3</v>
      </c>
      <c r="D19" s="18">
        <v>62.5</v>
      </c>
      <c r="E19" s="18">
        <v>62.5</v>
      </c>
      <c r="F19" s="17" t="s">
        <v>30</v>
      </c>
      <c r="G19" s="18">
        <v>199750</v>
      </c>
      <c r="H19" s="39" t="s">
        <v>9</v>
      </c>
      <c r="I19" s="36">
        <f>+Tabla2[[#This Row],[Área ocupada (m²)]]/$D$231</f>
        <v>4.1378588930532307E-3</v>
      </c>
      <c r="J19" s="42">
        <f>+Tabla2[[#This Row],[Incidencia
ocupada (con área común)]]*$Q$1</f>
        <v>2.4827153358319385</v>
      </c>
      <c r="K19" s="36">
        <f>+Tabla2[[#This Row],[Área ocupada (m²)]]/$D$229</f>
        <v>5.6283843475081578E-3</v>
      </c>
      <c r="L19" s="42">
        <f>+Tabla2[[#This Row],[Incidencia
ocupada (sin área común)]]*$J$230</f>
        <v>0.8943152726729563</v>
      </c>
      <c r="M19" s="45">
        <f>+Tabla2[[#This Row],[Terreno 2 (sobre área Común)]]+Tabla2[[#This Row],[Terreno 1 (Con área Común)]]</f>
        <v>3.3770306085048949</v>
      </c>
      <c r="N19" s="36">
        <f>+Tabla2[[#This Row],[Terreno FINAL]]/$M$231</f>
        <v>5.6283843475081318E-3</v>
      </c>
      <c r="O19" s="45">
        <f>+Tabla2[[#This Row],[Incidencia terreno final]]*$D$230</f>
        <v>22.513537390032528</v>
      </c>
    </row>
    <row r="20" spans="1:15" s="16" customFormat="1" ht="15" customHeight="1" x14ac:dyDescent="0.25">
      <c r="A20" s="20" t="s">
        <v>43</v>
      </c>
      <c r="B20" s="19">
        <v>303</v>
      </c>
      <c r="C20" s="14">
        <v>3</v>
      </c>
      <c r="D20" s="18">
        <v>62.5</v>
      </c>
      <c r="E20" s="18">
        <v>62.5</v>
      </c>
      <c r="F20" s="17" t="s">
        <v>30</v>
      </c>
      <c r="G20" s="18">
        <v>204750</v>
      </c>
      <c r="H20" s="39" t="s">
        <v>8</v>
      </c>
      <c r="I20" s="36">
        <f>+Tabla2[[#This Row],[Área ocupada (m²)]]/$D$231</f>
        <v>4.1378588930532307E-3</v>
      </c>
      <c r="J20" s="42">
        <f>+Tabla2[[#This Row],[Incidencia
ocupada (con área común)]]*$Q$1</f>
        <v>2.4827153358319385</v>
      </c>
      <c r="K20" s="36">
        <f>+Tabla2[[#This Row],[Área ocupada (m²)]]/$D$229</f>
        <v>5.6283843475081578E-3</v>
      </c>
      <c r="L20" s="42">
        <f>+Tabla2[[#This Row],[Incidencia
ocupada (sin área común)]]*$J$230</f>
        <v>0.8943152726729563</v>
      </c>
      <c r="M20" s="45">
        <f>+Tabla2[[#This Row],[Terreno 2 (sobre área Común)]]+Tabla2[[#This Row],[Terreno 1 (Con área Común)]]</f>
        <v>3.3770306085048949</v>
      </c>
      <c r="N20" s="36">
        <f>+Tabla2[[#This Row],[Terreno FINAL]]/$M$231</f>
        <v>5.6283843475081318E-3</v>
      </c>
      <c r="O20" s="45">
        <f>+Tabla2[[#This Row],[Incidencia terreno final]]*$D$230</f>
        <v>22.513537390032528</v>
      </c>
    </row>
    <row r="21" spans="1:15" s="16" customFormat="1" ht="12.75" x14ac:dyDescent="0.25">
      <c r="A21" s="20" t="s">
        <v>43</v>
      </c>
      <c r="B21" s="19">
        <v>304</v>
      </c>
      <c r="C21" s="14">
        <v>3</v>
      </c>
      <c r="D21" s="18">
        <v>65.400000000000006</v>
      </c>
      <c r="E21" s="18">
        <v>65.400000000000006</v>
      </c>
      <c r="F21" s="17" t="s">
        <v>30</v>
      </c>
      <c r="G21" s="18">
        <v>224750</v>
      </c>
      <c r="H21" s="39" t="s">
        <v>7</v>
      </c>
      <c r="I21" s="36">
        <f>+Tabla2[[#This Row],[Área ocupada (m²)]]/$D$231</f>
        <v>4.329855545690901E-3</v>
      </c>
      <c r="J21" s="42">
        <f>+Tabla2[[#This Row],[Incidencia
ocupada (con área común)]]*$Q$1</f>
        <v>2.5979133274145405</v>
      </c>
      <c r="K21" s="36">
        <f>+Tabla2[[#This Row],[Área ocupada (m²)]]/$D$229</f>
        <v>5.8895413812325367E-3</v>
      </c>
      <c r="L21" s="42">
        <f>+Tabla2[[#This Row],[Incidencia
ocupada (sin área común)]]*$J$230</f>
        <v>0.93581150132498148</v>
      </c>
      <c r="M21" s="45">
        <f>+Tabla2[[#This Row],[Terreno 2 (sobre área Común)]]+Tabla2[[#This Row],[Terreno 1 (Con área Común)]]</f>
        <v>3.5337248287395218</v>
      </c>
      <c r="N21" s="36">
        <f>+Tabla2[[#This Row],[Terreno FINAL]]/$M$231</f>
        <v>5.8895413812325081E-3</v>
      </c>
      <c r="O21" s="45">
        <f>+Tabla2[[#This Row],[Incidencia terreno final]]*$D$230</f>
        <v>23.558165524930033</v>
      </c>
    </row>
    <row r="22" spans="1:15" s="16" customFormat="1" ht="15" customHeight="1" x14ac:dyDescent="0.25">
      <c r="A22" s="20" t="s">
        <v>43</v>
      </c>
      <c r="B22" s="19">
        <v>305</v>
      </c>
      <c r="C22" s="14">
        <v>3</v>
      </c>
      <c r="D22" s="18">
        <v>65.400000000000006</v>
      </c>
      <c r="E22" s="18">
        <v>65.400000000000006</v>
      </c>
      <c r="F22" s="17" t="s">
        <v>30</v>
      </c>
      <c r="G22" s="18">
        <v>224750</v>
      </c>
      <c r="H22" s="39" t="s">
        <v>7</v>
      </c>
      <c r="I22" s="36">
        <f>+Tabla2[[#This Row],[Área ocupada (m²)]]/$D$231</f>
        <v>4.329855545690901E-3</v>
      </c>
      <c r="J22" s="42">
        <f>+Tabla2[[#This Row],[Incidencia
ocupada (con área común)]]*$Q$1</f>
        <v>2.5979133274145405</v>
      </c>
      <c r="K22" s="36">
        <f>+Tabla2[[#This Row],[Área ocupada (m²)]]/$D$229</f>
        <v>5.8895413812325367E-3</v>
      </c>
      <c r="L22" s="42">
        <f>+Tabla2[[#This Row],[Incidencia
ocupada (sin área común)]]*$J$230</f>
        <v>0.93581150132498148</v>
      </c>
      <c r="M22" s="45">
        <f>+Tabla2[[#This Row],[Terreno 2 (sobre área Común)]]+Tabla2[[#This Row],[Terreno 1 (Con área Común)]]</f>
        <v>3.5337248287395218</v>
      </c>
      <c r="N22" s="36">
        <f>+Tabla2[[#This Row],[Terreno FINAL]]/$M$231</f>
        <v>5.8895413812325081E-3</v>
      </c>
      <c r="O22" s="45">
        <f>+Tabla2[[#This Row],[Incidencia terreno final]]*$D$230</f>
        <v>23.558165524930033</v>
      </c>
    </row>
    <row r="23" spans="1:15" s="16" customFormat="1" ht="15" customHeight="1" x14ac:dyDescent="0.25">
      <c r="A23" s="20" t="s">
        <v>43</v>
      </c>
      <c r="B23" s="19">
        <v>306</v>
      </c>
      <c r="C23" s="14">
        <v>3</v>
      </c>
      <c r="D23" s="18">
        <v>62.5</v>
      </c>
      <c r="E23" s="18">
        <v>62.5</v>
      </c>
      <c r="F23" s="17" t="s">
        <v>30</v>
      </c>
      <c r="G23" s="18">
        <v>210750</v>
      </c>
      <c r="H23" s="39" t="s">
        <v>8</v>
      </c>
      <c r="I23" s="36">
        <f>+Tabla2[[#This Row],[Área ocupada (m²)]]/$D$231</f>
        <v>4.1378588930532307E-3</v>
      </c>
      <c r="J23" s="42">
        <f>+Tabla2[[#This Row],[Incidencia
ocupada (con área común)]]*$Q$1</f>
        <v>2.4827153358319385</v>
      </c>
      <c r="K23" s="36">
        <f>+Tabla2[[#This Row],[Área ocupada (m²)]]/$D$229</f>
        <v>5.6283843475081578E-3</v>
      </c>
      <c r="L23" s="42">
        <f>+Tabla2[[#This Row],[Incidencia
ocupada (sin área común)]]*$J$230</f>
        <v>0.8943152726729563</v>
      </c>
      <c r="M23" s="45">
        <f>+Tabla2[[#This Row],[Terreno 2 (sobre área Común)]]+Tabla2[[#This Row],[Terreno 1 (Con área Común)]]</f>
        <v>3.3770306085048949</v>
      </c>
      <c r="N23" s="36">
        <f>+Tabla2[[#This Row],[Terreno FINAL]]/$M$231</f>
        <v>5.6283843475081318E-3</v>
      </c>
      <c r="O23" s="45">
        <f>+Tabla2[[#This Row],[Incidencia terreno final]]*$D$230</f>
        <v>22.513537390032528</v>
      </c>
    </row>
    <row r="24" spans="1:15" s="16" customFormat="1" ht="15" customHeight="1" x14ac:dyDescent="0.25">
      <c r="A24" s="20" t="s">
        <v>43</v>
      </c>
      <c r="B24" s="19">
        <v>307</v>
      </c>
      <c r="C24" s="14">
        <v>3</v>
      </c>
      <c r="D24" s="18">
        <v>62.5</v>
      </c>
      <c r="E24" s="18">
        <v>62.5</v>
      </c>
      <c r="F24" s="17" t="s">
        <v>30</v>
      </c>
      <c r="G24" s="18">
        <v>203750</v>
      </c>
      <c r="H24" s="39" t="s">
        <v>9</v>
      </c>
      <c r="I24" s="36">
        <f>+Tabla2[[#This Row],[Área ocupada (m²)]]/$D$231</f>
        <v>4.1378588930532307E-3</v>
      </c>
      <c r="J24" s="42">
        <f>+Tabla2[[#This Row],[Incidencia
ocupada (con área común)]]*$Q$1</f>
        <v>2.4827153358319385</v>
      </c>
      <c r="K24" s="36">
        <f>+Tabla2[[#This Row],[Área ocupada (m²)]]/$D$229</f>
        <v>5.6283843475081578E-3</v>
      </c>
      <c r="L24" s="42">
        <f>+Tabla2[[#This Row],[Incidencia
ocupada (sin área común)]]*$J$230</f>
        <v>0.8943152726729563</v>
      </c>
      <c r="M24" s="45">
        <f>+Tabla2[[#This Row],[Terreno 2 (sobre área Común)]]+Tabla2[[#This Row],[Terreno 1 (Con área Común)]]</f>
        <v>3.3770306085048949</v>
      </c>
      <c r="N24" s="36">
        <f>+Tabla2[[#This Row],[Terreno FINAL]]/$M$231</f>
        <v>5.6283843475081318E-3</v>
      </c>
      <c r="O24" s="45">
        <f>+Tabla2[[#This Row],[Incidencia terreno final]]*$D$230</f>
        <v>22.513537390032528</v>
      </c>
    </row>
    <row r="25" spans="1:15" s="16" customFormat="1" ht="15" customHeight="1" x14ac:dyDescent="0.25">
      <c r="A25" s="20" t="s">
        <v>43</v>
      </c>
      <c r="B25" s="19">
        <v>308</v>
      </c>
      <c r="C25" s="14">
        <v>3</v>
      </c>
      <c r="D25" s="18">
        <v>65.400000000000006</v>
      </c>
      <c r="E25" s="18">
        <v>65.400000000000006</v>
      </c>
      <c r="F25" s="17" t="s">
        <v>30</v>
      </c>
      <c r="G25" s="18">
        <v>223750</v>
      </c>
      <c r="H25" s="39" t="s">
        <v>8</v>
      </c>
      <c r="I25" s="36">
        <f>+Tabla2[[#This Row],[Área ocupada (m²)]]/$D$231</f>
        <v>4.329855545690901E-3</v>
      </c>
      <c r="J25" s="42">
        <f>+Tabla2[[#This Row],[Incidencia
ocupada (con área común)]]*$Q$1</f>
        <v>2.5979133274145405</v>
      </c>
      <c r="K25" s="36">
        <f>+Tabla2[[#This Row],[Área ocupada (m²)]]/$D$229</f>
        <v>5.8895413812325367E-3</v>
      </c>
      <c r="L25" s="42">
        <f>+Tabla2[[#This Row],[Incidencia
ocupada (sin área común)]]*$J$230</f>
        <v>0.93581150132498148</v>
      </c>
      <c r="M25" s="45">
        <f>+Tabla2[[#This Row],[Terreno 2 (sobre área Común)]]+Tabla2[[#This Row],[Terreno 1 (Con área Común)]]</f>
        <v>3.5337248287395218</v>
      </c>
      <c r="N25" s="36">
        <f>+Tabla2[[#This Row],[Terreno FINAL]]/$M$231</f>
        <v>5.8895413812325081E-3</v>
      </c>
      <c r="O25" s="45">
        <f>+Tabla2[[#This Row],[Incidencia terreno final]]*$D$230</f>
        <v>23.558165524930033</v>
      </c>
    </row>
    <row r="26" spans="1:15" s="16" customFormat="1" ht="15" customHeight="1" x14ac:dyDescent="0.25">
      <c r="A26" s="20" t="s">
        <v>43</v>
      </c>
      <c r="B26" s="19">
        <v>401</v>
      </c>
      <c r="C26" s="14">
        <v>4</v>
      </c>
      <c r="D26" s="18">
        <v>65.400000000000006</v>
      </c>
      <c r="E26" s="18">
        <v>65.400000000000006</v>
      </c>
      <c r="F26" s="17" t="s">
        <v>30</v>
      </c>
      <c r="G26" s="18">
        <v>214650</v>
      </c>
      <c r="H26" s="39" t="s">
        <v>8</v>
      </c>
      <c r="I26" s="36">
        <f>+Tabla2[[#This Row],[Área ocupada (m²)]]/$D$231</f>
        <v>4.329855545690901E-3</v>
      </c>
      <c r="J26" s="42">
        <f>+Tabla2[[#This Row],[Incidencia
ocupada (con área común)]]*$Q$1</f>
        <v>2.5979133274145405</v>
      </c>
      <c r="K26" s="36">
        <f>+Tabla2[[#This Row],[Área ocupada (m²)]]/$D$229</f>
        <v>5.8895413812325367E-3</v>
      </c>
      <c r="L26" s="42">
        <f>+Tabla2[[#This Row],[Incidencia
ocupada (sin área común)]]*$J$230</f>
        <v>0.93581150132498148</v>
      </c>
      <c r="M26" s="45">
        <f>+Tabla2[[#This Row],[Terreno 2 (sobre área Común)]]+Tabla2[[#This Row],[Terreno 1 (Con área Común)]]</f>
        <v>3.5337248287395218</v>
      </c>
      <c r="N26" s="36">
        <f>+Tabla2[[#This Row],[Terreno FINAL]]/$M$231</f>
        <v>5.8895413812325081E-3</v>
      </c>
      <c r="O26" s="45">
        <f>+Tabla2[[#This Row],[Incidencia terreno final]]*$D$230</f>
        <v>23.558165524930033</v>
      </c>
    </row>
    <row r="27" spans="1:15" s="16" customFormat="1" ht="15" customHeight="1" x14ac:dyDescent="0.25">
      <c r="A27" s="20" t="s">
        <v>43</v>
      </c>
      <c r="B27" s="19">
        <v>402</v>
      </c>
      <c r="C27" s="14">
        <v>4</v>
      </c>
      <c r="D27" s="18">
        <v>62.5</v>
      </c>
      <c r="E27" s="18">
        <v>62.5</v>
      </c>
      <c r="F27" s="17" t="s">
        <v>30</v>
      </c>
      <c r="G27" s="18">
        <v>201750</v>
      </c>
      <c r="H27" s="39" t="s">
        <v>9</v>
      </c>
      <c r="I27" s="36">
        <f>+Tabla2[[#This Row],[Área ocupada (m²)]]/$D$231</f>
        <v>4.1378588930532307E-3</v>
      </c>
      <c r="J27" s="42">
        <f>+Tabla2[[#This Row],[Incidencia
ocupada (con área común)]]*$Q$1</f>
        <v>2.4827153358319385</v>
      </c>
      <c r="K27" s="36">
        <f>+Tabla2[[#This Row],[Área ocupada (m²)]]/$D$229</f>
        <v>5.6283843475081578E-3</v>
      </c>
      <c r="L27" s="42">
        <f>+Tabla2[[#This Row],[Incidencia
ocupada (sin área común)]]*$J$230</f>
        <v>0.8943152726729563</v>
      </c>
      <c r="M27" s="45">
        <f>+Tabla2[[#This Row],[Terreno 2 (sobre área Común)]]+Tabla2[[#This Row],[Terreno 1 (Con área Común)]]</f>
        <v>3.3770306085048949</v>
      </c>
      <c r="N27" s="36">
        <f>+Tabla2[[#This Row],[Terreno FINAL]]/$M$231</f>
        <v>5.6283843475081318E-3</v>
      </c>
      <c r="O27" s="45">
        <f>+Tabla2[[#This Row],[Incidencia terreno final]]*$D$230</f>
        <v>22.513537390032528</v>
      </c>
    </row>
    <row r="28" spans="1:15" s="16" customFormat="1" ht="15" customHeight="1" x14ac:dyDescent="0.25">
      <c r="A28" s="20" t="s">
        <v>43</v>
      </c>
      <c r="B28" s="19">
        <v>403</v>
      </c>
      <c r="C28" s="14">
        <v>4</v>
      </c>
      <c r="D28" s="18">
        <v>62.5</v>
      </c>
      <c r="E28" s="18">
        <v>62.5</v>
      </c>
      <c r="F28" s="17" t="s">
        <v>30</v>
      </c>
      <c r="G28" s="18">
        <v>198750</v>
      </c>
      <c r="H28" s="39" t="s">
        <v>9</v>
      </c>
      <c r="I28" s="36">
        <f>+Tabla2[[#This Row],[Área ocupada (m²)]]/$D$231</f>
        <v>4.1378588930532307E-3</v>
      </c>
      <c r="J28" s="42">
        <f>+Tabla2[[#This Row],[Incidencia
ocupada (con área común)]]*$Q$1</f>
        <v>2.4827153358319385</v>
      </c>
      <c r="K28" s="36">
        <f>+Tabla2[[#This Row],[Área ocupada (m²)]]/$D$229</f>
        <v>5.6283843475081578E-3</v>
      </c>
      <c r="L28" s="42">
        <f>+Tabla2[[#This Row],[Incidencia
ocupada (sin área común)]]*$J$230</f>
        <v>0.8943152726729563</v>
      </c>
      <c r="M28" s="45">
        <f>+Tabla2[[#This Row],[Terreno 2 (sobre área Común)]]+Tabla2[[#This Row],[Terreno 1 (Con área Común)]]</f>
        <v>3.3770306085048949</v>
      </c>
      <c r="N28" s="36">
        <f>+Tabla2[[#This Row],[Terreno FINAL]]/$M$231</f>
        <v>5.6283843475081318E-3</v>
      </c>
      <c r="O28" s="45">
        <f>+Tabla2[[#This Row],[Incidencia terreno final]]*$D$230</f>
        <v>22.513537390032528</v>
      </c>
    </row>
    <row r="29" spans="1:15" s="16" customFormat="1" ht="15" customHeight="1" x14ac:dyDescent="0.25">
      <c r="A29" s="20" t="s">
        <v>43</v>
      </c>
      <c r="B29" s="19">
        <v>404</v>
      </c>
      <c r="C29" s="14">
        <v>4</v>
      </c>
      <c r="D29" s="18">
        <v>65.400000000000006</v>
      </c>
      <c r="E29" s="18">
        <v>65.400000000000006</v>
      </c>
      <c r="F29" s="17" t="s">
        <v>30</v>
      </c>
      <c r="G29" s="18">
        <v>218650</v>
      </c>
      <c r="H29" s="39" t="s">
        <v>8</v>
      </c>
      <c r="I29" s="36">
        <f>+Tabla2[[#This Row],[Área ocupada (m²)]]/$D$231</f>
        <v>4.329855545690901E-3</v>
      </c>
      <c r="J29" s="42">
        <f>+Tabla2[[#This Row],[Incidencia
ocupada (con área común)]]*$Q$1</f>
        <v>2.5979133274145405</v>
      </c>
      <c r="K29" s="36">
        <f>+Tabla2[[#This Row],[Área ocupada (m²)]]/$D$229</f>
        <v>5.8895413812325367E-3</v>
      </c>
      <c r="L29" s="42">
        <f>+Tabla2[[#This Row],[Incidencia
ocupada (sin área común)]]*$J$230</f>
        <v>0.93581150132498148</v>
      </c>
      <c r="M29" s="45">
        <f>+Tabla2[[#This Row],[Terreno 2 (sobre área Común)]]+Tabla2[[#This Row],[Terreno 1 (Con área Común)]]</f>
        <v>3.5337248287395218</v>
      </c>
      <c r="N29" s="36">
        <f>+Tabla2[[#This Row],[Terreno FINAL]]/$M$231</f>
        <v>5.8895413812325081E-3</v>
      </c>
      <c r="O29" s="45">
        <f>+Tabla2[[#This Row],[Incidencia terreno final]]*$D$230</f>
        <v>23.558165524930033</v>
      </c>
    </row>
    <row r="30" spans="1:15" ht="15" customHeight="1" x14ac:dyDescent="0.2">
      <c r="A30" s="15" t="s">
        <v>43</v>
      </c>
      <c r="B30" s="14">
        <v>405</v>
      </c>
      <c r="C30" s="14">
        <v>4</v>
      </c>
      <c r="D30" s="13">
        <v>65.400000000000006</v>
      </c>
      <c r="E30" s="13">
        <v>65.400000000000006</v>
      </c>
      <c r="F30" s="14" t="s">
        <v>30</v>
      </c>
      <c r="G30" s="18">
        <v>217650</v>
      </c>
      <c r="H30" s="39" t="s">
        <v>8</v>
      </c>
      <c r="I30" s="36">
        <f>+Tabla2[[#This Row],[Área ocupada (m²)]]/$D$231</f>
        <v>4.329855545690901E-3</v>
      </c>
      <c r="J30" s="42">
        <f>+Tabla2[[#This Row],[Incidencia
ocupada (con área común)]]*$Q$1</f>
        <v>2.5979133274145405</v>
      </c>
      <c r="K30" s="36">
        <f>+Tabla2[[#This Row],[Área ocupada (m²)]]/$D$229</f>
        <v>5.8895413812325367E-3</v>
      </c>
      <c r="L30" s="42">
        <f>+Tabla2[[#This Row],[Incidencia
ocupada (sin área común)]]*$J$230</f>
        <v>0.93581150132498148</v>
      </c>
      <c r="M30" s="45">
        <f>+Tabla2[[#This Row],[Terreno 2 (sobre área Común)]]+Tabla2[[#This Row],[Terreno 1 (Con área Común)]]</f>
        <v>3.5337248287395218</v>
      </c>
      <c r="N30" s="36">
        <f>+Tabla2[[#This Row],[Terreno FINAL]]/$M$231</f>
        <v>5.8895413812325081E-3</v>
      </c>
      <c r="O30" s="45">
        <f>+Tabla2[[#This Row],[Incidencia terreno final]]*$D$230</f>
        <v>23.558165524930033</v>
      </c>
    </row>
    <row r="31" spans="1:15" ht="15" customHeight="1" x14ac:dyDescent="0.2">
      <c r="A31" s="15" t="s">
        <v>43</v>
      </c>
      <c r="B31" s="14">
        <v>406</v>
      </c>
      <c r="C31" s="14">
        <v>4</v>
      </c>
      <c r="D31" s="13">
        <v>62.5</v>
      </c>
      <c r="E31" s="13">
        <v>62.5</v>
      </c>
      <c r="F31" s="14" t="s">
        <v>30</v>
      </c>
      <c r="G31" s="18">
        <v>208750</v>
      </c>
      <c r="H31" s="39" t="s">
        <v>8</v>
      </c>
      <c r="I31" s="36">
        <f>+Tabla2[[#This Row],[Área ocupada (m²)]]/$D$231</f>
        <v>4.1378588930532307E-3</v>
      </c>
      <c r="J31" s="42">
        <f>+Tabla2[[#This Row],[Incidencia
ocupada (con área común)]]*$Q$1</f>
        <v>2.4827153358319385</v>
      </c>
      <c r="K31" s="36">
        <f>+Tabla2[[#This Row],[Área ocupada (m²)]]/$D$229</f>
        <v>5.6283843475081578E-3</v>
      </c>
      <c r="L31" s="42">
        <f>+Tabla2[[#This Row],[Incidencia
ocupada (sin área común)]]*$J$230</f>
        <v>0.8943152726729563</v>
      </c>
      <c r="M31" s="45">
        <f>+Tabla2[[#This Row],[Terreno 2 (sobre área Común)]]+Tabla2[[#This Row],[Terreno 1 (Con área Común)]]</f>
        <v>3.3770306085048949</v>
      </c>
      <c r="N31" s="36">
        <f>+Tabla2[[#This Row],[Terreno FINAL]]/$M$231</f>
        <v>5.6283843475081318E-3</v>
      </c>
      <c r="O31" s="45">
        <f>+Tabla2[[#This Row],[Incidencia terreno final]]*$D$230</f>
        <v>22.513537390032528</v>
      </c>
    </row>
    <row r="32" spans="1:15" ht="15" customHeight="1" x14ac:dyDescent="0.2">
      <c r="A32" s="15" t="s">
        <v>43</v>
      </c>
      <c r="B32" s="14">
        <v>407</v>
      </c>
      <c r="C32" s="14">
        <v>4</v>
      </c>
      <c r="D32" s="13">
        <v>62.5</v>
      </c>
      <c r="E32" s="13">
        <v>62.5</v>
      </c>
      <c r="F32" s="14" t="s">
        <v>30</v>
      </c>
      <c r="G32" s="18">
        <v>200750</v>
      </c>
      <c r="H32" s="39" t="s">
        <v>9</v>
      </c>
      <c r="I32" s="36">
        <f>+Tabla2[[#This Row],[Área ocupada (m²)]]/$D$231</f>
        <v>4.1378588930532307E-3</v>
      </c>
      <c r="J32" s="42">
        <f>+Tabla2[[#This Row],[Incidencia
ocupada (con área común)]]*$Q$1</f>
        <v>2.4827153358319385</v>
      </c>
      <c r="K32" s="36">
        <f>+Tabla2[[#This Row],[Área ocupada (m²)]]/$D$229</f>
        <v>5.6283843475081578E-3</v>
      </c>
      <c r="L32" s="42">
        <f>+Tabla2[[#This Row],[Incidencia
ocupada (sin área común)]]*$J$230</f>
        <v>0.8943152726729563</v>
      </c>
      <c r="M32" s="45">
        <f>+Tabla2[[#This Row],[Terreno 2 (sobre área Común)]]+Tabla2[[#This Row],[Terreno 1 (Con área Común)]]</f>
        <v>3.3770306085048949</v>
      </c>
      <c r="N32" s="36">
        <f>+Tabla2[[#This Row],[Terreno FINAL]]/$M$231</f>
        <v>5.6283843475081318E-3</v>
      </c>
      <c r="O32" s="45">
        <f>+Tabla2[[#This Row],[Incidencia terreno final]]*$D$230</f>
        <v>22.513537390032528</v>
      </c>
    </row>
    <row r="33" spans="1:15" ht="15" customHeight="1" x14ac:dyDescent="0.2">
      <c r="A33" s="15" t="s">
        <v>43</v>
      </c>
      <c r="B33" s="14">
        <v>408</v>
      </c>
      <c r="C33" s="14">
        <v>4</v>
      </c>
      <c r="D33" s="13">
        <v>65.400000000000006</v>
      </c>
      <c r="E33" s="13">
        <v>65.400000000000006</v>
      </c>
      <c r="F33" s="14" t="s">
        <v>30</v>
      </c>
      <c r="G33" s="18">
        <v>221650</v>
      </c>
      <c r="H33" s="39" t="s">
        <v>8</v>
      </c>
      <c r="I33" s="36">
        <f>+Tabla2[[#This Row],[Área ocupada (m²)]]/$D$231</f>
        <v>4.329855545690901E-3</v>
      </c>
      <c r="J33" s="42">
        <f>+Tabla2[[#This Row],[Incidencia
ocupada (con área común)]]*$Q$1</f>
        <v>2.5979133274145405</v>
      </c>
      <c r="K33" s="36">
        <f>+Tabla2[[#This Row],[Área ocupada (m²)]]/$D$229</f>
        <v>5.8895413812325367E-3</v>
      </c>
      <c r="L33" s="42">
        <f>+Tabla2[[#This Row],[Incidencia
ocupada (sin área común)]]*$J$230</f>
        <v>0.93581150132498148</v>
      </c>
      <c r="M33" s="45">
        <f>+Tabla2[[#This Row],[Terreno 2 (sobre área Común)]]+Tabla2[[#This Row],[Terreno 1 (Con área Común)]]</f>
        <v>3.5337248287395218</v>
      </c>
      <c r="N33" s="36">
        <f>+Tabla2[[#This Row],[Terreno FINAL]]/$M$231</f>
        <v>5.8895413812325081E-3</v>
      </c>
      <c r="O33" s="45">
        <f>+Tabla2[[#This Row],[Incidencia terreno final]]*$D$230</f>
        <v>23.558165524930033</v>
      </c>
    </row>
    <row r="34" spans="1:15" ht="15" customHeight="1" x14ac:dyDescent="0.2">
      <c r="A34" s="15" t="s">
        <v>43</v>
      </c>
      <c r="B34" s="14">
        <v>501</v>
      </c>
      <c r="C34" s="14">
        <v>5</v>
      </c>
      <c r="D34" s="13">
        <v>65.400000000000006</v>
      </c>
      <c r="E34" s="13">
        <v>65.400000000000006</v>
      </c>
      <c r="F34" s="14" t="s">
        <v>30</v>
      </c>
      <c r="G34" s="18">
        <v>209550</v>
      </c>
      <c r="H34" s="39" t="s">
        <v>9</v>
      </c>
      <c r="I34" s="36">
        <f>+Tabla2[[#This Row],[Área ocupada (m²)]]/$D$231</f>
        <v>4.329855545690901E-3</v>
      </c>
      <c r="J34" s="42">
        <f>+Tabla2[[#This Row],[Incidencia
ocupada (con área común)]]*$Q$1</f>
        <v>2.5979133274145405</v>
      </c>
      <c r="K34" s="36">
        <f>+Tabla2[[#This Row],[Área ocupada (m²)]]/$D$229</f>
        <v>5.8895413812325367E-3</v>
      </c>
      <c r="L34" s="42">
        <f>+Tabla2[[#This Row],[Incidencia
ocupada (sin área común)]]*$J$230</f>
        <v>0.93581150132498148</v>
      </c>
      <c r="M34" s="45">
        <f>+Tabla2[[#This Row],[Terreno 2 (sobre área Común)]]+Tabla2[[#This Row],[Terreno 1 (Con área Común)]]</f>
        <v>3.5337248287395218</v>
      </c>
      <c r="N34" s="36">
        <f>+Tabla2[[#This Row],[Terreno FINAL]]/$M$231</f>
        <v>5.8895413812325081E-3</v>
      </c>
      <c r="O34" s="45">
        <f>+Tabla2[[#This Row],[Incidencia terreno final]]*$D$230</f>
        <v>23.558165524930033</v>
      </c>
    </row>
    <row r="35" spans="1:15" ht="15" customHeight="1" x14ac:dyDescent="0.2">
      <c r="A35" s="15" t="s">
        <v>43</v>
      </c>
      <c r="B35" s="14">
        <v>502</v>
      </c>
      <c r="C35" s="14">
        <v>5</v>
      </c>
      <c r="D35" s="13">
        <v>62.5</v>
      </c>
      <c r="E35" s="13">
        <v>62.5</v>
      </c>
      <c r="F35" s="14" t="s">
        <v>30</v>
      </c>
      <c r="G35" s="18">
        <v>195750</v>
      </c>
      <c r="H35" s="39" t="s">
        <v>9</v>
      </c>
      <c r="I35" s="36">
        <f>+Tabla2[[#This Row],[Área ocupada (m²)]]/$D$231</f>
        <v>4.1378588930532307E-3</v>
      </c>
      <c r="J35" s="42">
        <f>+Tabla2[[#This Row],[Incidencia
ocupada (con área común)]]*$Q$1</f>
        <v>2.4827153358319385</v>
      </c>
      <c r="K35" s="36">
        <f>+Tabla2[[#This Row],[Área ocupada (m²)]]/$D$229</f>
        <v>5.6283843475081578E-3</v>
      </c>
      <c r="L35" s="42">
        <f>+Tabla2[[#This Row],[Incidencia
ocupada (sin área común)]]*$J$230</f>
        <v>0.8943152726729563</v>
      </c>
      <c r="M35" s="45">
        <f>+Tabla2[[#This Row],[Terreno 2 (sobre área Común)]]+Tabla2[[#This Row],[Terreno 1 (Con área Común)]]</f>
        <v>3.3770306085048949</v>
      </c>
      <c r="N35" s="36">
        <f>+Tabla2[[#This Row],[Terreno FINAL]]/$M$231</f>
        <v>5.6283843475081318E-3</v>
      </c>
      <c r="O35" s="45">
        <f>+Tabla2[[#This Row],[Incidencia terreno final]]*$D$230</f>
        <v>22.513537390032528</v>
      </c>
    </row>
    <row r="36" spans="1:15" ht="15" customHeight="1" x14ac:dyDescent="0.2">
      <c r="A36" s="15" t="s">
        <v>43</v>
      </c>
      <c r="B36" s="14">
        <v>503</v>
      </c>
      <c r="C36" s="14">
        <v>5</v>
      </c>
      <c r="D36" s="13">
        <v>62.5</v>
      </c>
      <c r="E36" s="13">
        <v>62.5</v>
      </c>
      <c r="F36" s="14" t="s">
        <v>30</v>
      </c>
      <c r="G36" s="18">
        <v>201750</v>
      </c>
      <c r="H36" s="39" t="s">
        <v>9</v>
      </c>
      <c r="I36" s="36">
        <f>+Tabla2[[#This Row],[Área ocupada (m²)]]/$D$231</f>
        <v>4.1378588930532307E-3</v>
      </c>
      <c r="J36" s="42">
        <f>+Tabla2[[#This Row],[Incidencia
ocupada (con área común)]]*$Q$1</f>
        <v>2.4827153358319385</v>
      </c>
      <c r="K36" s="36">
        <f>+Tabla2[[#This Row],[Área ocupada (m²)]]/$D$229</f>
        <v>5.6283843475081578E-3</v>
      </c>
      <c r="L36" s="42">
        <f>+Tabla2[[#This Row],[Incidencia
ocupada (sin área común)]]*$J$230</f>
        <v>0.8943152726729563</v>
      </c>
      <c r="M36" s="45">
        <f>+Tabla2[[#This Row],[Terreno 2 (sobre área Común)]]+Tabla2[[#This Row],[Terreno 1 (Con área Común)]]</f>
        <v>3.3770306085048949</v>
      </c>
      <c r="N36" s="36">
        <f>+Tabla2[[#This Row],[Terreno FINAL]]/$M$231</f>
        <v>5.6283843475081318E-3</v>
      </c>
      <c r="O36" s="45">
        <f>+Tabla2[[#This Row],[Incidencia terreno final]]*$D$230</f>
        <v>22.513537390032528</v>
      </c>
    </row>
    <row r="37" spans="1:15" ht="15" customHeight="1" x14ac:dyDescent="0.2">
      <c r="A37" s="15" t="s">
        <v>43</v>
      </c>
      <c r="B37" s="14">
        <v>504</v>
      </c>
      <c r="C37" s="14">
        <v>5</v>
      </c>
      <c r="D37" s="13">
        <v>65.400000000000006</v>
      </c>
      <c r="E37" s="13">
        <v>65.400000000000006</v>
      </c>
      <c r="F37" s="14" t="s">
        <v>30</v>
      </c>
      <c r="G37" s="18">
        <v>223550</v>
      </c>
      <c r="H37" s="39" t="s">
        <v>8</v>
      </c>
      <c r="I37" s="36">
        <f>+Tabla2[[#This Row],[Área ocupada (m²)]]/$D$231</f>
        <v>4.329855545690901E-3</v>
      </c>
      <c r="J37" s="42">
        <f>+Tabla2[[#This Row],[Incidencia
ocupada (con área común)]]*$Q$1</f>
        <v>2.5979133274145405</v>
      </c>
      <c r="K37" s="36">
        <f>+Tabla2[[#This Row],[Área ocupada (m²)]]/$D$229</f>
        <v>5.8895413812325367E-3</v>
      </c>
      <c r="L37" s="42">
        <f>+Tabla2[[#This Row],[Incidencia
ocupada (sin área común)]]*$J$230</f>
        <v>0.93581150132498148</v>
      </c>
      <c r="M37" s="45">
        <f>+Tabla2[[#This Row],[Terreno 2 (sobre área Común)]]+Tabla2[[#This Row],[Terreno 1 (Con área Común)]]</f>
        <v>3.5337248287395218</v>
      </c>
      <c r="N37" s="36">
        <f>+Tabla2[[#This Row],[Terreno FINAL]]/$M$231</f>
        <v>5.8895413812325081E-3</v>
      </c>
      <c r="O37" s="45">
        <f>+Tabla2[[#This Row],[Incidencia terreno final]]*$D$230</f>
        <v>23.558165524930033</v>
      </c>
    </row>
    <row r="38" spans="1:15" ht="15" customHeight="1" x14ac:dyDescent="0.2">
      <c r="A38" s="15" t="s">
        <v>43</v>
      </c>
      <c r="B38" s="14">
        <v>505</v>
      </c>
      <c r="C38" s="14">
        <v>5</v>
      </c>
      <c r="D38" s="13">
        <v>65.400000000000006</v>
      </c>
      <c r="E38" s="13">
        <v>65.400000000000006</v>
      </c>
      <c r="F38" s="14" t="s">
        <v>30</v>
      </c>
      <c r="G38" s="18">
        <v>220550</v>
      </c>
      <c r="H38" s="39" t="s">
        <v>8</v>
      </c>
      <c r="I38" s="36">
        <f>+Tabla2[[#This Row],[Área ocupada (m²)]]/$D$231</f>
        <v>4.329855545690901E-3</v>
      </c>
      <c r="J38" s="42">
        <f>+Tabla2[[#This Row],[Incidencia
ocupada (con área común)]]*$Q$1</f>
        <v>2.5979133274145405</v>
      </c>
      <c r="K38" s="36">
        <f>+Tabla2[[#This Row],[Área ocupada (m²)]]/$D$229</f>
        <v>5.8895413812325367E-3</v>
      </c>
      <c r="L38" s="42">
        <f>+Tabla2[[#This Row],[Incidencia
ocupada (sin área común)]]*$J$230</f>
        <v>0.93581150132498148</v>
      </c>
      <c r="M38" s="45">
        <f>+Tabla2[[#This Row],[Terreno 2 (sobre área Común)]]+Tabla2[[#This Row],[Terreno 1 (Con área Común)]]</f>
        <v>3.5337248287395218</v>
      </c>
      <c r="N38" s="36">
        <f>+Tabla2[[#This Row],[Terreno FINAL]]/$M$231</f>
        <v>5.8895413812325081E-3</v>
      </c>
      <c r="O38" s="45">
        <f>+Tabla2[[#This Row],[Incidencia terreno final]]*$D$230</f>
        <v>23.558165524930033</v>
      </c>
    </row>
    <row r="39" spans="1:15" ht="15" customHeight="1" x14ac:dyDescent="0.2">
      <c r="A39" s="15" t="s">
        <v>43</v>
      </c>
      <c r="B39" s="14">
        <v>506</v>
      </c>
      <c r="C39" s="14">
        <v>5</v>
      </c>
      <c r="D39" s="13">
        <v>62.5</v>
      </c>
      <c r="E39" s="13">
        <v>62.5</v>
      </c>
      <c r="F39" s="14" t="s">
        <v>30</v>
      </c>
      <c r="G39" s="18">
        <v>206750</v>
      </c>
      <c r="H39" s="39" t="s">
        <v>8</v>
      </c>
      <c r="I39" s="36">
        <f>+Tabla2[[#This Row],[Área ocupada (m²)]]/$D$231</f>
        <v>4.1378588930532307E-3</v>
      </c>
      <c r="J39" s="42">
        <f>+Tabla2[[#This Row],[Incidencia
ocupada (con área común)]]*$Q$1</f>
        <v>2.4827153358319385</v>
      </c>
      <c r="K39" s="36">
        <f>+Tabla2[[#This Row],[Área ocupada (m²)]]/$D$229</f>
        <v>5.6283843475081578E-3</v>
      </c>
      <c r="L39" s="42">
        <f>+Tabla2[[#This Row],[Incidencia
ocupada (sin área común)]]*$J$230</f>
        <v>0.8943152726729563</v>
      </c>
      <c r="M39" s="45">
        <f>+Tabla2[[#This Row],[Terreno 2 (sobre área Común)]]+Tabla2[[#This Row],[Terreno 1 (Con área Común)]]</f>
        <v>3.3770306085048949</v>
      </c>
      <c r="N39" s="36">
        <f>+Tabla2[[#This Row],[Terreno FINAL]]/$M$231</f>
        <v>5.6283843475081318E-3</v>
      </c>
      <c r="O39" s="45">
        <f>+Tabla2[[#This Row],[Incidencia terreno final]]*$D$230</f>
        <v>22.513537390032528</v>
      </c>
    </row>
    <row r="40" spans="1:15" ht="15" customHeight="1" x14ac:dyDescent="0.2">
      <c r="A40" s="15" t="s">
        <v>43</v>
      </c>
      <c r="B40" s="14">
        <v>507</v>
      </c>
      <c r="C40" s="14">
        <v>5</v>
      </c>
      <c r="D40" s="13">
        <v>62.5</v>
      </c>
      <c r="E40" s="13">
        <v>62.5</v>
      </c>
      <c r="F40" s="14" t="s">
        <v>30</v>
      </c>
      <c r="G40" s="18">
        <v>196750</v>
      </c>
      <c r="H40" s="39" t="s">
        <v>9</v>
      </c>
      <c r="I40" s="36">
        <f>+Tabla2[[#This Row],[Área ocupada (m²)]]/$D$231</f>
        <v>4.1378588930532307E-3</v>
      </c>
      <c r="J40" s="42">
        <f>+Tabla2[[#This Row],[Incidencia
ocupada (con área común)]]*$Q$1</f>
        <v>2.4827153358319385</v>
      </c>
      <c r="K40" s="36">
        <f>+Tabla2[[#This Row],[Área ocupada (m²)]]/$D$229</f>
        <v>5.6283843475081578E-3</v>
      </c>
      <c r="L40" s="42">
        <f>+Tabla2[[#This Row],[Incidencia
ocupada (sin área común)]]*$J$230</f>
        <v>0.8943152726729563</v>
      </c>
      <c r="M40" s="45">
        <f>+Tabla2[[#This Row],[Terreno 2 (sobre área Común)]]+Tabla2[[#This Row],[Terreno 1 (Con área Común)]]</f>
        <v>3.3770306085048949</v>
      </c>
      <c r="N40" s="36">
        <f>+Tabla2[[#This Row],[Terreno FINAL]]/$M$231</f>
        <v>5.6283843475081318E-3</v>
      </c>
      <c r="O40" s="45">
        <f>+Tabla2[[#This Row],[Incidencia terreno final]]*$D$230</f>
        <v>22.513537390032528</v>
      </c>
    </row>
    <row r="41" spans="1:15" ht="15" customHeight="1" x14ac:dyDescent="0.2">
      <c r="A41" s="15" t="s">
        <v>43</v>
      </c>
      <c r="B41" s="14">
        <v>508</v>
      </c>
      <c r="C41" s="14">
        <v>5</v>
      </c>
      <c r="D41" s="13">
        <v>65.400000000000006</v>
      </c>
      <c r="E41" s="13">
        <v>65.400000000000006</v>
      </c>
      <c r="F41" s="14" t="s">
        <v>30</v>
      </c>
      <c r="G41" s="18">
        <v>219550</v>
      </c>
      <c r="H41" s="39" t="s">
        <v>8</v>
      </c>
      <c r="I41" s="36">
        <f>+Tabla2[[#This Row],[Área ocupada (m²)]]/$D$231</f>
        <v>4.329855545690901E-3</v>
      </c>
      <c r="J41" s="42">
        <f>+Tabla2[[#This Row],[Incidencia
ocupada (con área común)]]*$Q$1</f>
        <v>2.5979133274145405</v>
      </c>
      <c r="K41" s="36">
        <f>+Tabla2[[#This Row],[Área ocupada (m²)]]/$D$229</f>
        <v>5.8895413812325367E-3</v>
      </c>
      <c r="L41" s="42">
        <f>+Tabla2[[#This Row],[Incidencia
ocupada (sin área común)]]*$J$230</f>
        <v>0.93581150132498148</v>
      </c>
      <c r="M41" s="45">
        <f>+Tabla2[[#This Row],[Terreno 2 (sobre área Común)]]+Tabla2[[#This Row],[Terreno 1 (Con área Común)]]</f>
        <v>3.5337248287395218</v>
      </c>
      <c r="N41" s="36">
        <f>+Tabla2[[#This Row],[Terreno FINAL]]/$M$231</f>
        <v>5.8895413812325081E-3</v>
      </c>
      <c r="O41" s="45">
        <f>+Tabla2[[#This Row],[Incidencia terreno final]]*$D$230</f>
        <v>23.558165524930033</v>
      </c>
    </row>
    <row r="42" spans="1:15" ht="15" customHeight="1" x14ac:dyDescent="0.2">
      <c r="A42" s="15" t="s">
        <v>43</v>
      </c>
      <c r="B42" s="14">
        <v>601</v>
      </c>
      <c r="C42" s="14">
        <v>6</v>
      </c>
      <c r="D42" s="13">
        <v>65.2</v>
      </c>
      <c r="E42" s="13">
        <v>65.2</v>
      </c>
      <c r="F42" s="14" t="s">
        <v>30</v>
      </c>
      <c r="G42" s="18">
        <v>206850</v>
      </c>
      <c r="H42" s="39" t="s">
        <v>9</v>
      </c>
      <c r="I42" s="36">
        <f>+Tabla2[[#This Row],[Área ocupada (m²)]]/$D$231</f>
        <v>4.3166143972331299E-3</v>
      </c>
      <c r="J42" s="42">
        <f>+Tabla2[[#This Row],[Incidencia
ocupada (con área común)]]*$Q$1</f>
        <v>2.5899686383398781</v>
      </c>
      <c r="K42" s="36">
        <f>+Tabla2[[#This Row],[Área ocupada (m²)]]/$D$229</f>
        <v>5.8715305513205099E-3</v>
      </c>
      <c r="L42" s="42">
        <f>+Tabla2[[#This Row],[Incidencia
ocupada (sin área común)]]*$J$230</f>
        <v>0.93294969245242798</v>
      </c>
      <c r="M42" s="45">
        <f>+Tabla2[[#This Row],[Terreno 2 (sobre área Común)]]+Tabla2[[#This Row],[Terreno 1 (Con área Común)]]</f>
        <v>3.5229183307923062</v>
      </c>
      <c r="N42" s="36">
        <f>+Tabla2[[#This Row],[Terreno FINAL]]/$M$231</f>
        <v>5.8715305513204821E-3</v>
      </c>
      <c r="O42" s="45">
        <f>+Tabla2[[#This Row],[Incidencia terreno final]]*$D$230</f>
        <v>23.48612220528193</v>
      </c>
    </row>
    <row r="43" spans="1:15" ht="15" customHeight="1" x14ac:dyDescent="0.2">
      <c r="A43" s="15" t="s">
        <v>43</v>
      </c>
      <c r="B43" s="14">
        <v>602</v>
      </c>
      <c r="C43" s="14">
        <v>6</v>
      </c>
      <c r="D43" s="13">
        <v>62.5</v>
      </c>
      <c r="E43" s="13">
        <v>62.5</v>
      </c>
      <c r="F43" s="14" t="s">
        <v>30</v>
      </c>
      <c r="G43" s="18">
        <v>191750</v>
      </c>
      <c r="H43" s="39" t="s">
        <v>10</v>
      </c>
      <c r="I43" s="36">
        <f>+Tabla2[[#This Row],[Área ocupada (m²)]]/$D$231</f>
        <v>4.1378588930532307E-3</v>
      </c>
      <c r="J43" s="42">
        <f>+Tabla2[[#This Row],[Incidencia
ocupada (con área común)]]*$Q$1</f>
        <v>2.4827153358319385</v>
      </c>
      <c r="K43" s="36">
        <f>+Tabla2[[#This Row],[Área ocupada (m²)]]/$D$229</f>
        <v>5.6283843475081578E-3</v>
      </c>
      <c r="L43" s="42">
        <f>+Tabla2[[#This Row],[Incidencia
ocupada (sin área común)]]*$J$230</f>
        <v>0.8943152726729563</v>
      </c>
      <c r="M43" s="45">
        <f>+Tabla2[[#This Row],[Terreno 2 (sobre área Común)]]+Tabla2[[#This Row],[Terreno 1 (Con área Común)]]</f>
        <v>3.3770306085048949</v>
      </c>
      <c r="N43" s="36">
        <f>+Tabla2[[#This Row],[Terreno FINAL]]/$M$231</f>
        <v>5.6283843475081318E-3</v>
      </c>
      <c r="O43" s="45">
        <f>+Tabla2[[#This Row],[Incidencia terreno final]]*$D$230</f>
        <v>22.513537390032528</v>
      </c>
    </row>
    <row r="44" spans="1:15" ht="15" customHeight="1" x14ac:dyDescent="0.2">
      <c r="A44" s="15" t="s">
        <v>43</v>
      </c>
      <c r="B44" s="14">
        <v>603</v>
      </c>
      <c r="C44" s="14">
        <v>6</v>
      </c>
      <c r="D44" s="13">
        <v>62.5</v>
      </c>
      <c r="E44" s="13">
        <v>62.5</v>
      </c>
      <c r="F44" s="14" t="s">
        <v>30</v>
      </c>
      <c r="G44" s="18">
        <v>201750</v>
      </c>
      <c r="H44" s="39" t="s">
        <v>9</v>
      </c>
      <c r="I44" s="36">
        <f>+Tabla2[[#This Row],[Área ocupada (m²)]]/$D$231</f>
        <v>4.1378588930532307E-3</v>
      </c>
      <c r="J44" s="42">
        <f>+Tabla2[[#This Row],[Incidencia
ocupada (con área común)]]*$Q$1</f>
        <v>2.4827153358319385</v>
      </c>
      <c r="K44" s="36">
        <f>+Tabla2[[#This Row],[Área ocupada (m²)]]/$D$229</f>
        <v>5.6283843475081578E-3</v>
      </c>
      <c r="L44" s="42">
        <f>+Tabla2[[#This Row],[Incidencia
ocupada (sin área común)]]*$J$230</f>
        <v>0.8943152726729563</v>
      </c>
      <c r="M44" s="45">
        <f>+Tabla2[[#This Row],[Terreno 2 (sobre área Común)]]+Tabla2[[#This Row],[Terreno 1 (Con área Común)]]</f>
        <v>3.3770306085048949</v>
      </c>
      <c r="N44" s="36">
        <f>+Tabla2[[#This Row],[Terreno FINAL]]/$M$231</f>
        <v>5.6283843475081318E-3</v>
      </c>
      <c r="O44" s="45">
        <f>+Tabla2[[#This Row],[Incidencia terreno final]]*$D$230</f>
        <v>22.513537390032528</v>
      </c>
    </row>
    <row r="45" spans="1:15" ht="15" customHeight="1" x14ac:dyDescent="0.2">
      <c r="A45" s="15" t="s">
        <v>43</v>
      </c>
      <c r="B45" s="14">
        <v>604</v>
      </c>
      <c r="C45" s="14">
        <v>6</v>
      </c>
      <c r="D45" s="13">
        <v>65.2</v>
      </c>
      <c r="E45" s="13">
        <v>65.2</v>
      </c>
      <c r="F45" s="14" t="s">
        <v>30</v>
      </c>
      <c r="G45" s="18">
        <v>220850</v>
      </c>
      <c r="H45" s="39" t="s">
        <v>8</v>
      </c>
      <c r="I45" s="36">
        <f>+Tabla2[[#This Row],[Área ocupada (m²)]]/$D$231</f>
        <v>4.3166143972331299E-3</v>
      </c>
      <c r="J45" s="42">
        <f>+Tabla2[[#This Row],[Incidencia
ocupada (con área común)]]*$Q$1</f>
        <v>2.5899686383398781</v>
      </c>
      <c r="K45" s="36">
        <f>+Tabla2[[#This Row],[Área ocupada (m²)]]/$D$229</f>
        <v>5.8715305513205099E-3</v>
      </c>
      <c r="L45" s="42">
        <f>+Tabla2[[#This Row],[Incidencia
ocupada (sin área común)]]*$J$230</f>
        <v>0.93294969245242798</v>
      </c>
      <c r="M45" s="45">
        <f>+Tabla2[[#This Row],[Terreno 2 (sobre área Común)]]+Tabla2[[#This Row],[Terreno 1 (Con área Común)]]</f>
        <v>3.5229183307923062</v>
      </c>
      <c r="N45" s="36">
        <f>+Tabla2[[#This Row],[Terreno FINAL]]/$M$231</f>
        <v>5.8715305513204821E-3</v>
      </c>
      <c r="O45" s="45">
        <f>+Tabla2[[#This Row],[Incidencia terreno final]]*$D$230</f>
        <v>23.48612220528193</v>
      </c>
    </row>
    <row r="46" spans="1:15" ht="15" customHeight="1" x14ac:dyDescent="0.2">
      <c r="A46" s="15" t="s">
        <v>43</v>
      </c>
      <c r="B46" s="14">
        <v>605</v>
      </c>
      <c r="C46" s="14">
        <v>6</v>
      </c>
      <c r="D46" s="13">
        <v>65.2</v>
      </c>
      <c r="E46" s="13">
        <v>65.2</v>
      </c>
      <c r="F46" s="14" t="s">
        <v>30</v>
      </c>
      <c r="G46" s="18">
        <v>217850</v>
      </c>
      <c r="H46" s="39" t="s">
        <v>8</v>
      </c>
      <c r="I46" s="36">
        <f>+Tabla2[[#This Row],[Área ocupada (m²)]]/$D$231</f>
        <v>4.3166143972331299E-3</v>
      </c>
      <c r="J46" s="42">
        <f>+Tabla2[[#This Row],[Incidencia
ocupada (con área común)]]*$Q$1</f>
        <v>2.5899686383398781</v>
      </c>
      <c r="K46" s="36">
        <f>+Tabla2[[#This Row],[Área ocupada (m²)]]/$D$229</f>
        <v>5.8715305513205099E-3</v>
      </c>
      <c r="L46" s="42">
        <f>+Tabla2[[#This Row],[Incidencia
ocupada (sin área común)]]*$J$230</f>
        <v>0.93294969245242798</v>
      </c>
      <c r="M46" s="45">
        <f>+Tabla2[[#This Row],[Terreno 2 (sobre área Común)]]+Tabla2[[#This Row],[Terreno 1 (Con área Común)]]</f>
        <v>3.5229183307923062</v>
      </c>
      <c r="N46" s="36">
        <f>+Tabla2[[#This Row],[Terreno FINAL]]/$M$231</f>
        <v>5.8715305513204821E-3</v>
      </c>
      <c r="O46" s="45">
        <f>+Tabla2[[#This Row],[Incidencia terreno final]]*$D$230</f>
        <v>23.48612220528193</v>
      </c>
    </row>
    <row r="47" spans="1:15" ht="15" customHeight="1" x14ac:dyDescent="0.2">
      <c r="A47" s="15" t="s">
        <v>43</v>
      </c>
      <c r="B47" s="14">
        <v>606</v>
      </c>
      <c r="C47" s="14">
        <v>6</v>
      </c>
      <c r="D47" s="13">
        <v>62.5</v>
      </c>
      <c r="E47" s="13">
        <v>62.5</v>
      </c>
      <c r="F47" s="14" t="s">
        <v>30</v>
      </c>
      <c r="G47" s="18">
        <v>204750</v>
      </c>
      <c r="H47" s="39" t="s">
        <v>8</v>
      </c>
      <c r="I47" s="36">
        <f>+Tabla2[[#This Row],[Área ocupada (m²)]]/$D$231</f>
        <v>4.1378588930532307E-3</v>
      </c>
      <c r="J47" s="42">
        <f>+Tabla2[[#This Row],[Incidencia
ocupada (con área común)]]*$Q$1</f>
        <v>2.4827153358319385</v>
      </c>
      <c r="K47" s="36">
        <f>+Tabla2[[#This Row],[Área ocupada (m²)]]/$D$229</f>
        <v>5.6283843475081578E-3</v>
      </c>
      <c r="L47" s="42">
        <f>+Tabla2[[#This Row],[Incidencia
ocupada (sin área común)]]*$J$230</f>
        <v>0.8943152726729563</v>
      </c>
      <c r="M47" s="45">
        <f>+Tabla2[[#This Row],[Terreno 2 (sobre área Común)]]+Tabla2[[#This Row],[Terreno 1 (Con área Común)]]</f>
        <v>3.3770306085048949</v>
      </c>
      <c r="N47" s="36">
        <f>+Tabla2[[#This Row],[Terreno FINAL]]/$M$231</f>
        <v>5.6283843475081318E-3</v>
      </c>
      <c r="O47" s="45">
        <f>+Tabla2[[#This Row],[Incidencia terreno final]]*$D$230</f>
        <v>22.513537390032528</v>
      </c>
    </row>
    <row r="48" spans="1:15" ht="15" customHeight="1" x14ac:dyDescent="0.2">
      <c r="A48" s="15" t="s">
        <v>43</v>
      </c>
      <c r="B48" s="14">
        <v>607</v>
      </c>
      <c r="C48" s="14">
        <v>6</v>
      </c>
      <c r="D48" s="13">
        <v>62.5</v>
      </c>
      <c r="E48" s="13">
        <v>62.5</v>
      </c>
      <c r="F48" s="14" t="s">
        <v>30</v>
      </c>
      <c r="G48" s="18">
        <v>192750</v>
      </c>
      <c r="H48" s="39" t="s">
        <v>10</v>
      </c>
      <c r="I48" s="36">
        <f>+Tabla2[[#This Row],[Área ocupada (m²)]]/$D$231</f>
        <v>4.1378588930532307E-3</v>
      </c>
      <c r="J48" s="42">
        <f>+Tabla2[[#This Row],[Incidencia
ocupada (con área común)]]*$Q$1</f>
        <v>2.4827153358319385</v>
      </c>
      <c r="K48" s="36">
        <f>+Tabla2[[#This Row],[Área ocupada (m²)]]/$D$229</f>
        <v>5.6283843475081578E-3</v>
      </c>
      <c r="L48" s="42">
        <f>+Tabla2[[#This Row],[Incidencia
ocupada (sin área común)]]*$J$230</f>
        <v>0.8943152726729563</v>
      </c>
      <c r="M48" s="45">
        <f>+Tabla2[[#This Row],[Terreno 2 (sobre área Común)]]+Tabla2[[#This Row],[Terreno 1 (Con área Común)]]</f>
        <v>3.3770306085048949</v>
      </c>
      <c r="N48" s="36">
        <f>+Tabla2[[#This Row],[Terreno FINAL]]/$M$231</f>
        <v>5.6283843475081318E-3</v>
      </c>
      <c r="O48" s="45">
        <f>+Tabla2[[#This Row],[Incidencia terreno final]]*$D$230</f>
        <v>22.513537390032528</v>
      </c>
    </row>
    <row r="49" spans="1:15" ht="15" customHeight="1" x14ac:dyDescent="0.2">
      <c r="A49" s="15" t="s">
        <v>43</v>
      </c>
      <c r="B49" s="14">
        <v>608</v>
      </c>
      <c r="C49" s="14">
        <v>6</v>
      </c>
      <c r="D49" s="13">
        <v>65.2</v>
      </c>
      <c r="E49" s="13">
        <v>65.2</v>
      </c>
      <c r="F49" s="14" t="s">
        <v>30</v>
      </c>
      <c r="G49" s="18">
        <v>216850</v>
      </c>
      <c r="H49" s="39" t="s">
        <v>8</v>
      </c>
      <c r="I49" s="36">
        <f>+Tabla2[[#This Row],[Área ocupada (m²)]]/$D$231</f>
        <v>4.3166143972331299E-3</v>
      </c>
      <c r="J49" s="42">
        <f>+Tabla2[[#This Row],[Incidencia
ocupada (con área común)]]*$Q$1</f>
        <v>2.5899686383398781</v>
      </c>
      <c r="K49" s="36">
        <f>+Tabla2[[#This Row],[Área ocupada (m²)]]/$D$229</f>
        <v>5.8715305513205099E-3</v>
      </c>
      <c r="L49" s="42">
        <f>+Tabla2[[#This Row],[Incidencia
ocupada (sin área común)]]*$J$230</f>
        <v>0.93294969245242798</v>
      </c>
      <c r="M49" s="45">
        <f>+Tabla2[[#This Row],[Terreno 2 (sobre área Común)]]+Tabla2[[#This Row],[Terreno 1 (Con área Común)]]</f>
        <v>3.5229183307923062</v>
      </c>
      <c r="N49" s="36">
        <f>+Tabla2[[#This Row],[Terreno FINAL]]/$M$231</f>
        <v>5.8715305513204821E-3</v>
      </c>
      <c r="O49" s="45">
        <f>+Tabla2[[#This Row],[Incidencia terreno final]]*$D$230</f>
        <v>23.48612220528193</v>
      </c>
    </row>
    <row r="50" spans="1:15" ht="15" customHeight="1" x14ac:dyDescent="0.2">
      <c r="A50" s="15" t="s">
        <v>43</v>
      </c>
      <c r="B50" s="14">
        <v>701</v>
      </c>
      <c r="C50" s="14">
        <v>7</v>
      </c>
      <c r="D50" s="13">
        <v>65.2</v>
      </c>
      <c r="E50" s="13">
        <v>65.2</v>
      </c>
      <c r="F50" s="14" t="s">
        <v>30</v>
      </c>
      <c r="G50" s="18">
        <v>205750</v>
      </c>
      <c r="H50" s="39" t="s">
        <v>9</v>
      </c>
      <c r="I50" s="36">
        <f>+Tabla2[[#This Row],[Área ocupada (m²)]]/$D$231</f>
        <v>4.3166143972331299E-3</v>
      </c>
      <c r="J50" s="42">
        <f>+Tabla2[[#This Row],[Incidencia
ocupada (con área común)]]*$Q$1</f>
        <v>2.5899686383398781</v>
      </c>
      <c r="K50" s="36">
        <f>+Tabla2[[#This Row],[Área ocupada (m²)]]/$D$229</f>
        <v>5.8715305513205099E-3</v>
      </c>
      <c r="L50" s="42">
        <f>+Tabla2[[#This Row],[Incidencia
ocupada (sin área común)]]*$J$230</f>
        <v>0.93294969245242798</v>
      </c>
      <c r="M50" s="45">
        <f>+Tabla2[[#This Row],[Terreno 2 (sobre área Común)]]+Tabla2[[#This Row],[Terreno 1 (Con área Común)]]</f>
        <v>3.5229183307923062</v>
      </c>
      <c r="N50" s="36">
        <f>+Tabla2[[#This Row],[Terreno FINAL]]/$M$231</f>
        <v>5.8715305513204821E-3</v>
      </c>
      <c r="O50" s="45">
        <f>+Tabla2[[#This Row],[Incidencia terreno final]]*$D$230</f>
        <v>23.48612220528193</v>
      </c>
    </row>
    <row r="51" spans="1:15" ht="15" customHeight="1" x14ac:dyDescent="0.2">
      <c r="A51" s="15" t="s">
        <v>43</v>
      </c>
      <c r="B51" s="14">
        <v>702</v>
      </c>
      <c r="C51" s="14">
        <v>7</v>
      </c>
      <c r="D51" s="13">
        <v>62.5</v>
      </c>
      <c r="E51" s="13">
        <v>62.5</v>
      </c>
      <c r="F51" s="14" t="s">
        <v>30</v>
      </c>
      <c r="G51" s="18">
        <v>194750</v>
      </c>
      <c r="H51" s="39" t="s">
        <v>9</v>
      </c>
      <c r="I51" s="36">
        <f>+Tabla2[[#This Row],[Área ocupada (m²)]]/$D$231</f>
        <v>4.1378588930532307E-3</v>
      </c>
      <c r="J51" s="42">
        <f>+Tabla2[[#This Row],[Incidencia
ocupada (con área común)]]*$Q$1</f>
        <v>2.4827153358319385</v>
      </c>
      <c r="K51" s="36">
        <f>+Tabla2[[#This Row],[Área ocupada (m²)]]/$D$229</f>
        <v>5.6283843475081578E-3</v>
      </c>
      <c r="L51" s="42">
        <f>+Tabla2[[#This Row],[Incidencia
ocupada (sin área común)]]*$J$230</f>
        <v>0.8943152726729563</v>
      </c>
      <c r="M51" s="45">
        <f>+Tabla2[[#This Row],[Terreno 2 (sobre área Común)]]+Tabla2[[#This Row],[Terreno 1 (Con área Común)]]</f>
        <v>3.3770306085048949</v>
      </c>
      <c r="N51" s="36">
        <f>+Tabla2[[#This Row],[Terreno FINAL]]/$M$231</f>
        <v>5.6283843475081318E-3</v>
      </c>
      <c r="O51" s="45">
        <f>+Tabla2[[#This Row],[Incidencia terreno final]]*$D$230</f>
        <v>22.513537390032528</v>
      </c>
    </row>
    <row r="52" spans="1:15" ht="15" customHeight="1" x14ac:dyDescent="0.2">
      <c r="A52" s="15" t="s">
        <v>43</v>
      </c>
      <c r="B52" s="14">
        <v>703</v>
      </c>
      <c r="C52" s="14">
        <v>7</v>
      </c>
      <c r="D52" s="13">
        <v>62.5</v>
      </c>
      <c r="E52" s="13">
        <v>62.5</v>
      </c>
      <c r="F52" s="14" t="s">
        <v>30</v>
      </c>
      <c r="G52" s="18">
        <v>199750</v>
      </c>
      <c r="H52" s="39" t="s">
        <v>9</v>
      </c>
      <c r="I52" s="36">
        <f>+Tabla2[[#This Row],[Área ocupada (m²)]]/$D$231</f>
        <v>4.1378588930532307E-3</v>
      </c>
      <c r="J52" s="42">
        <f>+Tabla2[[#This Row],[Incidencia
ocupada (con área común)]]*$Q$1</f>
        <v>2.4827153358319385</v>
      </c>
      <c r="K52" s="36">
        <f>+Tabla2[[#This Row],[Área ocupada (m²)]]/$D$229</f>
        <v>5.6283843475081578E-3</v>
      </c>
      <c r="L52" s="42">
        <f>+Tabla2[[#This Row],[Incidencia
ocupada (sin área común)]]*$J$230</f>
        <v>0.8943152726729563</v>
      </c>
      <c r="M52" s="45">
        <f>+Tabla2[[#This Row],[Terreno 2 (sobre área Común)]]+Tabla2[[#This Row],[Terreno 1 (Con área Común)]]</f>
        <v>3.3770306085048949</v>
      </c>
      <c r="N52" s="36">
        <f>+Tabla2[[#This Row],[Terreno FINAL]]/$M$231</f>
        <v>5.6283843475081318E-3</v>
      </c>
      <c r="O52" s="45">
        <f>+Tabla2[[#This Row],[Incidencia terreno final]]*$D$230</f>
        <v>22.513537390032528</v>
      </c>
    </row>
    <row r="53" spans="1:15" ht="15" customHeight="1" x14ac:dyDescent="0.2">
      <c r="A53" s="15" t="s">
        <v>43</v>
      </c>
      <c r="B53" s="14">
        <v>704</v>
      </c>
      <c r="C53" s="14">
        <v>7</v>
      </c>
      <c r="D53" s="13">
        <v>65.2</v>
      </c>
      <c r="E53" s="13">
        <v>65.2</v>
      </c>
      <c r="F53" s="14" t="s">
        <v>30</v>
      </c>
      <c r="G53" s="18">
        <v>218750</v>
      </c>
      <c r="H53" s="39" t="s">
        <v>8</v>
      </c>
      <c r="I53" s="36">
        <f>+Tabla2[[#This Row],[Área ocupada (m²)]]/$D$231</f>
        <v>4.3166143972331299E-3</v>
      </c>
      <c r="J53" s="42">
        <f>+Tabla2[[#This Row],[Incidencia
ocupada (con área común)]]*$Q$1</f>
        <v>2.5899686383398781</v>
      </c>
      <c r="K53" s="36">
        <f>+Tabla2[[#This Row],[Área ocupada (m²)]]/$D$229</f>
        <v>5.8715305513205099E-3</v>
      </c>
      <c r="L53" s="42">
        <f>+Tabla2[[#This Row],[Incidencia
ocupada (sin área común)]]*$J$230</f>
        <v>0.93294969245242798</v>
      </c>
      <c r="M53" s="45">
        <f>+Tabla2[[#This Row],[Terreno 2 (sobre área Común)]]+Tabla2[[#This Row],[Terreno 1 (Con área Común)]]</f>
        <v>3.5229183307923062</v>
      </c>
      <c r="N53" s="36">
        <f>+Tabla2[[#This Row],[Terreno FINAL]]/$M$231</f>
        <v>5.8715305513204821E-3</v>
      </c>
      <c r="O53" s="45">
        <f>+Tabla2[[#This Row],[Incidencia terreno final]]*$D$230</f>
        <v>23.48612220528193</v>
      </c>
    </row>
    <row r="54" spans="1:15" ht="15" customHeight="1" x14ac:dyDescent="0.2">
      <c r="A54" s="15" t="s">
        <v>43</v>
      </c>
      <c r="B54" s="14">
        <v>705</v>
      </c>
      <c r="C54" s="14">
        <v>7</v>
      </c>
      <c r="D54" s="13">
        <v>65.2</v>
      </c>
      <c r="E54" s="13">
        <v>65.2</v>
      </c>
      <c r="F54" s="14" t="s">
        <v>30</v>
      </c>
      <c r="G54" s="18">
        <v>215750</v>
      </c>
      <c r="H54" s="39" t="s">
        <v>8</v>
      </c>
      <c r="I54" s="36">
        <f>+Tabla2[[#This Row],[Área ocupada (m²)]]/$D$231</f>
        <v>4.3166143972331299E-3</v>
      </c>
      <c r="J54" s="42">
        <f>+Tabla2[[#This Row],[Incidencia
ocupada (con área común)]]*$Q$1</f>
        <v>2.5899686383398781</v>
      </c>
      <c r="K54" s="36">
        <f>+Tabla2[[#This Row],[Área ocupada (m²)]]/$D$229</f>
        <v>5.8715305513205099E-3</v>
      </c>
      <c r="L54" s="42">
        <f>+Tabla2[[#This Row],[Incidencia
ocupada (sin área común)]]*$J$230</f>
        <v>0.93294969245242798</v>
      </c>
      <c r="M54" s="45">
        <f>+Tabla2[[#This Row],[Terreno 2 (sobre área Común)]]+Tabla2[[#This Row],[Terreno 1 (Con área Común)]]</f>
        <v>3.5229183307923062</v>
      </c>
      <c r="N54" s="36">
        <f>+Tabla2[[#This Row],[Terreno FINAL]]/$M$231</f>
        <v>5.8715305513204821E-3</v>
      </c>
      <c r="O54" s="45">
        <f>+Tabla2[[#This Row],[Incidencia terreno final]]*$D$230</f>
        <v>23.48612220528193</v>
      </c>
    </row>
    <row r="55" spans="1:15" ht="15" customHeight="1" x14ac:dyDescent="0.2">
      <c r="A55" s="15" t="s">
        <v>43</v>
      </c>
      <c r="B55" s="14">
        <v>706</v>
      </c>
      <c r="C55" s="14">
        <v>7</v>
      </c>
      <c r="D55" s="13">
        <v>62.5</v>
      </c>
      <c r="E55" s="13">
        <v>62.5</v>
      </c>
      <c r="F55" s="14" t="s">
        <v>30</v>
      </c>
      <c r="G55" s="18">
        <v>202750</v>
      </c>
      <c r="H55" s="39" t="s">
        <v>9</v>
      </c>
      <c r="I55" s="36">
        <f>+Tabla2[[#This Row],[Área ocupada (m²)]]/$D$231</f>
        <v>4.1378588930532307E-3</v>
      </c>
      <c r="J55" s="42">
        <f>+Tabla2[[#This Row],[Incidencia
ocupada (con área común)]]*$Q$1</f>
        <v>2.4827153358319385</v>
      </c>
      <c r="K55" s="36">
        <f>+Tabla2[[#This Row],[Área ocupada (m²)]]/$D$229</f>
        <v>5.6283843475081578E-3</v>
      </c>
      <c r="L55" s="42">
        <f>+Tabla2[[#This Row],[Incidencia
ocupada (sin área común)]]*$J$230</f>
        <v>0.8943152726729563</v>
      </c>
      <c r="M55" s="45">
        <f>+Tabla2[[#This Row],[Terreno 2 (sobre área Común)]]+Tabla2[[#This Row],[Terreno 1 (Con área Común)]]</f>
        <v>3.3770306085048949</v>
      </c>
      <c r="N55" s="36">
        <f>+Tabla2[[#This Row],[Terreno FINAL]]/$M$231</f>
        <v>5.6283843475081318E-3</v>
      </c>
      <c r="O55" s="45">
        <f>+Tabla2[[#This Row],[Incidencia terreno final]]*$D$230</f>
        <v>22.513537390032528</v>
      </c>
    </row>
    <row r="56" spans="1:15" ht="15" customHeight="1" x14ac:dyDescent="0.2">
      <c r="A56" s="15" t="s">
        <v>43</v>
      </c>
      <c r="B56" s="14">
        <v>707</v>
      </c>
      <c r="C56" s="14">
        <v>7</v>
      </c>
      <c r="D56" s="13">
        <v>62.5</v>
      </c>
      <c r="E56" s="13">
        <v>62.5</v>
      </c>
      <c r="F56" s="14" t="s">
        <v>30</v>
      </c>
      <c r="G56" s="18">
        <v>190750</v>
      </c>
      <c r="H56" s="39" t="s">
        <v>10</v>
      </c>
      <c r="I56" s="36">
        <f>+Tabla2[[#This Row],[Área ocupada (m²)]]/$D$231</f>
        <v>4.1378588930532307E-3</v>
      </c>
      <c r="J56" s="42">
        <f>+Tabla2[[#This Row],[Incidencia
ocupada (con área común)]]*$Q$1</f>
        <v>2.4827153358319385</v>
      </c>
      <c r="K56" s="36">
        <f>+Tabla2[[#This Row],[Área ocupada (m²)]]/$D$229</f>
        <v>5.6283843475081578E-3</v>
      </c>
      <c r="L56" s="42">
        <f>+Tabla2[[#This Row],[Incidencia
ocupada (sin área común)]]*$J$230</f>
        <v>0.8943152726729563</v>
      </c>
      <c r="M56" s="45">
        <f>+Tabla2[[#This Row],[Terreno 2 (sobre área Común)]]+Tabla2[[#This Row],[Terreno 1 (Con área Común)]]</f>
        <v>3.3770306085048949</v>
      </c>
      <c r="N56" s="36">
        <f>+Tabla2[[#This Row],[Terreno FINAL]]/$M$231</f>
        <v>5.6283843475081318E-3</v>
      </c>
      <c r="O56" s="45">
        <f>+Tabla2[[#This Row],[Incidencia terreno final]]*$D$230</f>
        <v>22.513537390032528</v>
      </c>
    </row>
    <row r="57" spans="1:15" ht="15" customHeight="1" x14ac:dyDescent="0.2">
      <c r="A57" s="15" t="s">
        <v>43</v>
      </c>
      <c r="B57" s="14">
        <v>708</v>
      </c>
      <c r="C57" s="14">
        <v>7</v>
      </c>
      <c r="D57" s="13">
        <v>65.2</v>
      </c>
      <c r="E57" s="13">
        <v>65.2</v>
      </c>
      <c r="F57" s="14" t="s">
        <v>30</v>
      </c>
      <c r="G57" s="18">
        <v>214750</v>
      </c>
      <c r="H57" s="39" t="s">
        <v>8</v>
      </c>
      <c r="I57" s="36">
        <f>+Tabla2[[#This Row],[Área ocupada (m²)]]/$D$231</f>
        <v>4.3166143972331299E-3</v>
      </c>
      <c r="J57" s="42">
        <f>+Tabla2[[#This Row],[Incidencia
ocupada (con área común)]]*$Q$1</f>
        <v>2.5899686383398781</v>
      </c>
      <c r="K57" s="36">
        <f>+Tabla2[[#This Row],[Área ocupada (m²)]]/$D$229</f>
        <v>5.8715305513205099E-3</v>
      </c>
      <c r="L57" s="42">
        <f>+Tabla2[[#This Row],[Incidencia
ocupada (sin área común)]]*$J$230</f>
        <v>0.93294969245242798</v>
      </c>
      <c r="M57" s="45">
        <f>+Tabla2[[#This Row],[Terreno 2 (sobre área Común)]]+Tabla2[[#This Row],[Terreno 1 (Con área Común)]]</f>
        <v>3.5229183307923062</v>
      </c>
      <c r="N57" s="36">
        <f>+Tabla2[[#This Row],[Terreno FINAL]]/$M$231</f>
        <v>5.8715305513204821E-3</v>
      </c>
      <c r="O57" s="45">
        <f>+Tabla2[[#This Row],[Incidencia terreno final]]*$D$230</f>
        <v>23.48612220528193</v>
      </c>
    </row>
    <row r="58" spans="1:15" ht="15" customHeight="1" x14ac:dyDescent="0.2">
      <c r="A58" s="15" t="s">
        <v>43</v>
      </c>
      <c r="B58" s="14">
        <v>801</v>
      </c>
      <c r="C58" s="14">
        <v>8</v>
      </c>
      <c r="D58" s="13">
        <v>65.2</v>
      </c>
      <c r="E58" s="13">
        <v>65.2</v>
      </c>
      <c r="F58" s="14" t="s">
        <v>30</v>
      </c>
      <c r="G58" s="18">
        <v>203750</v>
      </c>
      <c r="H58" s="39" t="s">
        <v>9</v>
      </c>
      <c r="I58" s="36">
        <f>+Tabla2[[#This Row],[Área ocupada (m²)]]/$D$231</f>
        <v>4.3166143972331299E-3</v>
      </c>
      <c r="J58" s="42">
        <f>+Tabla2[[#This Row],[Incidencia
ocupada (con área común)]]*$Q$1</f>
        <v>2.5899686383398781</v>
      </c>
      <c r="K58" s="36">
        <f>+Tabla2[[#This Row],[Área ocupada (m²)]]/$D$229</f>
        <v>5.8715305513205099E-3</v>
      </c>
      <c r="L58" s="42">
        <f>+Tabla2[[#This Row],[Incidencia
ocupada (sin área común)]]*$J$230</f>
        <v>0.93294969245242798</v>
      </c>
      <c r="M58" s="45">
        <f>+Tabla2[[#This Row],[Terreno 2 (sobre área Común)]]+Tabla2[[#This Row],[Terreno 1 (Con área Común)]]</f>
        <v>3.5229183307923062</v>
      </c>
      <c r="N58" s="36">
        <f>+Tabla2[[#This Row],[Terreno FINAL]]/$M$231</f>
        <v>5.8715305513204821E-3</v>
      </c>
      <c r="O58" s="45">
        <f>+Tabla2[[#This Row],[Incidencia terreno final]]*$D$230</f>
        <v>23.48612220528193</v>
      </c>
    </row>
    <row r="59" spans="1:15" ht="15" customHeight="1" x14ac:dyDescent="0.2">
      <c r="A59" s="15" t="s">
        <v>43</v>
      </c>
      <c r="B59" s="14">
        <v>802</v>
      </c>
      <c r="C59" s="14">
        <v>8</v>
      </c>
      <c r="D59" s="13">
        <v>62.5</v>
      </c>
      <c r="E59" s="13">
        <v>62.5</v>
      </c>
      <c r="F59" s="14" t="s">
        <v>30</v>
      </c>
      <c r="G59" s="18">
        <v>192850</v>
      </c>
      <c r="H59" s="39" t="s">
        <v>10</v>
      </c>
      <c r="I59" s="36">
        <f>+Tabla2[[#This Row],[Área ocupada (m²)]]/$D$231</f>
        <v>4.1378588930532307E-3</v>
      </c>
      <c r="J59" s="42">
        <f>+Tabla2[[#This Row],[Incidencia
ocupada (con área común)]]*$Q$1</f>
        <v>2.4827153358319385</v>
      </c>
      <c r="K59" s="36">
        <f>+Tabla2[[#This Row],[Área ocupada (m²)]]/$D$229</f>
        <v>5.6283843475081578E-3</v>
      </c>
      <c r="L59" s="42">
        <f>+Tabla2[[#This Row],[Incidencia
ocupada (sin área común)]]*$J$230</f>
        <v>0.8943152726729563</v>
      </c>
      <c r="M59" s="45">
        <f>+Tabla2[[#This Row],[Terreno 2 (sobre área Común)]]+Tabla2[[#This Row],[Terreno 1 (Con área Común)]]</f>
        <v>3.3770306085048949</v>
      </c>
      <c r="N59" s="36">
        <f>+Tabla2[[#This Row],[Terreno FINAL]]/$M$231</f>
        <v>5.6283843475081318E-3</v>
      </c>
      <c r="O59" s="45">
        <f>+Tabla2[[#This Row],[Incidencia terreno final]]*$D$230</f>
        <v>22.513537390032528</v>
      </c>
    </row>
    <row r="60" spans="1:15" ht="15" customHeight="1" x14ac:dyDescent="0.2">
      <c r="A60" s="15" t="s">
        <v>43</v>
      </c>
      <c r="B60" s="14">
        <v>803</v>
      </c>
      <c r="C60" s="14">
        <v>8</v>
      </c>
      <c r="D60" s="13">
        <v>62.5</v>
      </c>
      <c r="E60" s="13">
        <v>62.5</v>
      </c>
      <c r="F60" s="14" t="s">
        <v>30</v>
      </c>
      <c r="G60" s="18">
        <v>197850</v>
      </c>
      <c r="H60" s="39" t="s">
        <v>9</v>
      </c>
      <c r="I60" s="36">
        <f>+Tabla2[[#This Row],[Área ocupada (m²)]]/$D$231</f>
        <v>4.1378588930532307E-3</v>
      </c>
      <c r="J60" s="42">
        <f>+Tabla2[[#This Row],[Incidencia
ocupada (con área común)]]*$Q$1</f>
        <v>2.4827153358319385</v>
      </c>
      <c r="K60" s="36">
        <f>+Tabla2[[#This Row],[Área ocupada (m²)]]/$D$229</f>
        <v>5.6283843475081578E-3</v>
      </c>
      <c r="L60" s="42">
        <f>+Tabla2[[#This Row],[Incidencia
ocupada (sin área común)]]*$J$230</f>
        <v>0.8943152726729563</v>
      </c>
      <c r="M60" s="45">
        <f>+Tabla2[[#This Row],[Terreno 2 (sobre área Común)]]+Tabla2[[#This Row],[Terreno 1 (Con área Común)]]</f>
        <v>3.3770306085048949</v>
      </c>
      <c r="N60" s="36">
        <f>+Tabla2[[#This Row],[Terreno FINAL]]/$M$231</f>
        <v>5.6283843475081318E-3</v>
      </c>
      <c r="O60" s="45">
        <f>+Tabla2[[#This Row],[Incidencia terreno final]]*$D$230</f>
        <v>22.513537390032528</v>
      </c>
    </row>
    <row r="61" spans="1:15" ht="15" customHeight="1" x14ac:dyDescent="0.2">
      <c r="A61" s="15" t="s">
        <v>43</v>
      </c>
      <c r="B61" s="14">
        <v>804</v>
      </c>
      <c r="C61" s="14">
        <v>8</v>
      </c>
      <c r="D61" s="13">
        <v>65.2</v>
      </c>
      <c r="E61" s="13">
        <v>65.2</v>
      </c>
      <c r="F61" s="14" t="s">
        <v>30</v>
      </c>
      <c r="G61" s="18">
        <v>213750</v>
      </c>
      <c r="H61" s="39" t="s">
        <v>8</v>
      </c>
      <c r="I61" s="36">
        <f>+Tabla2[[#This Row],[Área ocupada (m²)]]/$D$231</f>
        <v>4.3166143972331299E-3</v>
      </c>
      <c r="J61" s="42">
        <f>+Tabla2[[#This Row],[Incidencia
ocupada (con área común)]]*$Q$1</f>
        <v>2.5899686383398781</v>
      </c>
      <c r="K61" s="36">
        <f>+Tabla2[[#This Row],[Área ocupada (m²)]]/$D$229</f>
        <v>5.8715305513205099E-3</v>
      </c>
      <c r="L61" s="42">
        <f>+Tabla2[[#This Row],[Incidencia
ocupada (sin área común)]]*$J$230</f>
        <v>0.93294969245242798</v>
      </c>
      <c r="M61" s="45">
        <f>+Tabla2[[#This Row],[Terreno 2 (sobre área Común)]]+Tabla2[[#This Row],[Terreno 1 (Con área Común)]]</f>
        <v>3.5229183307923062</v>
      </c>
      <c r="N61" s="36">
        <f>+Tabla2[[#This Row],[Terreno FINAL]]/$M$231</f>
        <v>5.8715305513204821E-3</v>
      </c>
      <c r="O61" s="45">
        <f>+Tabla2[[#This Row],[Incidencia terreno final]]*$D$230</f>
        <v>23.48612220528193</v>
      </c>
    </row>
    <row r="62" spans="1:15" ht="15" customHeight="1" x14ac:dyDescent="0.2">
      <c r="A62" s="15" t="s">
        <v>43</v>
      </c>
      <c r="B62" s="14">
        <v>805</v>
      </c>
      <c r="C62" s="14">
        <v>8</v>
      </c>
      <c r="D62" s="13">
        <v>65.2</v>
      </c>
      <c r="E62" s="13">
        <v>65.2</v>
      </c>
      <c r="F62" s="14" t="s">
        <v>30</v>
      </c>
      <c r="G62" s="18">
        <v>213750</v>
      </c>
      <c r="H62" s="39" t="s">
        <v>8</v>
      </c>
      <c r="I62" s="36">
        <f>+Tabla2[[#This Row],[Área ocupada (m²)]]/$D$231</f>
        <v>4.3166143972331299E-3</v>
      </c>
      <c r="J62" s="42">
        <f>+Tabla2[[#This Row],[Incidencia
ocupada (con área común)]]*$Q$1</f>
        <v>2.5899686383398781</v>
      </c>
      <c r="K62" s="36">
        <f>+Tabla2[[#This Row],[Área ocupada (m²)]]/$D$229</f>
        <v>5.8715305513205099E-3</v>
      </c>
      <c r="L62" s="42">
        <f>+Tabla2[[#This Row],[Incidencia
ocupada (sin área común)]]*$J$230</f>
        <v>0.93294969245242798</v>
      </c>
      <c r="M62" s="45">
        <f>+Tabla2[[#This Row],[Terreno 2 (sobre área Común)]]+Tabla2[[#This Row],[Terreno 1 (Con área Común)]]</f>
        <v>3.5229183307923062</v>
      </c>
      <c r="N62" s="36">
        <f>+Tabla2[[#This Row],[Terreno FINAL]]/$M$231</f>
        <v>5.8715305513204821E-3</v>
      </c>
      <c r="O62" s="45">
        <f>+Tabla2[[#This Row],[Incidencia terreno final]]*$D$230</f>
        <v>23.48612220528193</v>
      </c>
    </row>
    <row r="63" spans="1:15" ht="15" customHeight="1" x14ac:dyDescent="0.2">
      <c r="A63" s="15" t="s">
        <v>43</v>
      </c>
      <c r="B63" s="14">
        <v>806</v>
      </c>
      <c r="C63" s="14">
        <v>8</v>
      </c>
      <c r="D63" s="13">
        <v>62.5</v>
      </c>
      <c r="E63" s="13">
        <v>62.5</v>
      </c>
      <c r="F63" s="14" t="s">
        <v>30</v>
      </c>
      <c r="G63" s="18">
        <v>200850</v>
      </c>
      <c r="H63" s="39" t="s">
        <v>9</v>
      </c>
      <c r="I63" s="36">
        <f>+Tabla2[[#This Row],[Área ocupada (m²)]]/$D$231</f>
        <v>4.1378588930532307E-3</v>
      </c>
      <c r="J63" s="42">
        <f>+Tabla2[[#This Row],[Incidencia
ocupada (con área común)]]*$Q$1</f>
        <v>2.4827153358319385</v>
      </c>
      <c r="K63" s="36">
        <f>+Tabla2[[#This Row],[Área ocupada (m²)]]/$D$229</f>
        <v>5.6283843475081578E-3</v>
      </c>
      <c r="L63" s="42">
        <f>+Tabla2[[#This Row],[Incidencia
ocupada (sin área común)]]*$J$230</f>
        <v>0.8943152726729563</v>
      </c>
      <c r="M63" s="45">
        <f>+Tabla2[[#This Row],[Terreno 2 (sobre área Común)]]+Tabla2[[#This Row],[Terreno 1 (Con área Común)]]</f>
        <v>3.3770306085048949</v>
      </c>
      <c r="N63" s="36">
        <f>+Tabla2[[#This Row],[Terreno FINAL]]/$M$231</f>
        <v>5.6283843475081318E-3</v>
      </c>
      <c r="O63" s="45">
        <f>+Tabla2[[#This Row],[Incidencia terreno final]]*$D$230</f>
        <v>22.513537390032528</v>
      </c>
    </row>
    <row r="64" spans="1:15" ht="15" customHeight="1" x14ac:dyDescent="0.2">
      <c r="A64" s="15" t="s">
        <v>43</v>
      </c>
      <c r="B64" s="14">
        <v>807</v>
      </c>
      <c r="C64" s="14">
        <v>8</v>
      </c>
      <c r="D64" s="13">
        <v>62.5</v>
      </c>
      <c r="E64" s="13">
        <v>62.5</v>
      </c>
      <c r="F64" s="14" t="s">
        <v>30</v>
      </c>
      <c r="G64" s="18">
        <v>193850</v>
      </c>
      <c r="H64" s="39" t="s">
        <v>10</v>
      </c>
      <c r="I64" s="36">
        <f>+Tabla2[[#This Row],[Área ocupada (m²)]]/$D$231</f>
        <v>4.1378588930532307E-3</v>
      </c>
      <c r="J64" s="42">
        <f>+Tabla2[[#This Row],[Incidencia
ocupada (con área común)]]*$Q$1</f>
        <v>2.4827153358319385</v>
      </c>
      <c r="K64" s="36">
        <f>+Tabla2[[#This Row],[Área ocupada (m²)]]/$D$229</f>
        <v>5.6283843475081578E-3</v>
      </c>
      <c r="L64" s="42">
        <f>+Tabla2[[#This Row],[Incidencia
ocupada (sin área común)]]*$J$230</f>
        <v>0.8943152726729563</v>
      </c>
      <c r="M64" s="45">
        <f>+Tabla2[[#This Row],[Terreno 2 (sobre área Común)]]+Tabla2[[#This Row],[Terreno 1 (Con área Común)]]</f>
        <v>3.3770306085048949</v>
      </c>
      <c r="N64" s="36">
        <f>+Tabla2[[#This Row],[Terreno FINAL]]/$M$231</f>
        <v>5.6283843475081318E-3</v>
      </c>
      <c r="O64" s="45">
        <f>+Tabla2[[#This Row],[Incidencia terreno final]]*$D$230</f>
        <v>22.513537390032528</v>
      </c>
    </row>
    <row r="65" spans="1:15" ht="15" customHeight="1" x14ac:dyDescent="0.2">
      <c r="A65" s="15" t="s">
        <v>43</v>
      </c>
      <c r="B65" s="14">
        <v>808</v>
      </c>
      <c r="C65" s="14">
        <v>8</v>
      </c>
      <c r="D65" s="13">
        <v>65.2</v>
      </c>
      <c r="E65" s="13">
        <v>65.2</v>
      </c>
      <c r="F65" s="14" t="s">
        <v>30</v>
      </c>
      <c r="G65" s="18">
        <v>235750</v>
      </c>
      <c r="H65" s="39" t="s">
        <v>5</v>
      </c>
      <c r="I65" s="36">
        <f>+Tabla2[[#This Row],[Área ocupada (m²)]]/$D$231</f>
        <v>4.3166143972331299E-3</v>
      </c>
      <c r="J65" s="42">
        <f>+Tabla2[[#This Row],[Incidencia
ocupada (con área común)]]*$Q$1</f>
        <v>2.5899686383398781</v>
      </c>
      <c r="K65" s="36">
        <f>+Tabla2[[#This Row],[Área ocupada (m²)]]/$D$229</f>
        <v>5.8715305513205099E-3</v>
      </c>
      <c r="L65" s="42">
        <f>+Tabla2[[#This Row],[Incidencia
ocupada (sin área común)]]*$J$230</f>
        <v>0.93294969245242798</v>
      </c>
      <c r="M65" s="45">
        <f>+Tabla2[[#This Row],[Terreno 2 (sobre área Común)]]+Tabla2[[#This Row],[Terreno 1 (Con área Común)]]</f>
        <v>3.5229183307923062</v>
      </c>
      <c r="N65" s="36">
        <f>+Tabla2[[#This Row],[Terreno FINAL]]/$M$231</f>
        <v>5.8715305513204821E-3</v>
      </c>
      <c r="O65" s="45">
        <f>+Tabla2[[#This Row],[Incidencia terreno final]]*$D$230</f>
        <v>23.48612220528193</v>
      </c>
    </row>
    <row r="66" spans="1:15" ht="15" customHeight="1" x14ac:dyDescent="0.2">
      <c r="A66" s="15" t="s">
        <v>43</v>
      </c>
      <c r="B66" s="14">
        <v>901</v>
      </c>
      <c r="C66" s="14">
        <v>9</v>
      </c>
      <c r="D66" s="13">
        <v>65.2</v>
      </c>
      <c r="E66" s="13">
        <v>65.2</v>
      </c>
      <c r="F66" s="14" t="s">
        <v>30</v>
      </c>
      <c r="G66" s="18">
        <v>203750</v>
      </c>
      <c r="H66" s="39" t="s">
        <v>9</v>
      </c>
      <c r="I66" s="36">
        <f>+Tabla2[[#This Row],[Área ocupada (m²)]]/$D$231</f>
        <v>4.3166143972331299E-3</v>
      </c>
      <c r="J66" s="42">
        <f>+Tabla2[[#This Row],[Incidencia
ocupada (con área común)]]*$Q$1</f>
        <v>2.5899686383398781</v>
      </c>
      <c r="K66" s="36">
        <f>+Tabla2[[#This Row],[Área ocupada (m²)]]/$D$229</f>
        <v>5.8715305513205099E-3</v>
      </c>
      <c r="L66" s="42">
        <f>+Tabla2[[#This Row],[Incidencia
ocupada (sin área común)]]*$J$230</f>
        <v>0.93294969245242798</v>
      </c>
      <c r="M66" s="45">
        <f>+Tabla2[[#This Row],[Terreno 2 (sobre área Común)]]+Tabla2[[#This Row],[Terreno 1 (Con área Común)]]</f>
        <v>3.5229183307923062</v>
      </c>
      <c r="N66" s="36">
        <f>+Tabla2[[#This Row],[Terreno FINAL]]/$M$231</f>
        <v>5.8715305513204821E-3</v>
      </c>
      <c r="O66" s="45">
        <f>+Tabla2[[#This Row],[Incidencia terreno final]]*$D$230</f>
        <v>23.48612220528193</v>
      </c>
    </row>
    <row r="67" spans="1:15" ht="15" customHeight="1" x14ac:dyDescent="0.2">
      <c r="A67" s="15" t="s">
        <v>43</v>
      </c>
      <c r="B67" s="14">
        <v>902</v>
      </c>
      <c r="C67" s="14">
        <v>9</v>
      </c>
      <c r="D67" s="13">
        <v>62.5</v>
      </c>
      <c r="E67" s="13">
        <v>62.5</v>
      </c>
      <c r="F67" s="14" t="s">
        <v>30</v>
      </c>
      <c r="G67" s="18">
        <v>190950</v>
      </c>
      <c r="H67" s="39" t="s">
        <v>10</v>
      </c>
      <c r="I67" s="36">
        <f>+Tabla2[[#This Row],[Área ocupada (m²)]]/$D$231</f>
        <v>4.1378588930532307E-3</v>
      </c>
      <c r="J67" s="42">
        <f>+Tabla2[[#This Row],[Incidencia
ocupada (con área común)]]*$Q$1</f>
        <v>2.4827153358319385</v>
      </c>
      <c r="K67" s="36">
        <f>+Tabla2[[#This Row],[Área ocupada (m²)]]/$D$229</f>
        <v>5.6283843475081578E-3</v>
      </c>
      <c r="L67" s="42">
        <f>+Tabla2[[#This Row],[Incidencia
ocupada (sin área común)]]*$J$230</f>
        <v>0.8943152726729563</v>
      </c>
      <c r="M67" s="45">
        <f>+Tabla2[[#This Row],[Terreno 2 (sobre área Común)]]+Tabla2[[#This Row],[Terreno 1 (Con área Común)]]</f>
        <v>3.3770306085048949</v>
      </c>
      <c r="N67" s="36">
        <f>+Tabla2[[#This Row],[Terreno FINAL]]/$M$231</f>
        <v>5.6283843475081318E-3</v>
      </c>
      <c r="O67" s="45">
        <f>+Tabla2[[#This Row],[Incidencia terreno final]]*$D$230</f>
        <v>22.513537390032528</v>
      </c>
    </row>
    <row r="68" spans="1:15" ht="15" customHeight="1" x14ac:dyDescent="0.2">
      <c r="A68" s="15" t="s">
        <v>43</v>
      </c>
      <c r="B68" s="14">
        <v>903</v>
      </c>
      <c r="C68" s="14">
        <v>9</v>
      </c>
      <c r="D68" s="13">
        <v>62.5</v>
      </c>
      <c r="E68" s="13">
        <v>62.5</v>
      </c>
      <c r="F68" s="14" t="s">
        <v>30</v>
      </c>
      <c r="G68" s="18">
        <v>195950</v>
      </c>
      <c r="H68" s="39" t="s">
        <v>9</v>
      </c>
      <c r="I68" s="36">
        <f>+Tabla2[[#This Row],[Área ocupada (m²)]]/$D$231</f>
        <v>4.1378588930532307E-3</v>
      </c>
      <c r="J68" s="42">
        <f>+Tabla2[[#This Row],[Incidencia
ocupada (con área común)]]*$Q$1</f>
        <v>2.4827153358319385</v>
      </c>
      <c r="K68" s="36">
        <f>+Tabla2[[#This Row],[Área ocupada (m²)]]/$D$229</f>
        <v>5.6283843475081578E-3</v>
      </c>
      <c r="L68" s="42">
        <f>+Tabla2[[#This Row],[Incidencia
ocupada (sin área común)]]*$J$230</f>
        <v>0.8943152726729563</v>
      </c>
      <c r="M68" s="45">
        <f>+Tabla2[[#This Row],[Terreno 2 (sobre área Común)]]+Tabla2[[#This Row],[Terreno 1 (Con área Común)]]</f>
        <v>3.3770306085048949</v>
      </c>
      <c r="N68" s="36">
        <f>+Tabla2[[#This Row],[Terreno FINAL]]/$M$231</f>
        <v>5.6283843475081318E-3</v>
      </c>
      <c r="O68" s="45">
        <f>+Tabla2[[#This Row],[Incidencia terreno final]]*$D$230</f>
        <v>22.513537390032528</v>
      </c>
    </row>
    <row r="69" spans="1:15" ht="15" customHeight="1" x14ac:dyDescent="0.2">
      <c r="A69" s="15" t="s">
        <v>43</v>
      </c>
      <c r="B69" s="14">
        <v>904</v>
      </c>
      <c r="C69" s="14">
        <v>9</v>
      </c>
      <c r="D69" s="13">
        <v>65.2</v>
      </c>
      <c r="E69" s="13">
        <v>65.2</v>
      </c>
      <c r="F69" s="14" t="s">
        <v>30</v>
      </c>
      <c r="G69" s="18">
        <v>214750</v>
      </c>
      <c r="H69" s="39" t="s">
        <v>8</v>
      </c>
      <c r="I69" s="36">
        <f>+Tabla2[[#This Row],[Área ocupada (m²)]]/$D$231</f>
        <v>4.3166143972331299E-3</v>
      </c>
      <c r="J69" s="42">
        <f>+Tabla2[[#This Row],[Incidencia
ocupada (con área común)]]*$Q$1</f>
        <v>2.5899686383398781</v>
      </c>
      <c r="K69" s="36">
        <f>+Tabla2[[#This Row],[Área ocupada (m²)]]/$D$229</f>
        <v>5.8715305513205099E-3</v>
      </c>
      <c r="L69" s="42">
        <f>+Tabla2[[#This Row],[Incidencia
ocupada (sin área común)]]*$J$230</f>
        <v>0.93294969245242798</v>
      </c>
      <c r="M69" s="45">
        <f>+Tabla2[[#This Row],[Terreno 2 (sobre área Común)]]+Tabla2[[#This Row],[Terreno 1 (Con área Común)]]</f>
        <v>3.5229183307923062</v>
      </c>
      <c r="N69" s="36">
        <f>+Tabla2[[#This Row],[Terreno FINAL]]/$M$231</f>
        <v>5.8715305513204821E-3</v>
      </c>
      <c r="O69" s="45">
        <f>+Tabla2[[#This Row],[Incidencia terreno final]]*$D$230</f>
        <v>23.48612220528193</v>
      </c>
    </row>
    <row r="70" spans="1:15" ht="15" customHeight="1" x14ac:dyDescent="0.2">
      <c r="A70" s="15" t="s">
        <v>43</v>
      </c>
      <c r="B70" s="14">
        <v>905</v>
      </c>
      <c r="C70" s="14">
        <v>9</v>
      </c>
      <c r="D70" s="13">
        <v>65.2</v>
      </c>
      <c r="E70" s="13">
        <v>65.2</v>
      </c>
      <c r="F70" s="14" t="s">
        <v>30</v>
      </c>
      <c r="G70" s="18">
        <v>208750</v>
      </c>
      <c r="H70" s="39" t="s">
        <v>9</v>
      </c>
      <c r="I70" s="36">
        <f>+Tabla2[[#This Row],[Área ocupada (m²)]]/$D$231</f>
        <v>4.3166143972331299E-3</v>
      </c>
      <c r="J70" s="42">
        <f>+Tabla2[[#This Row],[Incidencia
ocupada (con área común)]]*$Q$1</f>
        <v>2.5899686383398781</v>
      </c>
      <c r="K70" s="36">
        <f>+Tabla2[[#This Row],[Área ocupada (m²)]]/$D$229</f>
        <v>5.8715305513205099E-3</v>
      </c>
      <c r="L70" s="42">
        <f>+Tabla2[[#This Row],[Incidencia
ocupada (sin área común)]]*$J$230</f>
        <v>0.93294969245242798</v>
      </c>
      <c r="M70" s="45">
        <f>+Tabla2[[#This Row],[Terreno 2 (sobre área Común)]]+Tabla2[[#This Row],[Terreno 1 (Con área Común)]]</f>
        <v>3.5229183307923062</v>
      </c>
      <c r="N70" s="36">
        <f>+Tabla2[[#This Row],[Terreno FINAL]]/$M$231</f>
        <v>5.8715305513204821E-3</v>
      </c>
      <c r="O70" s="45">
        <f>+Tabla2[[#This Row],[Incidencia terreno final]]*$D$230</f>
        <v>23.48612220528193</v>
      </c>
    </row>
    <row r="71" spans="1:15" ht="15" customHeight="1" x14ac:dyDescent="0.2">
      <c r="A71" s="15" t="s">
        <v>43</v>
      </c>
      <c r="B71" s="14">
        <v>906</v>
      </c>
      <c r="C71" s="14">
        <v>9</v>
      </c>
      <c r="D71" s="13">
        <v>62.5</v>
      </c>
      <c r="E71" s="13">
        <v>62.5</v>
      </c>
      <c r="F71" s="14" t="s">
        <v>30</v>
      </c>
      <c r="G71" s="18">
        <v>198950</v>
      </c>
      <c r="H71" s="39" t="s">
        <v>9</v>
      </c>
      <c r="I71" s="36">
        <f>+Tabla2[[#This Row],[Área ocupada (m²)]]/$D$231</f>
        <v>4.1378588930532307E-3</v>
      </c>
      <c r="J71" s="42">
        <f>+Tabla2[[#This Row],[Incidencia
ocupada (con área común)]]*$Q$1</f>
        <v>2.4827153358319385</v>
      </c>
      <c r="K71" s="36">
        <f>+Tabla2[[#This Row],[Área ocupada (m²)]]/$D$229</f>
        <v>5.6283843475081578E-3</v>
      </c>
      <c r="L71" s="42">
        <f>+Tabla2[[#This Row],[Incidencia
ocupada (sin área común)]]*$J$230</f>
        <v>0.8943152726729563</v>
      </c>
      <c r="M71" s="45">
        <f>+Tabla2[[#This Row],[Terreno 2 (sobre área Común)]]+Tabla2[[#This Row],[Terreno 1 (Con área Común)]]</f>
        <v>3.3770306085048949</v>
      </c>
      <c r="N71" s="36">
        <f>+Tabla2[[#This Row],[Terreno FINAL]]/$M$231</f>
        <v>5.6283843475081318E-3</v>
      </c>
      <c r="O71" s="45">
        <f>+Tabla2[[#This Row],[Incidencia terreno final]]*$D$230</f>
        <v>22.513537390032528</v>
      </c>
    </row>
    <row r="72" spans="1:15" ht="15" customHeight="1" x14ac:dyDescent="0.2">
      <c r="A72" s="15" t="s">
        <v>43</v>
      </c>
      <c r="B72" s="14">
        <v>907</v>
      </c>
      <c r="C72" s="14">
        <v>9</v>
      </c>
      <c r="D72" s="13">
        <v>62.5</v>
      </c>
      <c r="E72" s="13">
        <v>62.5</v>
      </c>
      <c r="F72" s="14" t="s">
        <v>30</v>
      </c>
      <c r="G72" s="18">
        <v>192950</v>
      </c>
      <c r="H72" s="39" t="s">
        <v>10</v>
      </c>
      <c r="I72" s="36">
        <f>+Tabla2[[#This Row],[Área ocupada (m²)]]/$D$231</f>
        <v>4.1378588930532307E-3</v>
      </c>
      <c r="J72" s="42">
        <f>+Tabla2[[#This Row],[Incidencia
ocupada (con área común)]]*$Q$1</f>
        <v>2.4827153358319385</v>
      </c>
      <c r="K72" s="36">
        <f>+Tabla2[[#This Row],[Área ocupada (m²)]]/$D$229</f>
        <v>5.6283843475081578E-3</v>
      </c>
      <c r="L72" s="42">
        <f>+Tabla2[[#This Row],[Incidencia
ocupada (sin área común)]]*$J$230</f>
        <v>0.8943152726729563</v>
      </c>
      <c r="M72" s="45">
        <f>+Tabla2[[#This Row],[Terreno 2 (sobre área Común)]]+Tabla2[[#This Row],[Terreno 1 (Con área Común)]]</f>
        <v>3.3770306085048949</v>
      </c>
      <c r="N72" s="36">
        <f>+Tabla2[[#This Row],[Terreno FINAL]]/$M$231</f>
        <v>5.6283843475081318E-3</v>
      </c>
      <c r="O72" s="45">
        <f>+Tabla2[[#This Row],[Incidencia terreno final]]*$D$230</f>
        <v>22.513537390032528</v>
      </c>
    </row>
    <row r="73" spans="1:15" ht="15" customHeight="1" x14ac:dyDescent="0.2">
      <c r="A73" s="15" t="s">
        <v>43</v>
      </c>
      <c r="B73" s="14">
        <v>908</v>
      </c>
      <c r="C73" s="14">
        <v>9</v>
      </c>
      <c r="D73" s="13">
        <v>65.2</v>
      </c>
      <c r="E73" s="13">
        <v>65.2</v>
      </c>
      <c r="F73" s="14" t="s">
        <v>30</v>
      </c>
      <c r="G73" s="18">
        <v>195462</v>
      </c>
      <c r="H73" s="39" t="s">
        <v>10</v>
      </c>
      <c r="I73" s="36">
        <f>+Tabla2[[#This Row],[Área ocupada (m²)]]/$D$231</f>
        <v>4.3166143972331299E-3</v>
      </c>
      <c r="J73" s="42">
        <f>+Tabla2[[#This Row],[Incidencia
ocupada (con área común)]]*$Q$1</f>
        <v>2.5899686383398781</v>
      </c>
      <c r="K73" s="36">
        <f>+Tabla2[[#This Row],[Área ocupada (m²)]]/$D$229</f>
        <v>5.8715305513205099E-3</v>
      </c>
      <c r="L73" s="42">
        <f>+Tabla2[[#This Row],[Incidencia
ocupada (sin área común)]]*$J$230</f>
        <v>0.93294969245242798</v>
      </c>
      <c r="M73" s="45">
        <f>+Tabla2[[#This Row],[Terreno 2 (sobre área Común)]]+Tabla2[[#This Row],[Terreno 1 (Con área Común)]]</f>
        <v>3.5229183307923062</v>
      </c>
      <c r="N73" s="36">
        <f>+Tabla2[[#This Row],[Terreno FINAL]]/$M$231</f>
        <v>5.8715305513204821E-3</v>
      </c>
      <c r="O73" s="45">
        <f>+Tabla2[[#This Row],[Incidencia terreno final]]*$D$230</f>
        <v>23.48612220528193</v>
      </c>
    </row>
    <row r="74" spans="1:15" ht="15" customHeight="1" x14ac:dyDescent="0.2">
      <c r="A74" s="15" t="s">
        <v>43</v>
      </c>
      <c r="B74" s="14">
        <v>1001</v>
      </c>
      <c r="C74" s="14">
        <v>10</v>
      </c>
      <c r="D74" s="13">
        <v>65.2</v>
      </c>
      <c r="E74" s="13">
        <v>65.2</v>
      </c>
      <c r="F74" s="14" t="s">
        <v>30</v>
      </c>
      <c r="G74" s="18">
        <v>197500</v>
      </c>
      <c r="H74" s="39" t="s">
        <v>10</v>
      </c>
      <c r="I74" s="36">
        <f>+Tabla2[[#This Row],[Área ocupada (m²)]]/$D$231</f>
        <v>4.3166143972331299E-3</v>
      </c>
      <c r="J74" s="42">
        <f>+Tabla2[[#This Row],[Incidencia
ocupada (con área común)]]*$Q$1</f>
        <v>2.5899686383398781</v>
      </c>
      <c r="K74" s="36">
        <f>+Tabla2[[#This Row],[Área ocupada (m²)]]/$D$229</f>
        <v>5.8715305513205099E-3</v>
      </c>
      <c r="L74" s="42">
        <f>+Tabla2[[#This Row],[Incidencia
ocupada (sin área común)]]*$J$230</f>
        <v>0.93294969245242798</v>
      </c>
      <c r="M74" s="45">
        <f>+Tabla2[[#This Row],[Terreno 2 (sobre área Común)]]+Tabla2[[#This Row],[Terreno 1 (Con área Común)]]</f>
        <v>3.5229183307923062</v>
      </c>
      <c r="N74" s="36">
        <f>+Tabla2[[#This Row],[Terreno FINAL]]/$M$231</f>
        <v>5.8715305513204821E-3</v>
      </c>
      <c r="O74" s="45">
        <f>+Tabla2[[#This Row],[Incidencia terreno final]]*$D$230</f>
        <v>23.48612220528193</v>
      </c>
    </row>
    <row r="75" spans="1:15" ht="15" customHeight="1" x14ac:dyDescent="0.2">
      <c r="A75" s="15" t="s">
        <v>43</v>
      </c>
      <c r="B75" s="14">
        <v>1002</v>
      </c>
      <c r="C75" s="14">
        <v>10</v>
      </c>
      <c r="D75" s="13">
        <v>62.5</v>
      </c>
      <c r="E75" s="13">
        <v>62.5</v>
      </c>
      <c r="F75" s="14" t="s">
        <v>30</v>
      </c>
      <c r="G75" s="18">
        <v>187300</v>
      </c>
      <c r="H75" s="39" t="s">
        <v>10</v>
      </c>
      <c r="I75" s="36">
        <f>+Tabla2[[#This Row],[Área ocupada (m²)]]/$D$231</f>
        <v>4.1378588930532307E-3</v>
      </c>
      <c r="J75" s="42">
        <f>+Tabla2[[#This Row],[Incidencia
ocupada (con área común)]]*$Q$1</f>
        <v>2.4827153358319385</v>
      </c>
      <c r="K75" s="36">
        <f>+Tabla2[[#This Row],[Área ocupada (m²)]]/$D$229</f>
        <v>5.6283843475081578E-3</v>
      </c>
      <c r="L75" s="42">
        <f>+Tabla2[[#This Row],[Incidencia
ocupada (sin área común)]]*$J$230</f>
        <v>0.8943152726729563</v>
      </c>
      <c r="M75" s="45">
        <f>+Tabla2[[#This Row],[Terreno 2 (sobre área Común)]]+Tabla2[[#This Row],[Terreno 1 (Con área Común)]]</f>
        <v>3.3770306085048949</v>
      </c>
      <c r="N75" s="36">
        <f>+Tabla2[[#This Row],[Terreno FINAL]]/$M$231</f>
        <v>5.6283843475081318E-3</v>
      </c>
      <c r="O75" s="45">
        <f>+Tabla2[[#This Row],[Incidencia terreno final]]*$D$230</f>
        <v>22.513537390032528</v>
      </c>
    </row>
    <row r="76" spans="1:15" ht="15" customHeight="1" x14ac:dyDescent="0.2">
      <c r="A76" s="15" t="s">
        <v>43</v>
      </c>
      <c r="B76" s="14">
        <v>1003</v>
      </c>
      <c r="C76" s="14">
        <v>10</v>
      </c>
      <c r="D76" s="13">
        <v>62.5</v>
      </c>
      <c r="E76" s="13">
        <v>62.5</v>
      </c>
      <c r="F76" s="14" t="s">
        <v>30</v>
      </c>
      <c r="G76" s="18">
        <v>192300</v>
      </c>
      <c r="H76" s="39" t="s">
        <v>10</v>
      </c>
      <c r="I76" s="36">
        <f>+Tabla2[[#This Row],[Área ocupada (m²)]]/$D$231</f>
        <v>4.1378588930532307E-3</v>
      </c>
      <c r="J76" s="42">
        <f>+Tabla2[[#This Row],[Incidencia
ocupada (con área común)]]*$Q$1</f>
        <v>2.4827153358319385</v>
      </c>
      <c r="K76" s="36">
        <f>+Tabla2[[#This Row],[Área ocupada (m²)]]/$D$229</f>
        <v>5.6283843475081578E-3</v>
      </c>
      <c r="L76" s="42">
        <f>+Tabla2[[#This Row],[Incidencia
ocupada (sin área común)]]*$J$230</f>
        <v>0.8943152726729563</v>
      </c>
      <c r="M76" s="45">
        <f>+Tabla2[[#This Row],[Terreno 2 (sobre área Común)]]+Tabla2[[#This Row],[Terreno 1 (Con área Común)]]</f>
        <v>3.3770306085048949</v>
      </c>
      <c r="N76" s="36">
        <f>+Tabla2[[#This Row],[Terreno FINAL]]/$M$231</f>
        <v>5.6283843475081318E-3</v>
      </c>
      <c r="O76" s="45">
        <f>+Tabla2[[#This Row],[Incidencia terreno final]]*$D$230</f>
        <v>22.513537390032528</v>
      </c>
    </row>
    <row r="77" spans="1:15" ht="15" customHeight="1" x14ac:dyDescent="0.2">
      <c r="A77" s="15" t="s">
        <v>43</v>
      </c>
      <c r="B77" s="14">
        <v>1004</v>
      </c>
      <c r="C77" s="14">
        <v>10</v>
      </c>
      <c r="D77" s="13">
        <v>65.2</v>
      </c>
      <c r="E77" s="13">
        <v>65.2</v>
      </c>
      <c r="F77" s="14" t="s">
        <v>30</v>
      </c>
      <c r="G77" s="18">
        <v>211500</v>
      </c>
      <c r="H77" s="39" t="s">
        <v>9</v>
      </c>
      <c r="I77" s="36">
        <f>+Tabla2[[#This Row],[Área ocupada (m²)]]/$D$231</f>
        <v>4.3166143972331299E-3</v>
      </c>
      <c r="J77" s="42">
        <f>+Tabla2[[#This Row],[Incidencia
ocupada (con área común)]]*$Q$1</f>
        <v>2.5899686383398781</v>
      </c>
      <c r="K77" s="36">
        <f>+Tabla2[[#This Row],[Área ocupada (m²)]]/$D$229</f>
        <v>5.8715305513205099E-3</v>
      </c>
      <c r="L77" s="42">
        <f>+Tabla2[[#This Row],[Incidencia
ocupada (sin área común)]]*$J$230</f>
        <v>0.93294969245242798</v>
      </c>
      <c r="M77" s="45">
        <f>+Tabla2[[#This Row],[Terreno 2 (sobre área Común)]]+Tabla2[[#This Row],[Terreno 1 (Con área Común)]]</f>
        <v>3.5229183307923062</v>
      </c>
      <c r="N77" s="36">
        <f>+Tabla2[[#This Row],[Terreno FINAL]]/$M$231</f>
        <v>5.8715305513204821E-3</v>
      </c>
      <c r="O77" s="45">
        <f>+Tabla2[[#This Row],[Incidencia terreno final]]*$D$230</f>
        <v>23.48612220528193</v>
      </c>
    </row>
    <row r="78" spans="1:15" ht="15" customHeight="1" x14ac:dyDescent="0.2">
      <c r="A78" s="15" t="s">
        <v>43</v>
      </c>
      <c r="B78" s="14">
        <v>1005</v>
      </c>
      <c r="C78" s="14">
        <v>10</v>
      </c>
      <c r="D78" s="13">
        <v>65.2</v>
      </c>
      <c r="E78" s="13">
        <v>65.2</v>
      </c>
      <c r="F78" s="14" t="s">
        <v>30</v>
      </c>
      <c r="G78" s="18">
        <v>208500</v>
      </c>
      <c r="H78" s="39" t="s">
        <v>9</v>
      </c>
      <c r="I78" s="36">
        <f>+Tabla2[[#This Row],[Área ocupada (m²)]]/$D$231</f>
        <v>4.3166143972331299E-3</v>
      </c>
      <c r="J78" s="42">
        <f>+Tabla2[[#This Row],[Incidencia
ocupada (con área común)]]*$Q$1</f>
        <v>2.5899686383398781</v>
      </c>
      <c r="K78" s="36">
        <f>+Tabla2[[#This Row],[Área ocupada (m²)]]/$D$229</f>
        <v>5.8715305513205099E-3</v>
      </c>
      <c r="L78" s="42">
        <f>+Tabla2[[#This Row],[Incidencia
ocupada (sin área común)]]*$J$230</f>
        <v>0.93294969245242798</v>
      </c>
      <c r="M78" s="45">
        <f>+Tabla2[[#This Row],[Terreno 2 (sobre área Común)]]+Tabla2[[#This Row],[Terreno 1 (Con área Común)]]</f>
        <v>3.5229183307923062</v>
      </c>
      <c r="N78" s="36">
        <f>+Tabla2[[#This Row],[Terreno FINAL]]/$M$231</f>
        <v>5.8715305513204821E-3</v>
      </c>
      <c r="O78" s="45">
        <f>+Tabla2[[#This Row],[Incidencia terreno final]]*$D$230</f>
        <v>23.48612220528193</v>
      </c>
    </row>
    <row r="79" spans="1:15" ht="15" customHeight="1" x14ac:dyDescent="0.2">
      <c r="A79" s="15" t="s">
        <v>43</v>
      </c>
      <c r="B79" s="14">
        <v>1006</v>
      </c>
      <c r="C79" s="14">
        <v>10</v>
      </c>
      <c r="D79" s="13">
        <v>62.5</v>
      </c>
      <c r="E79" s="13">
        <v>62.5</v>
      </c>
      <c r="F79" s="14" t="s">
        <v>30</v>
      </c>
      <c r="G79" s="18">
        <v>198300</v>
      </c>
      <c r="H79" s="39" t="s">
        <v>9</v>
      </c>
      <c r="I79" s="36">
        <f>+Tabla2[[#This Row],[Área ocupada (m²)]]/$D$231</f>
        <v>4.1378588930532307E-3</v>
      </c>
      <c r="J79" s="42">
        <f>+Tabla2[[#This Row],[Incidencia
ocupada (con área común)]]*$Q$1</f>
        <v>2.4827153358319385</v>
      </c>
      <c r="K79" s="36">
        <f>+Tabla2[[#This Row],[Área ocupada (m²)]]/$D$229</f>
        <v>5.6283843475081578E-3</v>
      </c>
      <c r="L79" s="42">
        <f>+Tabla2[[#This Row],[Incidencia
ocupada (sin área común)]]*$J$230</f>
        <v>0.8943152726729563</v>
      </c>
      <c r="M79" s="45">
        <f>+Tabla2[[#This Row],[Terreno 2 (sobre área Común)]]+Tabla2[[#This Row],[Terreno 1 (Con área Común)]]</f>
        <v>3.3770306085048949</v>
      </c>
      <c r="N79" s="36">
        <f>+Tabla2[[#This Row],[Terreno FINAL]]/$M$231</f>
        <v>5.6283843475081318E-3</v>
      </c>
      <c r="O79" s="45">
        <f>+Tabla2[[#This Row],[Incidencia terreno final]]*$D$230</f>
        <v>22.513537390032528</v>
      </c>
    </row>
    <row r="80" spans="1:15" ht="15" customHeight="1" x14ac:dyDescent="0.2">
      <c r="A80" s="15" t="s">
        <v>43</v>
      </c>
      <c r="B80" s="14">
        <v>1007</v>
      </c>
      <c r="C80" s="14">
        <v>10</v>
      </c>
      <c r="D80" s="13">
        <v>62.5</v>
      </c>
      <c r="E80" s="13">
        <v>62.5</v>
      </c>
      <c r="F80" s="14" t="s">
        <v>30</v>
      </c>
      <c r="G80" s="18">
        <v>188300</v>
      </c>
      <c r="H80" s="39" t="s">
        <v>10</v>
      </c>
      <c r="I80" s="36">
        <f>+Tabla2[[#This Row],[Área ocupada (m²)]]/$D$231</f>
        <v>4.1378588930532307E-3</v>
      </c>
      <c r="J80" s="42">
        <f>+Tabla2[[#This Row],[Incidencia
ocupada (con área común)]]*$Q$1</f>
        <v>2.4827153358319385</v>
      </c>
      <c r="K80" s="36">
        <f>+Tabla2[[#This Row],[Área ocupada (m²)]]/$D$229</f>
        <v>5.6283843475081578E-3</v>
      </c>
      <c r="L80" s="42">
        <f>+Tabla2[[#This Row],[Incidencia
ocupada (sin área común)]]*$J$230</f>
        <v>0.8943152726729563</v>
      </c>
      <c r="M80" s="45">
        <f>+Tabla2[[#This Row],[Terreno 2 (sobre área Común)]]+Tabla2[[#This Row],[Terreno 1 (Con área Común)]]</f>
        <v>3.3770306085048949</v>
      </c>
      <c r="N80" s="36">
        <f>+Tabla2[[#This Row],[Terreno FINAL]]/$M$231</f>
        <v>5.6283843475081318E-3</v>
      </c>
      <c r="O80" s="45">
        <f>+Tabla2[[#This Row],[Incidencia terreno final]]*$D$230</f>
        <v>22.513537390032528</v>
      </c>
    </row>
    <row r="81" spans="1:15" ht="15" customHeight="1" x14ac:dyDescent="0.2">
      <c r="A81" s="15" t="s">
        <v>43</v>
      </c>
      <c r="B81" s="14">
        <v>1008</v>
      </c>
      <c r="C81" s="14">
        <v>10</v>
      </c>
      <c r="D81" s="13">
        <v>65.2</v>
      </c>
      <c r="E81" s="13">
        <v>65.2</v>
      </c>
      <c r="F81" s="14" t="s">
        <v>30</v>
      </c>
      <c r="G81" s="18">
        <v>204500</v>
      </c>
      <c r="H81" s="39" t="s">
        <v>9</v>
      </c>
      <c r="I81" s="36">
        <f>+Tabla2[[#This Row],[Área ocupada (m²)]]/$D$231</f>
        <v>4.3166143972331299E-3</v>
      </c>
      <c r="J81" s="42">
        <f>+Tabla2[[#This Row],[Incidencia
ocupada (con área común)]]*$Q$1</f>
        <v>2.5899686383398781</v>
      </c>
      <c r="K81" s="36">
        <f>+Tabla2[[#This Row],[Área ocupada (m²)]]/$D$229</f>
        <v>5.8715305513205099E-3</v>
      </c>
      <c r="L81" s="42">
        <f>+Tabla2[[#This Row],[Incidencia
ocupada (sin área común)]]*$J$230</f>
        <v>0.93294969245242798</v>
      </c>
      <c r="M81" s="45">
        <f>+Tabla2[[#This Row],[Terreno 2 (sobre área Común)]]+Tabla2[[#This Row],[Terreno 1 (Con área Común)]]</f>
        <v>3.5229183307923062</v>
      </c>
      <c r="N81" s="36">
        <f>+Tabla2[[#This Row],[Terreno FINAL]]/$M$231</f>
        <v>5.8715305513204821E-3</v>
      </c>
      <c r="O81" s="45">
        <f>+Tabla2[[#This Row],[Incidencia terreno final]]*$D$230</f>
        <v>23.48612220528193</v>
      </c>
    </row>
    <row r="82" spans="1:15" ht="15" customHeight="1" x14ac:dyDescent="0.2">
      <c r="A82" s="15" t="s">
        <v>43</v>
      </c>
      <c r="B82" s="14">
        <v>1101</v>
      </c>
      <c r="C82" s="14">
        <v>11</v>
      </c>
      <c r="D82" s="13">
        <v>65.2</v>
      </c>
      <c r="E82" s="13">
        <v>65.2</v>
      </c>
      <c r="F82" s="14" t="s">
        <v>30</v>
      </c>
      <c r="G82" s="18">
        <v>195500</v>
      </c>
      <c r="H82" s="39" t="s">
        <v>10</v>
      </c>
      <c r="I82" s="36">
        <f>+Tabla2[[#This Row],[Área ocupada (m²)]]/$D$231</f>
        <v>4.3166143972331299E-3</v>
      </c>
      <c r="J82" s="42">
        <f>+Tabla2[[#This Row],[Incidencia
ocupada (con área común)]]*$Q$1</f>
        <v>2.5899686383398781</v>
      </c>
      <c r="K82" s="36">
        <f>+Tabla2[[#This Row],[Área ocupada (m²)]]/$D$229</f>
        <v>5.8715305513205099E-3</v>
      </c>
      <c r="L82" s="42">
        <f>+Tabla2[[#This Row],[Incidencia
ocupada (sin área común)]]*$J$230</f>
        <v>0.93294969245242798</v>
      </c>
      <c r="M82" s="45">
        <f>+Tabla2[[#This Row],[Terreno 2 (sobre área Común)]]+Tabla2[[#This Row],[Terreno 1 (Con área Común)]]</f>
        <v>3.5229183307923062</v>
      </c>
      <c r="N82" s="36">
        <f>+Tabla2[[#This Row],[Terreno FINAL]]/$M$231</f>
        <v>5.8715305513204821E-3</v>
      </c>
      <c r="O82" s="45">
        <f>+Tabla2[[#This Row],[Incidencia terreno final]]*$D$230</f>
        <v>23.48612220528193</v>
      </c>
    </row>
    <row r="83" spans="1:15" ht="15" customHeight="1" x14ac:dyDescent="0.2">
      <c r="A83" s="15" t="s">
        <v>43</v>
      </c>
      <c r="B83" s="14">
        <v>1102</v>
      </c>
      <c r="C83" s="14">
        <v>11</v>
      </c>
      <c r="D83" s="13">
        <v>62.5</v>
      </c>
      <c r="E83" s="13">
        <v>62.5</v>
      </c>
      <c r="F83" s="14" t="s">
        <v>30</v>
      </c>
      <c r="G83" s="18">
        <v>188300</v>
      </c>
      <c r="H83" s="39" t="s">
        <v>10</v>
      </c>
      <c r="I83" s="36">
        <f>+Tabla2[[#This Row],[Área ocupada (m²)]]/$D$231</f>
        <v>4.1378588930532307E-3</v>
      </c>
      <c r="J83" s="42">
        <f>+Tabla2[[#This Row],[Incidencia
ocupada (con área común)]]*$Q$1</f>
        <v>2.4827153358319385</v>
      </c>
      <c r="K83" s="36">
        <f>+Tabla2[[#This Row],[Área ocupada (m²)]]/$D$229</f>
        <v>5.6283843475081578E-3</v>
      </c>
      <c r="L83" s="42">
        <f>+Tabla2[[#This Row],[Incidencia
ocupada (sin área común)]]*$J$230</f>
        <v>0.8943152726729563</v>
      </c>
      <c r="M83" s="45">
        <f>+Tabla2[[#This Row],[Terreno 2 (sobre área Común)]]+Tabla2[[#This Row],[Terreno 1 (Con área Común)]]</f>
        <v>3.3770306085048949</v>
      </c>
      <c r="N83" s="36">
        <f>+Tabla2[[#This Row],[Terreno FINAL]]/$M$231</f>
        <v>5.6283843475081318E-3</v>
      </c>
      <c r="O83" s="45">
        <f>+Tabla2[[#This Row],[Incidencia terreno final]]*$D$230</f>
        <v>22.513537390032528</v>
      </c>
    </row>
    <row r="84" spans="1:15" ht="15" customHeight="1" x14ac:dyDescent="0.2">
      <c r="A84" s="15" t="s">
        <v>43</v>
      </c>
      <c r="B84" s="14">
        <v>1103</v>
      </c>
      <c r="C84" s="14">
        <v>11</v>
      </c>
      <c r="D84" s="13">
        <v>62.5</v>
      </c>
      <c r="E84" s="13">
        <v>62.5</v>
      </c>
      <c r="F84" s="14" t="s">
        <v>30</v>
      </c>
      <c r="G84" s="18">
        <v>193300</v>
      </c>
      <c r="H84" s="39" t="s">
        <v>10</v>
      </c>
      <c r="I84" s="36">
        <f>+Tabla2[[#This Row],[Área ocupada (m²)]]/$D$231</f>
        <v>4.1378588930532307E-3</v>
      </c>
      <c r="J84" s="42">
        <f>+Tabla2[[#This Row],[Incidencia
ocupada (con área común)]]*$Q$1</f>
        <v>2.4827153358319385</v>
      </c>
      <c r="K84" s="36">
        <f>+Tabla2[[#This Row],[Área ocupada (m²)]]/$D$229</f>
        <v>5.6283843475081578E-3</v>
      </c>
      <c r="L84" s="42">
        <f>+Tabla2[[#This Row],[Incidencia
ocupada (sin área común)]]*$J$230</f>
        <v>0.8943152726729563</v>
      </c>
      <c r="M84" s="45">
        <f>+Tabla2[[#This Row],[Terreno 2 (sobre área Común)]]+Tabla2[[#This Row],[Terreno 1 (Con área Común)]]</f>
        <v>3.3770306085048949</v>
      </c>
      <c r="N84" s="36">
        <f>+Tabla2[[#This Row],[Terreno FINAL]]/$M$231</f>
        <v>5.6283843475081318E-3</v>
      </c>
      <c r="O84" s="45">
        <f>+Tabla2[[#This Row],[Incidencia terreno final]]*$D$230</f>
        <v>22.513537390032528</v>
      </c>
    </row>
    <row r="85" spans="1:15" ht="15" customHeight="1" x14ac:dyDescent="0.2">
      <c r="A85" s="15" t="s">
        <v>43</v>
      </c>
      <c r="B85" s="14">
        <v>1104</v>
      </c>
      <c r="C85" s="14">
        <v>11</v>
      </c>
      <c r="D85" s="13">
        <v>65.2</v>
      </c>
      <c r="E85" s="13">
        <v>65.2</v>
      </c>
      <c r="F85" s="14" t="s">
        <v>30</v>
      </c>
      <c r="G85" s="18">
        <v>206500</v>
      </c>
      <c r="H85" s="39" t="s">
        <v>9</v>
      </c>
      <c r="I85" s="36">
        <f>+Tabla2[[#This Row],[Área ocupada (m²)]]/$D$231</f>
        <v>4.3166143972331299E-3</v>
      </c>
      <c r="J85" s="42">
        <f>+Tabla2[[#This Row],[Incidencia
ocupada (con área común)]]*$Q$1</f>
        <v>2.5899686383398781</v>
      </c>
      <c r="K85" s="36">
        <f>+Tabla2[[#This Row],[Área ocupada (m²)]]/$D$229</f>
        <v>5.8715305513205099E-3</v>
      </c>
      <c r="L85" s="42">
        <f>+Tabla2[[#This Row],[Incidencia
ocupada (sin área común)]]*$J$230</f>
        <v>0.93294969245242798</v>
      </c>
      <c r="M85" s="45">
        <f>+Tabla2[[#This Row],[Terreno 2 (sobre área Común)]]+Tabla2[[#This Row],[Terreno 1 (Con área Común)]]</f>
        <v>3.5229183307923062</v>
      </c>
      <c r="N85" s="36">
        <f>+Tabla2[[#This Row],[Terreno FINAL]]/$M$231</f>
        <v>5.8715305513204821E-3</v>
      </c>
      <c r="O85" s="45">
        <f>+Tabla2[[#This Row],[Incidencia terreno final]]*$D$230</f>
        <v>23.48612220528193</v>
      </c>
    </row>
    <row r="86" spans="1:15" ht="15" customHeight="1" x14ac:dyDescent="0.2">
      <c r="A86" s="15" t="s">
        <v>43</v>
      </c>
      <c r="B86" s="14">
        <v>1105</v>
      </c>
      <c r="C86" s="14">
        <v>11</v>
      </c>
      <c r="D86" s="13">
        <v>65.2</v>
      </c>
      <c r="E86" s="13">
        <v>65.2</v>
      </c>
      <c r="F86" s="14" t="s">
        <v>30</v>
      </c>
      <c r="G86" s="18">
        <v>206500</v>
      </c>
      <c r="H86" s="39" t="s">
        <v>9</v>
      </c>
      <c r="I86" s="36">
        <f>+Tabla2[[#This Row],[Área ocupada (m²)]]/$D$231</f>
        <v>4.3166143972331299E-3</v>
      </c>
      <c r="J86" s="42">
        <f>+Tabla2[[#This Row],[Incidencia
ocupada (con área común)]]*$Q$1</f>
        <v>2.5899686383398781</v>
      </c>
      <c r="K86" s="36">
        <f>+Tabla2[[#This Row],[Área ocupada (m²)]]/$D$229</f>
        <v>5.8715305513205099E-3</v>
      </c>
      <c r="L86" s="42">
        <f>+Tabla2[[#This Row],[Incidencia
ocupada (sin área común)]]*$J$230</f>
        <v>0.93294969245242798</v>
      </c>
      <c r="M86" s="45">
        <f>+Tabla2[[#This Row],[Terreno 2 (sobre área Común)]]+Tabla2[[#This Row],[Terreno 1 (Con área Común)]]</f>
        <v>3.5229183307923062</v>
      </c>
      <c r="N86" s="36">
        <f>+Tabla2[[#This Row],[Terreno FINAL]]/$M$231</f>
        <v>5.8715305513204821E-3</v>
      </c>
      <c r="O86" s="45">
        <f>+Tabla2[[#This Row],[Incidencia terreno final]]*$D$230</f>
        <v>23.48612220528193</v>
      </c>
    </row>
    <row r="87" spans="1:15" ht="15" customHeight="1" x14ac:dyDescent="0.2">
      <c r="A87" s="15" t="s">
        <v>43</v>
      </c>
      <c r="B87" s="14">
        <v>1106</v>
      </c>
      <c r="C87" s="14">
        <v>11</v>
      </c>
      <c r="D87" s="13">
        <v>62.5</v>
      </c>
      <c r="E87" s="13">
        <v>62.5</v>
      </c>
      <c r="F87" s="14" t="s">
        <v>30</v>
      </c>
      <c r="G87" s="18">
        <v>196300</v>
      </c>
      <c r="H87" s="39" t="s">
        <v>9</v>
      </c>
      <c r="I87" s="36">
        <f>+Tabla2[[#This Row],[Área ocupada (m²)]]/$D$231</f>
        <v>4.1378588930532307E-3</v>
      </c>
      <c r="J87" s="42">
        <f>+Tabla2[[#This Row],[Incidencia
ocupada (con área común)]]*$Q$1</f>
        <v>2.4827153358319385</v>
      </c>
      <c r="K87" s="36">
        <f>+Tabla2[[#This Row],[Área ocupada (m²)]]/$D$229</f>
        <v>5.6283843475081578E-3</v>
      </c>
      <c r="L87" s="42">
        <f>+Tabla2[[#This Row],[Incidencia
ocupada (sin área común)]]*$J$230</f>
        <v>0.8943152726729563</v>
      </c>
      <c r="M87" s="45">
        <f>+Tabla2[[#This Row],[Terreno 2 (sobre área Común)]]+Tabla2[[#This Row],[Terreno 1 (Con área Común)]]</f>
        <v>3.3770306085048949</v>
      </c>
      <c r="N87" s="36">
        <f>+Tabla2[[#This Row],[Terreno FINAL]]/$M$231</f>
        <v>5.6283843475081318E-3</v>
      </c>
      <c r="O87" s="45">
        <f>+Tabla2[[#This Row],[Incidencia terreno final]]*$D$230</f>
        <v>22.513537390032528</v>
      </c>
    </row>
    <row r="88" spans="1:15" ht="15" customHeight="1" x14ac:dyDescent="0.2">
      <c r="A88" s="15" t="s">
        <v>43</v>
      </c>
      <c r="B88" s="14">
        <v>1107</v>
      </c>
      <c r="C88" s="14">
        <v>11</v>
      </c>
      <c r="D88" s="13">
        <v>62.5</v>
      </c>
      <c r="E88" s="13">
        <v>62.5</v>
      </c>
      <c r="F88" s="14" t="s">
        <v>30</v>
      </c>
      <c r="G88" s="18">
        <v>189300</v>
      </c>
      <c r="H88" s="39" t="s">
        <v>10</v>
      </c>
      <c r="I88" s="36">
        <f>+Tabla2[[#This Row],[Área ocupada (m²)]]/$D$231</f>
        <v>4.1378588930532307E-3</v>
      </c>
      <c r="J88" s="42">
        <f>+Tabla2[[#This Row],[Incidencia
ocupada (con área común)]]*$Q$1</f>
        <v>2.4827153358319385</v>
      </c>
      <c r="K88" s="36">
        <f>+Tabla2[[#This Row],[Área ocupada (m²)]]/$D$229</f>
        <v>5.6283843475081578E-3</v>
      </c>
      <c r="L88" s="42">
        <f>+Tabla2[[#This Row],[Incidencia
ocupada (sin área común)]]*$J$230</f>
        <v>0.8943152726729563</v>
      </c>
      <c r="M88" s="45">
        <f>+Tabla2[[#This Row],[Terreno 2 (sobre área Común)]]+Tabla2[[#This Row],[Terreno 1 (Con área Común)]]</f>
        <v>3.3770306085048949</v>
      </c>
      <c r="N88" s="36">
        <f>+Tabla2[[#This Row],[Terreno FINAL]]/$M$231</f>
        <v>5.6283843475081318E-3</v>
      </c>
      <c r="O88" s="45">
        <f>+Tabla2[[#This Row],[Incidencia terreno final]]*$D$230</f>
        <v>22.513537390032528</v>
      </c>
    </row>
    <row r="89" spans="1:15" ht="15" customHeight="1" x14ac:dyDescent="0.2">
      <c r="A89" s="15" t="s">
        <v>43</v>
      </c>
      <c r="B89" s="14">
        <v>1108</v>
      </c>
      <c r="C89" s="14">
        <v>11</v>
      </c>
      <c r="D89" s="13">
        <v>65.2</v>
      </c>
      <c r="E89" s="13">
        <v>65.2</v>
      </c>
      <c r="F89" s="14" t="s">
        <v>30</v>
      </c>
      <c r="G89" s="18">
        <v>205500</v>
      </c>
      <c r="H89" s="39" t="s">
        <v>9</v>
      </c>
      <c r="I89" s="36">
        <f>+Tabla2[[#This Row],[Área ocupada (m²)]]/$D$231</f>
        <v>4.3166143972331299E-3</v>
      </c>
      <c r="J89" s="42">
        <f>+Tabla2[[#This Row],[Incidencia
ocupada (con área común)]]*$Q$1</f>
        <v>2.5899686383398781</v>
      </c>
      <c r="K89" s="36">
        <f>+Tabla2[[#This Row],[Área ocupada (m²)]]/$D$229</f>
        <v>5.8715305513205099E-3</v>
      </c>
      <c r="L89" s="42">
        <f>+Tabla2[[#This Row],[Incidencia
ocupada (sin área común)]]*$J$230</f>
        <v>0.93294969245242798</v>
      </c>
      <c r="M89" s="45">
        <f>+Tabla2[[#This Row],[Terreno 2 (sobre área Común)]]+Tabla2[[#This Row],[Terreno 1 (Con área Común)]]</f>
        <v>3.5229183307923062</v>
      </c>
      <c r="N89" s="36">
        <f>+Tabla2[[#This Row],[Terreno FINAL]]/$M$231</f>
        <v>5.8715305513204821E-3</v>
      </c>
      <c r="O89" s="45">
        <f>+Tabla2[[#This Row],[Incidencia terreno final]]*$D$230</f>
        <v>23.48612220528193</v>
      </c>
    </row>
    <row r="90" spans="1:15" ht="15" customHeight="1" x14ac:dyDescent="0.2">
      <c r="A90" s="15" t="s">
        <v>43</v>
      </c>
      <c r="B90" s="14">
        <v>1201</v>
      </c>
      <c r="C90" s="14">
        <v>12</v>
      </c>
      <c r="D90" s="13">
        <v>65.2</v>
      </c>
      <c r="E90" s="13">
        <v>65.2</v>
      </c>
      <c r="F90" s="14" t="s">
        <v>30</v>
      </c>
      <c r="G90" s="18">
        <v>193500</v>
      </c>
      <c r="H90" s="39" t="s">
        <v>10</v>
      </c>
      <c r="I90" s="36">
        <f>+Tabla2[[#This Row],[Área ocupada (m²)]]/$D$231</f>
        <v>4.3166143972331299E-3</v>
      </c>
      <c r="J90" s="42">
        <f>+Tabla2[[#This Row],[Incidencia
ocupada (con área común)]]*$Q$1</f>
        <v>2.5899686383398781</v>
      </c>
      <c r="K90" s="36">
        <f>+Tabla2[[#This Row],[Área ocupada (m²)]]/$D$229</f>
        <v>5.8715305513205099E-3</v>
      </c>
      <c r="L90" s="42">
        <f>+Tabla2[[#This Row],[Incidencia
ocupada (sin área común)]]*$J$230</f>
        <v>0.93294969245242798</v>
      </c>
      <c r="M90" s="45">
        <f>+Tabla2[[#This Row],[Terreno 2 (sobre área Común)]]+Tabla2[[#This Row],[Terreno 1 (Con área Común)]]</f>
        <v>3.5229183307923062</v>
      </c>
      <c r="N90" s="36">
        <f>+Tabla2[[#This Row],[Terreno FINAL]]/$M$231</f>
        <v>5.8715305513204821E-3</v>
      </c>
      <c r="O90" s="45">
        <f>+Tabla2[[#This Row],[Incidencia terreno final]]*$D$230</f>
        <v>23.48612220528193</v>
      </c>
    </row>
    <row r="91" spans="1:15" ht="15" customHeight="1" x14ac:dyDescent="0.2">
      <c r="A91" s="15" t="s">
        <v>43</v>
      </c>
      <c r="B91" s="14">
        <v>1202</v>
      </c>
      <c r="C91" s="14">
        <v>12</v>
      </c>
      <c r="D91" s="13">
        <v>62.5</v>
      </c>
      <c r="E91" s="13">
        <v>62.5</v>
      </c>
      <c r="F91" s="14" t="s">
        <v>30</v>
      </c>
      <c r="G91" s="18">
        <v>186500</v>
      </c>
      <c r="H91" s="39" t="s">
        <v>10</v>
      </c>
      <c r="I91" s="36">
        <f>+Tabla2[[#This Row],[Área ocupada (m²)]]/$D$231</f>
        <v>4.1378588930532307E-3</v>
      </c>
      <c r="J91" s="42">
        <f>+Tabla2[[#This Row],[Incidencia
ocupada (con área común)]]*$Q$1</f>
        <v>2.4827153358319385</v>
      </c>
      <c r="K91" s="36">
        <f>+Tabla2[[#This Row],[Área ocupada (m²)]]/$D$229</f>
        <v>5.6283843475081578E-3</v>
      </c>
      <c r="L91" s="42">
        <f>+Tabla2[[#This Row],[Incidencia
ocupada (sin área común)]]*$J$230</f>
        <v>0.8943152726729563</v>
      </c>
      <c r="M91" s="45">
        <f>+Tabla2[[#This Row],[Terreno 2 (sobre área Común)]]+Tabla2[[#This Row],[Terreno 1 (Con área Común)]]</f>
        <v>3.3770306085048949</v>
      </c>
      <c r="N91" s="36">
        <f>+Tabla2[[#This Row],[Terreno FINAL]]/$M$231</f>
        <v>5.6283843475081318E-3</v>
      </c>
      <c r="O91" s="45">
        <f>+Tabla2[[#This Row],[Incidencia terreno final]]*$D$230</f>
        <v>22.513537390032528</v>
      </c>
    </row>
    <row r="92" spans="1:15" ht="15" customHeight="1" x14ac:dyDescent="0.2">
      <c r="A92" s="15" t="s">
        <v>43</v>
      </c>
      <c r="B92" s="14">
        <v>1203</v>
      </c>
      <c r="C92" s="14">
        <v>12</v>
      </c>
      <c r="D92" s="13">
        <v>62.5</v>
      </c>
      <c r="E92" s="13">
        <v>62.5</v>
      </c>
      <c r="F92" s="14" t="s">
        <v>30</v>
      </c>
      <c r="G92" s="18">
        <v>191500</v>
      </c>
      <c r="H92" s="39" t="s">
        <v>10</v>
      </c>
      <c r="I92" s="36">
        <f>+Tabla2[[#This Row],[Área ocupada (m²)]]/$D$231</f>
        <v>4.1378588930532307E-3</v>
      </c>
      <c r="J92" s="42">
        <f>+Tabla2[[#This Row],[Incidencia
ocupada (con área común)]]*$Q$1</f>
        <v>2.4827153358319385</v>
      </c>
      <c r="K92" s="36">
        <f>+Tabla2[[#This Row],[Área ocupada (m²)]]/$D$229</f>
        <v>5.6283843475081578E-3</v>
      </c>
      <c r="L92" s="42">
        <f>+Tabla2[[#This Row],[Incidencia
ocupada (sin área común)]]*$J$230</f>
        <v>0.8943152726729563</v>
      </c>
      <c r="M92" s="45">
        <f>+Tabla2[[#This Row],[Terreno 2 (sobre área Común)]]+Tabla2[[#This Row],[Terreno 1 (Con área Común)]]</f>
        <v>3.3770306085048949</v>
      </c>
      <c r="N92" s="36">
        <f>+Tabla2[[#This Row],[Terreno FINAL]]/$M$231</f>
        <v>5.6283843475081318E-3</v>
      </c>
      <c r="O92" s="45">
        <f>+Tabla2[[#This Row],[Incidencia terreno final]]*$D$230</f>
        <v>22.513537390032528</v>
      </c>
    </row>
    <row r="93" spans="1:15" ht="15" customHeight="1" x14ac:dyDescent="0.2">
      <c r="A93" s="15" t="s">
        <v>43</v>
      </c>
      <c r="B93" s="14">
        <v>1204</v>
      </c>
      <c r="C93" s="14">
        <v>12</v>
      </c>
      <c r="D93" s="13">
        <v>65.2</v>
      </c>
      <c r="E93" s="13">
        <v>65.2</v>
      </c>
      <c r="F93" s="14" t="s">
        <v>30</v>
      </c>
      <c r="G93" s="18">
        <v>207500</v>
      </c>
      <c r="H93" s="39" t="s">
        <v>9</v>
      </c>
      <c r="I93" s="36">
        <f>+Tabla2[[#This Row],[Área ocupada (m²)]]/$D$231</f>
        <v>4.3166143972331299E-3</v>
      </c>
      <c r="J93" s="42">
        <f>+Tabla2[[#This Row],[Incidencia
ocupada (con área común)]]*$Q$1</f>
        <v>2.5899686383398781</v>
      </c>
      <c r="K93" s="36">
        <f>+Tabla2[[#This Row],[Área ocupada (m²)]]/$D$229</f>
        <v>5.8715305513205099E-3</v>
      </c>
      <c r="L93" s="42">
        <f>+Tabla2[[#This Row],[Incidencia
ocupada (sin área común)]]*$J$230</f>
        <v>0.93294969245242798</v>
      </c>
      <c r="M93" s="45">
        <f>+Tabla2[[#This Row],[Terreno 2 (sobre área Común)]]+Tabla2[[#This Row],[Terreno 1 (Con área Común)]]</f>
        <v>3.5229183307923062</v>
      </c>
      <c r="N93" s="36">
        <f>+Tabla2[[#This Row],[Terreno FINAL]]/$M$231</f>
        <v>5.8715305513204821E-3</v>
      </c>
      <c r="O93" s="45">
        <f>+Tabla2[[#This Row],[Incidencia terreno final]]*$D$230</f>
        <v>23.48612220528193</v>
      </c>
    </row>
    <row r="94" spans="1:15" ht="15" customHeight="1" x14ac:dyDescent="0.2">
      <c r="A94" s="15" t="s">
        <v>43</v>
      </c>
      <c r="B94" s="14">
        <v>1205</v>
      </c>
      <c r="C94" s="14">
        <v>12</v>
      </c>
      <c r="D94" s="13">
        <v>65.2</v>
      </c>
      <c r="E94" s="13">
        <v>65.2</v>
      </c>
      <c r="F94" s="14" t="s">
        <v>30</v>
      </c>
      <c r="G94" s="18">
        <v>201500</v>
      </c>
      <c r="H94" s="39" t="s">
        <v>10</v>
      </c>
      <c r="I94" s="36">
        <f>+Tabla2[[#This Row],[Área ocupada (m²)]]/$D$231</f>
        <v>4.3166143972331299E-3</v>
      </c>
      <c r="J94" s="42">
        <f>+Tabla2[[#This Row],[Incidencia
ocupada (con área común)]]*$Q$1</f>
        <v>2.5899686383398781</v>
      </c>
      <c r="K94" s="36">
        <f>+Tabla2[[#This Row],[Área ocupada (m²)]]/$D$229</f>
        <v>5.8715305513205099E-3</v>
      </c>
      <c r="L94" s="42">
        <f>+Tabla2[[#This Row],[Incidencia
ocupada (sin área común)]]*$J$230</f>
        <v>0.93294969245242798</v>
      </c>
      <c r="M94" s="45">
        <f>+Tabla2[[#This Row],[Terreno 2 (sobre área Común)]]+Tabla2[[#This Row],[Terreno 1 (Con área Común)]]</f>
        <v>3.5229183307923062</v>
      </c>
      <c r="N94" s="36">
        <f>+Tabla2[[#This Row],[Terreno FINAL]]/$M$231</f>
        <v>5.8715305513204821E-3</v>
      </c>
      <c r="O94" s="45">
        <f>+Tabla2[[#This Row],[Incidencia terreno final]]*$D$230</f>
        <v>23.48612220528193</v>
      </c>
    </row>
    <row r="95" spans="1:15" ht="15" customHeight="1" x14ac:dyDescent="0.2">
      <c r="A95" s="15" t="s">
        <v>43</v>
      </c>
      <c r="B95" s="14">
        <v>1206</v>
      </c>
      <c r="C95" s="14">
        <v>12</v>
      </c>
      <c r="D95" s="13">
        <v>62.5</v>
      </c>
      <c r="E95" s="13">
        <v>62.5</v>
      </c>
      <c r="F95" s="14" t="s">
        <v>30</v>
      </c>
      <c r="G95" s="18">
        <v>194500</v>
      </c>
      <c r="H95" s="39" t="s">
        <v>9</v>
      </c>
      <c r="I95" s="36">
        <f>+Tabla2[[#This Row],[Área ocupada (m²)]]/$D$231</f>
        <v>4.1378588930532307E-3</v>
      </c>
      <c r="J95" s="42">
        <f>+Tabla2[[#This Row],[Incidencia
ocupada (con área común)]]*$Q$1</f>
        <v>2.4827153358319385</v>
      </c>
      <c r="K95" s="36">
        <f>+Tabla2[[#This Row],[Área ocupada (m²)]]/$D$229</f>
        <v>5.6283843475081578E-3</v>
      </c>
      <c r="L95" s="42">
        <f>+Tabla2[[#This Row],[Incidencia
ocupada (sin área común)]]*$J$230</f>
        <v>0.8943152726729563</v>
      </c>
      <c r="M95" s="45">
        <f>+Tabla2[[#This Row],[Terreno 2 (sobre área Común)]]+Tabla2[[#This Row],[Terreno 1 (Con área Común)]]</f>
        <v>3.3770306085048949</v>
      </c>
      <c r="N95" s="36">
        <f>+Tabla2[[#This Row],[Terreno FINAL]]/$M$231</f>
        <v>5.6283843475081318E-3</v>
      </c>
      <c r="O95" s="45">
        <f>+Tabla2[[#This Row],[Incidencia terreno final]]*$D$230</f>
        <v>22.513537390032528</v>
      </c>
    </row>
    <row r="96" spans="1:15" ht="15" customHeight="1" x14ac:dyDescent="0.2">
      <c r="A96" s="15" t="s">
        <v>43</v>
      </c>
      <c r="B96" s="14">
        <v>1207</v>
      </c>
      <c r="C96" s="14">
        <v>12</v>
      </c>
      <c r="D96" s="13">
        <v>62.5</v>
      </c>
      <c r="E96" s="13">
        <v>62.5</v>
      </c>
      <c r="F96" s="14" t="s">
        <v>30</v>
      </c>
      <c r="G96" s="18">
        <v>182500</v>
      </c>
      <c r="H96" s="39" t="s">
        <v>11</v>
      </c>
      <c r="I96" s="36">
        <f>+Tabla2[[#This Row],[Área ocupada (m²)]]/$D$231</f>
        <v>4.1378588930532307E-3</v>
      </c>
      <c r="J96" s="42">
        <f>+Tabla2[[#This Row],[Incidencia
ocupada (con área común)]]*$Q$1</f>
        <v>2.4827153358319385</v>
      </c>
      <c r="K96" s="36">
        <f>+Tabla2[[#This Row],[Área ocupada (m²)]]/$D$229</f>
        <v>5.6283843475081578E-3</v>
      </c>
      <c r="L96" s="42">
        <f>+Tabla2[[#This Row],[Incidencia
ocupada (sin área común)]]*$J$230</f>
        <v>0.8943152726729563</v>
      </c>
      <c r="M96" s="45">
        <f>+Tabla2[[#This Row],[Terreno 2 (sobre área Común)]]+Tabla2[[#This Row],[Terreno 1 (Con área Común)]]</f>
        <v>3.3770306085048949</v>
      </c>
      <c r="N96" s="36">
        <f>+Tabla2[[#This Row],[Terreno FINAL]]/$M$231</f>
        <v>5.6283843475081318E-3</v>
      </c>
      <c r="O96" s="45">
        <f>+Tabla2[[#This Row],[Incidencia terreno final]]*$D$230</f>
        <v>22.513537390032528</v>
      </c>
    </row>
    <row r="97" spans="1:15" ht="15" customHeight="1" x14ac:dyDescent="0.2">
      <c r="A97" s="15" t="s">
        <v>43</v>
      </c>
      <c r="B97" s="14">
        <v>1208</v>
      </c>
      <c r="C97" s="14">
        <v>12</v>
      </c>
      <c r="D97" s="13">
        <v>65.2</v>
      </c>
      <c r="E97" s="13">
        <v>65.2</v>
      </c>
      <c r="F97" s="14" t="s">
        <v>30</v>
      </c>
      <c r="G97" s="18">
        <v>198500</v>
      </c>
      <c r="H97" s="39" t="s">
        <v>10</v>
      </c>
      <c r="I97" s="36">
        <f>+Tabla2[[#This Row],[Área ocupada (m²)]]/$D$231</f>
        <v>4.3166143972331299E-3</v>
      </c>
      <c r="J97" s="42">
        <f>+Tabla2[[#This Row],[Incidencia
ocupada (con área común)]]*$Q$1</f>
        <v>2.5899686383398781</v>
      </c>
      <c r="K97" s="36">
        <f>+Tabla2[[#This Row],[Área ocupada (m²)]]/$D$229</f>
        <v>5.8715305513205099E-3</v>
      </c>
      <c r="L97" s="42">
        <f>+Tabla2[[#This Row],[Incidencia
ocupada (sin área común)]]*$J$230</f>
        <v>0.93294969245242798</v>
      </c>
      <c r="M97" s="45">
        <f>+Tabla2[[#This Row],[Terreno 2 (sobre área Común)]]+Tabla2[[#This Row],[Terreno 1 (Con área Común)]]</f>
        <v>3.5229183307923062</v>
      </c>
      <c r="N97" s="36">
        <f>+Tabla2[[#This Row],[Terreno FINAL]]/$M$231</f>
        <v>5.8715305513204821E-3</v>
      </c>
      <c r="O97" s="45">
        <f>+Tabla2[[#This Row],[Incidencia terreno final]]*$D$230</f>
        <v>23.48612220528193</v>
      </c>
    </row>
    <row r="98" spans="1:15" ht="15" customHeight="1" x14ac:dyDescent="0.2">
      <c r="A98" s="15" t="s">
        <v>43</v>
      </c>
      <c r="B98" s="14">
        <v>1301</v>
      </c>
      <c r="C98" s="14">
        <v>13</v>
      </c>
      <c r="D98" s="13">
        <v>65.2</v>
      </c>
      <c r="E98" s="13">
        <v>65.2</v>
      </c>
      <c r="F98" s="14" t="s">
        <v>30</v>
      </c>
      <c r="G98" s="18">
        <v>194600</v>
      </c>
      <c r="H98" s="39" t="s">
        <v>10</v>
      </c>
      <c r="I98" s="36">
        <f>+Tabla2[[#This Row],[Área ocupada (m²)]]/$D$231</f>
        <v>4.3166143972331299E-3</v>
      </c>
      <c r="J98" s="42">
        <f>+Tabla2[[#This Row],[Incidencia
ocupada (con área común)]]*$Q$1</f>
        <v>2.5899686383398781</v>
      </c>
      <c r="K98" s="36">
        <f>+Tabla2[[#This Row],[Área ocupada (m²)]]/$D$229</f>
        <v>5.8715305513205099E-3</v>
      </c>
      <c r="L98" s="42">
        <f>+Tabla2[[#This Row],[Incidencia
ocupada (sin área común)]]*$J$230</f>
        <v>0.93294969245242798</v>
      </c>
      <c r="M98" s="45">
        <f>+Tabla2[[#This Row],[Terreno 2 (sobre área Común)]]+Tabla2[[#This Row],[Terreno 1 (Con área Común)]]</f>
        <v>3.5229183307923062</v>
      </c>
      <c r="N98" s="36">
        <f>+Tabla2[[#This Row],[Terreno FINAL]]/$M$231</f>
        <v>5.8715305513204821E-3</v>
      </c>
      <c r="O98" s="45">
        <f>+Tabla2[[#This Row],[Incidencia terreno final]]*$D$230</f>
        <v>23.48612220528193</v>
      </c>
    </row>
    <row r="99" spans="1:15" ht="15" customHeight="1" x14ac:dyDescent="0.2">
      <c r="A99" s="15" t="s">
        <v>43</v>
      </c>
      <c r="B99" s="14">
        <v>1302</v>
      </c>
      <c r="C99" s="14">
        <v>13</v>
      </c>
      <c r="D99" s="13">
        <v>62.5</v>
      </c>
      <c r="E99" s="13">
        <v>62.5</v>
      </c>
      <c r="F99" s="14" t="s">
        <v>30</v>
      </c>
      <c r="G99" s="18">
        <v>184600</v>
      </c>
      <c r="H99" s="39" t="s">
        <v>10</v>
      </c>
      <c r="I99" s="36">
        <f>+Tabla2[[#This Row],[Área ocupada (m²)]]/$D$231</f>
        <v>4.1378588930532307E-3</v>
      </c>
      <c r="J99" s="42">
        <f>+Tabla2[[#This Row],[Incidencia
ocupada (con área común)]]*$Q$1</f>
        <v>2.4827153358319385</v>
      </c>
      <c r="K99" s="36">
        <f>+Tabla2[[#This Row],[Área ocupada (m²)]]/$D$229</f>
        <v>5.6283843475081578E-3</v>
      </c>
      <c r="L99" s="42">
        <f>+Tabla2[[#This Row],[Incidencia
ocupada (sin área común)]]*$J$230</f>
        <v>0.8943152726729563</v>
      </c>
      <c r="M99" s="45">
        <f>+Tabla2[[#This Row],[Terreno 2 (sobre área Común)]]+Tabla2[[#This Row],[Terreno 1 (Con área Común)]]</f>
        <v>3.3770306085048949</v>
      </c>
      <c r="N99" s="36">
        <f>+Tabla2[[#This Row],[Terreno FINAL]]/$M$231</f>
        <v>5.6283843475081318E-3</v>
      </c>
      <c r="O99" s="45">
        <f>+Tabla2[[#This Row],[Incidencia terreno final]]*$D$230</f>
        <v>22.513537390032528</v>
      </c>
    </row>
    <row r="100" spans="1:15" ht="15" customHeight="1" x14ac:dyDescent="0.2">
      <c r="A100" s="15" t="s">
        <v>43</v>
      </c>
      <c r="B100" s="14">
        <v>1303</v>
      </c>
      <c r="C100" s="14">
        <v>13</v>
      </c>
      <c r="D100" s="13">
        <v>62.5</v>
      </c>
      <c r="E100" s="13">
        <v>62.5</v>
      </c>
      <c r="F100" s="14" t="s">
        <v>30</v>
      </c>
      <c r="G100" s="18">
        <v>189600</v>
      </c>
      <c r="H100" s="39" t="s">
        <v>10</v>
      </c>
      <c r="I100" s="36">
        <f>+Tabla2[[#This Row],[Área ocupada (m²)]]/$D$231</f>
        <v>4.1378588930532307E-3</v>
      </c>
      <c r="J100" s="42">
        <f>+Tabla2[[#This Row],[Incidencia
ocupada (con área común)]]*$Q$1</f>
        <v>2.4827153358319385</v>
      </c>
      <c r="K100" s="36">
        <f>+Tabla2[[#This Row],[Área ocupada (m²)]]/$D$229</f>
        <v>5.6283843475081578E-3</v>
      </c>
      <c r="L100" s="42">
        <f>+Tabla2[[#This Row],[Incidencia
ocupada (sin área común)]]*$J$230</f>
        <v>0.8943152726729563</v>
      </c>
      <c r="M100" s="45">
        <f>+Tabla2[[#This Row],[Terreno 2 (sobre área Común)]]+Tabla2[[#This Row],[Terreno 1 (Con área Común)]]</f>
        <v>3.3770306085048949</v>
      </c>
      <c r="N100" s="36">
        <f>+Tabla2[[#This Row],[Terreno FINAL]]/$M$231</f>
        <v>5.6283843475081318E-3</v>
      </c>
      <c r="O100" s="45">
        <f>+Tabla2[[#This Row],[Incidencia terreno final]]*$D$230</f>
        <v>22.513537390032528</v>
      </c>
    </row>
    <row r="101" spans="1:15" ht="15" customHeight="1" x14ac:dyDescent="0.2">
      <c r="A101" s="15" t="s">
        <v>43</v>
      </c>
      <c r="B101" s="14">
        <v>1304</v>
      </c>
      <c r="C101" s="14">
        <v>13</v>
      </c>
      <c r="D101" s="13">
        <v>65.2</v>
      </c>
      <c r="E101" s="13">
        <v>65.2</v>
      </c>
      <c r="F101" s="14" t="s">
        <v>30</v>
      </c>
      <c r="G101" s="18">
        <v>200600</v>
      </c>
      <c r="H101" s="39" t="s">
        <v>9</v>
      </c>
      <c r="I101" s="36">
        <f>+Tabla2[[#This Row],[Área ocupada (m²)]]/$D$231</f>
        <v>4.3166143972331299E-3</v>
      </c>
      <c r="J101" s="42">
        <f>+Tabla2[[#This Row],[Incidencia
ocupada (con área común)]]*$Q$1</f>
        <v>2.5899686383398781</v>
      </c>
      <c r="K101" s="36">
        <f>+Tabla2[[#This Row],[Área ocupada (m²)]]/$D$229</f>
        <v>5.8715305513205099E-3</v>
      </c>
      <c r="L101" s="42">
        <f>+Tabla2[[#This Row],[Incidencia
ocupada (sin área común)]]*$J$230</f>
        <v>0.93294969245242798</v>
      </c>
      <c r="M101" s="45">
        <f>+Tabla2[[#This Row],[Terreno 2 (sobre área Común)]]+Tabla2[[#This Row],[Terreno 1 (Con área Común)]]</f>
        <v>3.5229183307923062</v>
      </c>
      <c r="N101" s="36">
        <f>+Tabla2[[#This Row],[Terreno FINAL]]/$M$231</f>
        <v>5.8715305513204821E-3</v>
      </c>
      <c r="O101" s="45">
        <f>+Tabla2[[#This Row],[Incidencia terreno final]]*$D$230</f>
        <v>23.48612220528193</v>
      </c>
    </row>
    <row r="102" spans="1:15" ht="15" customHeight="1" x14ac:dyDescent="0.2">
      <c r="A102" s="15" t="s">
        <v>43</v>
      </c>
      <c r="B102" s="14">
        <v>1305</v>
      </c>
      <c r="C102" s="14">
        <v>13</v>
      </c>
      <c r="D102" s="13">
        <v>65.2</v>
      </c>
      <c r="E102" s="13">
        <v>65.2</v>
      </c>
      <c r="F102" s="14" t="s">
        <v>30</v>
      </c>
      <c r="G102" s="18">
        <v>202600</v>
      </c>
      <c r="H102" s="39" t="s">
        <v>9</v>
      </c>
      <c r="I102" s="36">
        <f>+Tabla2[[#This Row],[Área ocupada (m²)]]/$D$231</f>
        <v>4.3166143972331299E-3</v>
      </c>
      <c r="J102" s="42">
        <f>+Tabla2[[#This Row],[Incidencia
ocupada (con área común)]]*$Q$1</f>
        <v>2.5899686383398781</v>
      </c>
      <c r="K102" s="36">
        <f>+Tabla2[[#This Row],[Área ocupada (m²)]]/$D$229</f>
        <v>5.8715305513205099E-3</v>
      </c>
      <c r="L102" s="42">
        <f>+Tabla2[[#This Row],[Incidencia
ocupada (sin área común)]]*$J$230</f>
        <v>0.93294969245242798</v>
      </c>
      <c r="M102" s="45">
        <f>+Tabla2[[#This Row],[Terreno 2 (sobre área Común)]]+Tabla2[[#This Row],[Terreno 1 (Con área Común)]]</f>
        <v>3.5229183307923062</v>
      </c>
      <c r="N102" s="36">
        <f>+Tabla2[[#This Row],[Terreno FINAL]]/$M$231</f>
        <v>5.8715305513204821E-3</v>
      </c>
      <c r="O102" s="45">
        <f>+Tabla2[[#This Row],[Incidencia terreno final]]*$D$230</f>
        <v>23.48612220528193</v>
      </c>
    </row>
    <row r="103" spans="1:15" ht="15" customHeight="1" x14ac:dyDescent="0.2">
      <c r="A103" s="15" t="s">
        <v>43</v>
      </c>
      <c r="B103" s="14">
        <v>1306</v>
      </c>
      <c r="C103" s="14">
        <v>13</v>
      </c>
      <c r="D103" s="13">
        <v>62.5</v>
      </c>
      <c r="E103" s="13">
        <v>62.5</v>
      </c>
      <c r="F103" s="14" t="s">
        <v>30</v>
      </c>
      <c r="G103" s="18">
        <v>192600</v>
      </c>
      <c r="H103" s="39" t="s">
        <v>10</v>
      </c>
      <c r="I103" s="36">
        <f>+Tabla2[[#This Row],[Área ocupada (m²)]]/$D$231</f>
        <v>4.1378588930532307E-3</v>
      </c>
      <c r="J103" s="42">
        <f>+Tabla2[[#This Row],[Incidencia
ocupada (con área común)]]*$Q$1</f>
        <v>2.4827153358319385</v>
      </c>
      <c r="K103" s="36">
        <f>+Tabla2[[#This Row],[Área ocupada (m²)]]/$D$229</f>
        <v>5.6283843475081578E-3</v>
      </c>
      <c r="L103" s="42">
        <f>+Tabla2[[#This Row],[Incidencia
ocupada (sin área común)]]*$J$230</f>
        <v>0.8943152726729563</v>
      </c>
      <c r="M103" s="45">
        <f>+Tabla2[[#This Row],[Terreno 2 (sobre área Común)]]+Tabla2[[#This Row],[Terreno 1 (Con área Común)]]</f>
        <v>3.3770306085048949</v>
      </c>
      <c r="N103" s="36">
        <f>+Tabla2[[#This Row],[Terreno FINAL]]/$M$231</f>
        <v>5.6283843475081318E-3</v>
      </c>
      <c r="O103" s="45">
        <f>+Tabla2[[#This Row],[Incidencia terreno final]]*$D$230</f>
        <v>22.513537390032528</v>
      </c>
    </row>
    <row r="104" spans="1:15" ht="15" customHeight="1" x14ac:dyDescent="0.2">
      <c r="A104" s="15" t="s">
        <v>43</v>
      </c>
      <c r="B104" s="14">
        <v>1307</v>
      </c>
      <c r="C104" s="14">
        <v>13</v>
      </c>
      <c r="D104" s="13">
        <v>62.5</v>
      </c>
      <c r="E104" s="13">
        <v>62.5</v>
      </c>
      <c r="F104" s="14" t="s">
        <v>30</v>
      </c>
      <c r="G104" s="18">
        <v>185600</v>
      </c>
      <c r="H104" s="39" t="s">
        <v>10</v>
      </c>
      <c r="I104" s="36">
        <f>+Tabla2[[#This Row],[Área ocupada (m²)]]/$D$231</f>
        <v>4.1378588930532307E-3</v>
      </c>
      <c r="J104" s="42">
        <f>+Tabla2[[#This Row],[Incidencia
ocupada (con área común)]]*$Q$1</f>
        <v>2.4827153358319385</v>
      </c>
      <c r="K104" s="36">
        <f>+Tabla2[[#This Row],[Área ocupada (m²)]]/$D$229</f>
        <v>5.6283843475081578E-3</v>
      </c>
      <c r="L104" s="42">
        <f>+Tabla2[[#This Row],[Incidencia
ocupada (sin área común)]]*$J$230</f>
        <v>0.8943152726729563</v>
      </c>
      <c r="M104" s="45">
        <f>+Tabla2[[#This Row],[Terreno 2 (sobre área Común)]]+Tabla2[[#This Row],[Terreno 1 (Con área Común)]]</f>
        <v>3.3770306085048949</v>
      </c>
      <c r="N104" s="36">
        <f>+Tabla2[[#This Row],[Terreno FINAL]]/$M$231</f>
        <v>5.6283843475081318E-3</v>
      </c>
      <c r="O104" s="45">
        <f>+Tabla2[[#This Row],[Incidencia terreno final]]*$D$230</f>
        <v>22.513537390032528</v>
      </c>
    </row>
    <row r="105" spans="1:15" ht="15" customHeight="1" x14ac:dyDescent="0.2">
      <c r="A105" s="15" t="s">
        <v>43</v>
      </c>
      <c r="B105" s="14">
        <v>1308</v>
      </c>
      <c r="C105" s="14">
        <v>13</v>
      </c>
      <c r="D105" s="13">
        <v>65.2</v>
      </c>
      <c r="E105" s="13">
        <v>65.2</v>
      </c>
      <c r="F105" s="14" t="s">
        <v>30</v>
      </c>
      <c r="G105" s="18">
        <v>198600</v>
      </c>
      <c r="H105" s="39" t="s">
        <v>10</v>
      </c>
      <c r="I105" s="36">
        <f>+Tabla2[[#This Row],[Área ocupada (m²)]]/$D$231</f>
        <v>4.3166143972331299E-3</v>
      </c>
      <c r="J105" s="42">
        <f>+Tabla2[[#This Row],[Incidencia
ocupada (con área común)]]*$Q$1</f>
        <v>2.5899686383398781</v>
      </c>
      <c r="K105" s="36">
        <f>+Tabla2[[#This Row],[Área ocupada (m²)]]/$D$229</f>
        <v>5.8715305513205099E-3</v>
      </c>
      <c r="L105" s="42">
        <f>+Tabla2[[#This Row],[Incidencia
ocupada (sin área común)]]*$J$230</f>
        <v>0.93294969245242798</v>
      </c>
      <c r="M105" s="45">
        <f>+Tabla2[[#This Row],[Terreno 2 (sobre área Común)]]+Tabla2[[#This Row],[Terreno 1 (Con área Común)]]</f>
        <v>3.5229183307923062</v>
      </c>
      <c r="N105" s="36">
        <f>+Tabla2[[#This Row],[Terreno FINAL]]/$M$231</f>
        <v>5.8715305513204821E-3</v>
      </c>
      <c r="O105" s="45">
        <f>+Tabla2[[#This Row],[Incidencia terreno final]]*$D$230</f>
        <v>23.48612220528193</v>
      </c>
    </row>
    <row r="106" spans="1:15" ht="15" customHeight="1" x14ac:dyDescent="0.2">
      <c r="A106" s="15" t="s">
        <v>43</v>
      </c>
      <c r="B106" s="14">
        <v>1401</v>
      </c>
      <c r="C106" s="14">
        <v>14</v>
      </c>
      <c r="D106" s="13">
        <v>65.2</v>
      </c>
      <c r="E106" s="13">
        <v>65.2</v>
      </c>
      <c r="F106" s="14" t="s">
        <v>30</v>
      </c>
      <c r="G106" s="18">
        <v>189600</v>
      </c>
      <c r="H106" s="39" t="s">
        <v>11</v>
      </c>
      <c r="I106" s="36">
        <f>+Tabla2[[#This Row],[Área ocupada (m²)]]/$D$231</f>
        <v>4.3166143972331299E-3</v>
      </c>
      <c r="J106" s="42">
        <f>+Tabla2[[#This Row],[Incidencia
ocupada (con área común)]]*$Q$1</f>
        <v>2.5899686383398781</v>
      </c>
      <c r="K106" s="36">
        <f>+Tabla2[[#This Row],[Área ocupada (m²)]]/$D$229</f>
        <v>5.8715305513205099E-3</v>
      </c>
      <c r="L106" s="42">
        <f>+Tabla2[[#This Row],[Incidencia
ocupada (sin área común)]]*$J$230</f>
        <v>0.93294969245242798</v>
      </c>
      <c r="M106" s="45">
        <f>+Tabla2[[#This Row],[Terreno 2 (sobre área Común)]]+Tabla2[[#This Row],[Terreno 1 (Con área Común)]]</f>
        <v>3.5229183307923062</v>
      </c>
      <c r="N106" s="36">
        <f>+Tabla2[[#This Row],[Terreno FINAL]]/$M$231</f>
        <v>5.8715305513204821E-3</v>
      </c>
      <c r="O106" s="45">
        <f>+Tabla2[[#This Row],[Incidencia terreno final]]*$D$230</f>
        <v>23.48612220528193</v>
      </c>
    </row>
    <row r="107" spans="1:15" ht="15" customHeight="1" x14ac:dyDescent="0.2">
      <c r="A107" s="15" t="s">
        <v>43</v>
      </c>
      <c r="B107" s="14">
        <v>1402</v>
      </c>
      <c r="C107" s="14">
        <v>14</v>
      </c>
      <c r="D107" s="13">
        <v>62.5</v>
      </c>
      <c r="E107" s="13">
        <v>62.5</v>
      </c>
      <c r="F107" s="14" t="s">
        <v>30</v>
      </c>
      <c r="G107" s="18">
        <v>182700</v>
      </c>
      <c r="H107" s="39" t="s">
        <v>11</v>
      </c>
      <c r="I107" s="36">
        <f>+Tabla2[[#This Row],[Área ocupada (m²)]]/$D$231</f>
        <v>4.1378588930532307E-3</v>
      </c>
      <c r="J107" s="42">
        <f>+Tabla2[[#This Row],[Incidencia
ocupada (con área común)]]*$Q$1</f>
        <v>2.4827153358319385</v>
      </c>
      <c r="K107" s="36">
        <f>+Tabla2[[#This Row],[Área ocupada (m²)]]/$D$229</f>
        <v>5.6283843475081578E-3</v>
      </c>
      <c r="L107" s="42">
        <f>+Tabla2[[#This Row],[Incidencia
ocupada (sin área común)]]*$J$230</f>
        <v>0.8943152726729563</v>
      </c>
      <c r="M107" s="45">
        <f>+Tabla2[[#This Row],[Terreno 2 (sobre área Común)]]+Tabla2[[#This Row],[Terreno 1 (Con área Común)]]</f>
        <v>3.3770306085048949</v>
      </c>
      <c r="N107" s="36">
        <f>+Tabla2[[#This Row],[Terreno FINAL]]/$M$231</f>
        <v>5.6283843475081318E-3</v>
      </c>
      <c r="O107" s="45">
        <f>+Tabla2[[#This Row],[Incidencia terreno final]]*$D$230</f>
        <v>22.513537390032528</v>
      </c>
    </row>
    <row r="108" spans="1:15" ht="15" customHeight="1" x14ac:dyDescent="0.2">
      <c r="A108" s="15" t="s">
        <v>43</v>
      </c>
      <c r="B108" s="14">
        <v>1403</v>
      </c>
      <c r="C108" s="14">
        <v>14</v>
      </c>
      <c r="D108" s="13">
        <v>62.5</v>
      </c>
      <c r="E108" s="13">
        <v>62.5</v>
      </c>
      <c r="F108" s="14" t="s">
        <v>30</v>
      </c>
      <c r="G108" s="18">
        <v>187700</v>
      </c>
      <c r="H108" s="39" t="s">
        <v>10</v>
      </c>
      <c r="I108" s="36">
        <f>+Tabla2[[#This Row],[Área ocupada (m²)]]/$D$231</f>
        <v>4.1378588930532307E-3</v>
      </c>
      <c r="J108" s="42">
        <f>+Tabla2[[#This Row],[Incidencia
ocupada (con área común)]]*$Q$1</f>
        <v>2.4827153358319385</v>
      </c>
      <c r="K108" s="36">
        <f>+Tabla2[[#This Row],[Área ocupada (m²)]]/$D$229</f>
        <v>5.6283843475081578E-3</v>
      </c>
      <c r="L108" s="42">
        <f>+Tabla2[[#This Row],[Incidencia
ocupada (sin área común)]]*$J$230</f>
        <v>0.8943152726729563</v>
      </c>
      <c r="M108" s="45">
        <f>+Tabla2[[#This Row],[Terreno 2 (sobre área Común)]]+Tabla2[[#This Row],[Terreno 1 (Con área Común)]]</f>
        <v>3.3770306085048949</v>
      </c>
      <c r="N108" s="36">
        <f>+Tabla2[[#This Row],[Terreno FINAL]]/$M$231</f>
        <v>5.6283843475081318E-3</v>
      </c>
      <c r="O108" s="45">
        <f>+Tabla2[[#This Row],[Incidencia terreno final]]*$D$230</f>
        <v>22.513537390032528</v>
      </c>
    </row>
    <row r="109" spans="1:15" ht="15" customHeight="1" x14ac:dyDescent="0.2">
      <c r="A109" s="15" t="s">
        <v>43</v>
      </c>
      <c r="B109" s="14">
        <v>1404</v>
      </c>
      <c r="C109" s="14">
        <v>14</v>
      </c>
      <c r="D109" s="13">
        <v>65.2</v>
      </c>
      <c r="E109" s="13">
        <v>65.2</v>
      </c>
      <c r="F109" s="14" t="s">
        <v>30</v>
      </c>
      <c r="G109" s="18">
        <v>203600</v>
      </c>
      <c r="H109" s="39" t="s">
        <v>9</v>
      </c>
      <c r="I109" s="36">
        <f>+Tabla2[[#This Row],[Área ocupada (m²)]]/$D$231</f>
        <v>4.3166143972331299E-3</v>
      </c>
      <c r="J109" s="42">
        <f>+Tabla2[[#This Row],[Incidencia
ocupada (con área común)]]*$Q$1</f>
        <v>2.5899686383398781</v>
      </c>
      <c r="K109" s="36">
        <f>+Tabla2[[#This Row],[Área ocupada (m²)]]/$D$229</f>
        <v>5.8715305513205099E-3</v>
      </c>
      <c r="L109" s="42">
        <f>+Tabla2[[#This Row],[Incidencia
ocupada (sin área común)]]*$J$230</f>
        <v>0.93294969245242798</v>
      </c>
      <c r="M109" s="45">
        <f>+Tabla2[[#This Row],[Terreno 2 (sobre área Común)]]+Tabla2[[#This Row],[Terreno 1 (Con área Común)]]</f>
        <v>3.5229183307923062</v>
      </c>
      <c r="N109" s="36">
        <f>+Tabla2[[#This Row],[Terreno FINAL]]/$M$231</f>
        <v>5.8715305513204821E-3</v>
      </c>
      <c r="O109" s="45">
        <f>+Tabla2[[#This Row],[Incidencia terreno final]]*$D$230</f>
        <v>23.48612220528193</v>
      </c>
    </row>
    <row r="110" spans="1:15" ht="15" customHeight="1" x14ac:dyDescent="0.2">
      <c r="A110" s="15" t="s">
        <v>43</v>
      </c>
      <c r="B110" s="14">
        <v>1405</v>
      </c>
      <c r="C110" s="14">
        <v>14</v>
      </c>
      <c r="D110" s="13">
        <v>65.2</v>
      </c>
      <c r="E110" s="13">
        <v>65.2</v>
      </c>
      <c r="F110" s="14" t="s">
        <v>30</v>
      </c>
      <c r="G110" s="18">
        <v>200600</v>
      </c>
      <c r="H110" s="39" t="s">
        <v>10</v>
      </c>
      <c r="I110" s="36">
        <f>+Tabla2[[#This Row],[Área ocupada (m²)]]/$D$231</f>
        <v>4.3166143972331299E-3</v>
      </c>
      <c r="J110" s="42">
        <f>+Tabla2[[#This Row],[Incidencia
ocupada (con área común)]]*$Q$1</f>
        <v>2.5899686383398781</v>
      </c>
      <c r="K110" s="36">
        <f>+Tabla2[[#This Row],[Área ocupada (m²)]]/$D$229</f>
        <v>5.8715305513205099E-3</v>
      </c>
      <c r="L110" s="42">
        <f>+Tabla2[[#This Row],[Incidencia
ocupada (sin área común)]]*$J$230</f>
        <v>0.93294969245242798</v>
      </c>
      <c r="M110" s="45">
        <f>+Tabla2[[#This Row],[Terreno 2 (sobre área Común)]]+Tabla2[[#This Row],[Terreno 1 (Con área Común)]]</f>
        <v>3.5229183307923062</v>
      </c>
      <c r="N110" s="36">
        <f>+Tabla2[[#This Row],[Terreno FINAL]]/$M$231</f>
        <v>5.8715305513204821E-3</v>
      </c>
      <c r="O110" s="45">
        <f>+Tabla2[[#This Row],[Incidencia terreno final]]*$D$230</f>
        <v>23.48612220528193</v>
      </c>
    </row>
    <row r="111" spans="1:15" ht="15" customHeight="1" x14ac:dyDescent="0.2">
      <c r="A111" s="15" t="s">
        <v>43</v>
      </c>
      <c r="B111" s="14">
        <v>1406</v>
      </c>
      <c r="C111" s="14">
        <v>14</v>
      </c>
      <c r="D111" s="13">
        <v>62.5</v>
      </c>
      <c r="E111" s="13">
        <v>62.5</v>
      </c>
      <c r="F111" s="14" t="s">
        <v>30</v>
      </c>
      <c r="G111" s="18">
        <v>190700</v>
      </c>
      <c r="H111" s="39" t="s">
        <v>10</v>
      </c>
      <c r="I111" s="36">
        <f>+Tabla2[[#This Row],[Área ocupada (m²)]]/$D$231</f>
        <v>4.1378588930532307E-3</v>
      </c>
      <c r="J111" s="42">
        <f>+Tabla2[[#This Row],[Incidencia
ocupada (con área común)]]*$Q$1</f>
        <v>2.4827153358319385</v>
      </c>
      <c r="K111" s="36">
        <f>+Tabla2[[#This Row],[Área ocupada (m²)]]/$D$229</f>
        <v>5.6283843475081578E-3</v>
      </c>
      <c r="L111" s="42">
        <f>+Tabla2[[#This Row],[Incidencia
ocupada (sin área común)]]*$J$230</f>
        <v>0.8943152726729563</v>
      </c>
      <c r="M111" s="45">
        <f>+Tabla2[[#This Row],[Terreno 2 (sobre área Común)]]+Tabla2[[#This Row],[Terreno 1 (Con área Común)]]</f>
        <v>3.3770306085048949</v>
      </c>
      <c r="N111" s="36">
        <f>+Tabla2[[#This Row],[Terreno FINAL]]/$M$231</f>
        <v>5.6283843475081318E-3</v>
      </c>
      <c r="O111" s="45">
        <f>+Tabla2[[#This Row],[Incidencia terreno final]]*$D$230</f>
        <v>22.513537390032528</v>
      </c>
    </row>
    <row r="112" spans="1:15" ht="15" customHeight="1" x14ac:dyDescent="0.2">
      <c r="A112" s="15" t="s">
        <v>43</v>
      </c>
      <c r="B112" s="14">
        <v>1407</v>
      </c>
      <c r="C112" s="14">
        <v>14</v>
      </c>
      <c r="D112" s="13">
        <v>62.5</v>
      </c>
      <c r="E112" s="13">
        <v>62.5</v>
      </c>
      <c r="F112" s="14" t="s">
        <v>30</v>
      </c>
      <c r="G112" s="18">
        <v>183700</v>
      </c>
      <c r="H112" s="39" t="s">
        <v>11</v>
      </c>
      <c r="I112" s="36">
        <f>+Tabla2[[#This Row],[Área ocupada (m²)]]/$D$231</f>
        <v>4.1378588930532307E-3</v>
      </c>
      <c r="J112" s="42">
        <f>+Tabla2[[#This Row],[Incidencia
ocupada (con área común)]]*$Q$1</f>
        <v>2.4827153358319385</v>
      </c>
      <c r="K112" s="36">
        <f>+Tabla2[[#This Row],[Área ocupada (m²)]]/$D$229</f>
        <v>5.6283843475081578E-3</v>
      </c>
      <c r="L112" s="42">
        <f>+Tabla2[[#This Row],[Incidencia
ocupada (sin área común)]]*$J$230</f>
        <v>0.8943152726729563</v>
      </c>
      <c r="M112" s="45">
        <f>+Tabla2[[#This Row],[Terreno 2 (sobre área Común)]]+Tabla2[[#This Row],[Terreno 1 (Con área Común)]]</f>
        <v>3.3770306085048949</v>
      </c>
      <c r="N112" s="36">
        <f>+Tabla2[[#This Row],[Terreno FINAL]]/$M$231</f>
        <v>5.6283843475081318E-3</v>
      </c>
      <c r="O112" s="45">
        <f>+Tabla2[[#This Row],[Incidencia terreno final]]*$D$230</f>
        <v>22.513537390032528</v>
      </c>
    </row>
    <row r="113" spans="1:15" ht="15" customHeight="1" x14ac:dyDescent="0.2">
      <c r="A113" s="15" t="s">
        <v>43</v>
      </c>
      <c r="B113" s="14">
        <v>1408</v>
      </c>
      <c r="C113" s="14">
        <v>14</v>
      </c>
      <c r="D113" s="13">
        <v>65.2</v>
      </c>
      <c r="E113" s="13">
        <v>65.2</v>
      </c>
      <c r="F113" s="14" t="s">
        <v>30</v>
      </c>
      <c r="G113" s="18">
        <v>194600</v>
      </c>
      <c r="H113" s="39" t="s">
        <v>10</v>
      </c>
      <c r="I113" s="36">
        <f>+Tabla2[[#This Row],[Área ocupada (m²)]]/$D$231</f>
        <v>4.3166143972331299E-3</v>
      </c>
      <c r="J113" s="42">
        <f>+Tabla2[[#This Row],[Incidencia
ocupada (con área común)]]*$Q$1</f>
        <v>2.5899686383398781</v>
      </c>
      <c r="K113" s="36">
        <f>+Tabla2[[#This Row],[Área ocupada (m²)]]/$D$229</f>
        <v>5.8715305513205099E-3</v>
      </c>
      <c r="L113" s="42">
        <f>+Tabla2[[#This Row],[Incidencia
ocupada (sin área común)]]*$J$230</f>
        <v>0.93294969245242798</v>
      </c>
      <c r="M113" s="45">
        <f>+Tabla2[[#This Row],[Terreno 2 (sobre área Común)]]+Tabla2[[#This Row],[Terreno 1 (Con área Común)]]</f>
        <v>3.5229183307923062</v>
      </c>
      <c r="N113" s="36">
        <f>+Tabla2[[#This Row],[Terreno FINAL]]/$M$231</f>
        <v>5.8715305513204821E-3</v>
      </c>
      <c r="O113" s="45">
        <f>+Tabla2[[#This Row],[Incidencia terreno final]]*$D$230</f>
        <v>23.48612220528193</v>
      </c>
    </row>
    <row r="114" spans="1:15" ht="15" customHeight="1" x14ac:dyDescent="0.2">
      <c r="A114" s="15" t="s">
        <v>43</v>
      </c>
      <c r="B114" s="14">
        <v>1501</v>
      </c>
      <c r="C114" s="14">
        <v>15</v>
      </c>
      <c r="D114" s="13">
        <v>65.2</v>
      </c>
      <c r="E114" s="13">
        <v>65.2</v>
      </c>
      <c r="F114" s="14" t="s">
        <v>30</v>
      </c>
      <c r="G114" s="18">
        <v>189800</v>
      </c>
      <c r="H114" s="39" t="s">
        <v>11</v>
      </c>
      <c r="I114" s="36">
        <f>+Tabla2[[#This Row],[Área ocupada (m²)]]/$D$231</f>
        <v>4.3166143972331299E-3</v>
      </c>
      <c r="J114" s="42">
        <f>+Tabla2[[#This Row],[Incidencia
ocupada (con área común)]]*$Q$1</f>
        <v>2.5899686383398781</v>
      </c>
      <c r="K114" s="36">
        <f>+Tabla2[[#This Row],[Área ocupada (m²)]]/$D$229</f>
        <v>5.8715305513205099E-3</v>
      </c>
      <c r="L114" s="42">
        <f>+Tabla2[[#This Row],[Incidencia
ocupada (sin área común)]]*$J$230</f>
        <v>0.93294969245242798</v>
      </c>
      <c r="M114" s="45">
        <f>+Tabla2[[#This Row],[Terreno 2 (sobre área Común)]]+Tabla2[[#This Row],[Terreno 1 (Con área Común)]]</f>
        <v>3.5229183307923062</v>
      </c>
      <c r="N114" s="36">
        <f>+Tabla2[[#This Row],[Terreno FINAL]]/$M$231</f>
        <v>5.8715305513204821E-3</v>
      </c>
      <c r="O114" s="45">
        <f>+Tabla2[[#This Row],[Incidencia terreno final]]*$D$230</f>
        <v>23.48612220528193</v>
      </c>
    </row>
    <row r="115" spans="1:15" ht="15" customHeight="1" x14ac:dyDescent="0.2">
      <c r="A115" s="15" t="s">
        <v>43</v>
      </c>
      <c r="B115" s="14">
        <v>1502</v>
      </c>
      <c r="C115" s="14">
        <v>15</v>
      </c>
      <c r="D115" s="13">
        <v>62.5</v>
      </c>
      <c r="E115" s="13">
        <v>62.5</v>
      </c>
      <c r="F115" s="14" t="s">
        <v>30</v>
      </c>
      <c r="G115" s="18">
        <v>177900</v>
      </c>
      <c r="H115" s="39" t="s">
        <v>11</v>
      </c>
      <c r="I115" s="36">
        <f>+Tabla2[[#This Row],[Área ocupada (m²)]]/$D$231</f>
        <v>4.1378588930532307E-3</v>
      </c>
      <c r="J115" s="42">
        <f>+Tabla2[[#This Row],[Incidencia
ocupada (con área común)]]*$Q$1</f>
        <v>2.4827153358319385</v>
      </c>
      <c r="K115" s="36">
        <f>+Tabla2[[#This Row],[Área ocupada (m²)]]/$D$229</f>
        <v>5.6283843475081578E-3</v>
      </c>
      <c r="L115" s="42">
        <f>+Tabla2[[#This Row],[Incidencia
ocupada (sin área común)]]*$J$230</f>
        <v>0.8943152726729563</v>
      </c>
      <c r="M115" s="45">
        <f>+Tabla2[[#This Row],[Terreno 2 (sobre área Común)]]+Tabla2[[#This Row],[Terreno 1 (Con área Común)]]</f>
        <v>3.3770306085048949</v>
      </c>
      <c r="N115" s="36">
        <f>+Tabla2[[#This Row],[Terreno FINAL]]/$M$231</f>
        <v>5.6283843475081318E-3</v>
      </c>
      <c r="O115" s="45">
        <f>+Tabla2[[#This Row],[Incidencia terreno final]]*$D$230</f>
        <v>22.513537390032528</v>
      </c>
    </row>
    <row r="116" spans="1:15" ht="15" customHeight="1" x14ac:dyDescent="0.2">
      <c r="A116" s="15" t="s">
        <v>43</v>
      </c>
      <c r="B116" s="14">
        <v>1503</v>
      </c>
      <c r="C116" s="14">
        <v>15</v>
      </c>
      <c r="D116" s="13">
        <v>62.5</v>
      </c>
      <c r="E116" s="13">
        <v>62.5</v>
      </c>
      <c r="F116" s="14" t="s">
        <v>30</v>
      </c>
      <c r="G116" s="18">
        <v>185900</v>
      </c>
      <c r="H116" s="39" t="s">
        <v>10</v>
      </c>
      <c r="I116" s="36">
        <f>+Tabla2[[#This Row],[Área ocupada (m²)]]/$D$231</f>
        <v>4.1378588930532307E-3</v>
      </c>
      <c r="J116" s="42">
        <f>+Tabla2[[#This Row],[Incidencia
ocupada (con área común)]]*$Q$1</f>
        <v>2.4827153358319385</v>
      </c>
      <c r="K116" s="36">
        <f>+Tabla2[[#This Row],[Área ocupada (m²)]]/$D$229</f>
        <v>5.6283843475081578E-3</v>
      </c>
      <c r="L116" s="42">
        <f>+Tabla2[[#This Row],[Incidencia
ocupada (sin área común)]]*$J$230</f>
        <v>0.8943152726729563</v>
      </c>
      <c r="M116" s="45">
        <f>+Tabla2[[#This Row],[Terreno 2 (sobre área Común)]]+Tabla2[[#This Row],[Terreno 1 (Con área Común)]]</f>
        <v>3.3770306085048949</v>
      </c>
      <c r="N116" s="36">
        <f>+Tabla2[[#This Row],[Terreno FINAL]]/$M$231</f>
        <v>5.6283843475081318E-3</v>
      </c>
      <c r="O116" s="45">
        <f>+Tabla2[[#This Row],[Incidencia terreno final]]*$D$230</f>
        <v>22.513537390032528</v>
      </c>
    </row>
    <row r="117" spans="1:15" ht="15" customHeight="1" x14ac:dyDescent="0.2">
      <c r="A117" s="15" t="s">
        <v>43</v>
      </c>
      <c r="B117" s="14">
        <v>1504</v>
      </c>
      <c r="C117" s="14">
        <v>15</v>
      </c>
      <c r="D117" s="13">
        <v>65.2</v>
      </c>
      <c r="E117" s="13">
        <v>65.2</v>
      </c>
      <c r="F117" s="14" t="s">
        <v>30</v>
      </c>
      <c r="G117" s="18">
        <v>201700</v>
      </c>
      <c r="H117" s="39" t="s">
        <v>10</v>
      </c>
      <c r="I117" s="36">
        <f>+Tabla2[[#This Row],[Área ocupada (m²)]]/$D$231</f>
        <v>4.3166143972331299E-3</v>
      </c>
      <c r="J117" s="42">
        <f>+Tabla2[[#This Row],[Incidencia
ocupada (con área común)]]*$Q$1</f>
        <v>2.5899686383398781</v>
      </c>
      <c r="K117" s="36">
        <f>+Tabla2[[#This Row],[Área ocupada (m²)]]/$D$229</f>
        <v>5.8715305513205099E-3</v>
      </c>
      <c r="L117" s="42">
        <f>+Tabla2[[#This Row],[Incidencia
ocupada (sin área común)]]*$J$230</f>
        <v>0.93294969245242798</v>
      </c>
      <c r="M117" s="45">
        <f>+Tabla2[[#This Row],[Terreno 2 (sobre área Común)]]+Tabla2[[#This Row],[Terreno 1 (Con área Común)]]</f>
        <v>3.5229183307923062</v>
      </c>
      <c r="N117" s="36">
        <f>+Tabla2[[#This Row],[Terreno FINAL]]/$M$231</f>
        <v>5.8715305513204821E-3</v>
      </c>
      <c r="O117" s="45">
        <f>+Tabla2[[#This Row],[Incidencia terreno final]]*$D$230</f>
        <v>23.48612220528193</v>
      </c>
    </row>
    <row r="118" spans="1:15" ht="15" customHeight="1" x14ac:dyDescent="0.2">
      <c r="A118" s="15" t="s">
        <v>43</v>
      </c>
      <c r="B118" s="14">
        <v>1505</v>
      </c>
      <c r="C118" s="14">
        <v>15</v>
      </c>
      <c r="D118" s="13">
        <v>65.2</v>
      </c>
      <c r="E118" s="13">
        <v>65.2</v>
      </c>
      <c r="F118" s="14" t="s">
        <v>30</v>
      </c>
      <c r="G118" s="18">
        <v>198700</v>
      </c>
      <c r="H118" s="39" t="s">
        <v>10</v>
      </c>
      <c r="I118" s="36">
        <f>+Tabla2[[#This Row],[Área ocupada (m²)]]/$D$231</f>
        <v>4.3166143972331299E-3</v>
      </c>
      <c r="J118" s="42">
        <f>+Tabla2[[#This Row],[Incidencia
ocupada (con área común)]]*$Q$1</f>
        <v>2.5899686383398781</v>
      </c>
      <c r="K118" s="36">
        <f>+Tabla2[[#This Row],[Área ocupada (m²)]]/$D$229</f>
        <v>5.8715305513205099E-3</v>
      </c>
      <c r="L118" s="42">
        <f>+Tabla2[[#This Row],[Incidencia
ocupada (sin área común)]]*$J$230</f>
        <v>0.93294969245242798</v>
      </c>
      <c r="M118" s="45">
        <f>+Tabla2[[#This Row],[Terreno 2 (sobre área Común)]]+Tabla2[[#This Row],[Terreno 1 (Con área Común)]]</f>
        <v>3.5229183307923062</v>
      </c>
      <c r="N118" s="36">
        <f>+Tabla2[[#This Row],[Terreno FINAL]]/$M$231</f>
        <v>5.8715305513204821E-3</v>
      </c>
      <c r="O118" s="45">
        <f>+Tabla2[[#This Row],[Incidencia terreno final]]*$D$230</f>
        <v>23.48612220528193</v>
      </c>
    </row>
    <row r="119" spans="1:15" ht="15" customHeight="1" x14ac:dyDescent="0.2">
      <c r="A119" s="15" t="s">
        <v>43</v>
      </c>
      <c r="B119" s="14">
        <v>1506</v>
      </c>
      <c r="C119" s="14">
        <v>15</v>
      </c>
      <c r="D119" s="13">
        <v>62.5</v>
      </c>
      <c r="E119" s="13">
        <v>62.5</v>
      </c>
      <c r="F119" s="14" t="s">
        <v>30</v>
      </c>
      <c r="G119" s="18">
        <v>188900</v>
      </c>
      <c r="H119" s="39" t="s">
        <v>10</v>
      </c>
      <c r="I119" s="36">
        <f>+Tabla2[[#This Row],[Área ocupada (m²)]]/$D$231</f>
        <v>4.1378588930532307E-3</v>
      </c>
      <c r="J119" s="42">
        <f>+Tabla2[[#This Row],[Incidencia
ocupada (con área común)]]*$Q$1</f>
        <v>2.4827153358319385</v>
      </c>
      <c r="K119" s="36">
        <f>+Tabla2[[#This Row],[Área ocupada (m²)]]/$D$229</f>
        <v>5.6283843475081578E-3</v>
      </c>
      <c r="L119" s="42">
        <f>+Tabla2[[#This Row],[Incidencia
ocupada (sin área común)]]*$J$230</f>
        <v>0.8943152726729563</v>
      </c>
      <c r="M119" s="45">
        <f>+Tabla2[[#This Row],[Terreno 2 (sobre área Común)]]+Tabla2[[#This Row],[Terreno 1 (Con área Común)]]</f>
        <v>3.3770306085048949</v>
      </c>
      <c r="N119" s="36">
        <f>+Tabla2[[#This Row],[Terreno FINAL]]/$M$231</f>
        <v>5.6283843475081318E-3</v>
      </c>
      <c r="O119" s="45">
        <f>+Tabla2[[#This Row],[Incidencia terreno final]]*$D$230</f>
        <v>22.513537390032528</v>
      </c>
    </row>
    <row r="120" spans="1:15" ht="15" customHeight="1" x14ac:dyDescent="0.2">
      <c r="A120" s="15" t="s">
        <v>43</v>
      </c>
      <c r="B120" s="14">
        <v>1507</v>
      </c>
      <c r="C120" s="14">
        <v>15</v>
      </c>
      <c r="D120" s="13">
        <v>62.5</v>
      </c>
      <c r="E120" s="13">
        <v>62.5</v>
      </c>
      <c r="F120" s="14" t="s">
        <v>30</v>
      </c>
      <c r="G120" s="18">
        <v>175900</v>
      </c>
      <c r="H120" s="39" t="s">
        <v>11</v>
      </c>
      <c r="I120" s="36">
        <f>+Tabla2[[#This Row],[Área ocupada (m²)]]/$D$231</f>
        <v>4.1378588930532307E-3</v>
      </c>
      <c r="J120" s="42">
        <f>+Tabla2[[#This Row],[Incidencia
ocupada (con área común)]]*$Q$1</f>
        <v>2.4827153358319385</v>
      </c>
      <c r="K120" s="36">
        <f>+Tabla2[[#This Row],[Área ocupada (m²)]]/$D$229</f>
        <v>5.6283843475081578E-3</v>
      </c>
      <c r="L120" s="42">
        <f>+Tabla2[[#This Row],[Incidencia
ocupada (sin área común)]]*$J$230</f>
        <v>0.8943152726729563</v>
      </c>
      <c r="M120" s="45">
        <f>+Tabla2[[#This Row],[Terreno 2 (sobre área Común)]]+Tabla2[[#This Row],[Terreno 1 (Con área Común)]]</f>
        <v>3.3770306085048949</v>
      </c>
      <c r="N120" s="36">
        <f>+Tabla2[[#This Row],[Terreno FINAL]]/$M$231</f>
        <v>5.6283843475081318E-3</v>
      </c>
      <c r="O120" s="45">
        <f>+Tabla2[[#This Row],[Incidencia terreno final]]*$D$230</f>
        <v>22.513537390032528</v>
      </c>
    </row>
    <row r="121" spans="1:15" ht="15" customHeight="1" x14ac:dyDescent="0.2">
      <c r="A121" s="15" t="s">
        <v>43</v>
      </c>
      <c r="B121" s="14">
        <v>1508</v>
      </c>
      <c r="C121" s="14">
        <v>15</v>
      </c>
      <c r="D121" s="13">
        <v>65.2</v>
      </c>
      <c r="E121" s="13">
        <v>65.2</v>
      </c>
      <c r="F121" s="14" t="s">
        <v>30</v>
      </c>
      <c r="G121" s="18">
        <v>194700</v>
      </c>
      <c r="H121" s="39" t="s">
        <v>10</v>
      </c>
      <c r="I121" s="36">
        <f>+Tabla2[[#This Row],[Área ocupada (m²)]]/$D$231</f>
        <v>4.3166143972331299E-3</v>
      </c>
      <c r="J121" s="42">
        <f>+Tabla2[[#This Row],[Incidencia
ocupada (con área común)]]*$Q$1</f>
        <v>2.5899686383398781</v>
      </c>
      <c r="K121" s="36">
        <f>+Tabla2[[#This Row],[Área ocupada (m²)]]/$D$229</f>
        <v>5.8715305513205099E-3</v>
      </c>
      <c r="L121" s="42">
        <f>+Tabla2[[#This Row],[Incidencia
ocupada (sin área común)]]*$J$230</f>
        <v>0.93294969245242798</v>
      </c>
      <c r="M121" s="45">
        <f>+Tabla2[[#This Row],[Terreno 2 (sobre área Común)]]+Tabla2[[#This Row],[Terreno 1 (Con área Común)]]</f>
        <v>3.5229183307923062</v>
      </c>
      <c r="N121" s="36">
        <f>+Tabla2[[#This Row],[Terreno FINAL]]/$M$231</f>
        <v>5.8715305513204821E-3</v>
      </c>
      <c r="O121" s="45">
        <f>+Tabla2[[#This Row],[Incidencia terreno final]]*$D$230</f>
        <v>23.48612220528193</v>
      </c>
    </row>
    <row r="122" spans="1:15" ht="15" customHeight="1" x14ac:dyDescent="0.2">
      <c r="A122" s="15" t="s">
        <v>43</v>
      </c>
      <c r="B122" s="14">
        <v>1601</v>
      </c>
      <c r="C122" s="14">
        <v>16</v>
      </c>
      <c r="D122" s="13">
        <v>65.2</v>
      </c>
      <c r="E122" s="13">
        <v>65.2</v>
      </c>
      <c r="F122" s="14" t="s">
        <v>30</v>
      </c>
      <c r="G122" s="18">
        <v>185800</v>
      </c>
      <c r="H122" s="39" t="s">
        <v>11</v>
      </c>
      <c r="I122" s="36">
        <f>+Tabla2[[#This Row],[Área ocupada (m²)]]/$D$231</f>
        <v>4.3166143972331299E-3</v>
      </c>
      <c r="J122" s="42">
        <f>+Tabla2[[#This Row],[Incidencia
ocupada (con área común)]]*$Q$1</f>
        <v>2.5899686383398781</v>
      </c>
      <c r="K122" s="36">
        <f>+Tabla2[[#This Row],[Área ocupada (m²)]]/$D$229</f>
        <v>5.8715305513205099E-3</v>
      </c>
      <c r="L122" s="42">
        <f>+Tabla2[[#This Row],[Incidencia
ocupada (sin área común)]]*$J$230</f>
        <v>0.93294969245242798</v>
      </c>
      <c r="M122" s="45">
        <f>+Tabla2[[#This Row],[Terreno 2 (sobre área Común)]]+Tabla2[[#This Row],[Terreno 1 (Con área Común)]]</f>
        <v>3.5229183307923062</v>
      </c>
      <c r="N122" s="36">
        <f>+Tabla2[[#This Row],[Terreno FINAL]]/$M$231</f>
        <v>5.8715305513204821E-3</v>
      </c>
      <c r="O122" s="45">
        <f>+Tabla2[[#This Row],[Incidencia terreno final]]*$D$230</f>
        <v>23.48612220528193</v>
      </c>
    </row>
    <row r="123" spans="1:15" ht="15" customHeight="1" x14ac:dyDescent="0.2">
      <c r="A123" s="15" t="s">
        <v>43</v>
      </c>
      <c r="B123" s="14">
        <v>1602</v>
      </c>
      <c r="C123" s="14">
        <v>16</v>
      </c>
      <c r="D123" s="13">
        <v>62.5</v>
      </c>
      <c r="E123" s="13">
        <v>62.5</v>
      </c>
      <c r="F123" s="14" t="s">
        <v>30</v>
      </c>
      <c r="G123" s="18">
        <v>176100</v>
      </c>
      <c r="H123" s="39" t="s">
        <v>11</v>
      </c>
      <c r="I123" s="36">
        <f>+Tabla2[[#This Row],[Área ocupada (m²)]]/$D$231</f>
        <v>4.1378588930532307E-3</v>
      </c>
      <c r="J123" s="42">
        <f>+Tabla2[[#This Row],[Incidencia
ocupada (con área común)]]*$Q$1</f>
        <v>2.4827153358319385</v>
      </c>
      <c r="K123" s="36">
        <f>+Tabla2[[#This Row],[Área ocupada (m²)]]/$D$229</f>
        <v>5.6283843475081578E-3</v>
      </c>
      <c r="L123" s="42">
        <f>+Tabla2[[#This Row],[Incidencia
ocupada (sin área común)]]*$J$230</f>
        <v>0.8943152726729563</v>
      </c>
      <c r="M123" s="45">
        <f>+Tabla2[[#This Row],[Terreno 2 (sobre área Común)]]+Tabla2[[#This Row],[Terreno 1 (Con área Común)]]</f>
        <v>3.3770306085048949</v>
      </c>
      <c r="N123" s="36">
        <f>+Tabla2[[#This Row],[Terreno FINAL]]/$M$231</f>
        <v>5.6283843475081318E-3</v>
      </c>
      <c r="O123" s="45">
        <f>+Tabla2[[#This Row],[Incidencia terreno final]]*$D$230</f>
        <v>22.513537390032528</v>
      </c>
    </row>
    <row r="124" spans="1:15" ht="15" customHeight="1" x14ac:dyDescent="0.2">
      <c r="A124" s="15" t="s">
        <v>43</v>
      </c>
      <c r="B124" s="14">
        <v>1603</v>
      </c>
      <c r="C124" s="14">
        <v>16</v>
      </c>
      <c r="D124" s="13">
        <v>62.5</v>
      </c>
      <c r="E124" s="13">
        <v>62.5</v>
      </c>
      <c r="F124" s="14" t="s">
        <v>30</v>
      </c>
      <c r="G124" s="18">
        <v>179100</v>
      </c>
      <c r="H124" s="39" t="s">
        <v>11</v>
      </c>
      <c r="I124" s="36">
        <f>+Tabla2[[#This Row],[Área ocupada (m²)]]/$D$231</f>
        <v>4.1378588930532307E-3</v>
      </c>
      <c r="J124" s="42">
        <f>+Tabla2[[#This Row],[Incidencia
ocupada (con área común)]]*$Q$1</f>
        <v>2.4827153358319385</v>
      </c>
      <c r="K124" s="36">
        <f>+Tabla2[[#This Row],[Área ocupada (m²)]]/$D$229</f>
        <v>5.6283843475081578E-3</v>
      </c>
      <c r="L124" s="42">
        <f>+Tabla2[[#This Row],[Incidencia
ocupada (sin área común)]]*$J$230</f>
        <v>0.8943152726729563</v>
      </c>
      <c r="M124" s="45">
        <f>+Tabla2[[#This Row],[Terreno 2 (sobre área Común)]]+Tabla2[[#This Row],[Terreno 1 (Con área Común)]]</f>
        <v>3.3770306085048949</v>
      </c>
      <c r="N124" s="36">
        <f>+Tabla2[[#This Row],[Terreno FINAL]]/$M$231</f>
        <v>5.6283843475081318E-3</v>
      </c>
      <c r="O124" s="45">
        <f>+Tabla2[[#This Row],[Incidencia terreno final]]*$D$230</f>
        <v>22.513537390032528</v>
      </c>
    </row>
    <row r="125" spans="1:15" ht="15" customHeight="1" x14ac:dyDescent="0.2">
      <c r="A125" s="15" t="s">
        <v>43</v>
      </c>
      <c r="B125" s="14">
        <v>1604</v>
      </c>
      <c r="C125" s="14">
        <v>16</v>
      </c>
      <c r="D125" s="13">
        <v>65.2</v>
      </c>
      <c r="E125" s="13">
        <v>65.2</v>
      </c>
      <c r="F125" s="14" t="s">
        <v>30</v>
      </c>
      <c r="G125" s="18">
        <v>199800</v>
      </c>
      <c r="H125" s="39" t="s">
        <v>10</v>
      </c>
      <c r="I125" s="36">
        <f>+Tabla2[[#This Row],[Área ocupada (m²)]]/$D$231</f>
        <v>4.3166143972331299E-3</v>
      </c>
      <c r="J125" s="42">
        <f>+Tabla2[[#This Row],[Incidencia
ocupada (con área común)]]*$Q$1</f>
        <v>2.5899686383398781</v>
      </c>
      <c r="K125" s="36">
        <f>+Tabla2[[#This Row],[Área ocupada (m²)]]/$D$229</f>
        <v>5.8715305513205099E-3</v>
      </c>
      <c r="L125" s="42">
        <f>+Tabla2[[#This Row],[Incidencia
ocupada (sin área común)]]*$J$230</f>
        <v>0.93294969245242798</v>
      </c>
      <c r="M125" s="45">
        <f>+Tabla2[[#This Row],[Terreno 2 (sobre área Común)]]+Tabla2[[#This Row],[Terreno 1 (Con área Común)]]</f>
        <v>3.5229183307923062</v>
      </c>
      <c r="N125" s="36">
        <f>+Tabla2[[#This Row],[Terreno FINAL]]/$M$231</f>
        <v>5.8715305513204821E-3</v>
      </c>
      <c r="O125" s="45">
        <f>+Tabla2[[#This Row],[Incidencia terreno final]]*$D$230</f>
        <v>23.48612220528193</v>
      </c>
    </row>
    <row r="126" spans="1:15" ht="15" customHeight="1" x14ac:dyDescent="0.2">
      <c r="A126" s="15" t="s">
        <v>43</v>
      </c>
      <c r="B126" s="14">
        <v>1605</v>
      </c>
      <c r="C126" s="14">
        <v>16</v>
      </c>
      <c r="D126" s="13">
        <v>65.2</v>
      </c>
      <c r="E126" s="13">
        <v>65.2</v>
      </c>
      <c r="F126" s="14" t="s">
        <v>30</v>
      </c>
      <c r="G126" s="18">
        <v>196800</v>
      </c>
      <c r="H126" s="39" t="s">
        <v>10</v>
      </c>
      <c r="I126" s="36">
        <f>+Tabla2[[#This Row],[Área ocupada (m²)]]/$D$231</f>
        <v>4.3166143972331299E-3</v>
      </c>
      <c r="J126" s="42">
        <f>+Tabla2[[#This Row],[Incidencia
ocupada (con área común)]]*$Q$1</f>
        <v>2.5899686383398781</v>
      </c>
      <c r="K126" s="36">
        <f>+Tabla2[[#This Row],[Área ocupada (m²)]]/$D$229</f>
        <v>5.8715305513205099E-3</v>
      </c>
      <c r="L126" s="42">
        <f>+Tabla2[[#This Row],[Incidencia
ocupada (sin área común)]]*$J$230</f>
        <v>0.93294969245242798</v>
      </c>
      <c r="M126" s="45">
        <f>+Tabla2[[#This Row],[Terreno 2 (sobre área Común)]]+Tabla2[[#This Row],[Terreno 1 (Con área Común)]]</f>
        <v>3.5229183307923062</v>
      </c>
      <c r="N126" s="36">
        <f>+Tabla2[[#This Row],[Terreno FINAL]]/$M$231</f>
        <v>5.8715305513204821E-3</v>
      </c>
      <c r="O126" s="45">
        <f>+Tabla2[[#This Row],[Incidencia terreno final]]*$D$230</f>
        <v>23.48612220528193</v>
      </c>
    </row>
    <row r="127" spans="1:15" ht="15" customHeight="1" x14ac:dyDescent="0.2">
      <c r="A127" s="15" t="s">
        <v>43</v>
      </c>
      <c r="B127" s="14">
        <v>1606</v>
      </c>
      <c r="C127" s="14">
        <v>16</v>
      </c>
      <c r="D127" s="13">
        <v>62.5</v>
      </c>
      <c r="E127" s="13">
        <v>62.5</v>
      </c>
      <c r="F127" s="14" t="s">
        <v>30</v>
      </c>
      <c r="G127" s="18">
        <v>182100</v>
      </c>
      <c r="H127" s="39" t="s">
        <v>11</v>
      </c>
      <c r="I127" s="36">
        <f>+Tabla2[[#This Row],[Área ocupada (m²)]]/$D$231</f>
        <v>4.1378588930532307E-3</v>
      </c>
      <c r="J127" s="42">
        <f>+Tabla2[[#This Row],[Incidencia
ocupada (con área común)]]*$Q$1</f>
        <v>2.4827153358319385</v>
      </c>
      <c r="K127" s="36">
        <f>+Tabla2[[#This Row],[Área ocupada (m²)]]/$D$229</f>
        <v>5.6283843475081578E-3</v>
      </c>
      <c r="L127" s="42">
        <f>+Tabla2[[#This Row],[Incidencia
ocupada (sin área común)]]*$J$230</f>
        <v>0.8943152726729563</v>
      </c>
      <c r="M127" s="45">
        <f>+Tabla2[[#This Row],[Terreno 2 (sobre área Común)]]+Tabla2[[#This Row],[Terreno 1 (Con área Común)]]</f>
        <v>3.3770306085048949</v>
      </c>
      <c r="N127" s="36">
        <f>+Tabla2[[#This Row],[Terreno FINAL]]/$M$231</f>
        <v>5.6283843475081318E-3</v>
      </c>
      <c r="O127" s="45">
        <f>+Tabla2[[#This Row],[Incidencia terreno final]]*$D$230</f>
        <v>22.513537390032528</v>
      </c>
    </row>
    <row r="128" spans="1:15" ht="15" customHeight="1" x14ac:dyDescent="0.2">
      <c r="A128" s="15" t="s">
        <v>43</v>
      </c>
      <c r="B128" s="14">
        <v>1607</v>
      </c>
      <c r="C128" s="14">
        <v>16</v>
      </c>
      <c r="D128" s="13">
        <v>62.5</v>
      </c>
      <c r="E128" s="13">
        <v>62.5</v>
      </c>
      <c r="F128" s="14" t="s">
        <v>30</v>
      </c>
      <c r="G128" s="18">
        <v>177100</v>
      </c>
      <c r="H128" s="39" t="s">
        <v>11</v>
      </c>
      <c r="I128" s="36">
        <f>+Tabla2[[#This Row],[Área ocupada (m²)]]/$D$231</f>
        <v>4.1378588930532307E-3</v>
      </c>
      <c r="J128" s="42">
        <f>+Tabla2[[#This Row],[Incidencia
ocupada (con área común)]]*$Q$1</f>
        <v>2.4827153358319385</v>
      </c>
      <c r="K128" s="36">
        <f>+Tabla2[[#This Row],[Área ocupada (m²)]]/$D$229</f>
        <v>5.6283843475081578E-3</v>
      </c>
      <c r="L128" s="42">
        <f>+Tabla2[[#This Row],[Incidencia
ocupada (sin área común)]]*$J$230</f>
        <v>0.8943152726729563</v>
      </c>
      <c r="M128" s="45">
        <f>+Tabla2[[#This Row],[Terreno 2 (sobre área Común)]]+Tabla2[[#This Row],[Terreno 1 (Con área Común)]]</f>
        <v>3.3770306085048949</v>
      </c>
      <c r="N128" s="36">
        <f>+Tabla2[[#This Row],[Terreno FINAL]]/$M$231</f>
        <v>5.6283843475081318E-3</v>
      </c>
      <c r="O128" s="45">
        <f>+Tabla2[[#This Row],[Incidencia terreno final]]*$D$230</f>
        <v>22.513537390032528</v>
      </c>
    </row>
    <row r="129" spans="1:15" ht="15" customHeight="1" x14ac:dyDescent="0.2">
      <c r="A129" s="15" t="s">
        <v>43</v>
      </c>
      <c r="B129" s="14">
        <v>1608</v>
      </c>
      <c r="C129" s="14">
        <v>16</v>
      </c>
      <c r="D129" s="13">
        <v>65.2</v>
      </c>
      <c r="E129" s="13">
        <v>65.2</v>
      </c>
      <c r="F129" s="14" t="s">
        <v>30</v>
      </c>
      <c r="G129" s="18">
        <v>192800</v>
      </c>
      <c r="H129" s="39" t="s">
        <v>10</v>
      </c>
      <c r="I129" s="36">
        <f>+Tabla2[[#This Row],[Área ocupada (m²)]]/$D$231</f>
        <v>4.3166143972331299E-3</v>
      </c>
      <c r="J129" s="42">
        <f>+Tabla2[[#This Row],[Incidencia
ocupada (con área común)]]*$Q$1</f>
        <v>2.5899686383398781</v>
      </c>
      <c r="K129" s="36">
        <f>+Tabla2[[#This Row],[Área ocupada (m²)]]/$D$229</f>
        <v>5.8715305513205099E-3</v>
      </c>
      <c r="L129" s="42">
        <f>+Tabla2[[#This Row],[Incidencia
ocupada (sin área común)]]*$J$230</f>
        <v>0.93294969245242798</v>
      </c>
      <c r="M129" s="45">
        <f>+Tabla2[[#This Row],[Terreno 2 (sobre área Común)]]+Tabla2[[#This Row],[Terreno 1 (Con área Común)]]</f>
        <v>3.5229183307923062</v>
      </c>
      <c r="N129" s="36">
        <f>+Tabla2[[#This Row],[Terreno FINAL]]/$M$231</f>
        <v>5.8715305513204821E-3</v>
      </c>
      <c r="O129" s="45">
        <f>+Tabla2[[#This Row],[Incidencia terreno final]]*$D$230</f>
        <v>23.48612220528193</v>
      </c>
    </row>
    <row r="130" spans="1:15" ht="15" customHeight="1" x14ac:dyDescent="0.2">
      <c r="A130" s="15" t="s">
        <v>43</v>
      </c>
      <c r="B130" s="14">
        <v>1701</v>
      </c>
      <c r="C130" s="14">
        <v>17</v>
      </c>
      <c r="D130" s="13">
        <v>65.2</v>
      </c>
      <c r="E130" s="13">
        <v>65.2</v>
      </c>
      <c r="F130" s="14" t="s">
        <v>30</v>
      </c>
      <c r="G130" s="18">
        <v>187000</v>
      </c>
      <c r="H130" s="39" t="s">
        <v>11</v>
      </c>
      <c r="I130" s="36">
        <f>+Tabla2[[#This Row],[Área ocupada (m²)]]/$D$231</f>
        <v>4.3166143972331299E-3</v>
      </c>
      <c r="J130" s="42">
        <f>+Tabla2[[#This Row],[Incidencia
ocupada (con área común)]]*$Q$1</f>
        <v>2.5899686383398781</v>
      </c>
      <c r="K130" s="36">
        <f>+Tabla2[[#This Row],[Área ocupada (m²)]]/$D$229</f>
        <v>5.8715305513205099E-3</v>
      </c>
      <c r="L130" s="42">
        <f>+Tabla2[[#This Row],[Incidencia
ocupada (sin área común)]]*$J$230</f>
        <v>0.93294969245242798</v>
      </c>
      <c r="M130" s="45">
        <f>+Tabla2[[#This Row],[Terreno 2 (sobre área Común)]]+Tabla2[[#This Row],[Terreno 1 (Con área Común)]]</f>
        <v>3.5229183307923062</v>
      </c>
      <c r="N130" s="36">
        <f>+Tabla2[[#This Row],[Terreno FINAL]]/$M$231</f>
        <v>5.8715305513204821E-3</v>
      </c>
      <c r="O130" s="45">
        <f>+Tabla2[[#This Row],[Incidencia terreno final]]*$D$230</f>
        <v>23.48612220528193</v>
      </c>
    </row>
    <row r="131" spans="1:15" ht="15" customHeight="1" x14ac:dyDescent="0.2">
      <c r="A131" s="15" t="s">
        <v>43</v>
      </c>
      <c r="B131" s="14">
        <v>1702</v>
      </c>
      <c r="C131" s="14">
        <v>17</v>
      </c>
      <c r="D131" s="13">
        <v>62.5</v>
      </c>
      <c r="E131" s="13">
        <v>62.5</v>
      </c>
      <c r="F131" s="14" t="s">
        <v>30</v>
      </c>
      <c r="G131" s="18">
        <v>174300</v>
      </c>
      <c r="H131" s="39" t="s">
        <v>11</v>
      </c>
      <c r="I131" s="36">
        <f>+Tabla2[[#This Row],[Área ocupada (m²)]]/$D$231</f>
        <v>4.1378588930532307E-3</v>
      </c>
      <c r="J131" s="42">
        <f>+Tabla2[[#This Row],[Incidencia
ocupada (con área común)]]*$Q$1</f>
        <v>2.4827153358319385</v>
      </c>
      <c r="K131" s="36">
        <f>+Tabla2[[#This Row],[Área ocupada (m²)]]/$D$229</f>
        <v>5.6283843475081578E-3</v>
      </c>
      <c r="L131" s="42">
        <f>+Tabla2[[#This Row],[Incidencia
ocupada (sin área común)]]*$J$230</f>
        <v>0.8943152726729563</v>
      </c>
      <c r="M131" s="45">
        <f>+Tabla2[[#This Row],[Terreno 2 (sobre área Común)]]+Tabla2[[#This Row],[Terreno 1 (Con área Común)]]</f>
        <v>3.3770306085048949</v>
      </c>
      <c r="N131" s="36">
        <f>+Tabla2[[#This Row],[Terreno FINAL]]/$M$231</f>
        <v>5.6283843475081318E-3</v>
      </c>
      <c r="O131" s="45">
        <f>+Tabla2[[#This Row],[Incidencia terreno final]]*$D$230</f>
        <v>22.513537390032528</v>
      </c>
    </row>
    <row r="132" spans="1:15" ht="15" customHeight="1" x14ac:dyDescent="0.2">
      <c r="A132" s="15" t="s">
        <v>43</v>
      </c>
      <c r="B132" s="14">
        <v>1703</v>
      </c>
      <c r="C132" s="14">
        <v>17</v>
      </c>
      <c r="D132" s="13">
        <v>62.5</v>
      </c>
      <c r="E132" s="13">
        <v>62.5</v>
      </c>
      <c r="F132" s="14" t="s">
        <v>30</v>
      </c>
      <c r="G132" s="18">
        <v>180300</v>
      </c>
      <c r="H132" s="39" t="s">
        <v>11</v>
      </c>
      <c r="I132" s="36">
        <f>+Tabla2[[#This Row],[Área ocupada (m²)]]/$D$231</f>
        <v>4.1378588930532307E-3</v>
      </c>
      <c r="J132" s="42">
        <f>+Tabla2[[#This Row],[Incidencia
ocupada (con área común)]]*$Q$1</f>
        <v>2.4827153358319385</v>
      </c>
      <c r="K132" s="36">
        <f>+Tabla2[[#This Row],[Área ocupada (m²)]]/$D$229</f>
        <v>5.6283843475081578E-3</v>
      </c>
      <c r="L132" s="42">
        <f>+Tabla2[[#This Row],[Incidencia
ocupada (sin área común)]]*$J$230</f>
        <v>0.8943152726729563</v>
      </c>
      <c r="M132" s="45">
        <f>+Tabla2[[#This Row],[Terreno 2 (sobre área Común)]]+Tabla2[[#This Row],[Terreno 1 (Con área Común)]]</f>
        <v>3.3770306085048949</v>
      </c>
      <c r="N132" s="36">
        <f>+Tabla2[[#This Row],[Terreno FINAL]]/$M$231</f>
        <v>5.6283843475081318E-3</v>
      </c>
      <c r="O132" s="45">
        <f>+Tabla2[[#This Row],[Incidencia terreno final]]*$D$230</f>
        <v>22.513537390032528</v>
      </c>
    </row>
    <row r="133" spans="1:15" ht="15" customHeight="1" x14ac:dyDescent="0.2">
      <c r="A133" s="15" t="s">
        <v>43</v>
      </c>
      <c r="B133" s="14">
        <v>1704</v>
      </c>
      <c r="C133" s="14">
        <v>17</v>
      </c>
      <c r="D133" s="13">
        <v>65.2</v>
      </c>
      <c r="E133" s="13">
        <v>65.2</v>
      </c>
      <c r="F133" s="14" t="s">
        <v>30</v>
      </c>
      <c r="G133" s="18">
        <v>198000</v>
      </c>
      <c r="H133" s="39" t="s">
        <v>10</v>
      </c>
      <c r="I133" s="36">
        <f>+Tabla2[[#This Row],[Área ocupada (m²)]]/$D$231</f>
        <v>4.3166143972331299E-3</v>
      </c>
      <c r="J133" s="42">
        <f>+Tabla2[[#This Row],[Incidencia
ocupada (con área común)]]*$Q$1</f>
        <v>2.5899686383398781</v>
      </c>
      <c r="K133" s="36">
        <f>+Tabla2[[#This Row],[Área ocupada (m²)]]/$D$229</f>
        <v>5.8715305513205099E-3</v>
      </c>
      <c r="L133" s="42">
        <f>+Tabla2[[#This Row],[Incidencia
ocupada (sin área común)]]*$J$230</f>
        <v>0.93294969245242798</v>
      </c>
      <c r="M133" s="45">
        <f>+Tabla2[[#This Row],[Terreno 2 (sobre área Común)]]+Tabla2[[#This Row],[Terreno 1 (Con área Común)]]</f>
        <v>3.5229183307923062</v>
      </c>
      <c r="N133" s="36">
        <f>+Tabla2[[#This Row],[Terreno FINAL]]/$M$231</f>
        <v>5.8715305513204821E-3</v>
      </c>
      <c r="O133" s="45">
        <f>+Tabla2[[#This Row],[Incidencia terreno final]]*$D$230</f>
        <v>23.48612220528193</v>
      </c>
    </row>
    <row r="134" spans="1:15" ht="15" customHeight="1" x14ac:dyDescent="0.2">
      <c r="A134" s="15" t="s">
        <v>43</v>
      </c>
      <c r="B134" s="14">
        <v>1705</v>
      </c>
      <c r="C134" s="14">
        <v>17</v>
      </c>
      <c r="D134" s="13">
        <v>65.2</v>
      </c>
      <c r="E134" s="13">
        <v>65.2</v>
      </c>
      <c r="F134" s="14" t="s">
        <v>30</v>
      </c>
      <c r="G134" s="18">
        <v>195000</v>
      </c>
      <c r="H134" s="39" t="s">
        <v>10</v>
      </c>
      <c r="I134" s="36">
        <f>+Tabla2[[#This Row],[Área ocupada (m²)]]/$D$231</f>
        <v>4.3166143972331299E-3</v>
      </c>
      <c r="J134" s="42">
        <f>+Tabla2[[#This Row],[Incidencia
ocupada (con área común)]]*$Q$1</f>
        <v>2.5899686383398781</v>
      </c>
      <c r="K134" s="36">
        <f>+Tabla2[[#This Row],[Área ocupada (m²)]]/$D$229</f>
        <v>5.8715305513205099E-3</v>
      </c>
      <c r="L134" s="42">
        <f>+Tabla2[[#This Row],[Incidencia
ocupada (sin área común)]]*$J$230</f>
        <v>0.93294969245242798</v>
      </c>
      <c r="M134" s="45">
        <f>+Tabla2[[#This Row],[Terreno 2 (sobre área Común)]]+Tabla2[[#This Row],[Terreno 1 (Con área Común)]]</f>
        <v>3.5229183307923062</v>
      </c>
      <c r="N134" s="36">
        <f>+Tabla2[[#This Row],[Terreno FINAL]]/$M$231</f>
        <v>5.8715305513204821E-3</v>
      </c>
      <c r="O134" s="45">
        <f>+Tabla2[[#This Row],[Incidencia terreno final]]*$D$230</f>
        <v>23.48612220528193</v>
      </c>
    </row>
    <row r="135" spans="1:15" ht="15" customHeight="1" x14ac:dyDescent="0.2">
      <c r="A135" s="15" t="s">
        <v>43</v>
      </c>
      <c r="B135" s="14">
        <v>1706</v>
      </c>
      <c r="C135" s="14">
        <v>17</v>
      </c>
      <c r="D135" s="13">
        <v>62.5</v>
      </c>
      <c r="E135" s="13">
        <v>62.5</v>
      </c>
      <c r="F135" s="14" t="s">
        <v>30</v>
      </c>
      <c r="G135" s="18">
        <v>185300</v>
      </c>
      <c r="H135" s="39" t="s">
        <v>10</v>
      </c>
      <c r="I135" s="36">
        <f>+Tabla2[[#This Row],[Área ocupada (m²)]]/$D$231</f>
        <v>4.1378588930532307E-3</v>
      </c>
      <c r="J135" s="42">
        <f>+Tabla2[[#This Row],[Incidencia
ocupada (con área común)]]*$Q$1</f>
        <v>2.4827153358319385</v>
      </c>
      <c r="K135" s="36">
        <f>+Tabla2[[#This Row],[Área ocupada (m²)]]/$D$229</f>
        <v>5.6283843475081578E-3</v>
      </c>
      <c r="L135" s="42">
        <f>+Tabla2[[#This Row],[Incidencia
ocupada (sin área común)]]*$J$230</f>
        <v>0.8943152726729563</v>
      </c>
      <c r="M135" s="45">
        <f>+Tabla2[[#This Row],[Terreno 2 (sobre área Común)]]+Tabla2[[#This Row],[Terreno 1 (Con área Común)]]</f>
        <v>3.3770306085048949</v>
      </c>
      <c r="N135" s="36">
        <f>+Tabla2[[#This Row],[Terreno FINAL]]/$M$231</f>
        <v>5.6283843475081318E-3</v>
      </c>
      <c r="O135" s="45">
        <f>+Tabla2[[#This Row],[Incidencia terreno final]]*$D$230</f>
        <v>22.513537390032528</v>
      </c>
    </row>
    <row r="136" spans="1:15" ht="15" customHeight="1" x14ac:dyDescent="0.2">
      <c r="A136" s="15" t="s">
        <v>43</v>
      </c>
      <c r="B136" s="14">
        <v>1707</v>
      </c>
      <c r="C136" s="14">
        <v>17</v>
      </c>
      <c r="D136" s="13">
        <v>62.5</v>
      </c>
      <c r="E136" s="13">
        <v>62.5</v>
      </c>
      <c r="F136" s="14" t="s">
        <v>30</v>
      </c>
      <c r="G136" s="18">
        <v>175300</v>
      </c>
      <c r="H136" s="39" t="s">
        <v>11</v>
      </c>
      <c r="I136" s="36">
        <f>+Tabla2[[#This Row],[Área ocupada (m²)]]/$D$231</f>
        <v>4.1378588930532307E-3</v>
      </c>
      <c r="J136" s="42">
        <f>+Tabla2[[#This Row],[Incidencia
ocupada (con área común)]]*$Q$1</f>
        <v>2.4827153358319385</v>
      </c>
      <c r="K136" s="36">
        <f>+Tabla2[[#This Row],[Área ocupada (m²)]]/$D$229</f>
        <v>5.6283843475081578E-3</v>
      </c>
      <c r="L136" s="42">
        <f>+Tabla2[[#This Row],[Incidencia
ocupada (sin área común)]]*$J$230</f>
        <v>0.8943152726729563</v>
      </c>
      <c r="M136" s="45">
        <f>+Tabla2[[#This Row],[Terreno 2 (sobre área Común)]]+Tabla2[[#This Row],[Terreno 1 (Con área Común)]]</f>
        <v>3.3770306085048949</v>
      </c>
      <c r="N136" s="36">
        <f>+Tabla2[[#This Row],[Terreno FINAL]]/$M$231</f>
        <v>5.6283843475081318E-3</v>
      </c>
      <c r="O136" s="45">
        <f>+Tabla2[[#This Row],[Incidencia terreno final]]*$D$230</f>
        <v>22.513537390032528</v>
      </c>
    </row>
    <row r="137" spans="1:15" ht="15" customHeight="1" x14ac:dyDescent="0.2">
      <c r="A137" s="15" t="s">
        <v>43</v>
      </c>
      <c r="B137" s="14">
        <v>1708</v>
      </c>
      <c r="C137" s="14">
        <v>17</v>
      </c>
      <c r="D137" s="13">
        <v>65.2</v>
      </c>
      <c r="E137" s="13">
        <v>65.2</v>
      </c>
      <c r="F137" s="14" t="s">
        <v>30</v>
      </c>
      <c r="G137" s="18">
        <v>191000</v>
      </c>
      <c r="H137" s="39" t="s">
        <v>11</v>
      </c>
      <c r="I137" s="36">
        <f>+Tabla2[[#This Row],[Área ocupada (m²)]]/$D$231</f>
        <v>4.3166143972331299E-3</v>
      </c>
      <c r="J137" s="42">
        <f>+Tabla2[[#This Row],[Incidencia
ocupada (con área común)]]*$Q$1</f>
        <v>2.5899686383398781</v>
      </c>
      <c r="K137" s="36">
        <f>+Tabla2[[#This Row],[Área ocupada (m²)]]/$D$229</f>
        <v>5.8715305513205099E-3</v>
      </c>
      <c r="L137" s="42">
        <f>+Tabla2[[#This Row],[Incidencia
ocupada (sin área común)]]*$J$230</f>
        <v>0.93294969245242798</v>
      </c>
      <c r="M137" s="45">
        <f>+Tabla2[[#This Row],[Terreno 2 (sobre área Común)]]+Tabla2[[#This Row],[Terreno 1 (Con área Común)]]</f>
        <v>3.5229183307923062</v>
      </c>
      <c r="N137" s="36">
        <f>+Tabla2[[#This Row],[Terreno FINAL]]/$M$231</f>
        <v>5.8715305513204821E-3</v>
      </c>
      <c r="O137" s="45">
        <f>+Tabla2[[#This Row],[Incidencia terreno final]]*$D$230</f>
        <v>23.48612220528193</v>
      </c>
    </row>
    <row r="138" spans="1:15" ht="15" customHeight="1" x14ac:dyDescent="0.2">
      <c r="A138" s="15" t="s">
        <v>43</v>
      </c>
      <c r="B138" s="14">
        <v>1801</v>
      </c>
      <c r="C138" s="14">
        <v>18</v>
      </c>
      <c r="D138" s="13">
        <v>65.2</v>
      </c>
      <c r="E138" s="13">
        <v>65.2</v>
      </c>
      <c r="F138" s="14" t="s">
        <v>30</v>
      </c>
      <c r="G138" s="18">
        <v>182100</v>
      </c>
      <c r="H138" s="39" t="s">
        <v>11</v>
      </c>
      <c r="I138" s="36">
        <f>+Tabla2[[#This Row],[Área ocupada (m²)]]/$D$231</f>
        <v>4.3166143972331299E-3</v>
      </c>
      <c r="J138" s="42">
        <f>+Tabla2[[#This Row],[Incidencia
ocupada (con área común)]]*$Q$1</f>
        <v>2.5899686383398781</v>
      </c>
      <c r="K138" s="36">
        <f>+Tabla2[[#This Row],[Área ocupada (m²)]]/$D$229</f>
        <v>5.8715305513205099E-3</v>
      </c>
      <c r="L138" s="42">
        <f>+Tabla2[[#This Row],[Incidencia
ocupada (sin área común)]]*$J$230</f>
        <v>0.93294969245242798</v>
      </c>
      <c r="M138" s="45">
        <f>+Tabla2[[#This Row],[Terreno 2 (sobre área Común)]]+Tabla2[[#This Row],[Terreno 1 (Con área Común)]]</f>
        <v>3.5229183307923062</v>
      </c>
      <c r="N138" s="36">
        <f>+Tabla2[[#This Row],[Terreno FINAL]]/$M$231</f>
        <v>5.8715305513204821E-3</v>
      </c>
      <c r="O138" s="45">
        <f>+Tabla2[[#This Row],[Incidencia terreno final]]*$D$230</f>
        <v>23.48612220528193</v>
      </c>
    </row>
    <row r="139" spans="1:15" ht="15" customHeight="1" x14ac:dyDescent="0.2">
      <c r="A139" s="15" t="s">
        <v>43</v>
      </c>
      <c r="B139" s="14">
        <v>1802</v>
      </c>
      <c r="C139" s="14">
        <v>18</v>
      </c>
      <c r="D139" s="13">
        <v>62.5</v>
      </c>
      <c r="E139" s="13">
        <v>62.5</v>
      </c>
      <c r="F139" s="14" t="s">
        <v>30</v>
      </c>
      <c r="G139" s="18">
        <v>175500</v>
      </c>
      <c r="H139" s="39" t="s">
        <v>11</v>
      </c>
      <c r="I139" s="36">
        <f>+Tabla2[[#This Row],[Área ocupada (m²)]]/$D$231</f>
        <v>4.1378588930532307E-3</v>
      </c>
      <c r="J139" s="42">
        <f>+Tabla2[[#This Row],[Incidencia
ocupada (con área común)]]*$Q$1</f>
        <v>2.4827153358319385</v>
      </c>
      <c r="K139" s="36">
        <f>+Tabla2[[#This Row],[Área ocupada (m²)]]/$D$229</f>
        <v>5.6283843475081578E-3</v>
      </c>
      <c r="L139" s="42">
        <f>+Tabla2[[#This Row],[Incidencia
ocupada (sin área común)]]*$J$230</f>
        <v>0.8943152726729563</v>
      </c>
      <c r="M139" s="45">
        <f>+Tabla2[[#This Row],[Terreno 2 (sobre área Común)]]+Tabla2[[#This Row],[Terreno 1 (Con área Común)]]</f>
        <v>3.3770306085048949</v>
      </c>
      <c r="N139" s="36">
        <f>+Tabla2[[#This Row],[Terreno FINAL]]/$M$231</f>
        <v>5.6283843475081318E-3</v>
      </c>
      <c r="O139" s="45">
        <f>+Tabla2[[#This Row],[Incidencia terreno final]]*$D$230</f>
        <v>22.513537390032528</v>
      </c>
    </row>
    <row r="140" spans="1:15" ht="15" customHeight="1" x14ac:dyDescent="0.2">
      <c r="A140" s="15" t="s">
        <v>43</v>
      </c>
      <c r="B140" s="14">
        <v>1803</v>
      </c>
      <c r="C140" s="14">
        <v>18</v>
      </c>
      <c r="D140" s="13">
        <v>62.5</v>
      </c>
      <c r="E140" s="13">
        <v>62.5</v>
      </c>
      <c r="F140" s="14" t="s">
        <v>30</v>
      </c>
      <c r="G140" s="18">
        <v>175500</v>
      </c>
      <c r="H140" s="39" t="s">
        <v>11</v>
      </c>
      <c r="I140" s="36">
        <f>+Tabla2[[#This Row],[Área ocupada (m²)]]/$D$231</f>
        <v>4.1378588930532307E-3</v>
      </c>
      <c r="J140" s="42">
        <f>+Tabla2[[#This Row],[Incidencia
ocupada (con área común)]]*$Q$1</f>
        <v>2.4827153358319385</v>
      </c>
      <c r="K140" s="36">
        <f>+Tabla2[[#This Row],[Área ocupada (m²)]]/$D$229</f>
        <v>5.6283843475081578E-3</v>
      </c>
      <c r="L140" s="42">
        <f>+Tabla2[[#This Row],[Incidencia
ocupada (sin área común)]]*$J$230</f>
        <v>0.8943152726729563</v>
      </c>
      <c r="M140" s="45">
        <f>+Tabla2[[#This Row],[Terreno 2 (sobre área Común)]]+Tabla2[[#This Row],[Terreno 1 (Con área Común)]]</f>
        <v>3.3770306085048949</v>
      </c>
      <c r="N140" s="36">
        <f>+Tabla2[[#This Row],[Terreno FINAL]]/$M$231</f>
        <v>5.6283843475081318E-3</v>
      </c>
      <c r="O140" s="45">
        <f>+Tabla2[[#This Row],[Incidencia terreno final]]*$D$230</f>
        <v>22.513537390032528</v>
      </c>
    </row>
    <row r="141" spans="1:15" ht="15" customHeight="1" x14ac:dyDescent="0.2">
      <c r="A141" s="15" t="s">
        <v>43</v>
      </c>
      <c r="B141" s="14">
        <v>1804</v>
      </c>
      <c r="C141" s="14">
        <v>18</v>
      </c>
      <c r="D141" s="13">
        <v>65.2</v>
      </c>
      <c r="E141" s="13">
        <v>65.2</v>
      </c>
      <c r="F141" s="14" t="s">
        <v>30</v>
      </c>
      <c r="G141" s="18">
        <v>196100</v>
      </c>
      <c r="H141" s="39" t="s">
        <v>10</v>
      </c>
      <c r="I141" s="36">
        <f>+Tabla2[[#This Row],[Área ocupada (m²)]]/$D$231</f>
        <v>4.3166143972331299E-3</v>
      </c>
      <c r="J141" s="42">
        <f>+Tabla2[[#This Row],[Incidencia
ocupada (con área común)]]*$Q$1</f>
        <v>2.5899686383398781</v>
      </c>
      <c r="K141" s="36">
        <f>+Tabla2[[#This Row],[Área ocupada (m²)]]/$D$229</f>
        <v>5.8715305513205099E-3</v>
      </c>
      <c r="L141" s="42">
        <f>+Tabla2[[#This Row],[Incidencia
ocupada (sin área común)]]*$J$230</f>
        <v>0.93294969245242798</v>
      </c>
      <c r="M141" s="45">
        <f>+Tabla2[[#This Row],[Terreno 2 (sobre área Común)]]+Tabla2[[#This Row],[Terreno 1 (Con área Común)]]</f>
        <v>3.5229183307923062</v>
      </c>
      <c r="N141" s="36">
        <f>+Tabla2[[#This Row],[Terreno FINAL]]/$M$231</f>
        <v>5.8715305513204821E-3</v>
      </c>
      <c r="O141" s="45">
        <f>+Tabla2[[#This Row],[Incidencia terreno final]]*$D$230</f>
        <v>23.48612220528193</v>
      </c>
    </row>
    <row r="142" spans="1:15" ht="15" customHeight="1" x14ac:dyDescent="0.2">
      <c r="A142" s="15" t="s">
        <v>43</v>
      </c>
      <c r="B142" s="14">
        <v>1805</v>
      </c>
      <c r="C142" s="14">
        <v>18</v>
      </c>
      <c r="D142" s="13">
        <v>65.2</v>
      </c>
      <c r="E142" s="13">
        <v>65.2</v>
      </c>
      <c r="F142" s="14" t="s">
        <v>30</v>
      </c>
      <c r="G142" s="18">
        <v>193100</v>
      </c>
      <c r="H142" s="39" t="s">
        <v>10</v>
      </c>
      <c r="I142" s="36">
        <f>+Tabla2[[#This Row],[Área ocupada (m²)]]/$D$231</f>
        <v>4.3166143972331299E-3</v>
      </c>
      <c r="J142" s="42">
        <f>+Tabla2[[#This Row],[Incidencia
ocupada (con área común)]]*$Q$1</f>
        <v>2.5899686383398781</v>
      </c>
      <c r="K142" s="36">
        <f>+Tabla2[[#This Row],[Área ocupada (m²)]]/$D$229</f>
        <v>5.8715305513205099E-3</v>
      </c>
      <c r="L142" s="42">
        <f>+Tabla2[[#This Row],[Incidencia
ocupada (sin área común)]]*$J$230</f>
        <v>0.93294969245242798</v>
      </c>
      <c r="M142" s="45">
        <f>+Tabla2[[#This Row],[Terreno 2 (sobre área Común)]]+Tabla2[[#This Row],[Terreno 1 (Con área Común)]]</f>
        <v>3.5229183307923062</v>
      </c>
      <c r="N142" s="36">
        <f>+Tabla2[[#This Row],[Terreno FINAL]]/$M$231</f>
        <v>5.8715305513204821E-3</v>
      </c>
      <c r="O142" s="45">
        <f>+Tabla2[[#This Row],[Incidencia terreno final]]*$D$230</f>
        <v>23.48612220528193</v>
      </c>
    </row>
    <row r="143" spans="1:15" ht="15" customHeight="1" x14ac:dyDescent="0.2">
      <c r="A143" s="15" t="s">
        <v>43</v>
      </c>
      <c r="B143" s="14">
        <v>1806</v>
      </c>
      <c r="C143" s="14">
        <v>18</v>
      </c>
      <c r="D143" s="13">
        <v>62.5</v>
      </c>
      <c r="E143" s="13">
        <v>62.5</v>
      </c>
      <c r="F143" s="14" t="s">
        <v>30</v>
      </c>
      <c r="G143" s="18">
        <v>183500</v>
      </c>
      <c r="H143" s="39" t="s">
        <v>11</v>
      </c>
      <c r="I143" s="36">
        <f>+Tabla2[[#This Row],[Área ocupada (m²)]]/$D$231</f>
        <v>4.1378588930532307E-3</v>
      </c>
      <c r="J143" s="42">
        <f>+Tabla2[[#This Row],[Incidencia
ocupada (con área común)]]*$Q$1</f>
        <v>2.4827153358319385</v>
      </c>
      <c r="K143" s="36">
        <f>+Tabla2[[#This Row],[Área ocupada (m²)]]/$D$229</f>
        <v>5.6283843475081578E-3</v>
      </c>
      <c r="L143" s="42">
        <f>+Tabla2[[#This Row],[Incidencia
ocupada (sin área común)]]*$J$230</f>
        <v>0.8943152726729563</v>
      </c>
      <c r="M143" s="45">
        <f>+Tabla2[[#This Row],[Terreno 2 (sobre área Común)]]+Tabla2[[#This Row],[Terreno 1 (Con área Común)]]</f>
        <v>3.3770306085048949</v>
      </c>
      <c r="N143" s="36">
        <f>+Tabla2[[#This Row],[Terreno FINAL]]/$M$231</f>
        <v>5.6283843475081318E-3</v>
      </c>
      <c r="O143" s="45">
        <f>+Tabla2[[#This Row],[Incidencia terreno final]]*$D$230</f>
        <v>22.513537390032528</v>
      </c>
    </row>
    <row r="144" spans="1:15" ht="15" customHeight="1" x14ac:dyDescent="0.2">
      <c r="A144" s="15" t="s">
        <v>43</v>
      </c>
      <c r="B144" s="14">
        <v>1807</v>
      </c>
      <c r="C144" s="14">
        <v>18</v>
      </c>
      <c r="D144" s="13">
        <v>62.5</v>
      </c>
      <c r="E144" s="13">
        <v>62.5</v>
      </c>
      <c r="F144" s="14" t="s">
        <v>30</v>
      </c>
      <c r="G144" s="18">
        <v>176500</v>
      </c>
      <c r="H144" s="39" t="s">
        <v>11</v>
      </c>
      <c r="I144" s="36">
        <f>+Tabla2[[#This Row],[Área ocupada (m²)]]/$D$231</f>
        <v>4.1378588930532307E-3</v>
      </c>
      <c r="J144" s="42">
        <f>+Tabla2[[#This Row],[Incidencia
ocupada (con área común)]]*$Q$1</f>
        <v>2.4827153358319385</v>
      </c>
      <c r="K144" s="36">
        <f>+Tabla2[[#This Row],[Área ocupada (m²)]]/$D$229</f>
        <v>5.6283843475081578E-3</v>
      </c>
      <c r="L144" s="42">
        <f>+Tabla2[[#This Row],[Incidencia
ocupada (sin área común)]]*$J$230</f>
        <v>0.8943152726729563</v>
      </c>
      <c r="M144" s="45">
        <f>+Tabla2[[#This Row],[Terreno 2 (sobre área Común)]]+Tabla2[[#This Row],[Terreno 1 (Con área Común)]]</f>
        <v>3.3770306085048949</v>
      </c>
      <c r="N144" s="36">
        <f>+Tabla2[[#This Row],[Terreno FINAL]]/$M$231</f>
        <v>5.6283843475081318E-3</v>
      </c>
      <c r="O144" s="45">
        <f>+Tabla2[[#This Row],[Incidencia terreno final]]*$D$230</f>
        <v>22.513537390032528</v>
      </c>
    </row>
    <row r="145" spans="1:15" ht="15" customHeight="1" x14ac:dyDescent="0.2">
      <c r="A145" s="15" t="s">
        <v>43</v>
      </c>
      <c r="B145" s="14">
        <v>1808</v>
      </c>
      <c r="C145" s="14">
        <v>18</v>
      </c>
      <c r="D145" s="13">
        <v>65.2</v>
      </c>
      <c r="E145" s="13">
        <v>65.2</v>
      </c>
      <c r="F145" s="14" t="s">
        <v>30</v>
      </c>
      <c r="G145" s="18">
        <v>189100</v>
      </c>
      <c r="H145" s="39" t="s">
        <v>11</v>
      </c>
      <c r="I145" s="36">
        <f>+Tabla2[[#This Row],[Área ocupada (m²)]]/$D$231</f>
        <v>4.3166143972331299E-3</v>
      </c>
      <c r="J145" s="42">
        <f>+Tabla2[[#This Row],[Incidencia
ocupada (con área común)]]*$Q$1</f>
        <v>2.5899686383398781</v>
      </c>
      <c r="K145" s="36">
        <f>+Tabla2[[#This Row],[Área ocupada (m²)]]/$D$229</f>
        <v>5.8715305513205099E-3</v>
      </c>
      <c r="L145" s="42">
        <f>+Tabla2[[#This Row],[Incidencia
ocupada (sin área común)]]*$J$230</f>
        <v>0.93294969245242798</v>
      </c>
      <c r="M145" s="45">
        <f>+Tabla2[[#This Row],[Terreno 2 (sobre área Común)]]+Tabla2[[#This Row],[Terreno 1 (Con área Común)]]</f>
        <v>3.5229183307923062</v>
      </c>
      <c r="N145" s="36">
        <f>+Tabla2[[#This Row],[Terreno FINAL]]/$M$231</f>
        <v>5.8715305513204821E-3</v>
      </c>
      <c r="O145" s="45">
        <f>+Tabla2[[#This Row],[Incidencia terreno final]]*$D$230</f>
        <v>23.48612220528193</v>
      </c>
    </row>
    <row r="146" spans="1:15" ht="15" customHeight="1" x14ac:dyDescent="0.2">
      <c r="A146" s="15" t="s">
        <v>43</v>
      </c>
      <c r="B146" s="14">
        <v>1901</v>
      </c>
      <c r="C146" s="14">
        <v>19</v>
      </c>
      <c r="D146" s="13">
        <v>65.2</v>
      </c>
      <c r="E146" s="13">
        <v>65.2</v>
      </c>
      <c r="F146" s="14" t="s">
        <v>30</v>
      </c>
      <c r="G146" s="18">
        <v>180300</v>
      </c>
      <c r="H146" s="39" t="s">
        <v>12</v>
      </c>
      <c r="I146" s="36">
        <f>+Tabla2[[#This Row],[Área ocupada (m²)]]/$D$231</f>
        <v>4.3166143972331299E-3</v>
      </c>
      <c r="J146" s="42">
        <f>+Tabla2[[#This Row],[Incidencia
ocupada (con área común)]]*$Q$1</f>
        <v>2.5899686383398781</v>
      </c>
      <c r="K146" s="36">
        <f>+Tabla2[[#This Row],[Área ocupada (m²)]]/$D$229</f>
        <v>5.8715305513205099E-3</v>
      </c>
      <c r="L146" s="42">
        <f>+Tabla2[[#This Row],[Incidencia
ocupada (sin área común)]]*$J$230</f>
        <v>0.93294969245242798</v>
      </c>
      <c r="M146" s="45">
        <f>+Tabla2[[#This Row],[Terreno 2 (sobre área Común)]]+Tabla2[[#This Row],[Terreno 1 (Con área Común)]]</f>
        <v>3.5229183307923062</v>
      </c>
      <c r="N146" s="36">
        <f>+Tabla2[[#This Row],[Terreno FINAL]]/$M$231</f>
        <v>5.8715305513204821E-3</v>
      </c>
      <c r="O146" s="45">
        <f>+Tabla2[[#This Row],[Incidencia terreno final]]*$D$230</f>
        <v>23.48612220528193</v>
      </c>
    </row>
    <row r="147" spans="1:15" ht="15" customHeight="1" x14ac:dyDescent="0.2">
      <c r="A147" s="15" t="s">
        <v>43</v>
      </c>
      <c r="B147" s="14">
        <v>1902</v>
      </c>
      <c r="C147" s="14">
        <v>19</v>
      </c>
      <c r="D147" s="13">
        <v>62.5</v>
      </c>
      <c r="E147" s="13">
        <v>62.5</v>
      </c>
      <c r="F147" s="14" t="s">
        <v>30</v>
      </c>
      <c r="G147" s="18">
        <v>165100</v>
      </c>
      <c r="H147" s="39" t="s">
        <v>12</v>
      </c>
      <c r="I147" s="36">
        <f>+Tabla2[[#This Row],[Área ocupada (m²)]]/$D$231</f>
        <v>4.1378588930532307E-3</v>
      </c>
      <c r="J147" s="42">
        <f>+Tabla2[[#This Row],[Incidencia
ocupada (con área común)]]*$Q$1</f>
        <v>2.4827153358319385</v>
      </c>
      <c r="K147" s="36">
        <f>+Tabla2[[#This Row],[Área ocupada (m²)]]/$D$229</f>
        <v>5.6283843475081578E-3</v>
      </c>
      <c r="L147" s="42">
        <f>+Tabla2[[#This Row],[Incidencia
ocupada (sin área común)]]*$J$230</f>
        <v>0.8943152726729563</v>
      </c>
      <c r="M147" s="45">
        <f>+Tabla2[[#This Row],[Terreno 2 (sobre área Común)]]+Tabla2[[#This Row],[Terreno 1 (Con área Común)]]</f>
        <v>3.3770306085048949</v>
      </c>
      <c r="N147" s="36">
        <f>+Tabla2[[#This Row],[Terreno FINAL]]/$M$231</f>
        <v>5.6283843475081318E-3</v>
      </c>
      <c r="O147" s="45">
        <f>+Tabla2[[#This Row],[Incidencia terreno final]]*$D$230</f>
        <v>22.513537390032528</v>
      </c>
    </row>
    <row r="148" spans="1:15" ht="15" customHeight="1" x14ac:dyDescent="0.2">
      <c r="A148" s="15" t="s">
        <v>43</v>
      </c>
      <c r="B148" s="14">
        <v>1903</v>
      </c>
      <c r="C148" s="14">
        <v>19</v>
      </c>
      <c r="D148" s="13">
        <v>62.5</v>
      </c>
      <c r="E148" s="13">
        <v>62.5</v>
      </c>
      <c r="F148" s="14" t="s">
        <v>30</v>
      </c>
      <c r="G148" s="18">
        <v>173800</v>
      </c>
      <c r="H148" s="39" t="s">
        <v>11</v>
      </c>
      <c r="I148" s="36">
        <f>+Tabla2[[#This Row],[Área ocupada (m²)]]/$D$231</f>
        <v>4.1378588930532307E-3</v>
      </c>
      <c r="J148" s="42">
        <f>+Tabla2[[#This Row],[Incidencia
ocupada (con área común)]]*$Q$1</f>
        <v>2.4827153358319385</v>
      </c>
      <c r="K148" s="36">
        <f>+Tabla2[[#This Row],[Área ocupada (m²)]]/$D$229</f>
        <v>5.6283843475081578E-3</v>
      </c>
      <c r="L148" s="42">
        <f>+Tabla2[[#This Row],[Incidencia
ocupada (sin área común)]]*$J$230</f>
        <v>0.8943152726729563</v>
      </c>
      <c r="M148" s="45">
        <f>+Tabla2[[#This Row],[Terreno 2 (sobre área Común)]]+Tabla2[[#This Row],[Terreno 1 (Con área Común)]]</f>
        <v>3.3770306085048949</v>
      </c>
      <c r="N148" s="36">
        <f>+Tabla2[[#This Row],[Terreno FINAL]]/$M$231</f>
        <v>5.6283843475081318E-3</v>
      </c>
      <c r="O148" s="45">
        <f>+Tabla2[[#This Row],[Incidencia terreno final]]*$D$230</f>
        <v>22.513537390032528</v>
      </c>
    </row>
    <row r="149" spans="1:15" ht="15" customHeight="1" x14ac:dyDescent="0.2">
      <c r="A149" s="15" t="s">
        <v>43</v>
      </c>
      <c r="B149" s="14">
        <v>1904</v>
      </c>
      <c r="C149" s="14">
        <v>19</v>
      </c>
      <c r="D149" s="13">
        <v>65.2</v>
      </c>
      <c r="E149" s="13">
        <v>65.2</v>
      </c>
      <c r="F149" s="14" t="s">
        <v>30</v>
      </c>
      <c r="G149" s="18">
        <v>194300</v>
      </c>
      <c r="H149" s="39" t="s">
        <v>10</v>
      </c>
      <c r="I149" s="36">
        <f>+Tabla2[[#This Row],[Área ocupada (m²)]]/$D$231</f>
        <v>4.3166143972331299E-3</v>
      </c>
      <c r="J149" s="42">
        <f>+Tabla2[[#This Row],[Incidencia
ocupada (con área común)]]*$Q$1</f>
        <v>2.5899686383398781</v>
      </c>
      <c r="K149" s="36">
        <f>+Tabla2[[#This Row],[Área ocupada (m²)]]/$D$229</f>
        <v>5.8715305513205099E-3</v>
      </c>
      <c r="L149" s="42">
        <f>+Tabla2[[#This Row],[Incidencia
ocupada (sin área común)]]*$J$230</f>
        <v>0.93294969245242798</v>
      </c>
      <c r="M149" s="45">
        <f>+Tabla2[[#This Row],[Terreno 2 (sobre área Común)]]+Tabla2[[#This Row],[Terreno 1 (Con área Común)]]</f>
        <v>3.5229183307923062</v>
      </c>
      <c r="N149" s="36">
        <f>+Tabla2[[#This Row],[Terreno FINAL]]/$M$231</f>
        <v>5.8715305513204821E-3</v>
      </c>
      <c r="O149" s="45">
        <f>+Tabla2[[#This Row],[Incidencia terreno final]]*$D$230</f>
        <v>23.48612220528193</v>
      </c>
    </row>
    <row r="150" spans="1:15" ht="15" customHeight="1" x14ac:dyDescent="0.2">
      <c r="A150" s="15" t="s">
        <v>43</v>
      </c>
      <c r="B150" s="14">
        <v>1905</v>
      </c>
      <c r="C150" s="14">
        <v>19</v>
      </c>
      <c r="D150" s="13">
        <v>65.2</v>
      </c>
      <c r="E150" s="13">
        <v>65.2</v>
      </c>
      <c r="F150" s="14" t="s">
        <v>30</v>
      </c>
      <c r="G150" s="18">
        <v>191300</v>
      </c>
      <c r="H150" s="39" t="s">
        <v>11</v>
      </c>
      <c r="I150" s="36">
        <f>+Tabla2[[#This Row],[Área ocupada (m²)]]/$D$231</f>
        <v>4.3166143972331299E-3</v>
      </c>
      <c r="J150" s="42">
        <f>+Tabla2[[#This Row],[Incidencia
ocupada (con área común)]]*$Q$1</f>
        <v>2.5899686383398781</v>
      </c>
      <c r="K150" s="36">
        <f>+Tabla2[[#This Row],[Área ocupada (m²)]]/$D$229</f>
        <v>5.8715305513205099E-3</v>
      </c>
      <c r="L150" s="42">
        <f>+Tabla2[[#This Row],[Incidencia
ocupada (sin área común)]]*$J$230</f>
        <v>0.93294969245242798</v>
      </c>
      <c r="M150" s="45">
        <f>+Tabla2[[#This Row],[Terreno 2 (sobre área Común)]]+Tabla2[[#This Row],[Terreno 1 (Con área Común)]]</f>
        <v>3.5229183307923062</v>
      </c>
      <c r="N150" s="36">
        <f>+Tabla2[[#This Row],[Terreno FINAL]]/$M$231</f>
        <v>5.8715305513204821E-3</v>
      </c>
      <c r="O150" s="45">
        <f>+Tabla2[[#This Row],[Incidencia terreno final]]*$D$230</f>
        <v>23.48612220528193</v>
      </c>
    </row>
    <row r="151" spans="1:15" ht="15" customHeight="1" x14ac:dyDescent="0.2">
      <c r="A151" s="15" t="s">
        <v>43</v>
      </c>
      <c r="B151" s="14">
        <v>1906</v>
      </c>
      <c r="C151" s="14">
        <v>19</v>
      </c>
      <c r="D151" s="13">
        <v>62.5</v>
      </c>
      <c r="E151" s="13">
        <v>62.5</v>
      </c>
      <c r="F151" s="14" t="s">
        <v>30</v>
      </c>
      <c r="G151" s="18">
        <v>178800</v>
      </c>
      <c r="H151" s="39" t="s">
        <v>11</v>
      </c>
      <c r="I151" s="36">
        <f>+Tabla2[[#This Row],[Área ocupada (m²)]]/$D$231</f>
        <v>4.1378588930532307E-3</v>
      </c>
      <c r="J151" s="42">
        <f>+Tabla2[[#This Row],[Incidencia
ocupada (con área común)]]*$Q$1</f>
        <v>2.4827153358319385</v>
      </c>
      <c r="K151" s="36">
        <f>+Tabla2[[#This Row],[Área ocupada (m²)]]/$D$229</f>
        <v>5.6283843475081578E-3</v>
      </c>
      <c r="L151" s="42">
        <f>+Tabla2[[#This Row],[Incidencia
ocupada (sin área común)]]*$J$230</f>
        <v>0.8943152726729563</v>
      </c>
      <c r="M151" s="45">
        <f>+Tabla2[[#This Row],[Terreno 2 (sobre área Común)]]+Tabla2[[#This Row],[Terreno 1 (Con área Común)]]</f>
        <v>3.3770306085048949</v>
      </c>
      <c r="N151" s="36">
        <f>+Tabla2[[#This Row],[Terreno FINAL]]/$M$231</f>
        <v>5.6283843475081318E-3</v>
      </c>
      <c r="O151" s="45">
        <f>+Tabla2[[#This Row],[Incidencia terreno final]]*$D$230</f>
        <v>22.513537390032528</v>
      </c>
    </row>
    <row r="152" spans="1:15" ht="15" customHeight="1" x14ac:dyDescent="0.2">
      <c r="A152" s="15" t="s">
        <v>43</v>
      </c>
      <c r="B152" s="14">
        <v>1907</v>
      </c>
      <c r="C152" s="14">
        <v>19</v>
      </c>
      <c r="D152" s="13">
        <v>62.5</v>
      </c>
      <c r="E152" s="13">
        <v>62.5</v>
      </c>
      <c r="F152" s="14" t="s">
        <v>30</v>
      </c>
      <c r="G152" s="18">
        <v>162700</v>
      </c>
      <c r="H152" s="39" t="s">
        <v>12</v>
      </c>
      <c r="I152" s="36">
        <f>+Tabla2[[#This Row],[Área ocupada (m²)]]/$D$231</f>
        <v>4.1378588930532307E-3</v>
      </c>
      <c r="J152" s="42">
        <f>+Tabla2[[#This Row],[Incidencia
ocupada (con área común)]]*$Q$1</f>
        <v>2.4827153358319385</v>
      </c>
      <c r="K152" s="36">
        <f>+Tabla2[[#This Row],[Área ocupada (m²)]]/$D$229</f>
        <v>5.6283843475081578E-3</v>
      </c>
      <c r="L152" s="42">
        <f>+Tabla2[[#This Row],[Incidencia
ocupada (sin área común)]]*$J$230</f>
        <v>0.8943152726729563</v>
      </c>
      <c r="M152" s="45">
        <f>+Tabla2[[#This Row],[Terreno 2 (sobre área Común)]]+Tabla2[[#This Row],[Terreno 1 (Con área Común)]]</f>
        <v>3.3770306085048949</v>
      </c>
      <c r="N152" s="36">
        <f>+Tabla2[[#This Row],[Terreno FINAL]]/$M$231</f>
        <v>5.6283843475081318E-3</v>
      </c>
      <c r="O152" s="45">
        <f>+Tabla2[[#This Row],[Incidencia terreno final]]*$D$230</f>
        <v>22.513537390032528</v>
      </c>
    </row>
    <row r="153" spans="1:15" ht="15" customHeight="1" x14ac:dyDescent="0.2">
      <c r="A153" s="15" t="s">
        <v>43</v>
      </c>
      <c r="B153" s="14">
        <v>1908</v>
      </c>
      <c r="C153" s="14">
        <v>19</v>
      </c>
      <c r="D153" s="13">
        <v>65.2</v>
      </c>
      <c r="E153" s="13">
        <v>65.2</v>
      </c>
      <c r="F153" s="14" t="s">
        <v>30</v>
      </c>
      <c r="G153" s="18">
        <v>187300</v>
      </c>
      <c r="H153" s="39" t="s">
        <v>11</v>
      </c>
      <c r="I153" s="36">
        <f>+Tabla2[[#This Row],[Área ocupada (m²)]]/$D$231</f>
        <v>4.3166143972331299E-3</v>
      </c>
      <c r="J153" s="42">
        <f>+Tabla2[[#This Row],[Incidencia
ocupada (con área común)]]*$Q$1</f>
        <v>2.5899686383398781</v>
      </c>
      <c r="K153" s="36">
        <f>+Tabla2[[#This Row],[Área ocupada (m²)]]/$D$229</f>
        <v>5.8715305513205099E-3</v>
      </c>
      <c r="L153" s="42">
        <f>+Tabla2[[#This Row],[Incidencia
ocupada (sin área común)]]*$J$230</f>
        <v>0.93294969245242798</v>
      </c>
      <c r="M153" s="45">
        <f>+Tabla2[[#This Row],[Terreno 2 (sobre área Común)]]+Tabla2[[#This Row],[Terreno 1 (Con área Común)]]</f>
        <v>3.5229183307923062</v>
      </c>
      <c r="N153" s="36">
        <f>+Tabla2[[#This Row],[Terreno FINAL]]/$M$231</f>
        <v>5.8715305513204821E-3</v>
      </c>
      <c r="O153" s="45">
        <f>+Tabla2[[#This Row],[Incidencia terreno final]]*$D$230</f>
        <v>23.48612220528193</v>
      </c>
    </row>
    <row r="154" spans="1:15" ht="15" customHeight="1" x14ac:dyDescent="0.2">
      <c r="A154" s="15" t="s">
        <v>43</v>
      </c>
      <c r="B154" s="14">
        <v>2001</v>
      </c>
      <c r="C154" s="14">
        <v>20</v>
      </c>
      <c r="D154" s="13">
        <v>92</v>
      </c>
      <c r="E154" s="13">
        <v>92</v>
      </c>
      <c r="F154" s="14" t="s">
        <v>30</v>
      </c>
      <c r="G154" s="18">
        <v>299400</v>
      </c>
      <c r="H154" s="39" t="s">
        <v>9</v>
      </c>
      <c r="I154" s="36">
        <f>+Tabla2[[#This Row],[Área ocupada (m²)]]/$D$231</f>
        <v>6.0909282905743552E-3</v>
      </c>
      <c r="J154" s="42">
        <f>+Tabla2[[#This Row],[Incidencia
ocupada (con área común)]]*$Q$1</f>
        <v>3.6545569743446129</v>
      </c>
      <c r="K154" s="36">
        <f>+Tabla2[[#This Row],[Área ocupada (m²)]]/$D$229</f>
        <v>8.284981759532007E-3</v>
      </c>
      <c r="L154" s="42">
        <f>+Tabla2[[#This Row],[Incidencia
ocupada (sin área común)]]*$J$230</f>
        <v>1.3164320813745916</v>
      </c>
      <c r="M154" s="45">
        <f>+Tabla2[[#This Row],[Terreno 2 (sobre área Común)]]+Tabla2[[#This Row],[Terreno 1 (Con área Común)]]</f>
        <v>4.9709890557192047</v>
      </c>
      <c r="N154" s="36">
        <f>+Tabla2[[#This Row],[Terreno FINAL]]/$M$231</f>
        <v>8.2849817595319689E-3</v>
      </c>
      <c r="O154" s="45">
        <f>+Tabla2[[#This Row],[Incidencia terreno final]]*$D$230</f>
        <v>33.139927038127873</v>
      </c>
    </row>
    <row r="155" spans="1:15" ht="15" customHeight="1" x14ac:dyDescent="0.2">
      <c r="A155" s="15" t="s">
        <v>43</v>
      </c>
      <c r="B155" s="14">
        <v>2002</v>
      </c>
      <c r="C155" s="14">
        <v>20</v>
      </c>
      <c r="D155" s="13">
        <v>83.5</v>
      </c>
      <c r="E155" s="13">
        <v>83.5</v>
      </c>
      <c r="F155" s="14" t="s">
        <v>30</v>
      </c>
      <c r="G155" s="18">
        <v>281100</v>
      </c>
      <c r="H155" s="39" t="s">
        <v>8</v>
      </c>
      <c r="I155" s="36">
        <f>+Tabla2[[#This Row],[Área ocupada (m²)]]/$D$231</f>
        <v>5.5281794811191162E-3</v>
      </c>
      <c r="J155" s="42">
        <f>+Tabla2[[#This Row],[Incidencia
ocupada (con área común)]]*$Q$1</f>
        <v>3.3169076886714697</v>
      </c>
      <c r="K155" s="36">
        <f>+Tabla2[[#This Row],[Área ocupada (m²)]]/$D$229</f>
        <v>7.519521488270898E-3</v>
      </c>
      <c r="L155" s="42">
        <f>+Tabla2[[#This Row],[Incidencia
ocupada (sin área común)]]*$J$230</f>
        <v>1.1948052042910695</v>
      </c>
      <c r="M155" s="45">
        <f>+Tabla2[[#This Row],[Terreno 2 (sobre área Común)]]+Tabla2[[#This Row],[Terreno 1 (Con área Común)]]</f>
        <v>4.5117128929625387</v>
      </c>
      <c r="N155" s="36">
        <f>+Tabla2[[#This Row],[Terreno FINAL]]/$M$231</f>
        <v>7.5195214882708625E-3</v>
      </c>
      <c r="O155" s="45">
        <f>+Tabla2[[#This Row],[Incidencia terreno final]]*$D$230</f>
        <v>30.078085953083448</v>
      </c>
    </row>
    <row r="156" spans="1:15" ht="15" customHeight="1" x14ac:dyDescent="0.2">
      <c r="A156" s="15" t="s">
        <v>43</v>
      </c>
      <c r="B156" s="14">
        <v>2003</v>
      </c>
      <c r="C156" s="14">
        <v>20</v>
      </c>
      <c r="D156" s="13">
        <v>83.5</v>
      </c>
      <c r="E156" s="13">
        <v>83.5</v>
      </c>
      <c r="F156" s="14" t="s">
        <v>30</v>
      </c>
      <c r="G156" s="18">
        <v>278100</v>
      </c>
      <c r="H156" s="39" t="s">
        <v>8</v>
      </c>
      <c r="I156" s="36">
        <f>+Tabla2[[#This Row],[Área ocupada (m²)]]/$D$231</f>
        <v>5.5281794811191162E-3</v>
      </c>
      <c r="J156" s="42">
        <f>+Tabla2[[#This Row],[Incidencia
ocupada (con área común)]]*$Q$1</f>
        <v>3.3169076886714697</v>
      </c>
      <c r="K156" s="36">
        <f>+Tabla2[[#This Row],[Área ocupada (m²)]]/$D$229</f>
        <v>7.519521488270898E-3</v>
      </c>
      <c r="L156" s="42">
        <f>+Tabla2[[#This Row],[Incidencia
ocupada (sin área común)]]*$J$230</f>
        <v>1.1948052042910695</v>
      </c>
      <c r="M156" s="45">
        <f>+Tabla2[[#This Row],[Terreno 2 (sobre área Común)]]+Tabla2[[#This Row],[Terreno 1 (Con área Común)]]</f>
        <v>4.5117128929625387</v>
      </c>
      <c r="N156" s="36">
        <f>+Tabla2[[#This Row],[Terreno FINAL]]/$M$231</f>
        <v>7.5195214882708625E-3</v>
      </c>
      <c r="O156" s="45">
        <f>+Tabla2[[#This Row],[Incidencia terreno final]]*$D$230</f>
        <v>30.078085953083448</v>
      </c>
    </row>
    <row r="157" spans="1:15" ht="15" customHeight="1" x14ac:dyDescent="0.2">
      <c r="A157" s="15" t="s">
        <v>43</v>
      </c>
      <c r="B157" s="14">
        <v>2004</v>
      </c>
      <c r="C157" s="14">
        <v>20</v>
      </c>
      <c r="D157" s="13">
        <v>92</v>
      </c>
      <c r="E157" s="13">
        <v>92</v>
      </c>
      <c r="F157" s="14" t="s">
        <v>30</v>
      </c>
      <c r="G157" s="18">
        <v>306400</v>
      </c>
      <c r="H157" s="39" t="s">
        <v>8</v>
      </c>
      <c r="I157" s="36">
        <f>+Tabla2[[#This Row],[Área ocupada (m²)]]/$D$231</f>
        <v>6.0909282905743552E-3</v>
      </c>
      <c r="J157" s="42">
        <f>+Tabla2[[#This Row],[Incidencia
ocupada (con área común)]]*$Q$1</f>
        <v>3.6545569743446129</v>
      </c>
      <c r="K157" s="36">
        <f>+Tabla2[[#This Row],[Área ocupada (m²)]]/$D$229</f>
        <v>8.284981759532007E-3</v>
      </c>
      <c r="L157" s="42">
        <f>+Tabla2[[#This Row],[Incidencia
ocupada (sin área común)]]*$J$230</f>
        <v>1.3164320813745916</v>
      </c>
      <c r="M157" s="45">
        <f>+Tabla2[[#This Row],[Terreno 2 (sobre área Común)]]+Tabla2[[#This Row],[Terreno 1 (Con área Común)]]</f>
        <v>4.9709890557192047</v>
      </c>
      <c r="N157" s="36">
        <f>+Tabla2[[#This Row],[Terreno FINAL]]/$M$231</f>
        <v>8.2849817595319689E-3</v>
      </c>
      <c r="O157" s="45">
        <f>+Tabla2[[#This Row],[Incidencia terreno final]]*$D$230</f>
        <v>33.139927038127873</v>
      </c>
    </row>
    <row r="158" spans="1:15" ht="15" customHeight="1" x14ac:dyDescent="0.2">
      <c r="A158" s="15" t="s">
        <v>43</v>
      </c>
      <c r="B158" s="14">
        <v>2005</v>
      </c>
      <c r="C158" s="14">
        <v>20</v>
      </c>
      <c r="D158" s="13">
        <v>92</v>
      </c>
      <c r="E158" s="13">
        <v>92</v>
      </c>
      <c r="F158" s="14" t="s">
        <v>30</v>
      </c>
      <c r="G158" s="18">
        <v>306400</v>
      </c>
      <c r="H158" s="39" t="s">
        <v>8</v>
      </c>
      <c r="I158" s="36">
        <f>+Tabla2[[#This Row],[Área ocupada (m²)]]/$D$231</f>
        <v>6.0909282905743552E-3</v>
      </c>
      <c r="J158" s="42">
        <f>+Tabla2[[#This Row],[Incidencia
ocupada (con área común)]]*$Q$1</f>
        <v>3.6545569743446129</v>
      </c>
      <c r="K158" s="36">
        <f>+Tabla2[[#This Row],[Área ocupada (m²)]]/$D$229</f>
        <v>8.284981759532007E-3</v>
      </c>
      <c r="L158" s="42">
        <f>+Tabla2[[#This Row],[Incidencia
ocupada (sin área común)]]*$J$230</f>
        <v>1.3164320813745916</v>
      </c>
      <c r="M158" s="45">
        <f>+Tabla2[[#This Row],[Terreno 2 (sobre área Común)]]+Tabla2[[#This Row],[Terreno 1 (Con área Común)]]</f>
        <v>4.9709890557192047</v>
      </c>
      <c r="N158" s="36">
        <f>+Tabla2[[#This Row],[Terreno FINAL]]/$M$231</f>
        <v>8.2849817595319689E-3</v>
      </c>
      <c r="O158" s="45">
        <f>+Tabla2[[#This Row],[Incidencia terreno final]]*$D$230</f>
        <v>33.139927038127873</v>
      </c>
    </row>
    <row r="159" spans="1:15" ht="15" customHeight="1" x14ac:dyDescent="0.2">
      <c r="A159" s="15" t="s">
        <v>43</v>
      </c>
      <c r="B159" s="14">
        <v>2006</v>
      </c>
      <c r="C159" s="14">
        <v>20</v>
      </c>
      <c r="D159" s="13">
        <v>83.5</v>
      </c>
      <c r="E159" s="13">
        <v>83.5</v>
      </c>
      <c r="F159" s="14" t="s">
        <v>30</v>
      </c>
      <c r="G159" s="18">
        <v>281100</v>
      </c>
      <c r="H159" s="39" t="s">
        <v>8</v>
      </c>
      <c r="I159" s="36">
        <f>+Tabla2[[#This Row],[Área ocupada (m²)]]/$D$231</f>
        <v>5.5281794811191162E-3</v>
      </c>
      <c r="J159" s="42">
        <f>+Tabla2[[#This Row],[Incidencia
ocupada (con área común)]]*$Q$1</f>
        <v>3.3169076886714697</v>
      </c>
      <c r="K159" s="36">
        <f>+Tabla2[[#This Row],[Área ocupada (m²)]]/$D$229</f>
        <v>7.519521488270898E-3</v>
      </c>
      <c r="L159" s="42">
        <f>+Tabla2[[#This Row],[Incidencia
ocupada (sin área común)]]*$J$230</f>
        <v>1.1948052042910695</v>
      </c>
      <c r="M159" s="45">
        <f>+Tabla2[[#This Row],[Terreno 2 (sobre área Común)]]+Tabla2[[#This Row],[Terreno 1 (Con área Común)]]</f>
        <v>4.5117128929625387</v>
      </c>
      <c r="N159" s="36">
        <f>+Tabla2[[#This Row],[Terreno FINAL]]/$M$231</f>
        <v>7.5195214882708625E-3</v>
      </c>
      <c r="O159" s="45">
        <f>+Tabla2[[#This Row],[Incidencia terreno final]]*$D$230</f>
        <v>30.078085953083448</v>
      </c>
    </row>
    <row r="160" spans="1:15" ht="15" customHeight="1" x14ac:dyDescent="0.2">
      <c r="A160" s="15" t="s">
        <v>43</v>
      </c>
      <c r="B160" s="14">
        <v>2007</v>
      </c>
      <c r="C160" s="14">
        <v>20</v>
      </c>
      <c r="D160" s="13">
        <v>83.5</v>
      </c>
      <c r="E160" s="13">
        <v>83.5</v>
      </c>
      <c r="F160" s="14" t="s">
        <v>30</v>
      </c>
      <c r="G160" s="18">
        <v>278100</v>
      </c>
      <c r="H160" s="39" t="s">
        <v>8</v>
      </c>
      <c r="I160" s="36">
        <f>+Tabla2[[#This Row],[Área ocupada (m²)]]/$D$231</f>
        <v>5.5281794811191162E-3</v>
      </c>
      <c r="J160" s="42">
        <f>+Tabla2[[#This Row],[Incidencia
ocupada (con área común)]]*$Q$1</f>
        <v>3.3169076886714697</v>
      </c>
      <c r="K160" s="36">
        <f>+Tabla2[[#This Row],[Área ocupada (m²)]]/$D$229</f>
        <v>7.519521488270898E-3</v>
      </c>
      <c r="L160" s="42">
        <f>+Tabla2[[#This Row],[Incidencia
ocupada (sin área común)]]*$J$230</f>
        <v>1.1948052042910695</v>
      </c>
      <c r="M160" s="45">
        <f>+Tabla2[[#This Row],[Terreno 2 (sobre área Común)]]+Tabla2[[#This Row],[Terreno 1 (Con área Común)]]</f>
        <v>4.5117128929625387</v>
      </c>
      <c r="N160" s="36">
        <f>+Tabla2[[#This Row],[Terreno FINAL]]/$M$231</f>
        <v>7.5195214882708625E-3</v>
      </c>
      <c r="O160" s="45">
        <f>+Tabla2[[#This Row],[Incidencia terreno final]]*$D$230</f>
        <v>30.078085953083448</v>
      </c>
    </row>
    <row r="161" spans="1:15" ht="15" customHeight="1" x14ac:dyDescent="0.2">
      <c r="A161" s="15" t="s">
        <v>43</v>
      </c>
      <c r="B161" s="14">
        <v>2008</v>
      </c>
      <c r="C161" s="14">
        <v>20</v>
      </c>
      <c r="D161" s="13">
        <v>92</v>
      </c>
      <c r="E161" s="13">
        <v>92</v>
      </c>
      <c r="F161" s="14" t="s">
        <v>30</v>
      </c>
      <c r="G161" s="18">
        <v>309400</v>
      </c>
      <c r="H161" s="39" t="s">
        <v>8</v>
      </c>
      <c r="I161" s="36">
        <f>+Tabla2[[#This Row],[Área ocupada (m²)]]/$D$231</f>
        <v>6.0909282905743552E-3</v>
      </c>
      <c r="J161" s="42">
        <f>+Tabla2[[#This Row],[Incidencia
ocupada (con área común)]]*$Q$1</f>
        <v>3.6545569743446129</v>
      </c>
      <c r="K161" s="36">
        <f>+Tabla2[[#This Row],[Área ocupada (m²)]]/$D$229</f>
        <v>8.284981759532007E-3</v>
      </c>
      <c r="L161" s="42">
        <f>+Tabla2[[#This Row],[Incidencia
ocupada (sin área común)]]*$J$230</f>
        <v>1.3164320813745916</v>
      </c>
      <c r="M161" s="45">
        <f>+Tabla2[[#This Row],[Terreno 2 (sobre área Común)]]+Tabla2[[#This Row],[Terreno 1 (Con área Común)]]</f>
        <v>4.9709890557192047</v>
      </c>
      <c r="N161" s="36">
        <f>+Tabla2[[#This Row],[Terreno FINAL]]/$M$231</f>
        <v>8.2849817595319689E-3</v>
      </c>
      <c r="O161" s="45">
        <f>+Tabla2[[#This Row],[Incidencia terreno final]]*$D$230</f>
        <v>33.139927038127873</v>
      </c>
    </row>
    <row r="162" spans="1:15" ht="15" customHeight="1" x14ac:dyDescent="0.2">
      <c r="A162" s="15" t="s">
        <v>15</v>
      </c>
      <c r="B162" s="14">
        <v>118</v>
      </c>
      <c r="C162" s="14"/>
      <c r="D162" s="13">
        <v>12</v>
      </c>
      <c r="E162" s="13">
        <v>12</v>
      </c>
      <c r="F162" s="14" t="s">
        <v>30</v>
      </c>
      <c r="G162" s="18">
        <v>28000</v>
      </c>
      <c r="H162" s="39" t="s">
        <v>17</v>
      </c>
      <c r="I162" s="36">
        <f>+Tabla2[[#This Row],[Área ocupada (m²)]]/$D$231</f>
        <v>7.9446890746622022E-4</v>
      </c>
      <c r="J162" s="42">
        <f>+Tabla2[[#This Row],[Incidencia
ocupada (con área común)]]*$Q$1</f>
        <v>0.47668134447973215</v>
      </c>
      <c r="K162" s="36">
        <f>+Tabla2[[#This Row],[Área ocupada (m²)]]/$D$229</f>
        <v>1.0806497947215663E-3</v>
      </c>
      <c r="L162" s="42">
        <f>+Tabla2[[#This Row],[Incidencia
ocupada (sin área común)]]*$J$230</f>
        <v>0.1717085323532076</v>
      </c>
      <c r="M162" s="45">
        <f>+Tabla2[[#This Row],[Terreno 2 (sobre área Común)]]+Tabla2[[#This Row],[Terreno 1 (Con área Común)]]</f>
        <v>0.64838987683293969</v>
      </c>
      <c r="N162" s="36">
        <f>+Tabla2[[#This Row],[Terreno FINAL]]/$M$231</f>
        <v>1.0806497947215611E-3</v>
      </c>
      <c r="O162" s="45">
        <f>+Tabla2[[#This Row],[Incidencia terreno final]]*$D$230</f>
        <v>4.3225991788862439</v>
      </c>
    </row>
    <row r="163" spans="1:15" ht="15" customHeight="1" x14ac:dyDescent="0.2">
      <c r="A163" s="15" t="s">
        <v>15</v>
      </c>
      <c r="B163" s="14">
        <v>120</v>
      </c>
      <c r="C163" s="14"/>
      <c r="D163" s="13">
        <v>12</v>
      </c>
      <c r="E163" s="13">
        <v>12</v>
      </c>
      <c r="F163" s="14" t="s">
        <v>30</v>
      </c>
      <c r="G163" s="18">
        <v>28000</v>
      </c>
      <c r="H163" s="39" t="s">
        <v>17</v>
      </c>
      <c r="I163" s="36">
        <f>+Tabla2[[#This Row],[Área ocupada (m²)]]/$D$231</f>
        <v>7.9446890746622022E-4</v>
      </c>
      <c r="J163" s="42">
        <f>+Tabla2[[#This Row],[Incidencia
ocupada (con área común)]]*$Q$1</f>
        <v>0.47668134447973215</v>
      </c>
      <c r="K163" s="36">
        <f>+Tabla2[[#This Row],[Área ocupada (m²)]]/$D$229</f>
        <v>1.0806497947215663E-3</v>
      </c>
      <c r="L163" s="42">
        <f>+Tabla2[[#This Row],[Incidencia
ocupada (sin área común)]]*$J$230</f>
        <v>0.1717085323532076</v>
      </c>
      <c r="M163" s="45">
        <f>+Tabla2[[#This Row],[Terreno 2 (sobre área Común)]]+Tabla2[[#This Row],[Terreno 1 (Con área Común)]]</f>
        <v>0.64838987683293969</v>
      </c>
      <c r="N163" s="36">
        <f>+Tabla2[[#This Row],[Terreno FINAL]]/$M$231</f>
        <v>1.0806497947215611E-3</v>
      </c>
      <c r="O163" s="45">
        <f>+Tabla2[[#This Row],[Incidencia terreno final]]*$D$230</f>
        <v>4.3225991788862439</v>
      </c>
    </row>
    <row r="164" spans="1:15" ht="15" customHeight="1" x14ac:dyDescent="0.2">
      <c r="A164" s="15" t="s">
        <v>15</v>
      </c>
      <c r="B164" s="14">
        <v>125</v>
      </c>
      <c r="C164" s="14"/>
      <c r="D164" s="13">
        <v>12</v>
      </c>
      <c r="E164" s="13">
        <v>12</v>
      </c>
      <c r="F164" s="14" t="s">
        <v>30</v>
      </c>
      <c r="G164" s="18">
        <v>28000</v>
      </c>
      <c r="H164" s="39" t="s">
        <v>17</v>
      </c>
      <c r="I164" s="36">
        <f>+Tabla2[[#This Row],[Área ocupada (m²)]]/$D$231</f>
        <v>7.9446890746622022E-4</v>
      </c>
      <c r="J164" s="42">
        <f>+Tabla2[[#This Row],[Incidencia
ocupada (con área común)]]*$Q$1</f>
        <v>0.47668134447973215</v>
      </c>
      <c r="K164" s="36">
        <f>+Tabla2[[#This Row],[Área ocupada (m²)]]/$D$229</f>
        <v>1.0806497947215663E-3</v>
      </c>
      <c r="L164" s="42">
        <f>+Tabla2[[#This Row],[Incidencia
ocupada (sin área común)]]*$J$230</f>
        <v>0.1717085323532076</v>
      </c>
      <c r="M164" s="45">
        <f>+Tabla2[[#This Row],[Terreno 2 (sobre área Común)]]+Tabla2[[#This Row],[Terreno 1 (Con área Común)]]</f>
        <v>0.64838987683293969</v>
      </c>
      <c r="N164" s="36">
        <f>+Tabla2[[#This Row],[Terreno FINAL]]/$M$231</f>
        <v>1.0806497947215611E-3</v>
      </c>
      <c r="O164" s="45">
        <f>+Tabla2[[#This Row],[Incidencia terreno final]]*$D$230</f>
        <v>4.3225991788862439</v>
      </c>
    </row>
    <row r="165" spans="1:15" ht="15" customHeight="1" x14ac:dyDescent="0.2">
      <c r="A165" s="15" t="s">
        <v>15</v>
      </c>
      <c r="B165" s="14">
        <v>126</v>
      </c>
      <c r="C165" s="14"/>
      <c r="D165" s="13">
        <v>12</v>
      </c>
      <c r="E165" s="13">
        <v>12</v>
      </c>
      <c r="F165" s="14" t="s">
        <v>30</v>
      </c>
      <c r="G165" s="18">
        <v>28000</v>
      </c>
      <c r="H165" s="39" t="s">
        <v>17</v>
      </c>
      <c r="I165" s="36">
        <f>+Tabla2[[#This Row],[Área ocupada (m²)]]/$D$231</f>
        <v>7.9446890746622022E-4</v>
      </c>
      <c r="J165" s="42">
        <f>+Tabla2[[#This Row],[Incidencia
ocupada (con área común)]]*$Q$1</f>
        <v>0.47668134447973215</v>
      </c>
      <c r="K165" s="36">
        <f>+Tabla2[[#This Row],[Área ocupada (m²)]]/$D$229</f>
        <v>1.0806497947215663E-3</v>
      </c>
      <c r="L165" s="42">
        <f>+Tabla2[[#This Row],[Incidencia
ocupada (sin área común)]]*$J$230</f>
        <v>0.1717085323532076</v>
      </c>
      <c r="M165" s="45">
        <f>+Tabla2[[#This Row],[Terreno 2 (sobre área Común)]]+Tabla2[[#This Row],[Terreno 1 (Con área Común)]]</f>
        <v>0.64838987683293969</v>
      </c>
      <c r="N165" s="36">
        <f>+Tabla2[[#This Row],[Terreno FINAL]]/$M$231</f>
        <v>1.0806497947215611E-3</v>
      </c>
      <c r="O165" s="45">
        <f>+Tabla2[[#This Row],[Incidencia terreno final]]*$D$230</f>
        <v>4.3225991788862439</v>
      </c>
    </row>
    <row r="166" spans="1:15" ht="15" customHeight="1" x14ac:dyDescent="0.2">
      <c r="A166" s="15" t="s">
        <v>15</v>
      </c>
      <c r="B166" s="14">
        <v>181</v>
      </c>
      <c r="C166" s="14">
        <v>1</v>
      </c>
      <c r="D166" s="13">
        <v>12</v>
      </c>
      <c r="E166" s="13">
        <v>12</v>
      </c>
      <c r="F166" s="14" t="s">
        <v>30</v>
      </c>
      <c r="G166" s="18">
        <v>28000</v>
      </c>
      <c r="H166" s="39" t="s">
        <v>17</v>
      </c>
      <c r="I166" s="36">
        <f>+Tabla2[[#This Row],[Área ocupada (m²)]]/$D$231</f>
        <v>7.9446890746622022E-4</v>
      </c>
      <c r="J166" s="42">
        <f>+Tabla2[[#This Row],[Incidencia
ocupada (con área común)]]*$Q$1</f>
        <v>0.47668134447973215</v>
      </c>
      <c r="K166" s="36">
        <f>+Tabla2[[#This Row],[Área ocupada (m²)]]/$D$229</f>
        <v>1.0806497947215663E-3</v>
      </c>
      <c r="L166" s="42">
        <f>+Tabla2[[#This Row],[Incidencia
ocupada (sin área común)]]*$J$230</f>
        <v>0.1717085323532076</v>
      </c>
      <c r="M166" s="45">
        <f>+Tabla2[[#This Row],[Terreno 2 (sobre área Común)]]+Tabla2[[#This Row],[Terreno 1 (Con área Común)]]</f>
        <v>0.64838987683293969</v>
      </c>
      <c r="N166" s="36">
        <f>+Tabla2[[#This Row],[Terreno FINAL]]/$M$231</f>
        <v>1.0806497947215611E-3</v>
      </c>
      <c r="O166" s="45">
        <f>+Tabla2[[#This Row],[Incidencia terreno final]]*$D$230</f>
        <v>4.3225991788862439</v>
      </c>
    </row>
    <row r="167" spans="1:15" ht="15" customHeight="1" x14ac:dyDescent="0.2">
      <c r="A167" s="15" t="s">
        <v>15</v>
      </c>
      <c r="B167" s="14">
        <v>185</v>
      </c>
      <c r="C167" s="14"/>
      <c r="D167" s="13">
        <v>12</v>
      </c>
      <c r="E167" s="13">
        <v>12</v>
      </c>
      <c r="F167" s="14" t="s">
        <v>30</v>
      </c>
      <c r="G167" s="18">
        <v>28000</v>
      </c>
      <c r="H167" s="39" t="s">
        <v>17</v>
      </c>
      <c r="I167" s="36">
        <f>+Tabla2[[#This Row],[Área ocupada (m²)]]/$D$231</f>
        <v>7.9446890746622022E-4</v>
      </c>
      <c r="J167" s="42">
        <f>+Tabla2[[#This Row],[Incidencia
ocupada (con área común)]]*$Q$1</f>
        <v>0.47668134447973215</v>
      </c>
      <c r="K167" s="36">
        <f>+Tabla2[[#This Row],[Área ocupada (m²)]]/$D$229</f>
        <v>1.0806497947215663E-3</v>
      </c>
      <c r="L167" s="42">
        <f>+Tabla2[[#This Row],[Incidencia
ocupada (sin área común)]]*$J$230</f>
        <v>0.1717085323532076</v>
      </c>
      <c r="M167" s="45">
        <f>+Tabla2[[#This Row],[Terreno 2 (sobre área Común)]]+Tabla2[[#This Row],[Terreno 1 (Con área Común)]]</f>
        <v>0.64838987683293969</v>
      </c>
      <c r="N167" s="36">
        <f>+Tabla2[[#This Row],[Terreno FINAL]]/$M$231</f>
        <v>1.0806497947215611E-3</v>
      </c>
      <c r="O167" s="45">
        <f>+Tabla2[[#This Row],[Incidencia terreno final]]*$D$230</f>
        <v>4.3225991788862439</v>
      </c>
    </row>
    <row r="168" spans="1:15" ht="15" customHeight="1" x14ac:dyDescent="0.2">
      <c r="A168" s="15" t="s">
        <v>15</v>
      </c>
      <c r="B168" s="14">
        <v>245</v>
      </c>
      <c r="C168" s="14"/>
      <c r="D168" s="13">
        <v>12</v>
      </c>
      <c r="E168" s="13">
        <v>12</v>
      </c>
      <c r="F168" s="14" t="s">
        <v>30</v>
      </c>
      <c r="G168" s="18">
        <v>32000</v>
      </c>
      <c r="H168" s="39" t="s">
        <v>13</v>
      </c>
      <c r="I168" s="36">
        <f>+Tabla2[[#This Row],[Área ocupada (m²)]]/$D$231</f>
        <v>7.9446890746622022E-4</v>
      </c>
      <c r="J168" s="42">
        <f>+Tabla2[[#This Row],[Incidencia
ocupada (con área común)]]*$Q$1</f>
        <v>0.47668134447973215</v>
      </c>
      <c r="K168" s="36">
        <f>+Tabla2[[#This Row],[Área ocupada (m²)]]/$D$229</f>
        <v>1.0806497947215663E-3</v>
      </c>
      <c r="L168" s="42">
        <f>+Tabla2[[#This Row],[Incidencia
ocupada (sin área común)]]*$J$230</f>
        <v>0.1717085323532076</v>
      </c>
      <c r="M168" s="45">
        <f>+Tabla2[[#This Row],[Terreno 2 (sobre área Común)]]+Tabla2[[#This Row],[Terreno 1 (Con área Común)]]</f>
        <v>0.64838987683293969</v>
      </c>
      <c r="N168" s="36">
        <f>+Tabla2[[#This Row],[Terreno FINAL]]/$M$231</f>
        <v>1.0806497947215611E-3</v>
      </c>
      <c r="O168" s="45">
        <f>+Tabla2[[#This Row],[Incidencia terreno final]]*$D$230</f>
        <v>4.3225991788862439</v>
      </c>
    </row>
    <row r="169" spans="1:15" ht="15" customHeight="1" x14ac:dyDescent="0.2">
      <c r="A169" s="15" t="s">
        <v>15</v>
      </c>
      <c r="B169" s="14">
        <v>246</v>
      </c>
      <c r="C169" s="14"/>
      <c r="D169" s="13">
        <v>12</v>
      </c>
      <c r="E169" s="13">
        <v>12</v>
      </c>
      <c r="F169" s="14" t="s">
        <v>30</v>
      </c>
      <c r="G169" s="18">
        <v>32000</v>
      </c>
      <c r="H169" s="39" t="s">
        <v>13</v>
      </c>
      <c r="I169" s="36">
        <f>+Tabla2[[#This Row],[Área ocupada (m²)]]/$D$231</f>
        <v>7.9446890746622022E-4</v>
      </c>
      <c r="J169" s="42">
        <f>+Tabla2[[#This Row],[Incidencia
ocupada (con área común)]]*$Q$1</f>
        <v>0.47668134447973215</v>
      </c>
      <c r="K169" s="36">
        <f>+Tabla2[[#This Row],[Área ocupada (m²)]]/$D$229</f>
        <v>1.0806497947215663E-3</v>
      </c>
      <c r="L169" s="42">
        <f>+Tabla2[[#This Row],[Incidencia
ocupada (sin área común)]]*$J$230</f>
        <v>0.1717085323532076</v>
      </c>
      <c r="M169" s="45">
        <f>+Tabla2[[#This Row],[Terreno 2 (sobre área Común)]]+Tabla2[[#This Row],[Terreno 1 (Con área Común)]]</f>
        <v>0.64838987683293969</v>
      </c>
      <c r="N169" s="36">
        <f>+Tabla2[[#This Row],[Terreno FINAL]]/$M$231</f>
        <v>1.0806497947215611E-3</v>
      </c>
      <c r="O169" s="45">
        <f>+Tabla2[[#This Row],[Incidencia terreno final]]*$D$230</f>
        <v>4.3225991788862439</v>
      </c>
    </row>
    <row r="170" spans="1:15" ht="15" customHeight="1" x14ac:dyDescent="0.2">
      <c r="A170" s="15" t="s">
        <v>15</v>
      </c>
      <c r="B170" s="14">
        <v>247</v>
      </c>
      <c r="C170" s="14"/>
      <c r="D170" s="13">
        <v>12</v>
      </c>
      <c r="E170" s="13">
        <v>12</v>
      </c>
      <c r="F170" s="14" t="s">
        <v>30</v>
      </c>
      <c r="G170" s="18">
        <v>32000</v>
      </c>
      <c r="H170" s="39" t="s">
        <v>13</v>
      </c>
      <c r="I170" s="36">
        <f>+Tabla2[[#This Row],[Área ocupada (m²)]]/$D$231</f>
        <v>7.9446890746622022E-4</v>
      </c>
      <c r="J170" s="42">
        <f>+Tabla2[[#This Row],[Incidencia
ocupada (con área común)]]*$Q$1</f>
        <v>0.47668134447973215</v>
      </c>
      <c r="K170" s="36">
        <f>+Tabla2[[#This Row],[Área ocupada (m²)]]/$D$229</f>
        <v>1.0806497947215663E-3</v>
      </c>
      <c r="L170" s="42">
        <f>+Tabla2[[#This Row],[Incidencia
ocupada (sin área común)]]*$J$230</f>
        <v>0.1717085323532076</v>
      </c>
      <c r="M170" s="45">
        <f>+Tabla2[[#This Row],[Terreno 2 (sobre área Común)]]+Tabla2[[#This Row],[Terreno 1 (Con área Común)]]</f>
        <v>0.64838987683293969</v>
      </c>
      <c r="N170" s="36">
        <f>+Tabla2[[#This Row],[Terreno FINAL]]/$M$231</f>
        <v>1.0806497947215611E-3</v>
      </c>
      <c r="O170" s="45">
        <f>+Tabla2[[#This Row],[Incidencia terreno final]]*$D$230</f>
        <v>4.3225991788862439</v>
      </c>
    </row>
    <row r="171" spans="1:15" ht="15" customHeight="1" x14ac:dyDescent="0.2">
      <c r="A171" s="15" t="s">
        <v>15</v>
      </c>
      <c r="B171" s="14">
        <v>248</v>
      </c>
      <c r="C171" s="14"/>
      <c r="D171" s="13">
        <v>12</v>
      </c>
      <c r="E171" s="13">
        <v>12</v>
      </c>
      <c r="F171" s="14" t="s">
        <v>30</v>
      </c>
      <c r="G171" s="18">
        <v>32000</v>
      </c>
      <c r="H171" s="39" t="s">
        <v>13</v>
      </c>
      <c r="I171" s="36">
        <f>+Tabla2[[#This Row],[Área ocupada (m²)]]/$D$231</f>
        <v>7.9446890746622022E-4</v>
      </c>
      <c r="J171" s="42">
        <f>+Tabla2[[#This Row],[Incidencia
ocupada (con área común)]]*$Q$1</f>
        <v>0.47668134447973215</v>
      </c>
      <c r="K171" s="36">
        <f>+Tabla2[[#This Row],[Área ocupada (m²)]]/$D$229</f>
        <v>1.0806497947215663E-3</v>
      </c>
      <c r="L171" s="42">
        <f>+Tabla2[[#This Row],[Incidencia
ocupada (sin área común)]]*$J$230</f>
        <v>0.1717085323532076</v>
      </c>
      <c r="M171" s="45">
        <f>+Tabla2[[#This Row],[Terreno 2 (sobre área Común)]]+Tabla2[[#This Row],[Terreno 1 (Con área Común)]]</f>
        <v>0.64838987683293969</v>
      </c>
      <c r="N171" s="36">
        <f>+Tabla2[[#This Row],[Terreno FINAL]]/$M$231</f>
        <v>1.0806497947215611E-3</v>
      </c>
      <c r="O171" s="45">
        <f>+Tabla2[[#This Row],[Incidencia terreno final]]*$D$230</f>
        <v>4.3225991788862439</v>
      </c>
    </row>
    <row r="172" spans="1:15" ht="15" customHeight="1" x14ac:dyDescent="0.2">
      <c r="A172" s="15" t="s">
        <v>15</v>
      </c>
      <c r="B172" s="14">
        <v>399</v>
      </c>
      <c r="C172" s="14"/>
      <c r="D172" s="13">
        <v>12</v>
      </c>
      <c r="E172" s="13">
        <v>12</v>
      </c>
      <c r="F172" s="14" t="s">
        <v>30</v>
      </c>
      <c r="G172" s="18">
        <v>28000</v>
      </c>
      <c r="H172" s="39" t="s">
        <v>17</v>
      </c>
      <c r="I172" s="36">
        <f>+Tabla2[[#This Row],[Área ocupada (m²)]]/$D$231</f>
        <v>7.9446890746622022E-4</v>
      </c>
      <c r="J172" s="42">
        <f>+Tabla2[[#This Row],[Incidencia
ocupada (con área común)]]*$Q$1</f>
        <v>0.47668134447973215</v>
      </c>
      <c r="K172" s="36">
        <f>+Tabla2[[#This Row],[Área ocupada (m²)]]/$D$229</f>
        <v>1.0806497947215663E-3</v>
      </c>
      <c r="L172" s="42">
        <f>+Tabla2[[#This Row],[Incidencia
ocupada (sin área común)]]*$J$230</f>
        <v>0.1717085323532076</v>
      </c>
      <c r="M172" s="45">
        <f>+Tabla2[[#This Row],[Terreno 2 (sobre área Común)]]+Tabla2[[#This Row],[Terreno 1 (Con área Común)]]</f>
        <v>0.64838987683293969</v>
      </c>
      <c r="N172" s="36">
        <f>+Tabla2[[#This Row],[Terreno FINAL]]/$M$231</f>
        <v>1.0806497947215611E-3</v>
      </c>
      <c r="O172" s="45">
        <f>+Tabla2[[#This Row],[Incidencia terreno final]]*$D$230</f>
        <v>4.3225991788862439</v>
      </c>
    </row>
    <row r="173" spans="1:15" ht="15" customHeight="1" x14ac:dyDescent="0.2">
      <c r="A173" s="15" t="s">
        <v>15</v>
      </c>
      <c r="B173" s="14">
        <v>573</v>
      </c>
      <c r="C173" s="14"/>
      <c r="D173" s="13">
        <v>12</v>
      </c>
      <c r="E173" s="13">
        <v>12</v>
      </c>
      <c r="F173" s="14" t="s">
        <v>30</v>
      </c>
      <c r="G173" s="18">
        <v>30000</v>
      </c>
      <c r="H173" s="39" t="s">
        <v>16</v>
      </c>
      <c r="I173" s="36">
        <f>+Tabla2[[#This Row],[Área ocupada (m²)]]/$D$231</f>
        <v>7.9446890746622022E-4</v>
      </c>
      <c r="J173" s="42">
        <f>+Tabla2[[#This Row],[Incidencia
ocupada (con área común)]]*$Q$1</f>
        <v>0.47668134447973215</v>
      </c>
      <c r="K173" s="36">
        <f>+Tabla2[[#This Row],[Área ocupada (m²)]]/$D$229</f>
        <v>1.0806497947215663E-3</v>
      </c>
      <c r="L173" s="42">
        <f>+Tabla2[[#This Row],[Incidencia
ocupada (sin área común)]]*$J$230</f>
        <v>0.1717085323532076</v>
      </c>
      <c r="M173" s="45">
        <f>+Tabla2[[#This Row],[Terreno 2 (sobre área Común)]]+Tabla2[[#This Row],[Terreno 1 (Con área Común)]]</f>
        <v>0.64838987683293969</v>
      </c>
      <c r="N173" s="36">
        <f>+Tabla2[[#This Row],[Terreno FINAL]]/$M$231</f>
        <v>1.0806497947215611E-3</v>
      </c>
      <c r="O173" s="45">
        <f>+Tabla2[[#This Row],[Incidencia terreno final]]*$D$230</f>
        <v>4.3225991788862439</v>
      </c>
    </row>
    <row r="174" spans="1:15" ht="15" customHeight="1" x14ac:dyDescent="0.2">
      <c r="A174" s="15" t="s">
        <v>15</v>
      </c>
      <c r="B174" s="14">
        <v>574</v>
      </c>
      <c r="C174" s="14"/>
      <c r="D174" s="13">
        <v>12</v>
      </c>
      <c r="E174" s="13">
        <v>12</v>
      </c>
      <c r="F174" s="14" t="s">
        <v>30</v>
      </c>
      <c r="G174" s="18">
        <v>30000</v>
      </c>
      <c r="H174" s="39" t="s">
        <v>16</v>
      </c>
      <c r="I174" s="36">
        <f>+Tabla2[[#This Row],[Área ocupada (m²)]]/$D$231</f>
        <v>7.9446890746622022E-4</v>
      </c>
      <c r="J174" s="42">
        <f>+Tabla2[[#This Row],[Incidencia
ocupada (con área común)]]*$Q$1</f>
        <v>0.47668134447973215</v>
      </c>
      <c r="K174" s="36">
        <f>+Tabla2[[#This Row],[Área ocupada (m²)]]/$D$229</f>
        <v>1.0806497947215663E-3</v>
      </c>
      <c r="L174" s="42">
        <f>+Tabla2[[#This Row],[Incidencia
ocupada (sin área común)]]*$J$230</f>
        <v>0.1717085323532076</v>
      </c>
      <c r="M174" s="45">
        <f>+Tabla2[[#This Row],[Terreno 2 (sobre área Común)]]+Tabla2[[#This Row],[Terreno 1 (Con área Común)]]</f>
        <v>0.64838987683293969</v>
      </c>
      <c r="N174" s="36">
        <f>+Tabla2[[#This Row],[Terreno FINAL]]/$M$231</f>
        <v>1.0806497947215611E-3</v>
      </c>
      <c r="O174" s="45">
        <f>+Tabla2[[#This Row],[Incidencia terreno final]]*$D$230</f>
        <v>4.3225991788862439</v>
      </c>
    </row>
    <row r="175" spans="1:15" ht="15" customHeight="1" x14ac:dyDescent="0.2">
      <c r="A175" s="15" t="s">
        <v>15</v>
      </c>
      <c r="B175" s="14">
        <v>641</v>
      </c>
      <c r="C175" s="14"/>
      <c r="D175" s="13">
        <v>12</v>
      </c>
      <c r="E175" s="13">
        <v>12</v>
      </c>
      <c r="F175" s="14" t="s">
        <v>30</v>
      </c>
      <c r="G175" s="18">
        <v>30000</v>
      </c>
      <c r="H175" s="39" t="s">
        <v>16</v>
      </c>
      <c r="I175" s="36">
        <f>+Tabla2[[#This Row],[Área ocupada (m²)]]/$D$231</f>
        <v>7.9446890746622022E-4</v>
      </c>
      <c r="J175" s="42">
        <f>+Tabla2[[#This Row],[Incidencia
ocupada (con área común)]]*$Q$1</f>
        <v>0.47668134447973215</v>
      </c>
      <c r="K175" s="36">
        <f>+Tabla2[[#This Row],[Área ocupada (m²)]]/$D$229</f>
        <v>1.0806497947215663E-3</v>
      </c>
      <c r="L175" s="42">
        <f>+Tabla2[[#This Row],[Incidencia
ocupada (sin área común)]]*$J$230</f>
        <v>0.1717085323532076</v>
      </c>
      <c r="M175" s="45">
        <f>+Tabla2[[#This Row],[Terreno 2 (sobre área Común)]]+Tabla2[[#This Row],[Terreno 1 (Con área Común)]]</f>
        <v>0.64838987683293969</v>
      </c>
      <c r="N175" s="36">
        <f>+Tabla2[[#This Row],[Terreno FINAL]]/$M$231</f>
        <v>1.0806497947215611E-3</v>
      </c>
      <c r="O175" s="45">
        <f>+Tabla2[[#This Row],[Incidencia terreno final]]*$D$230</f>
        <v>4.3225991788862439</v>
      </c>
    </row>
    <row r="176" spans="1:15" ht="15" customHeight="1" x14ac:dyDescent="0.2">
      <c r="A176" s="15" t="s">
        <v>15</v>
      </c>
      <c r="B176" s="14">
        <v>642</v>
      </c>
      <c r="C176" s="14"/>
      <c r="D176" s="13">
        <v>12</v>
      </c>
      <c r="E176" s="13">
        <v>12</v>
      </c>
      <c r="F176" s="14" t="s">
        <v>30</v>
      </c>
      <c r="G176" s="18">
        <v>30000</v>
      </c>
      <c r="H176" s="39" t="s">
        <v>16</v>
      </c>
      <c r="I176" s="36">
        <f>+Tabla2[[#This Row],[Área ocupada (m²)]]/$D$231</f>
        <v>7.9446890746622022E-4</v>
      </c>
      <c r="J176" s="42">
        <f>+Tabla2[[#This Row],[Incidencia
ocupada (con área común)]]*$Q$1</f>
        <v>0.47668134447973215</v>
      </c>
      <c r="K176" s="36">
        <f>+Tabla2[[#This Row],[Área ocupada (m²)]]/$D$229</f>
        <v>1.0806497947215663E-3</v>
      </c>
      <c r="L176" s="42">
        <f>+Tabla2[[#This Row],[Incidencia
ocupada (sin área común)]]*$J$230</f>
        <v>0.1717085323532076</v>
      </c>
      <c r="M176" s="45">
        <f>+Tabla2[[#This Row],[Terreno 2 (sobre área Común)]]+Tabla2[[#This Row],[Terreno 1 (Con área Común)]]</f>
        <v>0.64838987683293969</v>
      </c>
      <c r="N176" s="36">
        <f>+Tabla2[[#This Row],[Terreno FINAL]]/$M$231</f>
        <v>1.0806497947215611E-3</v>
      </c>
      <c r="O176" s="45">
        <f>+Tabla2[[#This Row],[Incidencia terreno final]]*$D$230</f>
        <v>4.3225991788862439</v>
      </c>
    </row>
    <row r="177" spans="1:15" ht="15" customHeight="1" x14ac:dyDescent="0.2">
      <c r="A177" s="15" t="s">
        <v>15</v>
      </c>
      <c r="B177" s="14">
        <v>643</v>
      </c>
      <c r="C177" s="14"/>
      <c r="D177" s="13">
        <v>12</v>
      </c>
      <c r="E177" s="13">
        <v>12</v>
      </c>
      <c r="F177" s="14" t="s">
        <v>30</v>
      </c>
      <c r="G177" s="18">
        <v>30000</v>
      </c>
      <c r="H177" s="39" t="s">
        <v>16</v>
      </c>
      <c r="I177" s="36">
        <f>+Tabla2[[#This Row],[Área ocupada (m²)]]/$D$231</f>
        <v>7.9446890746622022E-4</v>
      </c>
      <c r="J177" s="42">
        <f>+Tabla2[[#This Row],[Incidencia
ocupada (con área común)]]*$Q$1</f>
        <v>0.47668134447973215</v>
      </c>
      <c r="K177" s="36">
        <f>+Tabla2[[#This Row],[Área ocupada (m²)]]/$D$229</f>
        <v>1.0806497947215663E-3</v>
      </c>
      <c r="L177" s="42">
        <f>+Tabla2[[#This Row],[Incidencia
ocupada (sin área común)]]*$J$230</f>
        <v>0.1717085323532076</v>
      </c>
      <c r="M177" s="45">
        <f>+Tabla2[[#This Row],[Terreno 2 (sobre área Común)]]+Tabla2[[#This Row],[Terreno 1 (Con área Común)]]</f>
        <v>0.64838987683293969</v>
      </c>
      <c r="N177" s="36">
        <f>+Tabla2[[#This Row],[Terreno FINAL]]/$M$231</f>
        <v>1.0806497947215611E-3</v>
      </c>
      <c r="O177" s="45">
        <f>+Tabla2[[#This Row],[Incidencia terreno final]]*$D$230</f>
        <v>4.3225991788862439</v>
      </c>
    </row>
    <row r="178" spans="1:15" ht="15" customHeight="1" x14ac:dyDescent="0.2">
      <c r="A178" s="15" t="s">
        <v>15</v>
      </c>
      <c r="B178" s="14">
        <v>644</v>
      </c>
      <c r="C178" s="14"/>
      <c r="D178" s="13">
        <v>12</v>
      </c>
      <c r="E178" s="13">
        <v>12</v>
      </c>
      <c r="F178" s="14" t="s">
        <v>30</v>
      </c>
      <c r="G178" s="18">
        <v>30000</v>
      </c>
      <c r="H178" s="39" t="s">
        <v>16</v>
      </c>
      <c r="I178" s="36">
        <f>+Tabla2[[#This Row],[Área ocupada (m²)]]/$D$231</f>
        <v>7.9446890746622022E-4</v>
      </c>
      <c r="J178" s="42">
        <f>+Tabla2[[#This Row],[Incidencia
ocupada (con área común)]]*$Q$1</f>
        <v>0.47668134447973215</v>
      </c>
      <c r="K178" s="36">
        <f>+Tabla2[[#This Row],[Área ocupada (m²)]]/$D$229</f>
        <v>1.0806497947215663E-3</v>
      </c>
      <c r="L178" s="42">
        <f>+Tabla2[[#This Row],[Incidencia
ocupada (sin área común)]]*$J$230</f>
        <v>0.1717085323532076</v>
      </c>
      <c r="M178" s="45">
        <f>+Tabla2[[#This Row],[Terreno 2 (sobre área Común)]]+Tabla2[[#This Row],[Terreno 1 (Con área Común)]]</f>
        <v>0.64838987683293969</v>
      </c>
      <c r="N178" s="36">
        <f>+Tabla2[[#This Row],[Terreno FINAL]]/$M$231</f>
        <v>1.0806497947215611E-3</v>
      </c>
      <c r="O178" s="45">
        <f>+Tabla2[[#This Row],[Incidencia terreno final]]*$D$230</f>
        <v>4.3225991788862439</v>
      </c>
    </row>
    <row r="179" spans="1:15" ht="15" customHeight="1" x14ac:dyDescent="0.2">
      <c r="A179" s="15" t="s">
        <v>15</v>
      </c>
      <c r="B179" s="14">
        <v>646</v>
      </c>
      <c r="C179" s="14"/>
      <c r="D179" s="13">
        <v>12</v>
      </c>
      <c r="E179" s="13">
        <v>12</v>
      </c>
      <c r="F179" s="14" t="s">
        <v>30</v>
      </c>
      <c r="G179" s="18">
        <v>30000</v>
      </c>
      <c r="H179" s="39" t="s">
        <v>16</v>
      </c>
      <c r="I179" s="36">
        <f>+Tabla2[[#This Row],[Área ocupada (m²)]]/$D$231</f>
        <v>7.9446890746622022E-4</v>
      </c>
      <c r="J179" s="42">
        <f>+Tabla2[[#This Row],[Incidencia
ocupada (con área común)]]*$Q$1</f>
        <v>0.47668134447973215</v>
      </c>
      <c r="K179" s="36">
        <f>+Tabla2[[#This Row],[Área ocupada (m²)]]/$D$229</f>
        <v>1.0806497947215663E-3</v>
      </c>
      <c r="L179" s="42">
        <f>+Tabla2[[#This Row],[Incidencia
ocupada (sin área común)]]*$J$230</f>
        <v>0.1717085323532076</v>
      </c>
      <c r="M179" s="45">
        <f>+Tabla2[[#This Row],[Terreno 2 (sobre área Común)]]+Tabla2[[#This Row],[Terreno 1 (Con área Común)]]</f>
        <v>0.64838987683293969</v>
      </c>
      <c r="N179" s="36">
        <f>+Tabla2[[#This Row],[Terreno FINAL]]/$M$231</f>
        <v>1.0806497947215611E-3</v>
      </c>
      <c r="O179" s="45">
        <f>+Tabla2[[#This Row],[Incidencia terreno final]]*$D$230</f>
        <v>4.3225991788862439</v>
      </c>
    </row>
    <row r="180" spans="1:15" ht="15" customHeight="1" x14ac:dyDescent="0.2">
      <c r="A180" s="15" t="s">
        <v>15</v>
      </c>
      <c r="B180" s="14">
        <v>648</v>
      </c>
      <c r="C180" s="14"/>
      <c r="D180" s="13">
        <v>12</v>
      </c>
      <c r="E180" s="13">
        <v>12</v>
      </c>
      <c r="F180" s="14" t="s">
        <v>30</v>
      </c>
      <c r="G180" s="18">
        <v>30000</v>
      </c>
      <c r="H180" s="39" t="s">
        <v>16</v>
      </c>
      <c r="I180" s="36">
        <f>+Tabla2[[#This Row],[Área ocupada (m²)]]/$D$231</f>
        <v>7.9446890746622022E-4</v>
      </c>
      <c r="J180" s="42">
        <f>+Tabla2[[#This Row],[Incidencia
ocupada (con área común)]]*$Q$1</f>
        <v>0.47668134447973215</v>
      </c>
      <c r="K180" s="36">
        <f>+Tabla2[[#This Row],[Área ocupada (m²)]]/$D$229</f>
        <v>1.0806497947215663E-3</v>
      </c>
      <c r="L180" s="42">
        <f>+Tabla2[[#This Row],[Incidencia
ocupada (sin área común)]]*$J$230</f>
        <v>0.1717085323532076</v>
      </c>
      <c r="M180" s="45">
        <f>+Tabla2[[#This Row],[Terreno 2 (sobre área Común)]]+Tabla2[[#This Row],[Terreno 1 (Con área Común)]]</f>
        <v>0.64838987683293969</v>
      </c>
      <c r="N180" s="36">
        <f>+Tabla2[[#This Row],[Terreno FINAL]]/$M$231</f>
        <v>1.0806497947215611E-3</v>
      </c>
      <c r="O180" s="45">
        <f>+Tabla2[[#This Row],[Incidencia terreno final]]*$D$230</f>
        <v>4.3225991788862439</v>
      </c>
    </row>
    <row r="181" spans="1:15" ht="15" customHeight="1" x14ac:dyDescent="0.2">
      <c r="A181" s="15" t="s">
        <v>15</v>
      </c>
      <c r="B181" s="14">
        <v>649</v>
      </c>
      <c r="C181" s="14"/>
      <c r="D181" s="13">
        <v>12</v>
      </c>
      <c r="E181" s="13">
        <v>12</v>
      </c>
      <c r="F181" s="14" t="s">
        <v>30</v>
      </c>
      <c r="G181" s="18">
        <v>30000</v>
      </c>
      <c r="H181" s="39" t="s">
        <v>16</v>
      </c>
      <c r="I181" s="36">
        <f>+Tabla2[[#This Row],[Área ocupada (m²)]]/$D$231</f>
        <v>7.9446890746622022E-4</v>
      </c>
      <c r="J181" s="42">
        <f>+Tabla2[[#This Row],[Incidencia
ocupada (con área común)]]*$Q$1</f>
        <v>0.47668134447973215</v>
      </c>
      <c r="K181" s="36">
        <f>+Tabla2[[#This Row],[Área ocupada (m²)]]/$D$229</f>
        <v>1.0806497947215663E-3</v>
      </c>
      <c r="L181" s="42">
        <f>+Tabla2[[#This Row],[Incidencia
ocupada (sin área común)]]*$J$230</f>
        <v>0.1717085323532076</v>
      </c>
      <c r="M181" s="45">
        <f>+Tabla2[[#This Row],[Terreno 2 (sobre área Común)]]+Tabla2[[#This Row],[Terreno 1 (Con área Común)]]</f>
        <v>0.64838987683293969</v>
      </c>
      <c r="N181" s="36">
        <f>+Tabla2[[#This Row],[Terreno FINAL]]/$M$231</f>
        <v>1.0806497947215611E-3</v>
      </c>
      <c r="O181" s="45">
        <f>+Tabla2[[#This Row],[Incidencia terreno final]]*$D$230</f>
        <v>4.3225991788862439</v>
      </c>
    </row>
    <row r="182" spans="1:15" ht="15" customHeight="1" x14ac:dyDescent="0.2">
      <c r="A182" s="15" t="s">
        <v>15</v>
      </c>
      <c r="B182" s="14">
        <v>866</v>
      </c>
      <c r="C182" s="14"/>
      <c r="D182" s="13">
        <v>12</v>
      </c>
      <c r="E182" s="13">
        <v>12</v>
      </c>
      <c r="F182" s="14" t="s">
        <v>30</v>
      </c>
      <c r="G182" s="18">
        <v>28000</v>
      </c>
      <c r="H182" s="39" t="s">
        <v>17</v>
      </c>
      <c r="I182" s="36">
        <f>+Tabla2[[#This Row],[Área ocupada (m²)]]/$D$231</f>
        <v>7.9446890746622022E-4</v>
      </c>
      <c r="J182" s="42">
        <f>+Tabla2[[#This Row],[Incidencia
ocupada (con área común)]]*$Q$1</f>
        <v>0.47668134447973215</v>
      </c>
      <c r="K182" s="36">
        <f>+Tabla2[[#This Row],[Área ocupada (m²)]]/$D$229</f>
        <v>1.0806497947215663E-3</v>
      </c>
      <c r="L182" s="42">
        <f>+Tabla2[[#This Row],[Incidencia
ocupada (sin área común)]]*$J$230</f>
        <v>0.1717085323532076</v>
      </c>
      <c r="M182" s="45">
        <f>+Tabla2[[#This Row],[Terreno 2 (sobre área Común)]]+Tabla2[[#This Row],[Terreno 1 (Con área Común)]]</f>
        <v>0.64838987683293969</v>
      </c>
      <c r="N182" s="36">
        <f>+Tabla2[[#This Row],[Terreno FINAL]]/$M$231</f>
        <v>1.0806497947215611E-3</v>
      </c>
      <c r="O182" s="45">
        <f>+Tabla2[[#This Row],[Incidencia terreno final]]*$D$230</f>
        <v>4.3225991788862439</v>
      </c>
    </row>
    <row r="183" spans="1:15" ht="15" customHeight="1" x14ac:dyDescent="0.2">
      <c r="A183" s="15" t="s">
        <v>15</v>
      </c>
      <c r="B183" s="14">
        <v>869</v>
      </c>
      <c r="C183" s="14"/>
      <c r="D183" s="13">
        <v>12</v>
      </c>
      <c r="E183" s="13">
        <v>12</v>
      </c>
      <c r="F183" s="14" t="s">
        <v>30</v>
      </c>
      <c r="G183" s="18">
        <v>28000</v>
      </c>
      <c r="H183" s="39" t="s">
        <v>17</v>
      </c>
      <c r="I183" s="36">
        <f>+Tabla2[[#This Row],[Área ocupada (m²)]]/$D$231</f>
        <v>7.9446890746622022E-4</v>
      </c>
      <c r="J183" s="42">
        <f>+Tabla2[[#This Row],[Incidencia
ocupada (con área común)]]*$Q$1</f>
        <v>0.47668134447973215</v>
      </c>
      <c r="K183" s="36">
        <f>+Tabla2[[#This Row],[Área ocupada (m²)]]/$D$229</f>
        <v>1.0806497947215663E-3</v>
      </c>
      <c r="L183" s="42">
        <f>+Tabla2[[#This Row],[Incidencia
ocupada (sin área común)]]*$J$230</f>
        <v>0.1717085323532076</v>
      </c>
      <c r="M183" s="45">
        <f>+Tabla2[[#This Row],[Terreno 2 (sobre área Común)]]+Tabla2[[#This Row],[Terreno 1 (Con área Común)]]</f>
        <v>0.64838987683293969</v>
      </c>
      <c r="N183" s="36">
        <f>+Tabla2[[#This Row],[Terreno FINAL]]/$M$231</f>
        <v>1.0806497947215611E-3</v>
      </c>
      <c r="O183" s="45">
        <f>+Tabla2[[#This Row],[Incidencia terreno final]]*$D$230</f>
        <v>4.3225991788862439</v>
      </c>
    </row>
    <row r="184" spans="1:15" ht="15" customHeight="1" x14ac:dyDescent="0.2">
      <c r="A184" s="15" t="s">
        <v>15</v>
      </c>
      <c r="B184" s="14">
        <v>874</v>
      </c>
      <c r="C184" s="14"/>
      <c r="D184" s="13">
        <v>12</v>
      </c>
      <c r="E184" s="13">
        <v>12</v>
      </c>
      <c r="F184" s="14" t="s">
        <v>30</v>
      </c>
      <c r="G184" s="18">
        <v>28000</v>
      </c>
      <c r="H184" s="39" t="s">
        <v>17</v>
      </c>
      <c r="I184" s="36">
        <f>+Tabla2[[#This Row],[Área ocupada (m²)]]/$D$231</f>
        <v>7.9446890746622022E-4</v>
      </c>
      <c r="J184" s="42">
        <f>+Tabla2[[#This Row],[Incidencia
ocupada (con área común)]]*$Q$1</f>
        <v>0.47668134447973215</v>
      </c>
      <c r="K184" s="36">
        <f>+Tabla2[[#This Row],[Área ocupada (m²)]]/$D$229</f>
        <v>1.0806497947215663E-3</v>
      </c>
      <c r="L184" s="42">
        <f>+Tabla2[[#This Row],[Incidencia
ocupada (sin área común)]]*$J$230</f>
        <v>0.1717085323532076</v>
      </c>
      <c r="M184" s="45">
        <f>+Tabla2[[#This Row],[Terreno 2 (sobre área Común)]]+Tabla2[[#This Row],[Terreno 1 (Con área Común)]]</f>
        <v>0.64838987683293969</v>
      </c>
      <c r="N184" s="36">
        <f>+Tabla2[[#This Row],[Terreno FINAL]]/$M$231</f>
        <v>1.0806497947215611E-3</v>
      </c>
      <c r="O184" s="45">
        <f>+Tabla2[[#This Row],[Incidencia terreno final]]*$D$230</f>
        <v>4.3225991788862439</v>
      </c>
    </row>
    <row r="185" spans="1:15" ht="15" customHeight="1" x14ac:dyDescent="0.2">
      <c r="A185" s="15" t="s">
        <v>15</v>
      </c>
      <c r="B185" s="14">
        <v>1047</v>
      </c>
      <c r="C185" s="14"/>
      <c r="D185" s="13">
        <v>12</v>
      </c>
      <c r="E185" s="13">
        <v>12</v>
      </c>
      <c r="F185" s="14" t="s">
        <v>30</v>
      </c>
      <c r="G185" s="18">
        <v>28000</v>
      </c>
      <c r="H185" s="39" t="s">
        <v>17</v>
      </c>
      <c r="I185" s="36">
        <f>+Tabla2[[#This Row],[Área ocupada (m²)]]/$D$231</f>
        <v>7.9446890746622022E-4</v>
      </c>
      <c r="J185" s="42">
        <f>+Tabla2[[#This Row],[Incidencia
ocupada (con área común)]]*$Q$1</f>
        <v>0.47668134447973215</v>
      </c>
      <c r="K185" s="36">
        <f>+Tabla2[[#This Row],[Área ocupada (m²)]]/$D$229</f>
        <v>1.0806497947215663E-3</v>
      </c>
      <c r="L185" s="42">
        <f>+Tabla2[[#This Row],[Incidencia
ocupada (sin área común)]]*$J$230</f>
        <v>0.1717085323532076</v>
      </c>
      <c r="M185" s="45">
        <f>+Tabla2[[#This Row],[Terreno 2 (sobre área Común)]]+Tabla2[[#This Row],[Terreno 1 (Con área Común)]]</f>
        <v>0.64838987683293969</v>
      </c>
      <c r="N185" s="36">
        <f>+Tabla2[[#This Row],[Terreno FINAL]]/$M$231</f>
        <v>1.0806497947215611E-3</v>
      </c>
      <c r="O185" s="45">
        <f>+Tabla2[[#This Row],[Incidencia terreno final]]*$D$230</f>
        <v>4.3225991788862439</v>
      </c>
    </row>
    <row r="186" spans="1:15" ht="15" customHeight="1" x14ac:dyDescent="0.2">
      <c r="A186" s="15" t="s">
        <v>15</v>
      </c>
      <c r="B186" s="14">
        <v>1049</v>
      </c>
      <c r="C186" s="14"/>
      <c r="D186" s="13">
        <v>12</v>
      </c>
      <c r="E186" s="13">
        <v>12</v>
      </c>
      <c r="F186" s="14" t="s">
        <v>30</v>
      </c>
      <c r="G186" s="18">
        <v>28000</v>
      </c>
      <c r="H186" s="39" t="s">
        <v>17</v>
      </c>
      <c r="I186" s="36">
        <f>+Tabla2[[#This Row],[Área ocupada (m²)]]/$D$231</f>
        <v>7.9446890746622022E-4</v>
      </c>
      <c r="J186" s="42">
        <f>+Tabla2[[#This Row],[Incidencia
ocupada (con área común)]]*$Q$1</f>
        <v>0.47668134447973215</v>
      </c>
      <c r="K186" s="36">
        <f>+Tabla2[[#This Row],[Área ocupada (m²)]]/$D$229</f>
        <v>1.0806497947215663E-3</v>
      </c>
      <c r="L186" s="42">
        <f>+Tabla2[[#This Row],[Incidencia
ocupada (sin área común)]]*$J$230</f>
        <v>0.1717085323532076</v>
      </c>
      <c r="M186" s="45">
        <f>+Tabla2[[#This Row],[Terreno 2 (sobre área Común)]]+Tabla2[[#This Row],[Terreno 1 (Con área Común)]]</f>
        <v>0.64838987683293969</v>
      </c>
      <c r="N186" s="36">
        <f>+Tabla2[[#This Row],[Terreno FINAL]]/$M$231</f>
        <v>1.0806497947215611E-3</v>
      </c>
      <c r="O186" s="45">
        <f>+Tabla2[[#This Row],[Incidencia terreno final]]*$D$230</f>
        <v>4.3225991788862439</v>
      </c>
    </row>
    <row r="187" spans="1:15" ht="15" customHeight="1" x14ac:dyDescent="0.2">
      <c r="A187" s="15" t="s">
        <v>15</v>
      </c>
      <c r="B187" s="14">
        <v>1050</v>
      </c>
      <c r="C187" s="14"/>
      <c r="D187" s="13">
        <v>12</v>
      </c>
      <c r="E187" s="13">
        <v>12</v>
      </c>
      <c r="F187" s="14" t="s">
        <v>30</v>
      </c>
      <c r="G187" s="18">
        <v>28000</v>
      </c>
      <c r="H187" s="39" t="s">
        <v>17</v>
      </c>
      <c r="I187" s="36">
        <f>+Tabla2[[#This Row],[Área ocupada (m²)]]/$D$231</f>
        <v>7.9446890746622022E-4</v>
      </c>
      <c r="J187" s="42">
        <f>+Tabla2[[#This Row],[Incidencia
ocupada (con área común)]]*$Q$1</f>
        <v>0.47668134447973215</v>
      </c>
      <c r="K187" s="36">
        <f>+Tabla2[[#This Row],[Área ocupada (m²)]]/$D$229</f>
        <v>1.0806497947215663E-3</v>
      </c>
      <c r="L187" s="42">
        <f>+Tabla2[[#This Row],[Incidencia
ocupada (sin área común)]]*$J$230</f>
        <v>0.1717085323532076</v>
      </c>
      <c r="M187" s="45">
        <f>+Tabla2[[#This Row],[Terreno 2 (sobre área Común)]]+Tabla2[[#This Row],[Terreno 1 (Con área Común)]]</f>
        <v>0.64838987683293969</v>
      </c>
      <c r="N187" s="36">
        <f>+Tabla2[[#This Row],[Terreno FINAL]]/$M$231</f>
        <v>1.0806497947215611E-3</v>
      </c>
      <c r="O187" s="45">
        <f>+Tabla2[[#This Row],[Incidencia terreno final]]*$D$230</f>
        <v>4.3225991788862439</v>
      </c>
    </row>
    <row r="188" spans="1:15" ht="15" customHeight="1" x14ac:dyDescent="0.2">
      <c r="A188" s="15" t="s">
        <v>15</v>
      </c>
      <c r="B188" s="14">
        <v>1051</v>
      </c>
      <c r="C188" s="14"/>
      <c r="D188" s="13">
        <v>12</v>
      </c>
      <c r="E188" s="13">
        <v>12</v>
      </c>
      <c r="F188" s="14" t="s">
        <v>30</v>
      </c>
      <c r="G188" s="18">
        <v>28000</v>
      </c>
      <c r="H188" s="39" t="s">
        <v>17</v>
      </c>
      <c r="I188" s="36">
        <f>+Tabla2[[#This Row],[Área ocupada (m²)]]/$D$231</f>
        <v>7.9446890746622022E-4</v>
      </c>
      <c r="J188" s="42">
        <f>+Tabla2[[#This Row],[Incidencia
ocupada (con área común)]]*$Q$1</f>
        <v>0.47668134447973215</v>
      </c>
      <c r="K188" s="36">
        <f>+Tabla2[[#This Row],[Área ocupada (m²)]]/$D$229</f>
        <v>1.0806497947215663E-3</v>
      </c>
      <c r="L188" s="42">
        <f>+Tabla2[[#This Row],[Incidencia
ocupada (sin área común)]]*$J$230</f>
        <v>0.1717085323532076</v>
      </c>
      <c r="M188" s="45">
        <f>+Tabla2[[#This Row],[Terreno 2 (sobre área Común)]]+Tabla2[[#This Row],[Terreno 1 (Con área Común)]]</f>
        <v>0.64838987683293969</v>
      </c>
      <c r="N188" s="36">
        <f>+Tabla2[[#This Row],[Terreno FINAL]]/$M$231</f>
        <v>1.0806497947215611E-3</v>
      </c>
      <c r="O188" s="45">
        <f>+Tabla2[[#This Row],[Incidencia terreno final]]*$D$230</f>
        <v>4.3225991788862439</v>
      </c>
    </row>
    <row r="189" spans="1:15" ht="15" customHeight="1" x14ac:dyDescent="0.2">
      <c r="A189" s="15" t="s">
        <v>15</v>
      </c>
      <c r="B189" s="14">
        <v>1053</v>
      </c>
      <c r="C189" s="14"/>
      <c r="D189" s="13">
        <v>12</v>
      </c>
      <c r="E189" s="13">
        <v>12</v>
      </c>
      <c r="F189" s="14" t="s">
        <v>30</v>
      </c>
      <c r="G189" s="18">
        <v>28000</v>
      </c>
      <c r="H189" s="39" t="s">
        <v>17</v>
      </c>
      <c r="I189" s="36">
        <f>+Tabla2[[#This Row],[Área ocupada (m²)]]/$D$231</f>
        <v>7.9446890746622022E-4</v>
      </c>
      <c r="J189" s="42">
        <f>+Tabla2[[#This Row],[Incidencia
ocupada (con área común)]]*$Q$1</f>
        <v>0.47668134447973215</v>
      </c>
      <c r="K189" s="36">
        <f>+Tabla2[[#This Row],[Área ocupada (m²)]]/$D$229</f>
        <v>1.0806497947215663E-3</v>
      </c>
      <c r="L189" s="42">
        <f>+Tabla2[[#This Row],[Incidencia
ocupada (sin área común)]]*$J$230</f>
        <v>0.1717085323532076</v>
      </c>
      <c r="M189" s="45">
        <f>+Tabla2[[#This Row],[Terreno 2 (sobre área Común)]]+Tabla2[[#This Row],[Terreno 1 (Con área Común)]]</f>
        <v>0.64838987683293969</v>
      </c>
      <c r="N189" s="36">
        <f>+Tabla2[[#This Row],[Terreno FINAL]]/$M$231</f>
        <v>1.0806497947215611E-3</v>
      </c>
      <c r="O189" s="45">
        <f>+Tabla2[[#This Row],[Incidencia terreno final]]*$D$230</f>
        <v>4.3225991788862439</v>
      </c>
    </row>
    <row r="190" spans="1:15" ht="15" customHeight="1" x14ac:dyDescent="0.2">
      <c r="A190" s="15" t="s">
        <v>15</v>
      </c>
      <c r="B190" s="14">
        <v>1054</v>
      </c>
      <c r="C190" s="14"/>
      <c r="D190" s="13">
        <v>12</v>
      </c>
      <c r="E190" s="13">
        <v>12</v>
      </c>
      <c r="F190" s="14" t="s">
        <v>30</v>
      </c>
      <c r="G190" s="18">
        <v>28000</v>
      </c>
      <c r="H190" s="39" t="s">
        <v>17</v>
      </c>
      <c r="I190" s="36">
        <f>+Tabla2[[#This Row],[Área ocupada (m²)]]/$D$231</f>
        <v>7.9446890746622022E-4</v>
      </c>
      <c r="J190" s="42">
        <f>+Tabla2[[#This Row],[Incidencia
ocupada (con área común)]]*$Q$1</f>
        <v>0.47668134447973215</v>
      </c>
      <c r="K190" s="36">
        <f>+Tabla2[[#This Row],[Área ocupada (m²)]]/$D$229</f>
        <v>1.0806497947215663E-3</v>
      </c>
      <c r="L190" s="42">
        <f>+Tabla2[[#This Row],[Incidencia
ocupada (sin área común)]]*$J$230</f>
        <v>0.1717085323532076</v>
      </c>
      <c r="M190" s="45">
        <f>+Tabla2[[#This Row],[Terreno 2 (sobre área Común)]]+Tabla2[[#This Row],[Terreno 1 (Con área Común)]]</f>
        <v>0.64838987683293969</v>
      </c>
      <c r="N190" s="36">
        <f>+Tabla2[[#This Row],[Terreno FINAL]]/$M$231</f>
        <v>1.0806497947215611E-3</v>
      </c>
      <c r="O190" s="45">
        <f>+Tabla2[[#This Row],[Incidencia terreno final]]*$D$230</f>
        <v>4.3225991788862439</v>
      </c>
    </row>
    <row r="191" spans="1:15" ht="15" customHeight="1" x14ac:dyDescent="0.2">
      <c r="A191" s="15" t="s">
        <v>15</v>
      </c>
      <c r="B191" s="14">
        <v>1055</v>
      </c>
      <c r="C191" s="14"/>
      <c r="D191" s="13">
        <v>12</v>
      </c>
      <c r="E191" s="13">
        <v>12</v>
      </c>
      <c r="F191" s="14" t="s">
        <v>30</v>
      </c>
      <c r="G191" s="18">
        <v>28000</v>
      </c>
      <c r="H191" s="39" t="s">
        <v>17</v>
      </c>
      <c r="I191" s="36">
        <f>+Tabla2[[#This Row],[Área ocupada (m²)]]/$D$231</f>
        <v>7.9446890746622022E-4</v>
      </c>
      <c r="J191" s="42">
        <f>+Tabla2[[#This Row],[Incidencia
ocupada (con área común)]]*$Q$1</f>
        <v>0.47668134447973215</v>
      </c>
      <c r="K191" s="36">
        <f>+Tabla2[[#This Row],[Área ocupada (m²)]]/$D$229</f>
        <v>1.0806497947215663E-3</v>
      </c>
      <c r="L191" s="42">
        <f>+Tabla2[[#This Row],[Incidencia
ocupada (sin área común)]]*$J$230</f>
        <v>0.1717085323532076</v>
      </c>
      <c r="M191" s="45">
        <f>+Tabla2[[#This Row],[Terreno 2 (sobre área Común)]]+Tabla2[[#This Row],[Terreno 1 (Con área Común)]]</f>
        <v>0.64838987683293969</v>
      </c>
      <c r="N191" s="36">
        <f>+Tabla2[[#This Row],[Terreno FINAL]]/$M$231</f>
        <v>1.0806497947215611E-3</v>
      </c>
      <c r="O191" s="45">
        <f>+Tabla2[[#This Row],[Incidencia terreno final]]*$D$230</f>
        <v>4.3225991788862439</v>
      </c>
    </row>
    <row r="192" spans="1:15" ht="15" customHeight="1" x14ac:dyDescent="0.2">
      <c r="A192" s="15" t="s">
        <v>15</v>
      </c>
      <c r="B192" s="14">
        <v>1056</v>
      </c>
      <c r="C192" s="14"/>
      <c r="D192" s="13">
        <v>12</v>
      </c>
      <c r="E192" s="13">
        <v>12</v>
      </c>
      <c r="F192" s="14" t="s">
        <v>30</v>
      </c>
      <c r="G192" s="18">
        <v>28000</v>
      </c>
      <c r="H192" s="39" t="s">
        <v>17</v>
      </c>
      <c r="I192" s="36">
        <f>+Tabla2[[#This Row],[Área ocupada (m²)]]/$D$231</f>
        <v>7.9446890746622022E-4</v>
      </c>
      <c r="J192" s="42">
        <f>+Tabla2[[#This Row],[Incidencia
ocupada (con área común)]]*$Q$1</f>
        <v>0.47668134447973215</v>
      </c>
      <c r="K192" s="36">
        <f>+Tabla2[[#This Row],[Área ocupada (m²)]]/$D$229</f>
        <v>1.0806497947215663E-3</v>
      </c>
      <c r="L192" s="42">
        <f>+Tabla2[[#This Row],[Incidencia
ocupada (sin área común)]]*$J$230</f>
        <v>0.1717085323532076</v>
      </c>
      <c r="M192" s="45">
        <f>+Tabla2[[#This Row],[Terreno 2 (sobre área Común)]]+Tabla2[[#This Row],[Terreno 1 (Con área Común)]]</f>
        <v>0.64838987683293969</v>
      </c>
      <c r="N192" s="36">
        <f>+Tabla2[[#This Row],[Terreno FINAL]]/$M$231</f>
        <v>1.0806497947215611E-3</v>
      </c>
      <c r="O192" s="45">
        <f>+Tabla2[[#This Row],[Incidencia terreno final]]*$D$230</f>
        <v>4.3225991788862439</v>
      </c>
    </row>
    <row r="193" spans="1:15" ht="15" customHeight="1" x14ac:dyDescent="0.2">
      <c r="A193" s="15" t="s">
        <v>15</v>
      </c>
      <c r="B193" s="14">
        <v>1057</v>
      </c>
      <c r="C193" s="14"/>
      <c r="D193" s="13">
        <v>12</v>
      </c>
      <c r="E193" s="13">
        <v>12</v>
      </c>
      <c r="F193" s="14" t="s">
        <v>30</v>
      </c>
      <c r="G193" s="18">
        <v>28000</v>
      </c>
      <c r="H193" s="39" t="s">
        <v>17</v>
      </c>
      <c r="I193" s="36">
        <f>+Tabla2[[#This Row],[Área ocupada (m²)]]/$D$231</f>
        <v>7.9446890746622022E-4</v>
      </c>
      <c r="J193" s="42">
        <f>+Tabla2[[#This Row],[Incidencia
ocupada (con área común)]]*$Q$1</f>
        <v>0.47668134447973215</v>
      </c>
      <c r="K193" s="36">
        <f>+Tabla2[[#This Row],[Área ocupada (m²)]]/$D$229</f>
        <v>1.0806497947215663E-3</v>
      </c>
      <c r="L193" s="42">
        <f>+Tabla2[[#This Row],[Incidencia
ocupada (sin área común)]]*$J$230</f>
        <v>0.1717085323532076</v>
      </c>
      <c r="M193" s="45">
        <f>+Tabla2[[#This Row],[Terreno 2 (sobre área Común)]]+Tabla2[[#This Row],[Terreno 1 (Con área Común)]]</f>
        <v>0.64838987683293969</v>
      </c>
      <c r="N193" s="36">
        <f>+Tabla2[[#This Row],[Terreno FINAL]]/$M$231</f>
        <v>1.0806497947215611E-3</v>
      </c>
      <c r="O193" s="45">
        <f>+Tabla2[[#This Row],[Incidencia terreno final]]*$D$230</f>
        <v>4.3225991788862439</v>
      </c>
    </row>
    <row r="194" spans="1:15" ht="15" customHeight="1" x14ac:dyDescent="0.2">
      <c r="A194" s="15" t="s">
        <v>15</v>
      </c>
      <c r="B194" s="14">
        <v>1058</v>
      </c>
      <c r="C194" s="14"/>
      <c r="D194" s="13">
        <v>12</v>
      </c>
      <c r="E194" s="13">
        <v>12</v>
      </c>
      <c r="F194" s="14" t="s">
        <v>30</v>
      </c>
      <c r="G194" s="18">
        <v>28000</v>
      </c>
      <c r="H194" s="39" t="s">
        <v>17</v>
      </c>
      <c r="I194" s="36">
        <f>+Tabla2[[#This Row],[Área ocupada (m²)]]/$D$231</f>
        <v>7.9446890746622022E-4</v>
      </c>
      <c r="J194" s="42">
        <f>+Tabla2[[#This Row],[Incidencia
ocupada (con área común)]]*$Q$1</f>
        <v>0.47668134447973215</v>
      </c>
      <c r="K194" s="36">
        <f>+Tabla2[[#This Row],[Área ocupada (m²)]]/$D$229</f>
        <v>1.0806497947215663E-3</v>
      </c>
      <c r="L194" s="42">
        <f>+Tabla2[[#This Row],[Incidencia
ocupada (sin área común)]]*$J$230</f>
        <v>0.1717085323532076</v>
      </c>
      <c r="M194" s="45">
        <f>+Tabla2[[#This Row],[Terreno 2 (sobre área Común)]]+Tabla2[[#This Row],[Terreno 1 (Con área Común)]]</f>
        <v>0.64838987683293969</v>
      </c>
      <c r="N194" s="36">
        <f>+Tabla2[[#This Row],[Terreno FINAL]]/$M$231</f>
        <v>1.0806497947215611E-3</v>
      </c>
      <c r="O194" s="45">
        <f>+Tabla2[[#This Row],[Incidencia terreno final]]*$D$230</f>
        <v>4.3225991788862439</v>
      </c>
    </row>
    <row r="195" spans="1:15" ht="15" customHeight="1" x14ac:dyDescent="0.2">
      <c r="A195" s="15" t="s">
        <v>15</v>
      </c>
      <c r="B195" s="14">
        <v>1059</v>
      </c>
      <c r="C195" s="14"/>
      <c r="D195" s="13">
        <v>12</v>
      </c>
      <c r="E195" s="13">
        <v>12</v>
      </c>
      <c r="F195" s="14" t="s">
        <v>30</v>
      </c>
      <c r="G195" s="18">
        <v>28000</v>
      </c>
      <c r="H195" s="39" t="s">
        <v>17</v>
      </c>
      <c r="I195" s="36">
        <f>+Tabla2[[#This Row],[Área ocupada (m²)]]/$D$231</f>
        <v>7.9446890746622022E-4</v>
      </c>
      <c r="J195" s="42">
        <f>+Tabla2[[#This Row],[Incidencia
ocupada (con área común)]]*$Q$1</f>
        <v>0.47668134447973215</v>
      </c>
      <c r="K195" s="36">
        <f>+Tabla2[[#This Row],[Área ocupada (m²)]]/$D$229</f>
        <v>1.0806497947215663E-3</v>
      </c>
      <c r="L195" s="42">
        <f>+Tabla2[[#This Row],[Incidencia
ocupada (sin área común)]]*$J$230</f>
        <v>0.1717085323532076</v>
      </c>
      <c r="M195" s="45">
        <f>+Tabla2[[#This Row],[Terreno 2 (sobre área Común)]]+Tabla2[[#This Row],[Terreno 1 (Con área Común)]]</f>
        <v>0.64838987683293969</v>
      </c>
      <c r="N195" s="36">
        <f>+Tabla2[[#This Row],[Terreno FINAL]]/$M$231</f>
        <v>1.0806497947215611E-3</v>
      </c>
      <c r="O195" s="45">
        <f>+Tabla2[[#This Row],[Incidencia terreno final]]*$D$230</f>
        <v>4.3225991788862439</v>
      </c>
    </row>
    <row r="196" spans="1:15" ht="15" customHeight="1" x14ac:dyDescent="0.2">
      <c r="A196" s="15" t="s">
        <v>15</v>
      </c>
      <c r="B196" s="14">
        <v>1060</v>
      </c>
      <c r="C196" s="14"/>
      <c r="D196" s="13">
        <v>12</v>
      </c>
      <c r="E196" s="13">
        <v>12</v>
      </c>
      <c r="F196" s="14" t="s">
        <v>30</v>
      </c>
      <c r="G196" s="18">
        <v>28000</v>
      </c>
      <c r="H196" s="39" t="s">
        <v>17</v>
      </c>
      <c r="I196" s="36">
        <f>+Tabla2[[#This Row],[Área ocupada (m²)]]/$D$231</f>
        <v>7.9446890746622022E-4</v>
      </c>
      <c r="J196" s="42">
        <f>+Tabla2[[#This Row],[Incidencia
ocupada (con área común)]]*$Q$1</f>
        <v>0.47668134447973215</v>
      </c>
      <c r="K196" s="36">
        <f>+Tabla2[[#This Row],[Área ocupada (m²)]]/$D$229</f>
        <v>1.0806497947215663E-3</v>
      </c>
      <c r="L196" s="42">
        <f>+Tabla2[[#This Row],[Incidencia
ocupada (sin área común)]]*$J$230</f>
        <v>0.1717085323532076</v>
      </c>
      <c r="M196" s="45">
        <f>+Tabla2[[#This Row],[Terreno 2 (sobre área Común)]]+Tabla2[[#This Row],[Terreno 1 (Con área Común)]]</f>
        <v>0.64838987683293969</v>
      </c>
      <c r="N196" s="36">
        <f>+Tabla2[[#This Row],[Terreno FINAL]]/$M$231</f>
        <v>1.0806497947215611E-3</v>
      </c>
      <c r="O196" s="45">
        <f>+Tabla2[[#This Row],[Incidencia terreno final]]*$D$230</f>
        <v>4.3225991788862439</v>
      </c>
    </row>
    <row r="197" spans="1:15" ht="15" customHeight="1" x14ac:dyDescent="0.2">
      <c r="A197" s="15" t="s">
        <v>15</v>
      </c>
      <c r="B197" s="14">
        <v>1061</v>
      </c>
      <c r="C197" s="14"/>
      <c r="D197" s="13">
        <v>12</v>
      </c>
      <c r="E197" s="13">
        <v>12</v>
      </c>
      <c r="F197" s="14" t="s">
        <v>30</v>
      </c>
      <c r="G197" s="18">
        <v>28000</v>
      </c>
      <c r="H197" s="39" t="s">
        <v>17</v>
      </c>
      <c r="I197" s="36">
        <f>+Tabla2[[#This Row],[Área ocupada (m²)]]/$D$231</f>
        <v>7.9446890746622022E-4</v>
      </c>
      <c r="J197" s="42">
        <f>+Tabla2[[#This Row],[Incidencia
ocupada (con área común)]]*$Q$1</f>
        <v>0.47668134447973215</v>
      </c>
      <c r="K197" s="36">
        <f>+Tabla2[[#This Row],[Área ocupada (m²)]]/$D$229</f>
        <v>1.0806497947215663E-3</v>
      </c>
      <c r="L197" s="42">
        <f>+Tabla2[[#This Row],[Incidencia
ocupada (sin área común)]]*$J$230</f>
        <v>0.1717085323532076</v>
      </c>
      <c r="M197" s="45">
        <f>+Tabla2[[#This Row],[Terreno 2 (sobre área Común)]]+Tabla2[[#This Row],[Terreno 1 (Con área Común)]]</f>
        <v>0.64838987683293969</v>
      </c>
      <c r="N197" s="36">
        <f>+Tabla2[[#This Row],[Terreno FINAL]]/$M$231</f>
        <v>1.0806497947215611E-3</v>
      </c>
      <c r="O197" s="45">
        <f>+Tabla2[[#This Row],[Incidencia terreno final]]*$D$230</f>
        <v>4.3225991788862439</v>
      </c>
    </row>
    <row r="198" spans="1:15" ht="15" customHeight="1" x14ac:dyDescent="0.2">
      <c r="A198" s="15" t="s">
        <v>15</v>
      </c>
      <c r="B198" s="14">
        <v>1062</v>
      </c>
      <c r="C198" s="14"/>
      <c r="D198" s="13">
        <v>12</v>
      </c>
      <c r="E198" s="13">
        <v>12</v>
      </c>
      <c r="F198" s="14" t="s">
        <v>30</v>
      </c>
      <c r="G198" s="18">
        <v>28000</v>
      </c>
      <c r="H198" s="39" t="s">
        <v>17</v>
      </c>
      <c r="I198" s="36">
        <f>+Tabla2[[#This Row],[Área ocupada (m²)]]/$D$231</f>
        <v>7.9446890746622022E-4</v>
      </c>
      <c r="J198" s="42">
        <f>+Tabla2[[#This Row],[Incidencia
ocupada (con área común)]]*$Q$1</f>
        <v>0.47668134447973215</v>
      </c>
      <c r="K198" s="36">
        <f>+Tabla2[[#This Row],[Área ocupada (m²)]]/$D$229</f>
        <v>1.0806497947215663E-3</v>
      </c>
      <c r="L198" s="42">
        <f>+Tabla2[[#This Row],[Incidencia
ocupada (sin área común)]]*$J$230</f>
        <v>0.1717085323532076</v>
      </c>
      <c r="M198" s="45">
        <f>+Tabla2[[#This Row],[Terreno 2 (sobre área Común)]]+Tabla2[[#This Row],[Terreno 1 (Con área Común)]]</f>
        <v>0.64838987683293969</v>
      </c>
      <c r="N198" s="36">
        <f>+Tabla2[[#This Row],[Terreno FINAL]]/$M$231</f>
        <v>1.0806497947215611E-3</v>
      </c>
      <c r="O198" s="45">
        <f>+Tabla2[[#This Row],[Incidencia terreno final]]*$D$230</f>
        <v>4.3225991788862439</v>
      </c>
    </row>
    <row r="199" spans="1:15" ht="15" customHeight="1" x14ac:dyDescent="0.2">
      <c r="A199" s="15" t="s">
        <v>15</v>
      </c>
      <c r="B199" s="14">
        <v>1063</v>
      </c>
      <c r="C199" s="14"/>
      <c r="D199" s="13">
        <v>12</v>
      </c>
      <c r="E199" s="13">
        <v>12</v>
      </c>
      <c r="F199" s="14" t="s">
        <v>30</v>
      </c>
      <c r="G199" s="18">
        <v>28000</v>
      </c>
      <c r="H199" s="39" t="s">
        <v>17</v>
      </c>
      <c r="I199" s="36">
        <f>+Tabla2[[#This Row],[Área ocupada (m²)]]/$D$231</f>
        <v>7.9446890746622022E-4</v>
      </c>
      <c r="J199" s="42">
        <f>+Tabla2[[#This Row],[Incidencia
ocupada (con área común)]]*$Q$1</f>
        <v>0.47668134447973215</v>
      </c>
      <c r="K199" s="36">
        <f>+Tabla2[[#This Row],[Área ocupada (m²)]]/$D$229</f>
        <v>1.0806497947215663E-3</v>
      </c>
      <c r="L199" s="42">
        <f>+Tabla2[[#This Row],[Incidencia
ocupada (sin área común)]]*$J$230</f>
        <v>0.1717085323532076</v>
      </c>
      <c r="M199" s="45">
        <f>+Tabla2[[#This Row],[Terreno 2 (sobre área Común)]]+Tabla2[[#This Row],[Terreno 1 (Con área Común)]]</f>
        <v>0.64838987683293969</v>
      </c>
      <c r="N199" s="36">
        <f>+Tabla2[[#This Row],[Terreno FINAL]]/$M$231</f>
        <v>1.0806497947215611E-3</v>
      </c>
      <c r="O199" s="45">
        <f>+Tabla2[[#This Row],[Incidencia terreno final]]*$D$230</f>
        <v>4.3225991788862439</v>
      </c>
    </row>
    <row r="200" spans="1:15" ht="15" customHeight="1" x14ac:dyDescent="0.2">
      <c r="A200" s="15" t="s">
        <v>15</v>
      </c>
      <c r="B200" s="14">
        <v>1234</v>
      </c>
      <c r="C200" s="14"/>
      <c r="D200" s="13">
        <v>12</v>
      </c>
      <c r="E200" s="13">
        <v>12</v>
      </c>
      <c r="F200" s="14" t="s">
        <v>30</v>
      </c>
      <c r="G200" s="18">
        <v>28000</v>
      </c>
      <c r="H200" s="39" t="s">
        <v>17</v>
      </c>
      <c r="I200" s="36">
        <f>+Tabla2[[#This Row],[Área ocupada (m²)]]/$D$231</f>
        <v>7.9446890746622022E-4</v>
      </c>
      <c r="J200" s="42">
        <f>+Tabla2[[#This Row],[Incidencia
ocupada (con área común)]]*$Q$1</f>
        <v>0.47668134447973215</v>
      </c>
      <c r="K200" s="36">
        <f>+Tabla2[[#This Row],[Área ocupada (m²)]]/$D$229</f>
        <v>1.0806497947215663E-3</v>
      </c>
      <c r="L200" s="42">
        <f>+Tabla2[[#This Row],[Incidencia
ocupada (sin área común)]]*$J$230</f>
        <v>0.1717085323532076</v>
      </c>
      <c r="M200" s="45">
        <f>+Tabla2[[#This Row],[Terreno 2 (sobre área Común)]]+Tabla2[[#This Row],[Terreno 1 (Con área Común)]]</f>
        <v>0.64838987683293969</v>
      </c>
      <c r="N200" s="36">
        <f>+Tabla2[[#This Row],[Terreno FINAL]]/$M$231</f>
        <v>1.0806497947215611E-3</v>
      </c>
      <c r="O200" s="45">
        <f>+Tabla2[[#This Row],[Incidencia terreno final]]*$D$230</f>
        <v>4.3225991788862439</v>
      </c>
    </row>
    <row r="201" spans="1:15" ht="15" customHeight="1" x14ac:dyDescent="0.2">
      <c r="A201" s="15" t="s">
        <v>15</v>
      </c>
      <c r="B201" s="14">
        <v>1235</v>
      </c>
      <c r="C201" s="14"/>
      <c r="D201" s="13">
        <v>12</v>
      </c>
      <c r="E201" s="13">
        <v>12</v>
      </c>
      <c r="F201" s="14" t="s">
        <v>30</v>
      </c>
      <c r="G201" s="18">
        <v>28000</v>
      </c>
      <c r="H201" s="39" t="s">
        <v>17</v>
      </c>
      <c r="I201" s="36">
        <f>+Tabla2[[#This Row],[Área ocupada (m²)]]/$D$231</f>
        <v>7.9446890746622022E-4</v>
      </c>
      <c r="J201" s="42">
        <f>+Tabla2[[#This Row],[Incidencia
ocupada (con área común)]]*$Q$1</f>
        <v>0.47668134447973215</v>
      </c>
      <c r="K201" s="36">
        <f>+Tabla2[[#This Row],[Área ocupada (m²)]]/$D$229</f>
        <v>1.0806497947215663E-3</v>
      </c>
      <c r="L201" s="42">
        <f>+Tabla2[[#This Row],[Incidencia
ocupada (sin área común)]]*$J$230</f>
        <v>0.1717085323532076</v>
      </c>
      <c r="M201" s="45">
        <f>+Tabla2[[#This Row],[Terreno 2 (sobre área Común)]]+Tabla2[[#This Row],[Terreno 1 (Con área Común)]]</f>
        <v>0.64838987683293969</v>
      </c>
      <c r="N201" s="36">
        <f>+Tabla2[[#This Row],[Terreno FINAL]]/$M$231</f>
        <v>1.0806497947215611E-3</v>
      </c>
      <c r="O201" s="45">
        <f>+Tabla2[[#This Row],[Incidencia terreno final]]*$D$230</f>
        <v>4.3225991788862439</v>
      </c>
    </row>
    <row r="202" spans="1:15" ht="15" customHeight="1" x14ac:dyDescent="0.2">
      <c r="A202" s="15" t="s">
        <v>15</v>
      </c>
      <c r="B202" s="14">
        <v>1236</v>
      </c>
      <c r="C202" s="14"/>
      <c r="D202" s="13">
        <v>12</v>
      </c>
      <c r="E202" s="13">
        <v>12</v>
      </c>
      <c r="F202" s="14" t="s">
        <v>30</v>
      </c>
      <c r="G202" s="18">
        <v>28000</v>
      </c>
      <c r="H202" s="39" t="s">
        <v>17</v>
      </c>
      <c r="I202" s="36">
        <f>+Tabla2[[#This Row],[Área ocupada (m²)]]/$D$231</f>
        <v>7.9446890746622022E-4</v>
      </c>
      <c r="J202" s="42">
        <f>+Tabla2[[#This Row],[Incidencia
ocupada (con área común)]]*$Q$1</f>
        <v>0.47668134447973215</v>
      </c>
      <c r="K202" s="36">
        <f>+Tabla2[[#This Row],[Área ocupada (m²)]]/$D$229</f>
        <v>1.0806497947215663E-3</v>
      </c>
      <c r="L202" s="42">
        <f>+Tabla2[[#This Row],[Incidencia
ocupada (sin área común)]]*$J$230</f>
        <v>0.1717085323532076</v>
      </c>
      <c r="M202" s="45">
        <f>+Tabla2[[#This Row],[Terreno 2 (sobre área Común)]]+Tabla2[[#This Row],[Terreno 1 (Con área Común)]]</f>
        <v>0.64838987683293969</v>
      </c>
      <c r="N202" s="36">
        <f>+Tabla2[[#This Row],[Terreno FINAL]]/$M$231</f>
        <v>1.0806497947215611E-3</v>
      </c>
      <c r="O202" s="45">
        <f>+Tabla2[[#This Row],[Incidencia terreno final]]*$D$230</f>
        <v>4.3225991788862439</v>
      </c>
    </row>
    <row r="203" spans="1:15" ht="15" customHeight="1" x14ac:dyDescent="0.2">
      <c r="A203" s="15" t="s">
        <v>15</v>
      </c>
      <c r="B203" s="14">
        <v>1237</v>
      </c>
      <c r="C203" s="14"/>
      <c r="D203" s="13">
        <v>12</v>
      </c>
      <c r="E203" s="13">
        <v>12</v>
      </c>
      <c r="F203" s="14" t="s">
        <v>30</v>
      </c>
      <c r="G203" s="18">
        <v>28000</v>
      </c>
      <c r="H203" s="39" t="s">
        <v>17</v>
      </c>
      <c r="I203" s="36">
        <f>+Tabla2[[#This Row],[Área ocupada (m²)]]/$D$231</f>
        <v>7.9446890746622022E-4</v>
      </c>
      <c r="J203" s="42">
        <f>+Tabla2[[#This Row],[Incidencia
ocupada (con área común)]]*$Q$1</f>
        <v>0.47668134447973215</v>
      </c>
      <c r="K203" s="36">
        <f>+Tabla2[[#This Row],[Área ocupada (m²)]]/$D$229</f>
        <v>1.0806497947215663E-3</v>
      </c>
      <c r="L203" s="42">
        <f>+Tabla2[[#This Row],[Incidencia
ocupada (sin área común)]]*$J$230</f>
        <v>0.1717085323532076</v>
      </c>
      <c r="M203" s="45">
        <f>+Tabla2[[#This Row],[Terreno 2 (sobre área Común)]]+Tabla2[[#This Row],[Terreno 1 (Con área Común)]]</f>
        <v>0.64838987683293969</v>
      </c>
      <c r="N203" s="36">
        <f>+Tabla2[[#This Row],[Terreno FINAL]]/$M$231</f>
        <v>1.0806497947215611E-3</v>
      </c>
      <c r="O203" s="45">
        <f>+Tabla2[[#This Row],[Incidencia terreno final]]*$D$230</f>
        <v>4.3225991788862439</v>
      </c>
    </row>
    <row r="204" spans="1:15" ht="15" customHeight="1" x14ac:dyDescent="0.2">
      <c r="A204" s="15" t="s">
        <v>15</v>
      </c>
      <c r="B204" s="14">
        <v>1238</v>
      </c>
      <c r="C204" s="14"/>
      <c r="D204" s="13">
        <v>12</v>
      </c>
      <c r="E204" s="13">
        <v>12</v>
      </c>
      <c r="F204" s="14" t="s">
        <v>30</v>
      </c>
      <c r="G204" s="18">
        <v>28000</v>
      </c>
      <c r="H204" s="39" t="s">
        <v>17</v>
      </c>
      <c r="I204" s="36">
        <f>+Tabla2[[#This Row],[Área ocupada (m²)]]/$D$231</f>
        <v>7.9446890746622022E-4</v>
      </c>
      <c r="J204" s="42">
        <f>+Tabla2[[#This Row],[Incidencia
ocupada (con área común)]]*$Q$1</f>
        <v>0.47668134447973215</v>
      </c>
      <c r="K204" s="36">
        <f>+Tabla2[[#This Row],[Área ocupada (m²)]]/$D$229</f>
        <v>1.0806497947215663E-3</v>
      </c>
      <c r="L204" s="42">
        <f>+Tabla2[[#This Row],[Incidencia
ocupada (sin área común)]]*$J$230</f>
        <v>0.1717085323532076</v>
      </c>
      <c r="M204" s="45">
        <f>+Tabla2[[#This Row],[Terreno 2 (sobre área Común)]]+Tabla2[[#This Row],[Terreno 1 (Con área Común)]]</f>
        <v>0.64838987683293969</v>
      </c>
      <c r="N204" s="36">
        <f>+Tabla2[[#This Row],[Terreno FINAL]]/$M$231</f>
        <v>1.0806497947215611E-3</v>
      </c>
      <c r="O204" s="45">
        <f>+Tabla2[[#This Row],[Incidencia terreno final]]*$D$230</f>
        <v>4.3225991788862439</v>
      </c>
    </row>
    <row r="205" spans="1:15" ht="15" customHeight="1" x14ac:dyDescent="0.2">
      <c r="A205" s="15" t="s">
        <v>15</v>
      </c>
      <c r="B205" s="14">
        <v>1239</v>
      </c>
      <c r="C205" s="14"/>
      <c r="D205" s="13">
        <v>12</v>
      </c>
      <c r="E205" s="13">
        <v>12</v>
      </c>
      <c r="F205" s="14" t="s">
        <v>30</v>
      </c>
      <c r="G205" s="18">
        <v>25000</v>
      </c>
      <c r="H205" s="39" t="s">
        <v>18</v>
      </c>
      <c r="I205" s="36">
        <f>+Tabla2[[#This Row],[Área ocupada (m²)]]/$D$231</f>
        <v>7.9446890746622022E-4</v>
      </c>
      <c r="J205" s="42">
        <f>+Tabla2[[#This Row],[Incidencia
ocupada (con área común)]]*$Q$1</f>
        <v>0.47668134447973215</v>
      </c>
      <c r="K205" s="36">
        <f>+Tabla2[[#This Row],[Área ocupada (m²)]]/$D$229</f>
        <v>1.0806497947215663E-3</v>
      </c>
      <c r="L205" s="42">
        <f>+Tabla2[[#This Row],[Incidencia
ocupada (sin área común)]]*$J$230</f>
        <v>0.1717085323532076</v>
      </c>
      <c r="M205" s="45">
        <f>+Tabla2[[#This Row],[Terreno 2 (sobre área Común)]]+Tabla2[[#This Row],[Terreno 1 (Con área Común)]]</f>
        <v>0.64838987683293969</v>
      </c>
      <c r="N205" s="36">
        <f>+Tabla2[[#This Row],[Terreno FINAL]]/$M$231</f>
        <v>1.0806497947215611E-3</v>
      </c>
      <c r="O205" s="45">
        <f>+Tabla2[[#This Row],[Incidencia terreno final]]*$D$230</f>
        <v>4.3225991788862439</v>
      </c>
    </row>
    <row r="206" spans="1:15" ht="15" customHeight="1" x14ac:dyDescent="0.2">
      <c r="A206" s="15" t="s">
        <v>15</v>
      </c>
      <c r="B206" s="14">
        <v>1403</v>
      </c>
      <c r="C206" s="14"/>
      <c r="D206" s="13">
        <v>12</v>
      </c>
      <c r="E206" s="13">
        <v>12</v>
      </c>
      <c r="F206" s="14" t="s">
        <v>30</v>
      </c>
      <c r="G206" s="18">
        <v>25000</v>
      </c>
      <c r="H206" s="39" t="s">
        <v>18</v>
      </c>
      <c r="I206" s="36">
        <f>+Tabla2[[#This Row],[Área ocupada (m²)]]/$D$231</f>
        <v>7.9446890746622022E-4</v>
      </c>
      <c r="J206" s="42">
        <f>+Tabla2[[#This Row],[Incidencia
ocupada (con área común)]]*$Q$1</f>
        <v>0.47668134447973215</v>
      </c>
      <c r="K206" s="36">
        <f>+Tabla2[[#This Row],[Área ocupada (m²)]]/$D$229</f>
        <v>1.0806497947215663E-3</v>
      </c>
      <c r="L206" s="42">
        <f>+Tabla2[[#This Row],[Incidencia
ocupada (sin área común)]]*$J$230</f>
        <v>0.1717085323532076</v>
      </c>
      <c r="M206" s="45">
        <f>+Tabla2[[#This Row],[Terreno 2 (sobre área Común)]]+Tabla2[[#This Row],[Terreno 1 (Con área Común)]]</f>
        <v>0.64838987683293969</v>
      </c>
      <c r="N206" s="36">
        <f>+Tabla2[[#This Row],[Terreno FINAL]]/$M$231</f>
        <v>1.0806497947215611E-3</v>
      </c>
      <c r="O206" s="45">
        <f>+Tabla2[[#This Row],[Incidencia terreno final]]*$D$230</f>
        <v>4.3225991788862439</v>
      </c>
    </row>
    <row r="207" spans="1:15" ht="15" customHeight="1" x14ac:dyDescent="0.2">
      <c r="A207" s="15" t="s">
        <v>15</v>
      </c>
      <c r="B207" s="14">
        <v>1453</v>
      </c>
      <c r="C207" s="14"/>
      <c r="D207" s="13">
        <v>12</v>
      </c>
      <c r="E207" s="13">
        <v>12</v>
      </c>
      <c r="F207" s="14" t="s">
        <v>30</v>
      </c>
      <c r="G207" s="18">
        <v>25000</v>
      </c>
      <c r="H207" s="39" t="s">
        <v>18</v>
      </c>
      <c r="I207" s="36">
        <f>+Tabla2[[#This Row],[Área ocupada (m²)]]/$D$231</f>
        <v>7.9446890746622022E-4</v>
      </c>
      <c r="J207" s="42">
        <f>+Tabla2[[#This Row],[Incidencia
ocupada (con área común)]]*$Q$1</f>
        <v>0.47668134447973215</v>
      </c>
      <c r="K207" s="36">
        <f>+Tabla2[[#This Row],[Área ocupada (m²)]]/$D$229</f>
        <v>1.0806497947215663E-3</v>
      </c>
      <c r="L207" s="42">
        <f>+Tabla2[[#This Row],[Incidencia
ocupada (sin área común)]]*$J$230</f>
        <v>0.1717085323532076</v>
      </c>
      <c r="M207" s="45">
        <f>+Tabla2[[#This Row],[Terreno 2 (sobre área Común)]]+Tabla2[[#This Row],[Terreno 1 (Con área Común)]]</f>
        <v>0.64838987683293969</v>
      </c>
      <c r="N207" s="36">
        <f>+Tabla2[[#This Row],[Terreno FINAL]]/$M$231</f>
        <v>1.0806497947215611E-3</v>
      </c>
      <c r="O207" s="45">
        <f>+Tabla2[[#This Row],[Incidencia terreno final]]*$D$230</f>
        <v>4.3225991788862439</v>
      </c>
    </row>
    <row r="208" spans="1:15" ht="15" customHeight="1" x14ac:dyDescent="0.2">
      <c r="A208" s="15" t="s">
        <v>15</v>
      </c>
      <c r="B208" s="14">
        <v>1464</v>
      </c>
      <c r="C208" s="14"/>
      <c r="D208" s="13">
        <v>12</v>
      </c>
      <c r="E208" s="13">
        <v>12</v>
      </c>
      <c r="F208" s="14" t="s">
        <v>30</v>
      </c>
      <c r="G208" s="18">
        <v>25000</v>
      </c>
      <c r="H208" s="39" t="s">
        <v>18</v>
      </c>
      <c r="I208" s="36">
        <f>+Tabla2[[#This Row],[Área ocupada (m²)]]/$D$231</f>
        <v>7.9446890746622022E-4</v>
      </c>
      <c r="J208" s="42">
        <f>+Tabla2[[#This Row],[Incidencia
ocupada (con área común)]]*$Q$1</f>
        <v>0.47668134447973215</v>
      </c>
      <c r="K208" s="36">
        <f>+Tabla2[[#This Row],[Área ocupada (m²)]]/$D$229</f>
        <v>1.0806497947215663E-3</v>
      </c>
      <c r="L208" s="42">
        <f>+Tabla2[[#This Row],[Incidencia
ocupada (sin área común)]]*$J$230</f>
        <v>0.1717085323532076</v>
      </c>
      <c r="M208" s="45">
        <f>+Tabla2[[#This Row],[Terreno 2 (sobre área Común)]]+Tabla2[[#This Row],[Terreno 1 (Con área Común)]]</f>
        <v>0.64838987683293969</v>
      </c>
      <c r="N208" s="36">
        <f>+Tabla2[[#This Row],[Terreno FINAL]]/$M$231</f>
        <v>1.0806497947215611E-3</v>
      </c>
      <c r="O208" s="45">
        <f>+Tabla2[[#This Row],[Incidencia terreno final]]*$D$230</f>
        <v>4.3225991788862439</v>
      </c>
    </row>
    <row r="209" spans="1:15" ht="15" customHeight="1" x14ac:dyDescent="0.2">
      <c r="A209" s="15" t="s">
        <v>15</v>
      </c>
      <c r="B209" s="14">
        <v>1465</v>
      </c>
      <c r="C209" s="14"/>
      <c r="D209" s="13">
        <v>12</v>
      </c>
      <c r="E209" s="13">
        <v>12</v>
      </c>
      <c r="F209" s="14" t="s">
        <v>30</v>
      </c>
      <c r="G209" s="18">
        <v>25000</v>
      </c>
      <c r="H209" s="39" t="s">
        <v>18</v>
      </c>
      <c r="I209" s="36">
        <f>+Tabla2[[#This Row],[Área ocupada (m²)]]/$D$231</f>
        <v>7.9446890746622022E-4</v>
      </c>
      <c r="J209" s="42">
        <f>+Tabla2[[#This Row],[Incidencia
ocupada (con área común)]]*$Q$1</f>
        <v>0.47668134447973215</v>
      </c>
      <c r="K209" s="36">
        <f>+Tabla2[[#This Row],[Área ocupada (m²)]]/$D$229</f>
        <v>1.0806497947215663E-3</v>
      </c>
      <c r="L209" s="42">
        <f>+Tabla2[[#This Row],[Incidencia
ocupada (sin área común)]]*$J$230</f>
        <v>0.1717085323532076</v>
      </c>
      <c r="M209" s="45">
        <f>+Tabla2[[#This Row],[Terreno 2 (sobre área Común)]]+Tabla2[[#This Row],[Terreno 1 (Con área Común)]]</f>
        <v>0.64838987683293969</v>
      </c>
      <c r="N209" s="36">
        <f>+Tabla2[[#This Row],[Terreno FINAL]]/$M$231</f>
        <v>1.0806497947215611E-3</v>
      </c>
      <c r="O209" s="45">
        <f>+Tabla2[[#This Row],[Incidencia terreno final]]*$D$230</f>
        <v>4.3225991788862439</v>
      </c>
    </row>
    <row r="210" spans="1:15" ht="15" customHeight="1" x14ac:dyDescent="0.2">
      <c r="A210" s="15" t="s">
        <v>15</v>
      </c>
      <c r="B210" s="14">
        <v>1468</v>
      </c>
      <c r="C210" s="14"/>
      <c r="D210" s="13">
        <v>12</v>
      </c>
      <c r="E210" s="13">
        <v>12</v>
      </c>
      <c r="F210" s="14" t="s">
        <v>30</v>
      </c>
      <c r="G210" s="18">
        <v>25000</v>
      </c>
      <c r="H210" s="39" t="s">
        <v>18</v>
      </c>
      <c r="I210" s="36">
        <f>+Tabla2[[#This Row],[Área ocupada (m²)]]/$D$231</f>
        <v>7.9446890746622022E-4</v>
      </c>
      <c r="J210" s="42">
        <f>+Tabla2[[#This Row],[Incidencia
ocupada (con área común)]]*$Q$1</f>
        <v>0.47668134447973215</v>
      </c>
      <c r="K210" s="36">
        <f>+Tabla2[[#This Row],[Área ocupada (m²)]]/$D$229</f>
        <v>1.0806497947215663E-3</v>
      </c>
      <c r="L210" s="42">
        <f>+Tabla2[[#This Row],[Incidencia
ocupada (sin área común)]]*$J$230</f>
        <v>0.1717085323532076</v>
      </c>
      <c r="M210" s="45">
        <f>+Tabla2[[#This Row],[Terreno 2 (sobre área Común)]]+Tabla2[[#This Row],[Terreno 1 (Con área Común)]]</f>
        <v>0.64838987683293969</v>
      </c>
      <c r="N210" s="36">
        <f>+Tabla2[[#This Row],[Terreno FINAL]]/$M$231</f>
        <v>1.0806497947215611E-3</v>
      </c>
      <c r="O210" s="45">
        <f>+Tabla2[[#This Row],[Incidencia terreno final]]*$D$230</f>
        <v>4.3225991788862439</v>
      </c>
    </row>
    <row r="211" spans="1:15" ht="15" customHeight="1" x14ac:dyDescent="0.2">
      <c r="A211" s="15" t="s">
        <v>15</v>
      </c>
      <c r="B211" s="14">
        <v>1469</v>
      </c>
      <c r="C211" s="14"/>
      <c r="D211" s="13">
        <v>12</v>
      </c>
      <c r="E211" s="13">
        <v>12</v>
      </c>
      <c r="F211" s="14" t="s">
        <v>30</v>
      </c>
      <c r="G211" s="18">
        <v>25000</v>
      </c>
      <c r="H211" s="39" t="s">
        <v>18</v>
      </c>
      <c r="I211" s="36">
        <f>+Tabla2[[#This Row],[Área ocupada (m²)]]/$D$231</f>
        <v>7.9446890746622022E-4</v>
      </c>
      <c r="J211" s="42">
        <f>+Tabla2[[#This Row],[Incidencia
ocupada (con área común)]]*$Q$1</f>
        <v>0.47668134447973215</v>
      </c>
      <c r="K211" s="36">
        <f>+Tabla2[[#This Row],[Área ocupada (m²)]]/$D$229</f>
        <v>1.0806497947215663E-3</v>
      </c>
      <c r="L211" s="42">
        <f>+Tabla2[[#This Row],[Incidencia
ocupada (sin área común)]]*$J$230</f>
        <v>0.1717085323532076</v>
      </c>
      <c r="M211" s="45">
        <f>+Tabla2[[#This Row],[Terreno 2 (sobre área Común)]]+Tabla2[[#This Row],[Terreno 1 (Con área Común)]]</f>
        <v>0.64838987683293969</v>
      </c>
      <c r="N211" s="36">
        <f>+Tabla2[[#This Row],[Terreno FINAL]]/$M$231</f>
        <v>1.0806497947215611E-3</v>
      </c>
      <c r="O211" s="45">
        <f>+Tabla2[[#This Row],[Incidencia terreno final]]*$D$230</f>
        <v>4.3225991788862439</v>
      </c>
    </row>
    <row r="212" spans="1:15" ht="15" customHeight="1" x14ac:dyDescent="0.2">
      <c r="A212" s="15" t="s">
        <v>15</v>
      </c>
      <c r="B212" s="14">
        <v>1470</v>
      </c>
      <c r="C212" s="14"/>
      <c r="D212" s="13">
        <v>12</v>
      </c>
      <c r="E212" s="13">
        <v>12</v>
      </c>
      <c r="F212" s="14" t="s">
        <v>30</v>
      </c>
      <c r="G212" s="18">
        <v>25000</v>
      </c>
      <c r="H212" s="39" t="s">
        <v>18</v>
      </c>
      <c r="I212" s="36">
        <f>+Tabla2[[#This Row],[Área ocupada (m²)]]/$D$231</f>
        <v>7.9446890746622022E-4</v>
      </c>
      <c r="J212" s="42">
        <f>+Tabla2[[#This Row],[Incidencia
ocupada (con área común)]]*$Q$1</f>
        <v>0.47668134447973215</v>
      </c>
      <c r="K212" s="36">
        <f>+Tabla2[[#This Row],[Área ocupada (m²)]]/$D$229</f>
        <v>1.0806497947215663E-3</v>
      </c>
      <c r="L212" s="42">
        <f>+Tabla2[[#This Row],[Incidencia
ocupada (sin área común)]]*$J$230</f>
        <v>0.1717085323532076</v>
      </c>
      <c r="M212" s="45">
        <f>+Tabla2[[#This Row],[Terreno 2 (sobre área Común)]]+Tabla2[[#This Row],[Terreno 1 (Con área Común)]]</f>
        <v>0.64838987683293969</v>
      </c>
      <c r="N212" s="36">
        <f>+Tabla2[[#This Row],[Terreno FINAL]]/$M$231</f>
        <v>1.0806497947215611E-3</v>
      </c>
      <c r="O212" s="45">
        <f>+Tabla2[[#This Row],[Incidencia terreno final]]*$D$230</f>
        <v>4.3225991788862439</v>
      </c>
    </row>
    <row r="213" spans="1:15" ht="15" customHeight="1" x14ac:dyDescent="0.2">
      <c r="A213" s="15" t="s">
        <v>15</v>
      </c>
      <c r="B213" s="14">
        <v>1471</v>
      </c>
      <c r="C213" s="14"/>
      <c r="D213" s="13">
        <v>12</v>
      </c>
      <c r="E213" s="13">
        <v>12</v>
      </c>
      <c r="F213" s="14" t="s">
        <v>30</v>
      </c>
      <c r="G213" s="18">
        <v>25000</v>
      </c>
      <c r="H213" s="39" t="s">
        <v>18</v>
      </c>
      <c r="I213" s="36">
        <f>+Tabla2[[#This Row],[Área ocupada (m²)]]/$D$231</f>
        <v>7.9446890746622022E-4</v>
      </c>
      <c r="J213" s="42">
        <f>+Tabla2[[#This Row],[Incidencia
ocupada (con área común)]]*$Q$1</f>
        <v>0.47668134447973215</v>
      </c>
      <c r="K213" s="36">
        <f>+Tabla2[[#This Row],[Área ocupada (m²)]]/$D$229</f>
        <v>1.0806497947215663E-3</v>
      </c>
      <c r="L213" s="42">
        <f>+Tabla2[[#This Row],[Incidencia
ocupada (sin área común)]]*$J$230</f>
        <v>0.1717085323532076</v>
      </c>
      <c r="M213" s="45">
        <f>+Tabla2[[#This Row],[Terreno 2 (sobre área Común)]]+Tabla2[[#This Row],[Terreno 1 (Con área Común)]]</f>
        <v>0.64838987683293969</v>
      </c>
      <c r="N213" s="36">
        <f>+Tabla2[[#This Row],[Terreno FINAL]]/$M$231</f>
        <v>1.0806497947215611E-3</v>
      </c>
      <c r="O213" s="45">
        <f>+Tabla2[[#This Row],[Incidencia terreno final]]*$D$230</f>
        <v>4.3225991788862439</v>
      </c>
    </row>
    <row r="214" spans="1:15" ht="15" customHeight="1" x14ac:dyDescent="0.2">
      <c r="A214" s="15" t="s">
        <v>15</v>
      </c>
      <c r="B214" s="14">
        <v>1472</v>
      </c>
      <c r="C214" s="14"/>
      <c r="D214" s="13">
        <v>12</v>
      </c>
      <c r="E214" s="13">
        <v>12</v>
      </c>
      <c r="F214" s="14" t="s">
        <v>30</v>
      </c>
      <c r="G214" s="18">
        <v>25000</v>
      </c>
      <c r="H214" s="39" t="s">
        <v>18</v>
      </c>
      <c r="I214" s="36">
        <f>+Tabla2[[#This Row],[Área ocupada (m²)]]/$D$231</f>
        <v>7.9446890746622022E-4</v>
      </c>
      <c r="J214" s="42">
        <f>+Tabla2[[#This Row],[Incidencia
ocupada (con área común)]]*$Q$1</f>
        <v>0.47668134447973215</v>
      </c>
      <c r="K214" s="36">
        <f>+Tabla2[[#This Row],[Área ocupada (m²)]]/$D$229</f>
        <v>1.0806497947215663E-3</v>
      </c>
      <c r="L214" s="42">
        <f>+Tabla2[[#This Row],[Incidencia
ocupada (sin área común)]]*$J$230</f>
        <v>0.1717085323532076</v>
      </c>
      <c r="M214" s="45">
        <f>+Tabla2[[#This Row],[Terreno 2 (sobre área Común)]]+Tabla2[[#This Row],[Terreno 1 (Con área Común)]]</f>
        <v>0.64838987683293969</v>
      </c>
      <c r="N214" s="36">
        <f>+Tabla2[[#This Row],[Terreno FINAL]]/$M$231</f>
        <v>1.0806497947215611E-3</v>
      </c>
      <c r="O214" s="45">
        <f>+Tabla2[[#This Row],[Incidencia terreno final]]*$D$230</f>
        <v>4.3225991788862439</v>
      </c>
    </row>
    <row r="215" spans="1:15" ht="15" customHeight="1" x14ac:dyDescent="0.2">
      <c r="A215" s="15" t="s">
        <v>15</v>
      </c>
      <c r="B215" s="14">
        <v>1473</v>
      </c>
      <c r="C215" s="14"/>
      <c r="D215" s="13">
        <v>12</v>
      </c>
      <c r="E215" s="13">
        <v>12</v>
      </c>
      <c r="F215" s="14" t="s">
        <v>30</v>
      </c>
      <c r="G215" s="18">
        <v>25000</v>
      </c>
      <c r="H215" s="39" t="s">
        <v>18</v>
      </c>
      <c r="I215" s="36">
        <f>+Tabla2[[#This Row],[Área ocupada (m²)]]/$D$231</f>
        <v>7.9446890746622022E-4</v>
      </c>
      <c r="J215" s="42">
        <f>+Tabla2[[#This Row],[Incidencia
ocupada (con área común)]]*$Q$1</f>
        <v>0.47668134447973215</v>
      </c>
      <c r="K215" s="36">
        <f>+Tabla2[[#This Row],[Área ocupada (m²)]]/$D$229</f>
        <v>1.0806497947215663E-3</v>
      </c>
      <c r="L215" s="42">
        <f>+Tabla2[[#This Row],[Incidencia
ocupada (sin área común)]]*$J$230</f>
        <v>0.1717085323532076</v>
      </c>
      <c r="M215" s="45">
        <f>+Tabla2[[#This Row],[Terreno 2 (sobre área Común)]]+Tabla2[[#This Row],[Terreno 1 (Con área Común)]]</f>
        <v>0.64838987683293969</v>
      </c>
      <c r="N215" s="36">
        <f>+Tabla2[[#This Row],[Terreno FINAL]]/$M$231</f>
        <v>1.0806497947215611E-3</v>
      </c>
      <c r="O215" s="45">
        <f>+Tabla2[[#This Row],[Incidencia terreno final]]*$D$230</f>
        <v>4.3225991788862439</v>
      </c>
    </row>
    <row r="216" spans="1:15" ht="15" customHeight="1" x14ac:dyDescent="0.2">
      <c r="A216" s="15" t="s">
        <v>22</v>
      </c>
      <c r="B216" s="14" t="s">
        <v>42</v>
      </c>
      <c r="C216" s="14">
        <v>-1</v>
      </c>
      <c r="D216" s="13">
        <v>1.75</v>
      </c>
      <c r="E216" s="13">
        <v>1.75</v>
      </c>
      <c r="F216" s="14" t="s">
        <v>30</v>
      </c>
      <c r="G216" s="18">
        <v>5000</v>
      </c>
      <c r="H216" s="39" t="s">
        <v>20</v>
      </c>
      <c r="I216" s="36">
        <f>+Tabla2[[#This Row],[Área ocupada (m²)]]/$D$231</f>
        <v>1.1586004900549045E-4</v>
      </c>
      <c r="J216" s="42">
        <f>+Tabla2[[#This Row],[Incidencia
ocupada (con área común)]]*$Q$1</f>
        <v>6.9516029403294266E-2</v>
      </c>
      <c r="K216" s="36">
        <f>+Tabla2[[#This Row],[Área ocupada (m²)]]/$D$229</f>
        <v>1.575947617302284E-4</v>
      </c>
      <c r="L216" s="42">
        <f>+Tabla2[[#This Row],[Incidencia
ocupada (sin área común)]]*$J$230</f>
        <v>2.5040827634842774E-2</v>
      </c>
      <c r="M216" s="45">
        <f>+Tabla2[[#This Row],[Terreno 2 (sobre área Común)]]+Tabla2[[#This Row],[Terreno 1 (Con área Común)]]</f>
        <v>9.4556857038137043E-2</v>
      </c>
      <c r="N216" s="36">
        <f>+Tabla2[[#This Row],[Terreno FINAL]]/$M$231</f>
        <v>1.5759476173022766E-4</v>
      </c>
      <c r="O216" s="45">
        <f>+Tabla2[[#This Row],[Incidencia terreno final]]*$D$230</f>
        <v>0.63037904692091062</v>
      </c>
    </row>
    <row r="217" spans="1:15" ht="15" customHeight="1" x14ac:dyDescent="0.2">
      <c r="A217" s="15" t="s">
        <v>22</v>
      </c>
      <c r="B217" s="14" t="s">
        <v>41</v>
      </c>
      <c r="C217" s="14">
        <v>-1</v>
      </c>
      <c r="D217" s="13">
        <v>6.35</v>
      </c>
      <c r="E217" s="13">
        <v>6.35</v>
      </c>
      <c r="F217" s="14" t="s">
        <v>30</v>
      </c>
      <c r="G217" s="18">
        <v>5000</v>
      </c>
      <c r="H217" s="39" t="s">
        <v>20</v>
      </c>
      <c r="I217" s="36">
        <f>+Tabla2[[#This Row],[Área ocupada (m²)]]/$D$231</f>
        <v>4.2040646353420821E-4</v>
      </c>
      <c r="J217" s="42">
        <f>+Tabla2[[#This Row],[Incidencia
ocupada (con área común)]]*$Q$1</f>
        <v>0.2522438781205249</v>
      </c>
      <c r="K217" s="36">
        <f>+Tabla2[[#This Row],[Área ocupada (m²)]]/$D$229</f>
        <v>5.7184384970682871E-4</v>
      </c>
      <c r="L217" s="42">
        <f>+Tabla2[[#This Row],[Incidencia
ocupada (sin área común)]]*$J$230</f>
        <v>9.0862431703572333E-2</v>
      </c>
      <c r="M217" s="45">
        <f>+Tabla2[[#This Row],[Terreno 2 (sobre área Común)]]+Tabla2[[#This Row],[Terreno 1 (Con área Común)]]</f>
        <v>0.34310630982409723</v>
      </c>
      <c r="N217" s="36">
        <f>+Tabla2[[#This Row],[Terreno FINAL]]/$M$231</f>
        <v>5.71843849706826E-4</v>
      </c>
      <c r="O217" s="45">
        <f>+Tabla2[[#This Row],[Incidencia terreno final]]*$D$230</f>
        <v>2.287375398827304</v>
      </c>
    </row>
    <row r="218" spans="1:15" ht="15" customHeight="1" x14ac:dyDescent="0.2">
      <c r="A218" s="15" t="s">
        <v>22</v>
      </c>
      <c r="B218" s="14" t="s">
        <v>40</v>
      </c>
      <c r="C218" s="14">
        <v>-1</v>
      </c>
      <c r="D218" s="13">
        <v>4.49</v>
      </c>
      <c r="E218" s="13">
        <v>4.49</v>
      </c>
      <c r="F218" s="14" t="s">
        <v>30</v>
      </c>
      <c r="G218" s="18">
        <v>5000</v>
      </c>
      <c r="H218" s="39" t="s">
        <v>20</v>
      </c>
      <c r="I218" s="36">
        <f>+Tabla2[[#This Row],[Área ocupada (m²)]]/$D$231</f>
        <v>2.9726378287694407E-4</v>
      </c>
      <c r="J218" s="42">
        <f>+Tabla2[[#This Row],[Incidencia
ocupada (con área común)]]*$Q$1</f>
        <v>0.17835826972616645</v>
      </c>
      <c r="K218" s="36">
        <f>+Tabla2[[#This Row],[Área ocupada (m²)]]/$D$229</f>
        <v>4.0434313152498604E-4</v>
      </c>
      <c r="L218" s="42">
        <f>+Tabla2[[#This Row],[Incidencia
ocupada (sin área común)]]*$J$230</f>
        <v>6.4247609188825175E-2</v>
      </c>
      <c r="M218" s="45">
        <f>+Tabla2[[#This Row],[Terreno 2 (sobre área Común)]]+Tabla2[[#This Row],[Terreno 1 (Con área Común)]]</f>
        <v>0.24260587891499164</v>
      </c>
      <c r="N218" s="36">
        <f>+Tabla2[[#This Row],[Terreno FINAL]]/$M$231</f>
        <v>4.0434313152498414E-4</v>
      </c>
      <c r="O218" s="45">
        <f>+Tabla2[[#This Row],[Incidencia terreno final]]*$D$230</f>
        <v>1.6173725260999365</v>
      </c>
    </row>
    <row r="219" spans="1:15" ht="15" customHeight="1" x14ac:dyDescent="0.2">
      <c r="A219" s="15" t="s">
        <v>22</v>
      </c>
      <c r="B219" s="14" t="s">
        <v>39</v>
      </c>
      <c r="C219" s="14">
        <v>-1</v>
      </c>
      <c r="D219" s="13">
        <v>4.49</v>
      </c>
      <c r="E219" s="13">
        <v>4.49</v>
      </c>
      <c r="F219" s="14" t="s">
        <v>30</v>
      </c>
      <c r="G219" s="18">
        <v>5000</v>
      </c>
      <c r="H219" s="39" t="s">
        <v>20</v>
      </c>
      <c r="I219" s="36">
        <f>+Tabla2[[#This Row],[Área ocupada (m²)]]/$D$231</f>
        <v>2.9726378287694407E-4</v>
      </c>
      <c r="J219" s="42">
        <f>+Tabla2[[#This Row],[Incidencia
ocupada (con área común)]]*$Q$1</f>
        <v>0.17835826972616645</v>
      </c>
      <c r="K219" s="36">
        <f>+Tabla2[[#This Row],[Área ocupada (m²)]]/$D$229</f>
        <v>4.0434313152498604E-4</v>
      </c>
      <c r="L219" s="42">
        <f>+Tabla2[[#This Row],[Incidencia
ocupada (sin área común)]]*$J$230</f>
        <v>6.4247609188825175E-2</v>
      </c>
      <c r="M219" s="45">
        <f>+Tabla2[[#This Row],[Terreno 2 (sobre área Común)]]+Tabla2[[#This Row],[Terreno 1 (Con área Común)]]</f>
        <v>0.24260587891499164</v>
      </c>
      <c r="N219" s="36">
        <f>+Tabla2[[#This Row],[Terreno FINAL]]/$M$231</f>
        <v>4.0434313152498414E-4</v>
      </c>
      <c r="O219" s="45">
        <f>+Tabla2[[#This Row],[Incidencia terreno final]]*$D$230</f>
        <v>1.6173725260999365</v>
      </c>
    </row>
    <row r="220" spans="1:15" ht="15" customHeight="1" x14ac:dyDescent="0.2">
      <c r="A220" s="15" t="s">
        <v>22</v>
      </c>
      <c r="B220" s="14" t="s">
        <v>38</v>
      </c>
      <c r="C220" s="14">
        <v>-2</v>
      </c>
      <c r="D220" s="13">
        <v>4.49</v>
      </c>
      <c r="E220" s="13">
        <v>4.49</v>
      </c>
      <c r="F220" s="14" t="s">
        <v>30</v>
      </c>
      <c r="G220" s="18">
        <v>5000</v>
      </c>
      <c r="H220" s="39" t="s">
        <v>20</v>
      </c>
      <c r="I220" s="36">
        <f>+Tabla2[[#This Row],[Área ocupada (m²)]]/$D$231</f>
        <v>2.9726378287694407E-4</v>
      </c>
      <c r="J220" s="42">
        <f>+Tabla2[[#This Row],[Incidencia
ocupada (con área común)]]*$Q$1</f>
        <v>0.17835826972616645</v>
      </c>
      <c r="K220" s="36">
        <f>+Tabla2[[#This Row],[Área ocupada (m²)]]/$D$229</f>
        <v>4.0434313152498604E-4</v>
      </c>
      <c r="L220" s="42">
        <f>+Tabla2[[#This Row],[Incidencia
ocupada (sin área común)]]*$J$230</f>
        <v>6.4247609188825175E-2</v>
      </c>
      <c r="M220" s="45">
        <f>+Tabla2[[#This Row],[Terreno 2 (sobre área Común)]]+Tabla2[[#This Row],[Terreno 1 (Con área Común)]]</f>
        <v>0.24260587891499164</v>
      </c>
      <c r="N220" s="36">
        <f>+Tabla2[[#This Row],[Terreno FINAL]]/$M$231</f>
        <v>4.0434313152498414E-4</v>
      </c>
      <c r="O220" s="45">
        <f>+Tabla2[[#This Row],[Incidencia terreno final]]*$D$230</f>
        <v>1.6173725260999365</v>
      </c>
    </row>
    <row r="221" spans="1:15" ht="15" customHeight="1" x14ac:dyDescent="0.2">
      <c r="A221" s="15" t="s">
        <v>22</v>
      </c>
      <c r="B221" s="14" t="s">
        <v>37</v>
      </c>
      <c r="C221" s="14">
        <v>-2</v>
      </c>
      <c r="D221" s="13">
        <v>6.24</v>
      </c>
      <c r="E221" s="13">
        <v>6.24</v>
      </c>
      <c r="F221" s="14" t="s">
        <v>30</v>
      </c>
      <c r="G221" s="18">
        <v>5500</v>
      </c>
      <c r="H221" s="39" t="s">
        <v>20</v>
      </c>
      <c r="I221" s="36">
        <f>+Tabla2[[#This Row],[Área ocupada (m²)]]/$D$231</f>
        <v>4.1312383188243457E-4</v>
      </c>
      <c r="J221" s="42">
        <f>+Tabla2[[#This Row],[Incidencia
ocupada (con área común)]]*$Q$1</f>
        <v>0.24787429912946074</v>
      </c>
      <c r="K221" s="36">
        <f>+Tabla2[[#This Row],[Área ocupada (m²)]]/$D$229</f>
        <v>5.6193789325521446E-4</v>
      </c>
      <c r="L221" s="42">
        <f>+Tabla2[[#This Row],[Incidencia
ocupada (sin área común)]]*$J$230</f>
        <v>8.9288436823667952E-2</v>
      </c>
      <c r="M221" s="45">
        <f>+Tabla2[[#This Row],[Terreno 2 (sobre área Común)]]+Tabla2[[#This Row],[Terreno 1 (Con área Común)]]</f>
        <v>0.33716273595312868</v>
      </c>
      <c r="N221" s="36">
        <f>+Tabla2[[#This Row],[Terreno FINAL]]/$M$231</f>
        <v>5.6193789325521175E-4</v>
      </c>
      <c r="O221" s="45">
        <f>+Tabla2[[#This Row],[Incidencia terreno final]]*$D$230</f>
        <v>2.2477515730208468</v>
      </c>
    </row>
    <row r="222" spans="1:15" ht="15" customHeight="1" x14ac:dyDescent="0.2">
      <c r="A222" s="15" t="s">
        <v>22</v>
      </c>
      <c r="B222" s="14" t="s">
        <v>36</v>
      </c>
      <c r="C222" s="14">
        <v>-2</v>
      </c>
      <c r="D222" s="13">
        <v>3.21</v>
      </c>
      <c r="E222" s="13">
        <v>3.21</v>
      </c>
      <c r="F222" s="14" t="s">
        <v>30</v>
      </c>
      <c r="G222" s="18">
        <v>5000</v>
      </c>
      <c r="H222" s="39" t="s">
        <v>20</v>
      </c>
      <c r="I222" s="36">
        <f>+Tabla2[[#This Row],[Área ocupada (m²)]]/$D$231</f>
        <v>2.1252043274721391E-4</v>
      </c>
      <c r="J222" s="42">
        <f>+Tabla2[[#This Row],[Incidencia
ocupada (con área común)]]*$Q$1</f>
        <v>0.12751225964832835</v>
      </c>
      <c r="K222" s="36">
        <f>+Tabla2[[#This Row],[Área ocupada (m²)]]/$D$229</f>
        <v>2.8907382008801897E-4</v>
      </c>
      <c r="L222" s="42">
        <f>+Tabla2[[#This Row],[Incidencia
ocupada (sin área común)]]*$J$230</f>
        <v>4.5932032404483035E-2</v>
      </c>
      <c r="M222" s="45">
        <f>+Tabla2[[#This Row],[Terreno 2 (sobre área Común)]]+Tabla2[[#This Row],[Terreno 1 (Con área Común)]]</f>
        <v>0.17344429205281139</v>
      </c>
      <c r="N222" s="36">
        <f>+Tabla2[[#This Row],[Terreno FINAL]]/$M$231</f>
        <v>2.8907382008801761E-4</v>
      </c>
      <c r="O222" s="45">
        <f>+Tabla2[[#This Row],[Incidencia terreno final]]*$D$230</f>
        <v>1.1562952803520705</v>
      </c>
    </row>
    <row r="223" spans="1:15" ht="15" customHeight="1" x14ac:dyDescent="0.2">
      <c r="A223" s="15" t="s">
        <v>22</v>
      </c>
      <c r="B223" s="14" t="s">
        <v>35</v>
      </c>
      <c r="C223" s="14">
        <v>-2</v>
      </c>
      <c r="D223" s="13">
        <v>3.21</v>
      </c>
      <c r="E223" s="13">
        <v>3.21</v>
      </c>
      <c r="F223" s="14" t="s">
        <v>30</v>
      </c>
      <c r="G223" s="18">
        <v>5000</v>
      </c>
      <c r="H223" s="39" t="s">
        <v>20</v>
      </c>
      <c r="I223" s="36">
        <f>+Tabla2[[#This Row],[Área ocupada (m²)]]/$D$231</f>
        <v>2.1252043274721391E-4</v>
      </c>
      <c r="J223" s="42">
        <f>+Tabla2[[#This Row],[Incidencia
ocupada (con área común)]]*$Q$1</f>
        <v>0.12751225964832835</v>
      </c>
      <c r="K223" s="36">
        <f>+Tabla2[[#This Row],[Área ocupada (m²)]]/$D$229</f>
        <v>2.8907382008801897E-4</v>
      </c>
      <c r="L223" s="42">
        <f>+Tabla2[[#This Row],[Incidencia
ocupada (sin área común)]]*$J$230</f>
        <v>4.5932032404483035E-2</v>
      </c>
      <c r="M223" s="45">
        <f>+Tabla2[[#This Row],[Terreno 2 (sobre área Común)]]+Tabla2[[#This Row],[Terreno 1 (Con área Común)]]</f>
        <v>0.17344429205281139</v>
      </c>
      <c r="N223" s="36">
        <f>+Tabla2[[#This Row],[Terreno FINAL]]/$M$231</f>
        <v>2.8907382008801761E-4</v>
      </c>
      <c r="O223" s="45">
        <f>+Tabla2[[#This Row],[Incidencia terreno final]]*$D$230</f>
        <v>1.1562952803520705</v>
      </c>
    </row>
    <row r="224" spans="1:15" ht="15" customHeight="1" x14ac:dyDescent="0.2">
      <c r="A224" s="15" t="s">
        <v>22</v>
      </c>
      <c r="B224" s="14" t="s">
        <v>34</v>
      </c>
      <c r="C224" s="14">
        <v>-2</v>
      </c>
      <c r="D224" s="13">
        <v>4.58</v>
      </c>
      <c r="E224" s="13">
        <v>4.58</v>
      </c>
      <c r="F224" s="14" t="s">
        <v>30</v>
      </c>
      <c r="G224" s="18">
        <v>5000</v>
      </c>
      <c r="H224" s="39" t="s">
        <v>20</v>
      </c>
      <c r="I224" s="36">
        <f>+Tabla2[[#This Row],[Área ocupada (m²)]]/$D$231</f>
        <v>3.0322229968294075E-4</v>
      </c>
      <c r="J224" s="42">
        <f>+Tabla2[[#This Row],[Incidencia
ocupada (con área común)]]*$Q$1</f>
        <v>0.18193337980976446</v>
      </c>
      <c r="K224" s="36">
        <f>+Tabla2[[#This Row],[Área ocupada (m²)]]/$D$229</f>
        <v>4.1244800498539777E-4</v>
      </c>
      <c r="L224" s="42">
        <f>+Tabla2[[#This Row],[Incidencia
ocupada (sin área común)]]*$J$230</f>
        <v>6.5535423181474234E-2</v>
      </c>
      <c r="M224" s="45">
        <f>+Tabla2[[#This Row],[Terreno 2 (sobre área Común)]]+Tabla2[[#This Row],[Terreno 1 (Con área Común)]]</f>
        <v>0.24746880299123869</v>
      </c>
      <c r="N224" s="36">
        <f>+Tabla2[[#This Row],[Terreno FINAL]]/$M$231</f>
        <v>4.1244800498539588E-4</v>
      </c>
      <c r="O224" s="45">
        <f>+Tabla2[[#This Row],[Incidencia terreno final]]*$D$230</f>
        <v>1.6497920199415834</v>
      </c>
    </row>
    <row r="225" spans="1:15" ht="15" customHeight="1" x14ac:dyDescent="0.2">
      <c r="A225" s="15" t="s">
        <v>22</v>
      </c>
      <c r="B225" s="14" t="s">
        <v>33</v>
      </c>
      <c r="C225" s="14">
        <v>-3</v>
      </c>
      <c r="D225" s="13">
        <v>7.37</v>
      </c>
      <c r="E225" s="13">
        <v>7.37</v>
      </c>
      <c r="F225" s="14" t="s">
        <v>30</v>
      </c>
      <c r="G225" s="18">
        <v>17000</v>
      </c>
      <c r="H225" s="39" t="s">
        <v>20</v>
      </c>
      <c r="I225" s="36">
        <f>+Tabla2[[#This Row],[Área ocupada (m²)]]/$D$231</f>
        <v>4.8793632066883693E-4</v>
      </c>
      <c r="J225" s="42">
        <f>+Tabla2[[#This Row],[Incidencia
ocupada (con área común)]]*$Q$1</f>
        <v>0.29276179240130218</v>
      </c>
      <c r="K225" s="36">
        <f>+Tabla2[[#This Row],[Área ocupada (m²)]]/$D$229</f>
        <v>6.6369908225816189E-4</v>
      </c>
      <c r="L225" s="42">
        <f>+Tabla2[[#This Row],[Incidencia
ocupada (sin área común)]]*$J$230</f>
        <v>0.10545765695359499</v>
      </c>
      <c r="M225" s="45">
        <f>+Tabla2[[#This Row],[Terreno 2 (sobre área Común)]]+Tabla2[[#This Row],[Terreno 1 (Con área Común)]]</f>
        <v>0.39821944935489717</v>
      </c>
      <c r="N225" s="36">
        <f>+Tabla2[[#This Row],[Terreno FINAL]]/$M$231</f>
        <v>6.6369908225815885E-4</v>
      </c>
      <c r="O225" s="45">
        <f>+Tabla2[[#This Row],[Incidencia terreno final]]*$D$230</f>
        <v>2.6547963290326355</v>
      </c>
    </row>
    <row r="226" spans="1:15" ht="15" customHeight="1" x14ac:dyDescent="0.2">
      <c r="A226" s="15" t="s">
        <v>22</v>
      </c>
      <c r="B226" s="14" t="s">
        <v>32</v>
      </c>
      <c r="C226" s="14">
        <v>-3</v>
      </c>
      <c r="D226" s="13">
        <v>6.24</v>
      </c>
      <c r="E226" s="13">
        <v>6.24</v>
      </c>
      <c r="F226" s="14" t="s">
        <v>30</v>
      </c>
      <c r="G226" s="18">
        <v>5000</v>
      </c>
      <c r="H226" s="39" t="s">
        <v>20</v>
      </c>
      <c r="I226" s="36">
        <f>+Tabla2[[#This Row],[Área ocupada (m²)]]/$D$231</f>
        <v>4.1312383188243457E-4</v>
      </c>
      <c r="J226" s="42">
        <f>+Tabla2[[#This Row],[Incidencia
ocupada (con área común)]]*$Q$1</f>
        <v>0.24787429912946074</v>
      </c>
      <c r="K226" s="36">
        <f>+Tabla2[[#This Row],[Área ocupada (m²)]]/$D$229</f>
        <v>5.6193789325521446E-4</v>
      </c>
      <c r="L226" s="42">
        <f>+Tabla2[[#This Row],[Incidencia
ocupada (sin área común)]]*$J$230</f>
        <v>8.9288436823667952E-2</v>
      </c>
      <c r="M226" s="45">
        <f>+Tabla2[[#This Row],[Terreno 2 (sobre área Común)]]+Tabla2[[#This Row],[Terreno 1 (Con área Común)]]</f>
        <v>0.33716273595312868</v>
      </c>
      <c r="N226" s="36">
        <f>+Tabla2[[#This Row],[Terreno FINAL]]/$M$231</f>
        <v>5.6193789325521175E-4</v>
      </c>
      <c r="O226" s="45">
        <f>+Tabla2[[#This Row],[Incidencia terreno final]]*$D$230</f>
        <v>2.2477515730208468</v>
      </c>
    </row>
    <row r="227" spans="1:15" ht="15" customHeight="1" x14ac:dyDescent="0.2">
      <c r="A227" s="12" t="s">
        <v>22</v>
      </c>
      <c r="B227" s="11" t="s">
        <v>31</v>
      </c>
      <c r="C227" s="11">
        <v>-3</v>
      </c>
      <c r="D227" s="10">
        <v>3.21</v>
      </c>
      <c r="E227" s="10">
        <v>3.21</v>
      </c>
      <c r="F227" s="11" t="s">
        <v>30</v>
      </c>
      <c r="G227" s="27">
        <v>5000</v>
      </c>
      <c r="H227" s="40" t="s">
        <v>20</v>
      </c>
      <c r="I227" s="36">
        <f>+Tabla2[[#This Row],[Área ocupada (m²)]]/$D$231</f>
        <v>2.1252043274721391E-4</v>
      </c>
      <c r="J227" s="42">
        <f>+Tabla2[[#This Row],[Incidencia
ocupada (con área común)]]*$Q$1</f>
        <v>0.12751225964832835</v>
      </c>
      <c r="K227" s="36">
        <f>+Tabla2[[#This Row],[Área ocupada (m²)]]/$D$229</f>
        <v>2.8907382008801897E-4</v>
      </c>
      <c r="L227" s="42">
        <f>+Tabla2[[#This Row],[Incidencia
ocupada (sin área común)]]*$J$230</f>
        <v>4.5932032404483035E-2</v>
      </c>
      <c r="M227" s="45">
        <f>+Tabla2[[#This Row],[Terreno 2 (sobre área Común)]]+Tabla2[[#This Row],[Terreno 1 (Con área Común)]]</f>
        <v>0.17344429205281139</v>
      </c>
      <c r="N227" s="36">
        <f>+Tabla2[[#This Row],[Terreno FINAL]]/$M$231</f>
        <v>2.8907382008801761E-4</v>
      </c>
      <c r="O227" s="45">
        <f>+Tabla2[[#This Row],[Incidencia terreno final]]*$D$230</f>
        <v>1.1562952803520705</v>
      </c>
    </row>
    <row r="229" spans="1:15" ht="15" customHeight="1" x14ac:dyDescent="0.2">
      <c r="C229" s="1" t="s">
        <v>59</v>
      </c>
      <c r="D229" s="43">
        <f>+SUM(Tabla2[Área ocupada (m²)])</f>
        <v>11104.429999999998</v>
      </c>
    </row>
    <row r="230" spans="1:15" ht="15" customHeight="1" x14ac:dyDescent="0.2">
      <c r="C230" s="34" t="s">
        <v>54</v>
      </c>
      <c r="D230" s="33">
        <v>4000</v>
      </c>
      <c r="I230" s="37">
        <f>+D230/D231</f>
        <v>0.26482296915540676</v>
      </c>
      <c r="J230" s="33">
        <f>+I230*$Q$1</f>
        <v>158.89378149324406</v>
      </c>
    </row>
    <row r="231" spans="1:15" ht="15" customHeight="1" x14ac:dyDescent="0.2">
      <c r="C231" s="30" t="s">
        <v>53</v>
      </c>
      <c r="D231" s="33">
        <f>+D230+D229</f>
        <v>15104.429999999998</v>
      </c>
      <c r="I231" s="37">
        <f>+SUM(I2:I230)</f>
        <v>1.0000000000000013</v>
      </c>
      <c r="J231" s="33">
        <f>+SUM(J2:J230)</f>
        <v>600.00000000000023</v>
      </c>
      <c r="K231" s="37">
        <f>+SUM(K2:K230)</f>
        <v>0.99999999999999833</v>
      </c>
      <c r="M231" s="33">
        <f>+SUM(M2:M230)</f>
        <v>600.00000000000284</v>
      </c>
      <c r="N231" s="37">
        <f>+SUM(N2:N230)</f>
        <v>0.99999999999999534</v>
      </c>
      <c r="O231" s="33">
        <f>+SUM(O2:O230)</f>
        <v>3999.9999999999814</v>
      </c>
    </row>
  </sheetData>
  <conditionalFormatting sqref="A2:G29 I2:L2 P2:XFD2">
    <cfRule type="expression" dxfId="38" priority="10">
      <formula>#REF!&gt;0</formula>
    </cfRule>
  </conditionalFormatting>
  <conditionalFormatting sqref="I3:L29 P3:XFD29">
    <cfRule type="expression" dxfId="37" priority="9">
      <formula>#REF!&gt;0</formula>
    </cfRule>
  </conditionalFormatting>
  <conditionalFormatting sqref="H2">
    <cfRule type="expression" dxfId="36" priority="8">
      <formula>$AG2&lt;&gt;""</formula>
    </cfRule>
  </conditionalFormatting>
  <conditionalFormatting sqref="H3:H227">
    <cfRule type="expression" dxfId="35" priority="7">
      <formula>$AG3&lt;&gt;""</formula>
    </cfRule>
  </conditionalFormatting>
  <conditionalFormatting sqref="M2">
    <cfRule type="expression" dxfId="34" priority="6">
      <formula>#REF!&gt;0</formula>
    </cfRule>
  </conditionalFormatting>
  <conditionalFormatting sqref="M3:M29">
    <cfRule type="expression" dxfId="33" priority="5">
      <formula>#REF!&gt;0</formula>
    </cfRule>
  </conditionalFormatting>
  <conditionalFormatting sqref="N2">
    <cfRule type="expression" dxfId="32" priority="4">
      <formula>#REF!&gt;0</formula>
    </cfRule>
  </conditionalFormatting>
  <conditionalFormatting sqref="N3:N29">
    <cfRule type="expression" dxfId="31" priority="3">
      <formula>#REF!&gt;0</formula>
    </cfRule>
  </conditionalFormatting>
  <conditionalFormatting sqref="O2">
    <cfRule type="expression" dxfId="30" priority="2">
      <formula>#REF!&gt;0</formula>
    </cfRule>
  </conditionalFormatting>
  <conditionalFormatting sqref="O3:O29">
    <cfRule type="expression" dxfId="29" priority="1">
      <formula>#REF!&gt;0</formula>
    </cfRule>
  </conditionalFormatting>
  <dataValidations count="3">
    <dataValidation type="list" allowBlank="1" showInputMessage="1" showErrorMessage="1" sqref="H2:H227" xr:uid="{07F2BE7B-1828-4F72-B6E1-AFB418B86BD7}">
      <formula1>vista</formula1>
    </dataValidation>
    <dataValidation type="list" allowBlank="1" showInputMessage="1" showErrorMessage="1" sqref="A2:A227" xr:uid="{EC91EBEA-9791-4A46-8BBC-3437D5070E15}">
      <formula1>"Departamento,Estacionamiento,Depósito,Local Comercial,Oficina"</formula1>
    </dataValidation>
    <dataValidation type="list" allowBlank="1" showInputMessage="1" showErrorMessage="1" sqref="F2:F227" xr:uid="{B7E10FCB-4DB2-43AB-8FCF-C2DDB694165C}">
      <formula1>"Soles,Dólares"</formula1>
    </dataValidation>
  </dataValidations>
  <printOptions horizontalCentered="1"/>
  <pageMargins left="0.23622047244094491" right="0.23622047244094491" top="1.3779527559055118" bottom="0.74803149606299213" header="0.31496062992125984" footer="0.31496062992125984"/>
  <pageSetup paperSize="8" scale="42" fitToHeight="0" orientation="landscape" r:id="rId1"/>
  <headerFooter scaleWithDoc="0">
    <oddHeader>&amp;L&amp;G&amp;R&amp;"Verdana,Normal"&amp;8&amp;K00-024Página &amp;P de &amp;N</oddHead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7C50-5A07-4FD4-9D89-4C2089FF0411}">
  <dimension ref="A1:H15"/>
  <sheetViews>
    <sheetView showGridLines="0" workbookViewId="0">
      <selection activeCell="F10" sqref="F10"/>
    </sheetView>
  </sheetViews>
  <sheetFormatPr defaultColWidth="10.7109375" defaultRowHeight="15" x14ac:dyDescent="0.25"/>
  <cols>
    <col min="1" max="1" width="12.5703125" bestFit="1" customWidth="1"/>
    <col min="2" max="2" width="12.42578125" bestFit="1" customWidth="1"/>
    <col min="3" max="3" width="12.42578125" customWidth="1"/>
    <col min="4" max="4" width="10.7109375" style="3" bestFit="1" customWidth="1"/>
    <col min="5" max="5" width="12.5703125" style="49" bestFit="1" customWidth="1"/>
    <col min="6" max="6" width="12.5703125" bestFit="1" customWidth="1"/>
    <col min="7" max="7" width="105.5703125" bestFit="1" customWidth="1"/>
    <col min="8" max="8" width="12.85546875" customWidth="1"/>
  </cols>
  <sheetData>
    <row r="1" spans="1:8" s="7" customFormat="1" x14ac:dyDescent="0.25">
      <c r="A1" s="7" t="s">
        <v>26</v>
      </c>
      <c r="B1" s="7" t="s">
        <v>27</v>
      </c>
      <c r="C1" s="7" t="s">
        <v>29</v>
      </c>
      <c r="D1" s="28" t="s">
        <v>24</v>
      </c>
      <c r="E1" s="47" t="s">
        <v>28</v>
      </c>
      <c r="F1" s="7" t="s">
        <v>23</v>
      </c>
      <c r="G1" s="7" t="s">
        <v>25</v>
      </c>
    </row>
    <row r="2" spans="1:8" s="1" customFormat="1" ht="15" customHeight="1" x14ac:dyDescent="0.25">
      <c r="A2" s="1">
        <v>700</v>
      </c>
      <c r="B2">
        <v>450</v>
      </c>
      <c r="C2">
        <v>3.5</v>
      </c>
      <c r="D2" s="29" t="s">
        <v>0</v>
      </c>
      <c r="E2" s="48">
        <v>1250</v>
      </c>
      <c r="F2" s="6" t="s">
        <v>1</v>
      </c>
      <c r="G2" s="6" t="s">
        <v>2</v>
      </c>
      <c r="H2"/>
    </row>
    <row r="3" spans="1:8" s="1" customFormat="1" ht="15" customHeight="1" x14ac:dyDescent="0.25">
      <c r="B3" s="3"/>
      <c r="C3" s="3"/>
      <c r="D3" s="29" t="s">
        <v>3</v>
      </c>
      <c r="E3" s="48">
        <v>1200</v>
      </c>
      <c r="F3" s="6" t="s">
        <v>4</v>
      </c>
      <c r="G3" s="6" t="s">
        <v>2</v>
      </c>
      <c r="H3"/>
    </row>
    <row r="4" spans="1:8" s="1" customFormat="1" ht="15" customHeight="1" x14ac:dyDescent="0.25">
      <c r="B4" s="4"/>
      <c r="C4" s="4"/>
      <c r="D4" s="29" t="s">
        <v>5</v>
      </c>
      <c r="E4" s="48">
        <v>1100</v>
      </c>
      <c r="F4" s="6" t="s">
        <v>6</v>
      </c>
      <c r="G4" s="6" t="s">
        <v>2</v>
      </c>
      <c r="H4"/>
    </row>
    <row r="5" spans="1:8" s="1" customFormat="1" ht="15" customHeight="1" x14ac:dyDescent="0.25">
      <c r="B5" s="4"/>
      <c r="C5" s="4"/>
      <c r="D5" s="29" t="s">
        <v>7</v>
      </c>
      <c r="E5" s="48">
        <v>1100</v>
      </c>
      <c r="F5" s="6" t="s">
        <v>1</v>
      </c>
      <c r="G5" s="6" t="s">
        <v>2</v>
      </c>
      <c r="H5"/>
    </row>
    <row r="6" spans="1:8" s="1" customFormat="1" ht="15" customHeight="1" x14ac:dyDescent="0.25">
      <c r="B6" s="5"/>
      <c r="C6" s="5"/>
      <c r="D6" s="29" t="s">
        <v>8</v>
      </c>
      <c r="E6" s="48">
        <v>1050</v>
      </c>
      <c r="F6" s="6" t="s">
        <v>1</v>
      </c>
      <c r="G6" s="6" t="s">
        <v>2</v>
      </c>
      <c r="H6"/>
    </row>
    <row r="7" spans="1:8" s="1" customFormat="1" ht="15" customHeight="1" x14ac:dyDescent="0.25">
      <c r="B7" s="2"/>
      <c r="C7" s="2"/>
      <c r="D7" s="29" t="s">
        <v>9</v>
      </c>
      <c r="E7" s="48">
        <v>1000</v>
      </c>
      <c r="F7" s="6" t="s">
        <v>1</v>
      </c>
      <c r="G7" s="6" t="s">
        <v>2</v>
      </c>
      <c r="H7"/>
    </row>
    <row r="8" spans="1:8" s="1" customFormat="1" ht="15" customHeight="1" x14ac:dyDescent="0.25">
      <c r="B8" s="2"/>
      <c r="C8" s="2"/>
      <c r="D8" s="29" t="s">
        <v>10</v>
      </c>
      <c r="E8" s="48">
        <v>950</v>
      </c>
      <c r="F8" s="6" t="s">
        <v>1</v>
      </c>
      <c r="G8" s="6" t="s">
        <v>2</v>
      </c>
      <c r="H8"/>
    </row>
    <row r="9" spans="1:8" s="1" customFormat="1" ht="15" customHeight="1" x14ac:dyDescent="0.2">
      <c r="B9" s="2"/>
      <c r="C9" s="2"/>
      <c r="D9" s="29" t="s">
        <v>11</v>
      </c>
      <c r="E9" s="48">
        <v>900</v>
      </c>
      <c r="F9" s="6" t="s">
        <v>1</v>
      </c>
      <c r="G9" s="6" t="s">
        <v>2</v>
      </c>
    </row>
    <row r="10" spans="1:8" s="1" customFormat="1" ht="15" customHeight="1" x14ac:dyDescent="0.2">
      <c r="B10" s="2"/>
      <c r="C10" s="2"/>
      <c r="D10" s="29" t="s">
        <v>12</v>
      </c>
      <c r="E10" s="48">
        <v>850</v>
      </c>
      <c r="F10" s="6" t="s">
        <v>1</v>
      </c>
      <c r="G10" s="6" t="s">
        <v>2</v>
      </c>
    </row>
    <row r="11" spans="1:8" s="1" customFormat="1" ht="15" customHeight="1" x14ac:dyDescent="0.2">
      <c r="B11" s="2"/>
      <c r="C11" s="2"/>
      <c r="D11" s="29" t="s">
        <v>13</v>
      </c>
      <c r="E11" s="48">
        <v>10000</v>
      </c>
      <c r="F11" s="6" t="s">
        <v>14</v>
      </c>
      <c r="G11" s="6" t="s">
        <v>15</v>
      </c>
    </row>
    <row r="12" spans="1:8" s="1" customFormat="1" ht="15" customHeight="1" x14ac:dyDescent="0.2">
      <c r="B12" s="2"/>
      <c r="C12" s="2"/>
      <c r="D12" s="29" t="s">
        <v>16</v>
      </c>
      <c r="E12" s="48">
        <v>9500</v>
      </c>
      <c r="F12" s="6" t="s">
        <v>14</v>
      </c>
      <c r="G12" s="6" t="s">
        <v>15</v>
      </c>
    </row>
    <row r="13" spans="1:8" s="1" customFormat="1" ht="15" customHeight="1" x14ac:dyDescent="0.2">
      <c r="B13" s="2"/>
      <c r="C13" s="2"/>
      <c r="D13" s="29" t="s">
        <v>17</v>
      </c>
      <c r="E13" s="48">
        <v>9000</v>
      </c>
      <c r="F13" s="6" t="s">
        <v>14</v>
      </c>
      <c r="G13" s="6" t="s">
        <v>15</v>
      </c>
    </row>
    <row r="14" spans="1:8" s="1" customFormat="1" ht="15" customHeight="1" x14ac:dyDescent="0.2">
      <c r="B14" s="2"/>
      <c r="C14" s="2"/>
      <c r="D14" s="29" t="s">
        <v>18</v>
      </c>
      <c r="E14" s="48">
        <v>8000</v>
      </c>
      <c r="F14" s="6" t="s">
        <v>19</v>
      </c>
      <c r="G14" s="6" t="s">
        <v>15</v>
      </c>
    </row>
    <row r="15" spans="1:8" x14ac:dyDescent="0.25">
      <c r="B15" s="2"/>
      <c r="C15" s="2"/>
      <c r="D15" s="29" t="s">
        <v>20</v>
      </c>
      <c r="E15" s="48">
        <v>4000</v>
      </c>
      <c r="F15" s="6" t="s">
        <v>21</v>
      </c>
      <c r="G15" s="6" t="s">
        <v>22</v>
      </c>
    </row>
  </sheetData>
  <sheetProtection selectLockedCells="1" selectUn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MATRIZ</vt:lpstr>
      <vt:lpstr>DATA</vt:lpstr>
      <vt:lpstr>vista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Ernesto Gómez Garcés</dc:creator>
  <cp:lastModifiedBy>Andrés Ernesto Gómez Garcés</cp:lastModifiedBy>
  <dcterms:created xsi:type="dcterms:W3CDTF">2020-09-07T17:09:45Z</dcterms:created>
  <dcterms:modified xsi:type="dcterms:W3CDTF">2020-10-27T19:55:26Z</dcterms:modified>
</cp:coreProperties>
</file>