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5.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6.xml" ContentType="application/vnd.openxmlformats-officedocument.drawing+xml"/>
  <Override PartName="/xl/slicers/slicer1.xml" ContentType="application/vnd.ms-excel.slicer+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7.xml" ContentType="application/vnd.openxmlformats-officedocument.drawing+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mc:AlternateContent xmlns:mc="http://schemas.openxmlformats.org/markup-compatibility/2006">
    <mc:Choice Requires="x15">
      <x15ac:absPath xmlns:x15ac="http://schemas.microsoft.com/office/spreadsheetml/2010/11/ac" url="C:\Users\HP\Desktop\Logistics\"/>
    </mc:Choice>
  </mc:AlternateContent>
  <xr:revisionPtr revIDLastSave="0" documentId="13_ncr:1_{2F9AA1F9-15EC-48C2-B605-3FD95D11D96B}" xr6:coauthVersionLast="47" xr6:coauthVersionMax="47" xr10:uidLastSave="{00000000-0000-0000-0000-000000000000}"/>
  <bookViews>
    <workbookView xWindow="-120" yWindow="-120" windowWidth="29040" windowHeight="15720" xr2:uid="{00000000-000D-0000-FFFF-FFFF00000000}"/>
  </bookViews>
  <sheets>
    <sheet name="Case Study" sheetId="2" r:id="rId1"/>
    <sheet name="Data" sheetId="1" r:id="rId2"/>
    <sheet name="Delivery Performance" sheetId="4" r:id="rId3"/>
    <sheet name="Operational Efficiency" sheetId="5" r:id="rId4"/>
    <sheet name="Cost and Fuel Analysis" sheetId="6" r:id="rId5"/>
    <sheet name="Customer Feedback" sheetId="8" r:id="rId6"/>
    <sheet name="Trends and Patterns" sheetId="10" r:id="rId7"/>
    <sheet name="Dashboard " sheetId="12" r:id="rId8"/>
    <sheet name="Deep Analysis" sheetId="13" r:id="rId9"/>
  </sheets>
  <definedNames>
    <definedName name="_xlnm._FilterDatabase" localSheetId="1" hidden="1">Data!$A$1:$M$1</definedName>
    <definedName name="Slicer_Customer_Rating__1_5">#N/A</definedName>
    <definedName name="Slicer_Date">#N/A</definedName>
    <definedName name="Slicer_Day_of_the_Week">#N/A</definedName>
    <definedName name="Slicer_Delivery_Cost">#N/A</definedName>
    <definedName name="Slicer_Delivery_Status__On_Time_Delayed2">#N/A</definedName>
    <definedName name="Slicer_Peak_Hour__Yes_No">#N/A</definedName>
    <definedName name="Slicer_Zone">#N/A</definedName>
  </definedNames>
  <calcPr calcId="191029"/>
  <pivotCaches>
    <pivotCache cacheId="1" r:id="rId10"/>
  </pivotCaches>
  <extLst>
    <ext xmlns:x14="http://schemas.microsoft.com/office/spreadsheetml/2009/9/main" uri="{BBE1A952-AA13-448e-AADC-164F8A28A991}">
      <x14:slicerCaches>
        <x14:slicerCache r:id="rId11"/>
        <x14:slicerCache r:id="rId12"/>
        <x14:slicerCache r:id="rId13"/>
        <x14:slicerCache r:id="rId14"/>
        <x14:slicerCache r:id="rId15"/>
        <x14:slicerCache r:id="rId16"/>
        <x14:slicerCache r:id="rId17"/>
      </x14:slicerCaches>
    </ext>
    <ext xmlns:x14="http://schemas.microsoft.com/office/spreadsheetml/2009/9/main" uri="{79F54976-1DA5-4618-B147-4CDE4B953A38}">
      <x14:workbookPr/>
    </ext>
  </extLst>
</workbook>
</file>

<file path=xl/calcChain.xml><?xml version="1.0" encoding="utf-8"?>
<calcChain xmlns="http://schemas.openxmlformats.org/spreadsheetml/2006/main">
  <c r="P4" i="1" l="1"/>
  <c r="P9" i="1"/>
  <c r="P8" i="1"/>
  <c r="P6" i="1"/>
  <c r="P5" i="1"/>
  <c r="P7"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2" i="1"/>
  <c r="L3" i="1" l="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2" i="1"/>
</calcChain>
</file>

<file path=xl/sharedStrings.xml><?xml version="1.0" encoding="utf-8"?>
<sst xmlns="http://schemas.openxmlformats.org/spreadsheetml/2006/main" count="740" uniqueCount="274">
  <si>
    <t>Case Study: Building a Delivery Performance Dashboard for XYZ Logistics</t>
  </si>
  <si>
    <t>Background</t>
  </si>
  <si>
    <t>XYZ Logistics is a mid-sized company specializing in last-mile deliveries in a metropolitan city. They operate in four zones: North, South, East, and West. Due to a recent increase in order volume, fuel costs, and delivery delays, the management wants a dashboard to monitor operational performance and identify areas for improvement.</t>
  </si>
  <si>
    <t>The dashboard will help:</t>
  </si>
  <si>
    <t>Monitor delivery performance metrics.</t>
  </si>
  <si>
    <t>Identify delays and their root causes.</t>
  </si>
  <si>
    <t>Track cost efficiency.</t>
  </si>
  <si>
    <t>Visualize trends for actionable insights.</t>
  </si>
  <si>
    <t>Scenario</t>
  </si>
  <si>
    <t>You are hired as a logistics analyst at XYZ Logistics. Your manager has tasked you with creating a dashboard using the provided dataset. The dashboard should be visually appealing and provide actionable insights for the operations team.</t>
  </si>
  <si>
    <t>Task for Candidates</t>
  </si>
  <si>
    <t>You are required to create an interactive dashboard that answers the following questions:</t>
  </si>
  <si>
    <t>Delivery Performance</t>
  </si>
  <si>
    <t>What is the on-time delivery rate for each zone?</t>
  </si>
  <si>
    <t>Which zones experience the most delays?</t>
  </si>
  <si>
    <t>Operational Efficiency</t>
  </si>
  <si>
    <t>What is the average delivery time (mins) across all zones?</t>
  </si>
  <si>
    <t>How does peak-hour traffic impact delivery times and costs?</t>
  </si>
  <si>
    <t>Cost and Fuel Analysis</t>
  </si>
  <si>
    <t>Which zone has the highest average fuel consumption per delivery?</t>
  </si>
  <si>
    <t>What is the average delivery cost per zone?</t>
  </si>
  <si>
    <t>Customer Feedback</t>
  </si>
  <si>
    <t>Which zones have the highest and lowest customer ratings?</t>
  </si>
  <si>
    <t>Are there correlations between delayed deliveries and lower customer ratings?</t>
  </si>
  <si>
    <t>Trends and Patterns</t>
  </si>
  <si>
    <t>How do delays and costs vary by day of the week?</t>
  </si>
  <si>
    <t>Can you identify trends in fuel usage across zones and peak hours?</t>
  </si>
  <si>
    <t>Delivery ID</t>
  </si>
  <si>
    <t>Zone</t>
  </si>
  <si>
    <t>Date</t>
  </si>
  <si>
    <t>Time of Order</t>
  </si>
  <si>
    <t>Distance (km)</t>
  </si>
  <si>
    <t>Delivery Time (mins)</t>
  </si>
  <si>
    <t>Peak Hour (Yes/No)</t>
  </si>
  <si>
    <t>Delivery Status (On-Time/Delayed)</t>
  </si>
  <si>
    <t>Fuel Used (liters)</t>
  </si>
  <si>
    <t>Delivery Cost ($)</t>
  </si>
  <si>
    <t>Customer Rating (1-5)</t>
  </si>
  <si>
    <t>D001</t>
  </si>
  <si>
    <t>West</t>
  </si>
  <si>
    <t>2024-11-11</t>
  </si>
  <si>
    <t>06:48 AM</t>
  </si>
  <si>
    <t>No</t>
  </si>
  <si>
    <t>Delayed</t>
  </si>
  <si>
    <t>D002</t>
  </si>
  <si>
    <t>East</t>
  </si>
  <si>
    <t>2024-11-16</t>
  </si>
  <si>
    <t>12:48 PM</t>
  </si>
  <si>
    <t>D003</t>
  </si>
  <si>
    <t>North</t>
  </si>
  <si>
    <t>2024-11-13</t>
  </si>
  <si>
    <t>03:33 PM</t>
  </si>
  <si>
    <t>On-Time</t>
  </si>
  <si>
    <t>D004</t>
  </si>
  <si>
    <t>2024-11-15</t>
  </si>
  <si>
    <t>10:56 AM</t>
  </si>
  <si>
    <t>Yes</t>
  </si>
  <si>
    <t>D005</t>
  </si>
  <si>
    <t>2024-11-10</t>
  </si>
  <si>
    <t>03:40 PM</t>
  </si>
  <si>
    <t>D006</t>
  </si>
  <si>
    <t>South</t>
  </si>
  <si>
    <t>08:33 AM</t>
  </si>
  <si>
    <t>D007</t>
  </si>
  <si>
    <t>06:14 AM</t>
  </si>
  <si>
    <t>D008</t>
  </si>
  <si>
    <t>D009</t>
  </si>
  <si>
    <t>2024-11-14</t>
  </si>
  <si>
    <t>07:28 PM</t>
  </si>
  <si>
    <t>D010</t>
  </si>
  <si>
    <t>10:10 AM</t>
  </si>
  <si>
    <t>D011</t>
  </si>
  <si>
    <t>08:08 AM</t>
  </si>
  <si>
    <t>D012</t>
  </si>
  <si>
    <t>06:10 PM</t>
  </si>
  <si>
    <t>D013</t>
  </si>
  <si>
    <t>07:43 PM</t>
  </si>
  <si>
    <t>D014</t>
  </si>
  <si>
    <t>02:28 PM</t>
  </si>
  <si>
    <t>D015</t>
  </si>
  <si>
    <t>D016</t>
  </si>
  <si>
    <t>2024-11-12</t>
  </si>
  <si>
    <t>08:11 PM</t>
  </si>
  <si>
    <t>D017</t>
  </si>
  <si>
    <t>12:02 PM</t>
  </si>
  <si>
    <t>D018</t>
  </si>
  <si>
    <t>06:59 PM</t>
  </si>
  <si>
    <t>D019</t>
  </si>
  <si>
    <t>02:50 PM</t>
  </si>
  <si>
    <t>D020</t>
  </si>
  <si>
    <t>11:59 AM</t>
  </si>
  <si>
    <t>D021</t>
  </si>
  <si>
    <t>06:37 PM</t>
  </si>
  <si>
    <t>D022</t>
  </si>
  <si>
    <t>08:00 AM</t>
  </si>
  <si>
    <t>D023</t>
  </si>
  <si>
    <t>07:11 PM</t>
  </si>
  <si>
    <t>D024</t>
  </si>
  <si>
    <t>02:27 PM</t>
  </si>
  <si>
    <t>D025</t>
  </si>
  <si>
    <t>01:39 PM</t>
  </si>
  <si>
    <t>D026</t>
  </si>
  <si>
    <t>08:18 PM</t>
  </si>
  <si>
    <t>D027</t>
  </si>
  <si>
    <t>07:30 AM</t>
  </si>
  <si>
    <t>D028</t>
  </si>
  <si>
    <t>01:37 PM</t>
  </si>
  <si>
    <t>D029</t>
  </si>
  <si>
    <t>01:23 PM</t>
  </si>
  <si>
    <t>D030</t>
  </si>
  <si>
    <t>11:58 AM</t>
  </si>
  <si>
    <t>D031</t>
  </si>
  <si>
    <t>07:09 PM</t>
  </si>
  <si>
    <t>D032</t>
  </si>
  <si>
    <t>10:21 AM</t>
  </si>
  <si>
    <t>D033</t>
  </si>
  <si>
    <t>12:55 PM</t>
  </si>
  <si>
    <t>D034</t>
  </si>
  <si>
    <t>07:42 AM</t>
  </si>
  <si>
    <t>D035</t>
  </si>
  <si>
    <t>08:41 PM</t>
  </si>
  <si>
    <t>D036</t>
  </si>
  <si>
    <t>11:53 AM</t>
  </si>
  <si>
    <t>D037</t>
  </si>
  <si>
    <t>02:08 PM</t>
  </si>
  <si>
    <t>D038</t>
  </si>
  <si>
    <t>09:10 AM</t>
  </si>
  <si>
    <t>D039</t>
  </si>
  <si>
    <t>06:17 PM</t>
  </si>
  <si>
    <t>D040</t>
  </si>
  <si>
    <t>06:54 AM</t>
  </si>
  <si>
    <t>D041</t>
  </si>
  <si>
    <t>08:59 PM</t>
  </si>
  <si>
    <t>D042</t>
  </si>
  <si>
    <t>06:44 PM</t>
  </si>
  <si>
    <t>D043</t>
  </si>
  <si>
    <t>08:07 AM</t>
  </si>
  <si>
    <t>D044</t>
  </si>
  <si>
    <t>11:56 AM</t>
  </si>
  <si>
    <t>D045</t>
  </si>
  <si>
    <t>03:37 PM</t>
  </si>
  <si>
    <t>D046</t>
  </si>
  <si>
    <t>07:36 AM</t>
  </si>
  <si>
    <t>D047</t>
  </si>
  <si>
    <t>05:30 PM</t>
  </si>
  <si>
    <t>D048</t>
  </si>
  <si>
    <t>D049</t>
  </si>
  <si>
    <t>10:45 AM</t>
  </si>
  <si>
    <t>D050</t>
  </si>
  <si>
    <t>03:41 PM</t>
  </si>
  <si>
    <t>D051</t>
  </si>
  <si>
    <t>06:40 AM</t>
  </si>
  <si>
    <t>D052</t>
  </si>
  <si>
    <t>D053</t>
  </si>
  <si>
    <t>06:36 PM</t>
  </si>
  <si>
    <t>D054</t>
  </si>
  <si>
    <t>12:36 PM</t>
  </si>
  <si>
    <t>D055</t>
  </si>
  <si>
    <t>09:12 AM</t>
  </si>
  <si>
    <t>D056</t>
  </si>
  <si>
    <t>02:14 PM</t>
  </si>
  <si>
    <t>D057</t>
  </si>
  <si>
    <t>08:52 PM</t>
  </si>
  <si>
    <t>D058</t>
  </si>
  <si>
    <t>05:52 PM</t>
  </si>
  <si>
    <t>D059</t>
  </si>
  <si>
    <t>02:37 PM</t>
  </si>
  <si>
    <t>D060</t>
  </si>
  <si>
    <t>03:55 PM</t>
  </si>
  <si>
    <t>D061</t>
  </si>
  <si>
    <t>03:00 PM</t>
  </si>
  <si>
    <t>D062</t>
  </si>
  <si>
    <t>08:23 PM</t>
  </si>
  <si>
    <t>D063</t>
  </si>
  <si>
    <t>08:32 PM</t>
  </si>
  <si>
    <t>D064</t>
  </si>
  <si>
    <t>12:29 PM</t>
  </si>
  <si>
    <t>D065</t>
  </si>
  <si>
    <t>09:34 AM</t>
  </si>
  <si>
    <t>D066</t>
  </si>
  <si>
    <t>10:44 AM</t>
  </si>
  <si>
    <t>D067</t>
  </si>
  <si>
    <t>07:39 PM</t>
  </si>
  <si>
    <t>D068</t>
  </si>
  <si>
    <t>07:58 AM</t>
  </si>
  <si>
    <t>D069</t>
  </si>
  <si>
    <t>08:37 AM</t>
  </si>
  <si>
    <t>D070</t>
  </si>
  <si>
    <t>12:33 PM</t>
  </si>
  <si>
    <t>D071</t>
  </si>
  <si>
    <t>05:59 PM</t>
  </si>
  <si>
    <t>D072</t>
  </si>
  <si>
    <t>12:15 PM</t>
  </si>
  <si>
    <t>D073</t>
  </si>
  <si>
    <t>07:32 AM</t>
  </si>
  <si>
    <t>D074</t>
  </si>
  <si>
    <t>05:24 PM</t>
  </si>
  <si>
    <t>D075</t>
  </si>
  <si>
    <t>07:11 AM</t>
  </si>
  <si>
    <t>D076</t>
  </si>
  <si>
    <t>08:58 PM</t>
  </si>
  <si>
    <t>D077</t>
  </si>
  <si>
    <t>01:03 PM</t>
  </si>
  <si>
    <t>D078</t>
  </si>
  <si>
    <t>04:14 PM</t>
  </si>
  <si>
    <t>D079</t>
  </si>
  <si>
    <t>02:22 PM</t>
  </si>
  <si>
    <t>D080</t>
  </si>
  <si>
    <t>09:38 AM</t>
  </si>
  <si>
    <t>D081</t>
  </si>
  <si>
    <t>07:01 PM</t>
  </si>
  <si>
    <t>D082</t>
  </si>
  <si>
    <t>04:01 PM</t>
  </si>
  <si>
    <t>D083</t>
  </si>
  <si>
    <t>09:28 AM</t>
  </si>
  <si>
    <t>D084</t>
  </si>
  <si>
    <t>D085</t>
  </si>
  <si>
    <t>D086</t>
  </si>
  <si>
    <t>05:14 PM</t>
  </si>
  <si>
    <t>D087</t>
  </si>
  <si>
    <t>01:02 PM</t>
  </si>
  <si>
    <t>D088</t>
  </si>
  <si>
    <t>11:16 AM</t>
  </si>
  <si>
    <t>D089</t>
  </si>
  <si>
    <t>01:35 PM</t>
  </si>
  <si>
    <t>D090</t>
  </si>
  <si>
    <t>12:20 PM</t>
  </si>
  <si>
    <t>D091</t>
  </si>
  <si>
    <t>11:24 AM</t>
  </si>
  <si>
    <t>D092</t>
  </si>
  <si>
    <t>06:27 AM</t>
  </si>
  <si>
    <t>D093</t>
  </si>
  <si>
    <t>02:56 PM</t>
  </si>
  <si>
    <t>D094</t>
  </si>
  <si>
    <t>04:51 PM</t>
  </si>
  <si>
    <t>D095</t>
  </si>
  <si>
    <t>09:52 AM</t>
  </si>
  <si>
    <t>D096</t>
  </si>
  <si>
    <t>D097</t>
  </si>
  <si>
    <t>06:45 AM</t>
  </si>
  <si>
    <t>D098</t>
  </si>
  <si>
    <t>06:08 AM</t>
  </si>
  <si>
    <t>D099</t>
  </si>
  <si>
    <t>09:15 AM</t>
  </si>
  <si>
    <t>D100</t>
  </si>
  <si>
    <t>10:13 AM</t>
  </si>
  <si>
    <t>Row Labels</t>
  </si>
  <si>
    <t>Average of Delivery Time (mins)</t>
  </si>
  <si>
    <t>Average of Fuel Used (liters)</t>
  </si>
  <si>
    <t>Average of Delivery Cost ($)</t>
  </si>
  <si>
    <t>Count of Delivery Status (On-Time/Delayed)</t>
  </si>
  <si>
    <t>Average of Customer Rating (1-5)</t>
  </si>
  <si>
    <t>Delayed Indicator</t>
  </si>
  <si>
    <t>Day of the Week</t>
  </si>
  <si>
    <t>Sunday</t>
  </si>
  <si>
    <t>Monday</t>
  </si>
  <si>
    <t>Tuesday</t>
  </si>
  <si>
    <t>Wednesday</t>
  </si>
  <si>
    <t>Thursday</t>
  </si>
  <si>
    <t>Friday</t>
  </si>
  <si>
    <t>Saturday</t>
  </si>
  <si>
    <t>s</t>
  </si>
  <si>
    <t>Column Labels</t>
  </si>
  <si>
    <t>What is the on-time delivery rate for each zone? &amp; Which zones experience the most delays?</t>
  </si>
  <si>
    <t>Delayed Total</t>
  </si>
  <si>
    <t>Root Causes of Delays in North and East Zones</t>
  </si>
  <si>
    <t>Average of Distance (km)</t>
  </si>
  <si>
    <t>Analyze Fuel Usage and Delivery Costs with Distance and Peak Hours</t>
  </si>
  <si>
    <t>Total Deliveries</t>
  </si>
  <si>
    <t>On-Time Delivery</t>
  </si>
  <si>
    <t>Average Fuel Consumption</t>
  </si>
  <si>
    <t>Delayed Delivery</t>
  </si>
  <si>
    <t>Average Customer Rating</t>
  </si>
  <si>
    <t xml:space="preserve">Average Delivery Cost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</si>
</sst>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F400]h:mm:ss\ AM/PM"/>
    <numFmt numFmtId="165" formatCode="0.000"/>
  </numFmts>
  <fonts count="9">
    <font>
      <sz val="11"/>
      <color theme="1"/>
      <name val="Calibri"/>
      <charset val="134"/>
      <scheme val="minor"/>
    </font>
    <font>
      <sz val="11"/>
      <color theme="1"/>
      <name val="Calibri"/>
      <family val="2"/>
      <scheme val="minor"/>
    </font>
    <font>
      <sz val="11"/>
      <color theme="1"/>
      <name val="Calibri"/>
      <family val="2"/>
      <scheme val="minor"/>
    </font>
    <font>
      <b/>
      <sz val="11"/>
      <color theme="1"/>
      <name val="Calibri"/>
      <family val="2"/>
      <scheme val="minor"/>
    </font>
    <font>
      <b/>
      <sz val="14.05"/>
      <color theme="1"/>
      <name val="Calibri"/>
      <family val="2"/>
      <scheme val="minor"/>
    </font>
    <font>
      <i/>
      <sz val="11"/>
      <color theme="1"/>
      <name val="Calibri"/>
      <family val="2"/>
      <scheme val="minor"/>
    </font>
    <font>
      <b/>
      <sz val="12"/>
      <color theme="1"/>
      <name val="Calibri"/>
      <family val="2"/>
      <scheme val="minor"/>
    </font>
    <font>
      <b/>
      <sz val="14"/>
      <color theme="1"/>
      <name val="Calibri"/>
      <family val="2"/>
      <scheme val="minor"/>
    </font>
    <font>
      <sz val="12"/>
      <color theme="1"/>
      <name val="Calibri"/>
      <family val="2"/>
      <scheme val="minor"/>
    </font>
  </fonts>
  <fills count="4">
    <fill>
      <patternFill patternType="none"/>
    </fill>
    <fill>
      <patternFill patternType="gray125"/>
    </fill>
    <fill>
      <patternFill patternType="solid">
        <fgColor theme="0" tint="-0.34998626667073579"/>
        <bgColor indexed="64"/>
      </patternFill>
    </fill>
    <fill>
      <patternFill patternType="solid">
        <fgColor theme="1"/>
        <bgColor indexed="64"/>
      </patternFill>
    </fill>
  </fills>
  <borders count="24">
    <border>
      <left/>
      <right/>
      <top/>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right/>
      <top style="medium">
        <color indexed="64"/>
      </top>
      <bottom/>
      <diagonal/>
    </border>
    <border>
      <left/>
      <right/>
      <top/>
      <bottom style="medium">
        <color indexed="64"/>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s>
  <cellStyleXfs count="1">
    <xf numFmtId="0" fontId="0" fillId="0" borderId="0"/>
  </cellStyleXfs>
  <cellXfs count="82">
    <xf numFmtId="0" fontId="0" fillId="0" borderId="0" xfId="0"/>
    <xf numFmtId="0" fontId="4" fillId="0" borderId="0" xfId="0" applyFont="1"/>
    <xf numFmtId="0" fontId="3" fillId="0" borderId="0" xfId="0" applyFont="1"/>
    <xf numFmtId="0" fontId="0" fillId="0" borderId="0" xfId="0" applyAlignment="1">
      <alignment horizontal="left" indent="1"/>
    </xf>
    <xf numFmtId="0" fontId="0" fillId="0" borderId="1" xfId="0" applyBorder="1"/>
    <xf numFmtId="0" fontId="0" fillId="0" borderId="1" xfId="0" applyBorder="1" applyAlignment="1">
      <alignment vertical="center"/>
    </xf>
    <xf numFmtId="14" fontId="0" fillId="0" borderId="1" xfId="0" applyNumberFormat="1" applyBorder="1" applyAlignment="1">
      <alignment vertical="center"/>
    </xf>
    <xf numFmtId="164" fontId="0" fillId="0" borderId="1" xfId="0" applyNumberFormat="1" applyBorder="1" applyAlignment="1">
      <alignment vertical="center"/>
    </xf>
    <xf numFmtId="2" fontId="0" fillId="0" borderId="1" xfId="0" applyNumberFormat="1" applyBorder="1" applyAlignment="1">
      <alignment vertical="center"/>
    </xf>
    <xf numFmtId="1" fontId="0" fillId="0" borderId="1" xfId="0" applyNumberFormat="1" applyBorder="1" applyAlignment="1">
      <alignment vertical="center"/>
    </xf>
    <xf numFmtId="0" fontId="2" fillId="0" borderId="0" xfId="0" applyFont="1"/>
    <xf numFmtId="0" fontId="5" fillId="0" borderId="10" xfId="0" applyFont="1" applyBorder="1" applyAlignment="1">
      <alignment horizontal="center"/>
    </xf>
    <xf numFmtId="0" fontId="5" fillId="0" borderId="11" xfId="0" applyFont="1" applyBorder="1" applyAlignment="1">
      <alignment horizontal="center"/>
    </xf>
    <xf numFmtId="0" fontId="5" fillId="0" borderId="12" xfId="0" applyFont="1" applyBorder="1" applyAlignment="1">
      <alignment horizontal="center"/>
    </xf>
    <xf numFmtId="0" fontId="0" fillId="0" borderId="3" xfId="0" applyBorder="1"/>
    <xf numFmtId="165" fontId="0" fillId="0" borderId="4" xfId="0" applyNumberFormat="1" applyBorder="1"/>
    <xf numFmtId="0" fontId="0" fillId="0" borderId="5" xfId="0" applyBorder="1"/>
    <xf numFmtId="165" fontId="0" fillId="0" borderId="6" xfId="0" applyNumberFormat="1" applyBorder="1"/>
    <xf numFmtId="0" fontId="0" fillId="0" borderId="7" xfId="0" applyBorder="1"/>
    <xf numFmtId="0" fontId="0" fillId="0" borderId="16" xfId="0" applyBorder="1"/>
    <xf numFmtId="0" fontId="0" fillId="0" borderId="15" xfId="0" applyBorder="1" applyAlignment="1">
      <alignment horizontal="left"/>
    </xf>
    <xf numFmtId="0" fontId="0" fillId="0" borderId="17" xfId="0" applyBorder="1" applyAlignment="1">
      <alignment horizontal="left"/>
    </xf>
    <xf numFmtId="2" fontId="0" fillId="0" borderId="16" xfId="0" applyNumberFormat="1" applyBorder="1"/>
    <xf numFmtId="2" fontId="0" fillId="0" borderId="18" xfId="0" applyNumberFormat="1" applyBorder="1"/>
    <xf numFmtId="0" fontId="0" fillId="0" borderId="2" xfId="0" pivotButton="1" applyBorder="1"/>
    <xf numFmtId="0" fontId="0" fillId="0" borderId="19" xfId="0" applyBorder="1" applyAlignment="1">
      <alignment horizontal="left"/>
    </xf>
    <xf numFmtId="0" fontId="0" fillId="0" borderId="20" xfId="0" applyBorder="1" applyAlignment="1">
      <alignment horizontal="left"/>
    </xf>
    <xf numFmtId="0" fontId="0" fillId="0" borderId="21" xfId="0" applyBorder="1" applyAlignment="1">
      <alignment horizontal="left"/>
    </xf>
    <xf numFmtId="1" fontId="0" fillId="0" borderId="20" xfId="0" applyNumberFormat="1" applyBorder="1"/>
    <xf numFmtId="1" fontId="0" fillId="0" borderId="21" xfId="0" applyNumberFormat="1" applyBorder="1"/>
    <xf numFmtId="0" fontId="0" fillId="0" borderId="21" xfId="0" pivotButton="1" applyBorder="1"/>
    <xf numFmtId="0" fontId="6" fillId="2" borderId="1" xfId="0" applyFont="1" applyFill="1" applyBorder="1" applyAlignment="1">
      <alignment horizontal="center" vertical="center"/>
    </xf>
    <xf numFmtId="0" fontId="8" fillId="0" borderId="0" xfId="0" applyFont="1" applyAlignment="1">
      <alignment horizontal="center" vertical="center"/>
    </xf>
    <xf numFmtId="0" fontId="0" fillId="0" borderId="19" xfId="0" applyBorder="1"/>
    <xf numFmtId="1" fontId="0" fillId="0" borderId="19" xfId="0" applyNumberFormat="1" applyBorder="1"/>
    <xf numFmtId="2" fontId="0" fillId="0" borderId="20" xfId="0" applyNumberFormat="1" applyBorder="1"/>
    <xf numFmtId="2" fontId="0" fillId="0" borderId="21" xfId="0" applyNumberFormat="1" applyBorder="1"/>
    <xf numFmtId="2" fontId="0" fillId="0" borderId="15" xfId="0" applyNumberFormat="1" applyBorder="1"/>
    <xf numFmtId="2" fontId="0" fillId="0" borderId="17" xfId="0" applyNumberFormat="1" applyBorder="1"/>
    <xf numFmtId="0" fontId="0" fillId="0" borderId="17" xfId="0" applyBorder="1" applyAlignment="1">
      <alignment horizontal="center"/>
    </xf>
    <xf numFmtId="0" fontId="0" fillId="0" borderId="2" xfId="0" applyBorder="1" applyAlignment="1">
      <alignment horizontal="center"/>
    </xf>
    <xf numFmtId="2" fontId="0" fillId="0" borderId="14" xfId="0" applyNumberFormat="1" applyBorder="1"/>
    <xf numFmtId="0" fontId="0" fillId="0" borderId="23" xfId="0" applyBorder="1"/>
    <xf numFmtId="0" fontId="0" fillId="0" borderId="22" xfId="0" applyBorder="1"/>
    <xf numFmtId="2" fontId="0" fillId="0" borderId="19" xfId="0" applyNumberFormat="1" applyBorder="1"/>
    <xf numFmtId="0" fontId="0" fillId="0" borderId="17" xfId="0" pivotButton="1" applyBorder="1"/>
    <xf numFmtId="0" fontId="0" fillId="0" borderId="14" xfId="0" applyBorder="1"/>
    <xf numFmtId="0" fontId="0" fillId="0" borderId="0" xfId="0" applyAlignment="1">
      <alignment wrapText="1"/>
    </xf>
    <xf numFmtId="0" fontId="0" fillId="0" borderId="23" xfId="0" pivotButton="1" applyBorder="1"/>
    <xf numFmtId="0" fontId="0" fillId="0" borderId="13" xfId="0" pivotButton="1" applyBorder="1"/>
    <xf numFmtId="0" fontId="0" fillId="0" borderId="13" xfId="0" applyBorder="1"/>
    <xf numFmtId="0" fontId="0" fillId="0" borderId="15" xfId="0" applyBorder="1"/>
    <xf numFmtId="0" fontId="0" fillId="0" borderId="17" xfId="0" applyBorder="1"/>
    <xf numFmtId="0" fontId="0" fillId="0" borderId="2" xfId="0" applyBorder="1"/>
    <xf numFmtId="0" fontId="0" fillId="0" borderId="20" xfId="0" applyBorder="1"/>
    <xf numFmtId="0" fontId="0" fillId="0" borderId="21" xfId="0" applyBorder="1"/>
    <xf numFmtId="0" fontId="7" fillId="0" borderId="13" xfId="0" applyFont="1" applyBorder="1" applyAlignment="1">
      <alignment horizontal="center" vertical="center"/>
    </xf>
    <xf numFmtId="0" fontId="7" fillId="0" borderId="8" xfId="0" applyFont="1" applyBorder="1" applyAlignment="1">
      <alignment horizontal="center" vertical="center"/>
    </xf>
    <xf numFmtId="0" fontId="7" fillId="0" borderId="14" xfId="0" applyFont="1" applyBorder="1" applyAlignment="1">
      <alignment horizontal="center" vertical="center"/>
    </xf>
    <xf numFmtId="0" fontId="7" fillId="0" borderId="17" xfId="0" applyFont="1" applyBorder="1" applyAlignment="1">
      <alignment horizontal="center" vertical="center"/>
    </xf>
    <xf numFmtId="0" fontId="7" fillId="0" borderId="9" xfId="0" applyFont="1" applyBorder="1" applyAlignment="1">
      <alignment horizontal="center" vertical="center"/>
    </xf>
    <xf numFmtId="0" fontId="7" fillId="0" borderId="18" xfId="0" applyFont="1" applyBorder="1" applyAlignment="1">
      <alignment horizontal="center" vertical="center"/>
    </xf>
    <xf numFmtId="0" fontId="0" fillId="3" borderId="0" xfId="0" applyFill="1" applyAlignment="1">
      <alignment horizontal="center"/>
    </xf>
    <xf numFmtId="0" fontId="0" fillId="0" borderId="8" xfId="0" pivotButton="1" applyBorder="1"/>
    <xf numFmtId="0" fontId="0" fillId="0" borderId="8" xfId="0" applyBorder="1"/>
    <xf numFmtId="0" fontId="0" fillId="0" borderId="0" xfId="0" applyBorder="1"/>
    <xf numFmtId="0" fontId="0" fillId="0" borderId="15" xfId="0" pivotButton="1" applyBorder="1"/>
    <xf numFmtId="0" fontId="0" fillId="0" borderId="0" xfId="0" applyNumberFormat="1" applyBorder="1"/>
    <xf numFmtId="0" fontId="0" fillId="0" borderId="16" xfId="0" applyNumberFormat="1" applyBorder="1"/>
    <xf numFmtId="0" fontId="0" fillId="0" borderId="9" xfId="0" applyNumberFormat="1" applyBorder="1"/>
    <xf numFmtId="0" fontId="0" fillId="0" borderId="18" xfId="0" applyNumberFormat="1" applyBorder="1"/>
    <xf numFmtId="0" fontId="0" fillId="0" borderId="0" xfId="0" pivotButton="1" applyBorder="1"/>
    <xf numFmtId="2" fontId="0" fillId="0" borderId="0" xfId="0" applyNumberFormat="1" applyBorder="1"/>
    <xf numFmtId="1" fontId="0" fillId="0" borderId="0" xfId="0" applyNumberFormat="1" applyBorder="1"/>
    <xf numFmtId="1" fontId="0" fillId="0" borderId="16" xfId="0" applyNumberFormat="1" applyBorder="1"/>
    <xf numFmtId="2" fontId="0" fillId="0" borderId="9" xfId="0" applyNumberFormat="1" applyBorder="1"/>
    <xf numFmtId="1" fontId="0" fillId="0" borderId="9" xfId="0" applyNumberFormat="1" applyBorder="1"/>
    <xf numFmtId="1" fontId="0" fillId="0" borderId="18" xfId="0" applyNumberFormat="1" applyBorder="1"/>
    <xf numFmtId="0" fontId="1" fillId="0" borderId="1" xfId="0" applyFont="1" applyBorder="1" applyAlignment="1">
      <alignment vertical="center"/>
    </xf>
    <xf numFmtId="0" fontId="1" fillId="0" borderId="1" xfId="0" applyFont="1" applyBorder="1"/>
    <xf numFmtId="2" fontId="1" fillId="0" borderId="1" xfId="0" applyNumberFormat="1" applyFont="1" applyBorder="1"/>
    <xf numFmtId="1" fontId="1" fillId="0" borderId="1" xfId="0" applyNumberFormat="1" applyFont="1" applyBorder="1"/>
  </cellXfs>
  <cellStyles count="1">
    <cellStyle name="Normal" xfId="0" builtinId="0"/>
  </cellStyles>
  <dxfs count="60">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bottom style="medium">
          <color indexed="64"/>
        </bottom>
      </border>
    </dxf>
    <dxf>
      <border>
        <bottom style="medium">
          <color indexed="64"/>
        </bottom>
      </border>
    </dxf>
    <dxf>
      <alignment horizontal="center"/>
    </dxf>
    <dxf>
      <border>
        <left style="medium">
          <color indexed="64"/>
        </left>
        <top style="medium">
          <color indexed="64"/>
        </top>
      </border>
    </dxf>
    <dxf>
      <border>
        <left style="medium">
          <color indexed="64"/>
        </left>
        <top style="medium">
          <color indexed="64"/>
        </top>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bottom style="medium">
          <color indexed="64"/>
        </bottom>
      </border>
    </dxf>
    <dxf>
      <border>
        <left style="medium">
          <color indexed="64"/>
        </left>
        <right style="medium">
          <color indexed="64"/>
        </right>
      </border>
    </dxf>
    <dxf>
      <border>
        <left style="medium">
          <color indexed="64"/>
        </left>
        <right style="medium">
          <color indexed="64"/>
        </right>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border>
    </dxf>
    <dxf>
      <border>
        <left style="medium">
          <color indexed="64"/>
        </left>
      </border>
    </dxf>
    <dxf>
      <border>
        <left style="medium">
          <color indexed="64"/>
        </left>
        <bottom style="medium">
          <color indexed="64"/>
        </bottom>
      </border>
    </dxf>
    <dxf>
      <border>
        <left style="medium">
          <color indexed="64"/>
        </left>
        <bottom style="medium">
          <color indexed="64"/>
        </bottom>
      </border>
    </dxf>
    <dxf>
      <border>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b/>
        <i val="0"/>
        <sz val="55"/>
      </font>
      <fill>
        <patternFill patternType="solid">
          <fgColor auto="1"/>
          <bgColor rgb="FFF77C37"/>
        </patternFill>
      </fill>
      <border diagonalUp="0" diagonalDown="0">
        <left style="thin">
          <color auto="1"/>
        </left>
        <right style="thin">
          <color auto="1"/>
        </right>
        <top style="thin">
          <color auto="1"/>
        </top>
        <bottom style="thin">
          <color auto="1"/>
        </bottom>
        <vertical/>
        <horizontal/>
      </border>
    </dxf>
  </dxfs>
  <tableStyles count="1" defaultTableStyle="TableStyleMedium2" defaultPivotStyle="PivotStyleLight16">
    <tableStyle name="Slicer Style 8 2 2" pivot="0" table="0" count="1" xr9:uid="{CBD235BD-2DD6-40E8-BB50-50F3AA85D4AA}">
      <tableStyleElement type="wholeTable" dxfId="59"/>
    </tableStyle>
  </tableStyles>
  <colors>
    <mruColors>
      <color rgb="FF1F1F1F"/>
      <color rgb="FF282516"/>
      <color rgb="FF2D2A19"/>
    </mruColors>
  </colors>
  <extLst>
    <ext xmlns:x14="http://schemas.microsoft.com/office/spreadsheetml/2009/9/main" uri="{EB79DEF2-80B8-43e5-95BD-54CBDDF9020C}">
      <x14:slicerStyles defaultSlicerStyle="SlicerStyleLight1">
        <x14:slicerStyle name="Slicer Style 8 2 2"/>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microsoft.com/office/2007/relationships/slicerCache" Target="slicerCaches/slicerCache2.xml"/><Relationship Id="rId17" Type="http://schemas.microsoft.com/office/2007/relationships/slicerCache" Target="slicerCaches/slicerCache7.xml"/><Relationship Id="rId2" Type="http://schemas.openxmlformats.org/officeDocument/2006/relationships/worksheet" Target="worksheets/sheet2.xml"/><Relationship Id="rId16" Type="http://schemas.microsoft.com/office/2007/relationships/slicerCache" Target="slicerCaches/slicerCache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microsoft.com/office/2007/relationships/slicerCache" Target="slicerCaches/slicerCache5.xml"/><Relationship Id="rId10" Type="http://schemas.openxmlformats.org/officeDocument/2006/relationships/pivotCacheDefinition" Target="pivotCache/pivotCacheDefinition1.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[Logistics_Case_Study_Extended_Dataset (3)(7377)ed).xlsx]Delivery Performance!PivotTable1</c:name>
    <c:fmtId val="38"/>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600" b="1" i="0" u="none" strike="noStrike" baseline="0">
                <a:effectLst>
                  <a:outerShdw blurRad="50800" dist="38100" dir="5400000" algn="t" rotWithShape="0">
                    <a:prstClr val="black">
                      <a:alpha val="40000"/>
                    </a:prstClr>
                  </a:outerShdw>
                </a:effectLst>
              </a:rPr>
              <a:t>Zone-wise Analysis of On-Time and Delayed Deliveries</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w="9525">
              <a:solidFill>
                <a:schemeClr val="accent6"/>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4.6254498386954432E-2"/>
          <c:y val="0.24879802446144225"/>
          <c:w val="0.83142559234890157"/>
          <c:h val="0.63817990151405934"/>
        </c:manualLayout>
      </c:layout>
      <c:bar3DChart>
        <c:barDir val="col"/>
        <c:grouping val="clustered"/>
        <c:varyColors val="0"/>
        <c:ser>
          <c:idx val="0"/>
          <c:order val="0"/>
          <c:tx>
            <c:strRef>
              <c:f>'Delivery Performance'!$C$4:$C$5</c:f>
              <c:strCache>
                <c:ptCount val="1"/>
                <c:pt idx="0">
                  <c:v>Delayed</c:v>
                </c:pt>
              </c:strCache>
            </c:strRef>
          </c:tx>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'Delivery Performance'!$B$6:$B$9</c:f>
              <c:strCache>
                <c:ptCount val="4"/>
                <c:pt idx="0">
                  <c:v>East</c:v>
                </c:pt>
                <c:pt idx="1">
                  <c:v>North</c:v>
                </c:pt>
                <c:pt idx="2">
                  <c:v>South</c:v>
                </c:pt>
                <c:pt idx="3">
                  <c:v>West</c:v>
                </c:pt>
              </c:strCache>
            </c:strRef>
          </c:cat>
          <c:val>
            <c:numRef>
              <c:f>'Delivery Performance'!$C$6:$C$9</c:f>
              <c:numCache>
                <c:formatCode>General</c:formatCode>
                <c:ptCount val="4"/>
                <c:pt idx="0">
                  <c:v>16</c:v>
                </c:pt>
                <c:pt idx="1">
                  <c:v>14</c:v>
                </c:pt>
                <c:pt idx="2">
                  <c:v>12</c:v>
                </c:pt>
                <c:pt idx="3">
                  <c:v>11</c:v>
                </c:pt>
              </c:numCache>
            </c:numRef>
          </c:val>
          <c:extLst>
            <c:ext xmlns:c16="http://schemas.microsoft.com/office/drawing/2014/chart" uri="{C3380CC4-5D6E-409C-BE32-E72D297353CC}">
              <c16:uniqueId val="{00000000-8C8D-430D-BD9E-F9DD769C8662}"/>
            </c:ext>
          </c:extLst>
        </c:ser>
        <c:ser>
          <c:idx val="1"/>
          <c:order val="1"/>
          <c:tx>
            <c:strRef>
              <c:f>'Delivery Performance'!$D$4:$D$5</c:f>
              <c:strCache>
                <c:ptCount val="1"/>
                <c:pt idx="0">
                  <c:v>On-Time</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'Delivery Performance'!$B$6:$B$9</c:f>
              <c:strCache>
                <c:ptCount val="4"/>
                <c:pt idx="0">
                  <c:v>East</c:v>
                </c:pt>
                <c:pt idx="1">
                  <c:v>North</c:v>
                </c:pt>
                <c:pt idx="2">
                  <c:v>South</c:v>
                </c:pt>
                <c:pt idx="3">
                  <c:v>West</c:v>
                </c:pt>
              </c:strCache>
            </c:strRef>
          </c:cat>
          <c:val>
            <c:numRef>
              <c:f>'Delivery Performance'!$D$6:$D$9</c:f>
              <c:numCache>
                <c:formatCode>General</c:formatCode>
                <c:ptCount val="4"/>
                <c:pt idx="0">
                  <c:v>14</c:v>
                </c:pt>
                <c:pt idx="1">
                  <c:v>8</c:v>
                </c:pt>
                <c:pt idx="2">
                  <c:v>10</c:v>
                </c:pt>
                <c:pt idx="3">
                  <c:v>15</c:v>
                </c:pt>
              </c:numCache>
            </c:numRef>
          </c:val>
          <c:extLst>
            <c:ext xmlns:c16="http://schemas.microsoft.com/office/drawing/2014/chart" uri="{C3380CC4-5D6E-409C-BE32-E72D297353CC}">
              <c16:uniqueId val="{00000004-8C8D-430D-BD9E-F9DD769C8662}"/>
            </c:ext>
          </c:extLst>
        </c:ser>
        <c:dLbls>
          <c:showLegendKey val="0"/>
          <c:showVal val="1"/>
          <c:showCatName val="0"/>
          <c:showSerName val="0"/>
          <c:showPercent val="0"/>
          <c:showBubbleSize val="0"/>
        </c:dLbls>
        <c:gapWidth val="150"/>
        <c:shape val="box"/>
        <c:axId val="608458543"/>
        <c:axId val="608461903"/>
        <c:axId val="0"/>
      </c:bar3DChart>
      <c:catAx>
        <c:axId val="60845854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bg1"/>
                </a:solidFill>
                <a:latin typeface="+mn-lt"/>
                <a:ea typeface="+mn-ea"/>
                <a:cs typeface="+mn-cs"/>
              </a:defRPr>
            </a:pPr>
            <a:endParaRPr lang="en-US"/>
          </a:p>
        </c:txPr>
        <c:crossAx val="608461903"/>
        <c:crosses val="autoZero"/>
        <c:auto val="1"/>
        <c:lblAlgn val="ctr"/>
        <c:lblOffset val="100"/>
        <c:noMultiLvlLbl val="0"/>
      </c:catAx>
      <c:valAx>
        <c:axId val="608461903"/>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bg1"/>
                </a:solidFill>
                <a:latin typeface="+mn-lt"/>
                <a:ea typeface="+mn-ea"/>
                <a:cs typeface="+mn-cs"/>
              </a:defRPr>
            </a:pPr>
            <a:endParaRPr lang="en-US"/>
          </a:p>
        </c:txPr>
        <c:crossAx val="608458543"/>
        <c:crosses val="autoZero"/>
        <c:crossBetween val="between"/>
      </c:valAx>
      <c:spPr>
        <a:noFill/>
        <a:ln>
          <a:noFill/>
        </a:ln>
        <a:effectLst/>
      </c:spPr>
    </c:plotArea>
    <c:legend>
      <c:legendPos val="r"/>
      <c:layout>
        <c:manualLayout>
          <c:xMode val="edge"/>
          <c:yMode val="edge"/>
          <c:x val="0.74188185380936977"/>
          <c:y val="0.12368444025305306"/>
          <c:w val="0.24483462605779505"/>
          <c:h val="8.714008520634299E-2"/>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[Logistics_Case_Study_Extended_Dataset (3)(7377)ed).xlsx]Operational Efficiency!PivotTable1</c:name>
    <c:fmtId val="3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600" b="1" i="0" u="none" strike="noStrike" kern="1200" spc="100" baseline="0">
                <a:solidFill>
                  <a:sysClr val="window" lastClr="FFFFFF">
                    <a:lumMod val="95000"/>
                  </a:sysClr>
                </a:solidFill>
                <a:effectLst>
                  <a:outerShdw blurRad="50800" dist="38100" dir="5400000" algn="t" rotWithShape="0">
                    <a:prstClr val="black">
                      <a:alpha val="40000"/>
                    </a:prstClr>
                  </a:outerShdw>
                </a:effectLst>
              </a:rPr>
              <a:t>Average Delivery Time Across All Zones</a:t>
            </a:r>
            <a:endParaRPr lang="en-US" sz="1600" b="1" i="0" u="none" strike="noStrike" kern="1200" spc="100" baseline="0">
              <a:solidFill>
                <a:sysClr val="window" lastClr="FFFFFF">
                  <a:lumMod val="95000"/>
                </a:sysClr>
              </a:solidFill>
              <a:effectLst>
                <a:outerShdw blurRad="50800" dist="38100" dir="5400000" algn="t" rotWithShape="0">
                  <a:prstClr val="black">
                    <a:alpha val="40000"/>
                  </a:prstClr>
                </a:outerShdw>
              </a:effectLst>
            </a:endParaRP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'Operational Efficiency'!$C$4</c:f>
              <c:strCache>
                <c:ptCount val="1"/>
                <c:pt idx="0">
                  <c:v>Total</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'Operational Efficiency'!$B$5:$B$8</c:f>
              <c:strCache>
                <c:ptCount val="4"/>
                <c:pt idx="0">
                  <c:v>South</c:v>
                </c:pt>
                <c:pt idx="1">
                  <c:v>West</c:v>
                </c:pt>
                <c:pt idx="2">
                  <c:v>North</c:v>
                </c:pt>
                <c:pt idx="3">
                  <c:v>East</c:v>
                </c:pt>
              </c:strCache>
            </c:strRef>
          </c:cat>
          <c:val>
            <c:numRef>
              <c:f>'Operational Efficiency'!$C$5:$C$8</c:f>
              <c:numCache>
                <c:formatCode>0</c:formatCode>
                <c:ptCount val="4"/>
                <c:pt idx="0">
                  <c:v>111.45454545454545</c:v>
                </c:pt>
                <c:pt idx="1">
                  <c:v>108.46153846153847</c:v>
                </c:pt>
                <c:pt idx="2">
                  <c:v>103.81818181818181</c:v>
                </c:pt>
                <c:pt idx="3">
                  <c:v>91.7</c:v>
                </c:pt>
              </c:numCache>
            </c:numRef>
          </c:val>
          <c:extLst>
            <c:ext xmlns:c16="http://schemas.microsoft.com/office/drawing/2014/chart" uri="{C3380CC4-5D6E-409C-BE32-E72D297353CC}">
              <c16:uniqueId val="{00000000-A9E7-4695-BC14-BD496330A505}"/>
            </c:ext>
          </c:extLst>
        </c:ser>
        <c:dLbls>
          <c:showLegendKey val="0"/>
          <c:showVal val="1"/>
          <c:showCatName val="0"/>
          <c:showSerName val="0"/>
          <c:showPercent val="0"/>
          <c:showBubbleSize val="0"/>
        </c:dLbls>
        <c:gapWidth val="150"/>
        <c:shape val="box"/>
        <c:axId val="1015997695"/>
        <c:axId val="1016005855"/>
        <c:axId val="1477178223"/>
      </c:bar3DChart>
      <c:catAx>
        <c:axId val="101599769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bg1"/>
                </a:solidFill>
                <a:latin typeface="+mn-lt"/>
                <a:ea typeface="+mn-ea"/>
                <a:cs typeface="+mn-cs"/>
              </a:defRPr>
            </a:pPr>
            <a:endParaRPr lang="en-US"/>
          </a:p>
        </c:txPr>
        <c:crossAx val="1016005855"/>
        <c:crosses val="autoZero"/>
        <c:auto val="1"/>
        <c:lblAlgn val="ctr"/>
        <c:lblOffset val="100"/>
        <c:noMultiLvlLbl val="0"/>
      </c:catAx>
      <c:valAx>
        <c:axId val="1016005855"/>
        <c:scaling>
          <c:orientation val="minMax"/>
        </c:scaling>
        <c:delete val="0"/>
        <c:axPos val="l"/>
        <c:majorGridlines>
          <c:spPr>
            <a:ln w="9525" cap="flat" cmpd="sng" algn="ctr">
              <a:solidFill>
                <a:schemeClr val="dk1">
                  <a:lumMod val="50000"/>
                  <a:lumOff val="5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bg1"/>
                </a:solidFill>
                <a:latin typeface="+mn-lt"/>
                <a:ea typeface="+mn-ea"/>
                <a:cs typeface="+mn-cs"/>
              </a:defRPr>
            </a:pPr>
            <a:endParaRPr lang="en-US"/>
          </a:p>
        </c:txPr>
        <c:crossAx val="1015997695"/>
        <c:crosses val="autoZero"/>
        <c:crossBetween val="between"/>
      </c:valAx>
      <c:serAx>
        <c:axId val="1477178223"/>
        <c:scaling>
          <c:orientation val="minMax"/>
        </c:scaling>
        <c:delete val="1"/>
        <c:axPos val="b"/>
        <c:majorTickMark val="none"/>
        <c:minorTickMark val="none"/>
        <c:tickLblPos val="nextTo"/>
        <c:crossAx val="1016005855"/>
        <c:crosses val="autoZero"/>
      </c:ser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[Logistics_Case_Study_Extended_Dataset (3)(7377)ed).xlsx]Operational Efficiency!PivotTable3</c:name>
    <c:fmtId val="3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600" b="1" i="0" u="none" strike="noStrike" kern="1200" spc="100" baseline="0">
                <a:solidFill>
                  <a:sysClr val="window" lastClr="FFFFFF">
                    <a:lumMod val="95000"/>
                  </a:sysClr>
                </a:solidFill>
                <a:effectLst>
                  <a:outerShdw blurRad="50800" dist="38100" dir="5400000" algn="t" rotWithShape="0">
                    <a:prstClr val="black">
                      <a:alpha val="40000"/>
                    </a:prstClr>
                  </a:outerShdw>
                </a:effectLst>
              </a:rPr>
              <a:t>Impact of Peak-Hour Traffic on Delivery Time &amp; Cost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'Operational Efficiency'!$N$4</c:f>
              <c:strCache>
                <c:ptCount val="1"/>
                <c:pt idx="0">
                  <c:v>Average of Delivery Time (mins)</c:v>
                </c:pt>
              </c:strCache>
            </c:strRef>
          </c:tx>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'Operational Efficiency'!$M$5:$M$6</c:f>
              <c:strCache>
                <c:ptCount val="2"/>
                <c:pt idx="0">
                  <c:v>Yes</c:v>
                </c:pt>
                <c:pt idx="1">
                  <c:v>No</c:v>
                </c:pt>
              </c:strCache>
            </c:strRef>
          </c:cat>
          <c:val>
            <c:numRef>
              <c:f>'Operational Efficiency'!$N$5:$N$6</c:f>
              <c:numCache>
                <c:formatCode>0</c:formatCode>
                <c:ptCount val="2"/>
                <c:pt idx="0">
                  <c:v>104.28205128205128</c:v>
                </c:pt>
                <c:pt idx="1">
                  <c:v>102.29508196721312</c:v>
                </c:pt>
              </c:numCache>
            </c:numRef>
          </c:val>
          <c:extLst>
            <c:ext xmlns:c16="http://schemas.microsoft.com/office/drawing/2014/chart" uri="{C3380CC4-5D6E-409C-BE32-E72D297353CC}">
              <c16:uniqueId val="{00000000-43F8-4E05-964A-DD9E2B01B20B}"/>
            </c:ext>
          </c:extLst>
        </c:ser>
        <c:ser>
          <c:idx val="1"/>
          <c:order val="1"/>
          <c:tx>
            <c:strRef>
              <c:f>'Operational Efficiency'!$O$4</c:f>
              <c:strCache>
                <c:ptCount val="1"/>
                <c:pt idx="0">
                  <c:v>Average of Delivery Cost ($)</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'Operational Efficiency'!$M$5:$M$6</c:f>
              <c:strCache>
                <c:ptCount val="2"/>
                <c:pt idx="0">
                  <c:v>Yes</c:v>
                </c:pt>
                <c:pt idx="1">
                  <c:v>No</c:v>
                </c:pt>
              </c:strCache>
            </c:strRef>
          </c:cat>
          <c:val>
            <c:numRef>
              <c:f>'Operational Efficiency'!$O$5:$O$6</c:f>
              <c:numCache>
                <c:formatCode>0.00</c:formatCode>
                <c:ptCount val="2"/>
                <c:pt idx="0">
                  <c:v>18.315641025641032</c:v>
                </c:pt>
                <c:pt idx="1">
                  <c:v>17.712131147540983</c:v>
                </c:pt>
              </c:numCache>
            </c:numRef>
          </c:val>
          <c:extLst>
            <c:ext xmlns:c16="http://schemas.microsoft.com/office/drawing/2014/chart" uri="{C3380CC4-5D6E-409C-BE32-E72D297353CC}">
              <c16:uniqueId val="{00000001-43F8-4E05-964A-DD9E2B01B20B}"/>
            </c:ext>
          </c:extLst>
        </c:ser>
        <c:dLbls>
          <c:showLegendKey val="0"/>
          <c:showVal val="1"/>
          <c:showCatName val="0"/>
          <c:showSerName val="0"/>
          <c:showPercent val="0"/>
          <c:showBubbleSize val="0"/>
        </c:dLbls>
        <c:gapWidth val="150"/>
        <c:shape val="box"/>
        <c:axId val="1557159631"/>
        <c:axId val="1557148591"/>
        <c:axId val="0"/>
      </c:bar3DChart>
      <c:catAx>
        <c:axId val="155715963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57148591"/>
        <c:crosses val="autoZero"/>
        <c:auto val="1"/>
        <c:lblAlgn val="ctr"/>
        <c:lblOffset val="100"/>
        <c:noMultiLvlLbl val="0"/>
      </c:catAx>
      <c:valAx>
        <c:axId val="1557148591"/>
        <c:scaling>
          <c:orientation val="minMax"/>
        </c:scaling>
        <c:delete val="0"/>
        <c:axPos val="l"/>
        <c:majorGridlines>
          <c:spPr>
            <a:ln w="9525" cap="flat" cmpd="sng" algn="ctr">
              <a:solidFill>
                <a:schemeClr val="dk1">
                  <a:lumMod val="50000"/>
                  <a:lumOff val="5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bg1"/>
                </a:solidFill>
                <a:latin typeface="+mn-lt"/>
                <a:ea typeface="+mn-ea"/>
                <a:cs typeface="+mn-cs"/>
              </a:defRPr>
            </a:pPr>
            <a:endParaRPr lang="en-US"/>
          </a:p>
        </c:txPr>
        <c:crossAx val="1557159631"/>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1100" b="0" i="0" u="none" strike="noStrike" kern="1200" baseline="0">
                <a:solidFill>
                  <a:schemeClr val="bg1"/>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[Logistics_Case_Study_Extended_Dataset (3)(7377)ed).xlsx]Cost and Fuel Analysis!PivotTable2</c:name>
    <c:fmtId val="29"/>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600" b="1" i="0" u="none" strike="noStrike" kern="1200" spc="100" baseline="0">
                <a:solidFill>
                  <a:sysClr val="window" lastClr="FFFFFF">
                    <a:lumMod val="95000"/>
                  </a:sysClr>
                </a:solidFill>
                <a:effectLst>
                  <a:outerShdw blurRad="50800" dist="38100" dir="5400000" algn="t" rotWithShape="0">
                    <a:prstClr val="black">
                      <a:alpha val="40000"/>
                    </a:prstClr>
                  </a:outerShdw>
                </a:effectLst>
              </a:rPr>
              <a:t>Average Delivery Cost per Zone</a:t>
            </a:r>
            <a:endParaRPr lang="en-US" sz="1600" b="1" i="0" u="none" strike="noStrike" kern="1200" spc="100" baseline="0">
              <a:solidFill>
                <a:sysClr val="window" lastClr="FFFFFF">
                  <a:lumMod val="95000"/>
                </a:sysClr>
              </a:solidFill>
              <a:effectLst>
                <a:outerShdw blurRad="50800" dist="38100" dir="5400000" algn="t" rotWithShape="0">
                  <a:prstClr val="black">
                    <a:alpha val="40000"/>
                  </a:prstClr>
                </a:outerShdw>
              </a:effectLst>
            </a:endParaRP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'Cost and Fuel Analysis'!$M$4</c:f>
              <c:strCache>
                <c:ptCount val="1"/>
                <c:pt idx="0">
                  <c:v>Total</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'Cost and Fuel Analysis'!$L$5:$L$8</c:f>
              <c:strCache>
                <c:ptCount val="4"/>
                <c:pt idx="0">
                  <c:v>South</c:v>
                </c:pt>
                <c:pt idx="1">
                  <c:v>North</c:v>
                </c:pt>
                <c:pt idx="2">
                  <c:v>West</c:v>
                </c:pt>
                <c:pt idx="3">
                  <c:v>East</c:v>
                </c:pt>
              </c:strCache>
            </c:strRef>
          </c:cat>
          <c:val>
            <c:numRef>
              <c:f>'Cost and Fuel Analysis'!$M$5:$M$8</c:f>
              <c:numCache>
                <c:formatCode>0.00</c:formatCode>
                <c:ptCount val="4"/>
                <c:pt idx="0">
                  <c:v>18.433181818181819</c:v>
                </c:pt>
                <c:pt idx="1">
                  <c:v>18.344545454545457</c:v>
                </c:pt>
                <c:pt idx="2">
                  <c:v>17.719230769230769</c:v>
                </c:pt>
                <c:pt idx="3">
                  <c:v>17.498000000000001</c:v>
                </c:pt>
              </c:numCache>
            </c:numRef>
          </c:val>
          <c:extLst>
            <c:ext xmlns:c16="http://schemas.microsoft.com/office/drawing/2014/chart" uri="{C3380CC4-5D6E-409C-BE32-E72D297353CC}">
              <c16:uniqueId val="{00000000-0868-4DF5-9777-EB593FCF7C3D}"/>
            </c:ext>
          </c:extLst>
        </c:ser>
        <c:dLbls>
          <c:showLegendKey val="0"/>
          <c:showVal val="1"/>
          <c:showCatName val="0"/>
          <c:showSerName val="0"/>
          <c:showPercent val="0"/>
          <c:showBubbleSize val="0"/>
        </c:dLbls>
        <c:gapWidth val="150"/>
        <c:shape val="box"/>
        <c:axId val="1116380640"/>
        <c:axId val="1116366240"/>
        <c:axId val="767447616"/>
      </c:bar3DChart>
      <c:catAx>
        <c:axId val="1116380640"/>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bg1"/>
                </a:solidFill>
                <a:latin typeface="+mn-lt"/>
                <a:ea typeface="+mn-ea"/>
                <a:cs typeface="+mn-cs"/>
              </a:defRPr>
            </a:pPr>
            <a:endParaRPr lang="en-US"/>
          </a:p>
        </c:txPr>
        <c:crossAx val="1116366240"/>
        <c:crosses val="autoZero"/>
        <c:auto val="1"/>
        <c:lblAlgn val="ctr"/>
        <c:lblOffset val="100"/>
        <c:noMultiLvlLbl val="0"/>
      </c:catAx>
      <c:valAx>
        <c:axId val="1116366240"/>
        <c:scaling>
          <c:orientation val="minMax"/>
        </c:scaling>
        <c:delete val="0"/>
        <c:axPos val="l"/>
        <c:majorGridlines>
          <c:spPr>
            <a:ln w="9525" cap="flat" cmpd="sng" algn="ctr">
              <a:solidFill>
                <a:schemeClr val="dk1">
                  <a:lumMod val="50000"/>
                  <a:lumOff val="50000"/>
                </a:schemeClr>
              </a:solidFill>
              <a:round/>
            </a:ln>
            <a:effectLst/>
          </c:spPr>
        </c:majorGridlines>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bg1"/>
                </a:solidFill>
                <a:latin typeface="+mn-lt"/>
                <a:ea typeface="+mn-ea"/>
                <a:cs typeface="+mn-cs"/>
              </a:defRPr>
            </a:pPr>
            <a:endParaRPr lang="en-US"/>
          </a:p>
        </c:txPr>
        <c:crossAx val="1116380640"/>
        <c:crosses val="autoZero"/>
        <c:crossBetween val="between"/>
      </c:valAx>
      <c:serAx>
        <c:axId val="767447616"/>
        <c:scaling>
          <c:orientation val="minMax"/>
        </c:scaling>
        <c:delete val="1"/>
        <c:axPos val="b"/>
        <c:majorTickMark val="out"/>
        <c:minorTickMark val="none"/>
        <c:tickLblPos val="nextTo"/>
        <c:crossAx val="1116366240"/>
        <c:crosses val="autoZero"/>
      </c:ser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[Logistics_Case_Study_Extended_Dataset (3)(7377)ed).xlsx]Cost and Fuel Analysis!PivotTable1</c:name>
    <c:fmtId val="29"/>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600" b="1" i="0" u="none" strike="noStrike" kern="1200" spc="100" baseline="0">
                <a:solidFill>
                  <a:sysClr val="window" lastClr="FFFFFF">
                    <a:lumMod val="95000"/>
                  </a:sysClr>
                </a:solidFill>
                <a:effectLst>
                  <a:outerShdw blurRad="50800" dist="38100" dir="5400000" algn="t" rotWithShape="0">
                    <a:prstClr val="black">
                      <a:alpha val="40000"/>
                    </a:prstClr>
                  </a:outerShdw>
                </a:effectLst>
              </a:rPr>
              <a:t>Average Fuel Consumption per Delivery by Zone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'Cost and Fuel Analysis'!$C$4</c:f>
              <c:strCache>
                <c:ptCount val="1"/>
                <c:pt idx="0">
                  <c:v>Total</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'Cost and Fuel Analysis'!$B$5:$B$8</c:f>
              <c:strCache>
                <c:ptCount val="4"/>
                <c:pt idx="0">
                  <c:v>South</c:v>
                </c:pt>
                <c:pt idx="1">
                  <c:v>West</c:v>
                </c:pt>
                <c:pt idx="2">
                  <c:v>North</c:v>
                </c:pt>
                <c:pt idx="3">
                  <c:v>East</c:v>
                </c:pt>
              </c:strCache>
            </c:strRef>
          </c:cat>
          <c:val>
            <c:numRef>
              <c:f>'Cost and Fuel Analysis'!$C$5:$C$8</c:f>
              <c:numCache>
                <c:formatCode>0.00</c:formatCode>
                <c:ptCount val="4"/>
                <c:pt idx="0">
                  <c:v>3.6404545454545456</c:v>
                </c:pt>
                <c:pt idx="1">
                  <c:v>3.4296153846153854</c:v>
                </c:pt>
                <c:pt idx="2">
                  <c:v>3.394545454545455</c:v>
                </c:pt>
                <c:pt idx="3">
                  <c:v>3.3723333333333332</c:v>
                </c:pt>
              </c:numCache>
            </c:numRef>
          </c:val>
          <c:extLst>
            <c:ext xmlns:c16="http://schemas.microsoft.com/office/drawing/2014/chart" uri="{C3380CC4-5D6E-409C-BE32-E72D297353CC}">
              <c16:uniqueId val="{00000000-5E13-4496-9F83-4D53157973C3}"/>
            </c:ext>
          </c:extLst>
        </c:ser>
        <c:dLbls>
          <c:showLegendKey val="0"/>
          <c:showVal val="1"/>
          <c:showCatName val="0"/>
          <c:showSerName val="0"/>
          <c:showPercent val="0"/>
          <c:showBubbleSize val="0"/>
        </c:dLbls>
        <c:gapWidth val="150"/>
        <c:shape val="box"/>
        <c:axId val="1116330720"/>
        <c:axId val="1116356160"/>
        <c:axId val="1124849856"/>
      </c:bar3DChart>
      <c:catAx>
        <c:axId val="111633072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bg1"/>
                </a:solidFill>
                <a:latin typeface="+mn-lt"/>
                <a:ea typeface="+mn-ea"/>
                <a:cs typeface="+mn-cs"/>
              </a:defRPr>
            </a:pPr>
            <a:endParaRPr lang="en-US"/>
          </a:p>
        </c:txPr>
        <c:crossAx val="1116356160"/>
        <c:crosses val="autoZero"/>
        <c:auto val="1"/>
        <c:lblAlgn val="ctr"/>
        <c:lblOffset val="100"/>
        <c:noMultiLvlLbl val="0"/>
      </c:catAx>
      <c:valAx>
        <c:axId val="1116356160"/>
        <c:scaling>
          <c:orientation val="minMax"/>
        </c:scaling>
        <c:delete val="0"/>
        <c:axPos val="l"/>
        <c:majorGridlines>
          <c:spPr>
            <a:ln w="9525" cap="flat" cmpd="sng" algn="ctr">
              <a:solidFill>
                <a:schemeClr val="dk1">
                  <a:lumMod val="50000"/>
                  <a:lumOff val="50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bg1"/>
                </a:solidFill>
                <a:latin typeface="+mn-lt"/>
                <a:ea typeface="+mn-ea"/>
                <a:cs typeface="+mn-cs"/>
              </a:defRPr>
            </a:pPr>
            <a:endParaRPr lang="en-US"/>
          </a:p>
        </c:txPr>
        <c:crossAx val="1116330720"/>
        <c:crosses val="autoZero"/>
        <c:crossBetween val="between"/>
      </c:valAx>
      <c:serAx>
        <c:axId val="1124849856"/>
        <c:scaling>
          <c:orientation val="minMax"/>
        </c:scaling>
        <c:delete val="1"/>
        <c:axPos val="b"/>
        <c:majorTickMark val="none"/>
        <c:minorTickMark val="none"/>
        <c:tickLblPos val="nextTo"/>
        <c:crossAx val="1116356160"/>
        <c:crosses val="autoZero"/>
      </c:ser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600" b="1" i="0" u="none" strike="noStrike" baseline="0">
                <a:effectLst>
                  <a:outerShdw blurRad="50800" dist="38100" dir="5400000" algn="t" rotWithShape="0">
                    <a:prstClr val="black">
                      <a:alpha val="40000"/>
                    </a:prstClr>
                  </a:outerShdw>
                </a:effectLst>
              </a:rPr>
              <a:t>Correlation B/W Delayed Deliveries and Customer Ratings</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manualLayout>
          <c:layoutTarget val="inner"/>
          <c:xMode val="edge"/>
          <c:yMode val="edge"/>
          <c:x val="6.9433743462479561E-2"/>
          <c:y val="0.24302639936346188"/>
          <c:w val="0.89479742867193146"/>
          <c:h val="0.64957417264294681"/>
        </c:manualLayout>
      </c:layout>
      <c:scatterChart>
        <c:scatterStyle val="lineMarker"/>
        <c:varyColors val="0"/>
        <c:ser>
          <c:idx val="0"/>
          <c:order val="0"/>
          <c:tx>
            <c:strRef>
              <c:f>'Customer Feedback'!$J$6</c:f>
              <c:strCache>
                <c:ptCount val="1"/>
                <c:pt idx="0">
                  <c:v>Delayed Indicator</c:v>
                </c:pt>
              </c:strCache>
            </c:strRef>
          </c:tx>
          <c:spPr>
            <a:ln w="9525" cap="rnd">
              <a:solidFill>
                <a:schemeClr val="accent5"/>
              </a:solidFill>
              <a:round/>
            </a:ln>
            <a:effectLst>
              <a:outerShdw blurRad="40000" dist="23000" dir="5400000" rotWithShape="0">
                <a:srgbClr val="000000">
                  <a:alpha val="35000"/>
                </a:srgbClr>
              </a:outerShdw>
            </a:effectLst>
          </c:spPr>
          <c:marker>
            <c:symbol val="circle"/>
            <c:size val="6"/>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w="9525" cap="rnd">
                <a:solidFill>
                  <a:schemeClr val="accent5"/>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xVal>
            <c:multiLvlStrRef>
              <c:f>'Customer Feedback'!$K$2:$L$5</c:f>
              <c:multiLvlStrCache>
                <c:ptCount val="2"/>
                <c:lvl>
                  <c:pt idx="0">
                    <c:v>1</c:v>
                  </c:pt>
                  <c:pt idx="1">
                    <c:v>0.116</c:v>
                  </c:pt>
                </c:lvl>
                <c:lvl>
                  <c:pt idx="0">
                    <c:v>Customer Rating (1-5)</c:v>
                  </c:pt>
                  <c:pt idx="1">
                    <c:v>Delayed Indicator</c:v>
                  </c:pt>
                </c:lvl>
              </c:multiLvlStrCache>
            </c:multiLvlStrRef>
          </c:xVal>
          <c:yVal>
            <c:numRef>
              <c:f>'Customer Feedback'!$K$6:$L$6</c:f>
              <c:numCache>
                <c:formatCode>General</c:formatCode>
                <c:ptCount val="2"/>
                <c:pt idx="0" formatCode="0.000">
                  <c:v>0.11615245342878933</c:v>
                </c:pt>
                <c:pt idx="1">
                  <c:v>1</c:v>
                </c:pt>
              </c:numCache>
            </c:numRef>
          </c:yVal>
          <c:smooth val="0"/>
          <c:extLst>
            <c:ext xmlns:c16="http://schemas.microsoft.com/office/drawing/2014/chart" uri="{C3380CC4-5D6E-409C-BE32-E72D297353CC}">
              <c16:uniqueId val="{00000000-461C-49D7-BE27-C7B98386FFBD}"/>
            </c:ext>
          </c:extLst>
        </c:ser>
        <c:dLbls>
          <c:dLblPos val="t"/>
          <c:showLegendKey val="0"/>
          <c:showVal val="1"/>
          <c:showCatName val="0"/>
          <c:showSerName val="0"/>
          <c:showPercent val="0"/>
          <c:showBubbleSize val="0"/>
        </c:dLbls>
        <c:axId val="1107002192"/>
        <c:axId val="1107007472"/>
      </c:scatterChart>
      <c:valAx>
        <c:axId val="1107002192"/>
        <c:scaling>
          <c:orientation val="minMax"/>
        </c:scaling>
        <c:delete val="0"/>
        <c:axPos val="b"/>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107007472"/>
        <c:crosses val="autoZero"/>
        <c:crossBetween val="midCat"/>
      </c:valAx>
      <c:valAx>
        <c:axId val="1107007472"/>
        <c:scaling>
          <c:orientation val="minMax"/>
        </c:scaling>
        <c:delete val="0"/>
        <c:axPos val="l"/>
        <c:majorGridlines>
          <c:spPr>
            <a:ln w="9525" cap="flat" cmpd="sng" algn="ctr">
              <a:solidFill>
                <a:schemeClr val="lt1">
                  <a:lumMod val="95000"/>
                  <a:alpha val="10000"/>
                </a:schemeClr>
              </a:solidFill>
              <a:round/>
            </a:ln>
            <a:effectLst/>
          </c:spPr>
        </c:majorGridlines>
        <c:numFmt formatCode="0.000"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107002192"/>
        <c:crosses val="autoZero"/>
        <c:crossBetween val="midCat"/>
      </c:valAx>
      <c:spPr>
        <a:noFill/>
        <a:ln>
          <a:noFill/>
        </a:ln>
        <a:effectLst/>
      </c:spPr>
    </c:plotArea>
    <c:legend>
      <c:legendPos val="r"/>
      <c:layout>
        <c:manualLayout>
          <c:xMode val="edge"/>
          <c:yMode val="edge"/>
          <c:x val="0.8187583777834222"/>
          <c:y val="0.13706697834060488"/>
          <c:w val="0.16261559563119127"/>
          <c:h val="6.8285747786832399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[Logistics_Case_Study_Extended_Dataset (3)(7377)ed).xlsx]Customer Feedback!PivotTable3</c:name>
    <c:fmtId val="37"/>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600" b="1" i="0" u="none" strike="noStrike" kern="1200" spc="100" baseline="0">
                <a:solidFill>
                  <a:sysClr val="window" lastClr="FFFFFF">
                    <a:lumMod val="95000"/>
                  </a:sysClr>
                </a:solidFill>
                <a:effectLst>
                  <a:outerShdw blurRad="50800" dist="38100" dir="5400000" algn="t" rotWithShape="0">
                    <a:prstClr val="black">
                      <a:alpha val="40000"/>
                    </a:prstClr>
                  </a:outerShdw>
                </a:effectLst>
              </a:rPr>
              <a:t>Average Customer Ratings by Zone</a:t>
            </a:r>
            <a:endParaRPr lang="en-US" sz="1600" b="1" i="0" u="none" strike="noStrike" kern="1200" spc="100" baseline="0">
              <a:solidFill>
                <a:sysClr val="window" lastClr="FFFFFF">
                  <a:lumMod val="95000"/>
                </a:sysClr>
              </a:solidFill>
              <a:effectLst>
                <a:outerShdw blurRad="50800" dist="38100" dir="5400000" algn="t" rotWithShape="0">
                  <a:prstClr val="black">
                    <a:alpha val="40000"/>
                  </a:prstClr>
                </a:outerShdw>
              </a:effectLst>
            </a:endParaRP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'Customer Feedback'!$C$4</c:f>
              <c:strCache>
                <c:ptCount val="1"/>
                <c:pt idx="0">
                  <c:v>Total</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'Customer Feedback'!$B$5:$B$8</c:f>
              <c:strCache>
                <c:ptCount val="4"/>
                <c:pt idx="0">
                  <c:v>East</c:v>
                </c:pt>
                <c:pt idx="1">
                  <c:v>North</c:v>
                </c:pt>
                <c:pt idx="2">
                  <c:v>South</c:v>
                </c:pt>
                <c:pt idx="3">
                  <c:v>West</c:v>
                </c:pt>
              </c:strCache>
            </c:strRef>
          </c:cat>
          <c:val>
            <c:numRef>
              <c:f>'Customer Feedback'!$C$5:$C$8</c:f>
              <c:numCache>
                <c:formatCode>0</c:formatCode>
                <c:ptCount val="4"/>
                <c:pt idx="0">
                  <c:v>2.9666666666666668</c:v>
                </c:pt>
                <c:pt idx="1">
                  <c:v>2.6363636363636362</c:v>
                </c:pt>
                <c:pt idx="2">
                  <c:v>2.7272727272727271</c:v>
                </c:pt>
                <c:pt idx="3">
                  <c:v>3.5</c:v>
                </c:pt>
              </c:numCache>
            </c:numRef>
          </c:val>
          <c:extLst>
            <c:ext xmlns:c16="http://schemas.microsoft.com/office/drawing/2014/chart" uri="{C3380CC4-5D6E-409C-BE32-E72D297353CC}">
              <c16:uniqueId val="{00000000-6950-45EA-91EA-76DD480778EF}"/>
            </c:ext>
          </c:extLst>
        </c:ser>
        <c:dLbls>
          <c:showLegendKey val="0"/>
          <c:showVal val="1"/>
          <c:showCatName val="0"/>
          <c:showSerName val="0"/>
          <c:showPercent val="0"/>
          <c:showBubbleSize val="0"/>
        </c:dLbls>
        <c:gapWidth val="150"/>
        <c:shape val="box"/>
        <c:axId val="1180865551"/>
        <c:axId val="1180866031"/>
        <c:axId val="0"/>
      </c:bar3DChart>
      <c:catAx>
        <c:axId val="118086555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bg1"/>
                </a:solidFill>
                <a:latin typeface="+mn-lt"/>
                <a:ea typeface="+mn-ea"/>
                <a:cs typeface="+mn-cs"/>
              </a:defRPr>
            </a:pPr>
            <a:endParaRPr lang="en-US"/>
          </a:p>
        </c:txPr>
        <c:crossAx val="1180866031"/>
        <c:crosses val="autoZero"/>
        <c:auto val="1"/>
        <c:lblAlgn val="ctr"/>
        <c:lblOffset val="100"/>
        <c:noMultiLvlLbl val="0"/>
      </c:catAx>
      <c:valAx>
        <c:axId val="1180866031"/>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bg1"/>
                </a:solidFill>
                <a:latin typeface="+mn-lt"/>
                <a:ea typeface="+mn-ea"/>
                <a:cs typeface="+mn-cs"/>
              </a:defRPr>
            </a:pPr>
            <a:endParaRPr lang="en-US"/>
          </a:p>
        </c:txPr>
        <c:crossAx val="11808655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[Logistics_Case_Study_Extended_Dataset (3)(7377)ed).xlsx]Trends and Patterns!PivotTable11</c:name>
    <c:fmtId val="0"/>
  </c:pivotSource>
  <c:chart>
    <c:title>
      <c:tx>
        <c:rich>
          <a:bodyPr rot="0" spcFirstLastPara="1" vertOverflow="ellipsis" vert="horz" wrap="square" anchor="ctr" anchorCtr="1"/>
          <a:lstStyle/>
          <a:p>
            <a:pPr>
              <a:defRPr sz="1600" b="1" i="0" u="none" strike="noStrike" kern="1200" spc="100" baseline="0">
                <a:solidFill>
                  <a:schemeClr val="bg1"/>
                </a:solidFill>
                <a:effectLst>
                  <a:outerShdw blurRad="50800" dist="38100" dir="5400000" algn="t" rotWithShape="0">
                    <a:prstClr val="black">
                      <a:alpha val="40000"/>
                    </a:prstClr>
                  </a:outerShdw>
                </a:effectLst>
                <a:latin typeface="+mn-lt"/>
                <a:ea typeface="+mn-ea"/>
                <a:cs typeface="+mn-cs"/>
              </a:defRPr>
            </a:pPr>
            <a:r>
              <a:rPr lang="en-IN" sz="1600" b="1" i="0" u="none" strike="noStrike" baseline="0">
                <a:solidFill>
                  <a:schemeClr val="bg1"/>
                </a:solidFill>
                <a:effectLst>
                  <a:outerShdw blurRad="50800" dist="38100" dir="5400000" algn="t" rotWithShape="0">
                    <a:prstClr val="black">
                      <a:alpha val="40000"/>
                    </a:prstClr>
                  </a:outerShdw>
                </a:effectLst>
              </a:rPr>
              <a:t>Delivery Delays and Average Cost by Day of the Week</a:t>
            </a:r>
            <a:endParaRPr lang="en-IN">
              <a:solidFill>
                <a:schemeClr val="bg1"/>
              </a:solidFill>
            </a:endParaRPr>
          </a:p>
        </c:rich>
      </c:tx>
      <c:layout>
        <c:manualLayout>
          <c:xMode val="edge"/>
          <c:yMode val="edge"/>
          <c:x val="0.15644678311471621"/>
          <c:y val="1.744457999088142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bg1"/>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ln w="34925" cap="rnd">
            <a:solidFill>
              <a:schemeClr val="accent6"/>
            </a:solidFill>
            <a:round/>
          </a:ln>
          <a:effectLst>
            <a:outerShdw blurRad="40000" dist="23000" dir="5400000" rotWithShape="0">
              <a:srgbClr val="000000">
                <a:alpha val="35000"/>
              </a:srgbClr>
            </a:outerShdw>
          </a:effectLst>
        </c:spPr>
        <c:marker>
          <c:symbol val="circle"/>
          <c:size val="6"/>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w="9525">
              <a:solidFill>
                <a:schemeClr val="accent5"/>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ln w="34925" cap="rnd">
            <a:solidFill>
              <a:schemeClr val="accent5"/>
            </a:solidFill>
            <a:round/>
          </a:ln>
          <a:effectLst>
            <a:outerShdw blurRad="40000" dist="23000" dir="5400000" rotWithShape="0">
              <a:srgbClr val="000000">
                <a:alpha val="35000"/>
              </a:srgbClr>
            </a:outerShdw>
          </a:effectLst>
        </c:spPr>
        <c:marker>
          <c:symbol val="circle"/>
          <c:size val="6"/>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w="9525">
              <a:solidFill>
                <a:schemeClr val="accent5"/>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layout>
            <c:manualLayout>
              <c:x val="9.7680085158574435E-3"/>
              <c:y val="-2.150537634408595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ln w="34925" cap="rnd">
            <a:solidFill>
              <a:schemeClr val="accent5"/>
            </a:solidFill>
            <a:round/>
          </a:ln>
          <a:effectLst>
            <a:outerShdw blurRad="40000" dist="23000" dir="5400000" rotWithShape="0">
              <a:srgbClr val="000000">
                <a:alpha val="35000"/>
              </a:srgbClr>
            </a:outerShdw>
          </a:effectLst>
        </c:spPr>
        <c:marker>
          <c:symbol val="circle"/>
          <c:size val="6"/>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w="9525">
              <a:solidFill>
                <a:schemeClr val="accent5"/>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layout>
            <c:manualLayout>
              <c:x val="1.1396009935167086E-2"/>
              <c:y val="-2.508960573476709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ln w="34925" cap="rnd">
            <a:solidFill>
              <a:schemeClr val="accent5"/>
            </a:solidFill>
            <a:round/>
          </a:ln>
          <a:effectLst>
            <a:outerShdw blurRad="40000" dist="23000" dir="5400000" rotWithShape="0">
              <a:srgbClr val="000000">
                <a:alpha val="35000"/>
              </a:srgbClr>
            </a:outerShdw>
          </a:effectLst>
        </c:spPr>
        <c:marker>
          <c:symbol val="circle"/>
          <c:size val="6"/>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w="9525">
              <a:solidFill>
                <a:schemeClr val="accent5"/>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layout>
            <c:manualLayout>
              <c:x val="9.7680085158576221E-3"/>
              <c:y val="-3.584229390681003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ln w="34925" cap="rnd">
            <a:solidFill>
              <a:schemeClr val="accent5"/>
            </a:solidFill>
            <a:round/>
          </a:ln>
          <a:effectLst>
            <a:outerShdw blurRad="40000" dist="23000" dir="5400000" rotWithShape="0">
              <a:srgbClr val="000000">
                <a:alpha val="35000"/>
              </a:srgbClr>
            </a:outerShdw>
          </a:effectLst>
        </c:spPr>
        <c:marker>
          <c:symbol val="circle"/>
          <c:size val="6"/>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w="9525">
              <a:solidFill>
                <a:schemeClr val="accent5"/>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layout>
            <c:manualLayout>
              <c:x val="1.1396009935167086E-2"/>
              <c:y val="-3.225806451612910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ln w="34925" cap="rnd">
            <a:solidFill>
              <a:schemeClr val="accent5"/>
            </a:solidFill>
            <a:round/>
          </a:ln>
          <a:effectLst>
            <a:outerShdw blurRad="40000" dist="23000" dir="5400000" rotWithShape="0">
              <a:srgbClr val="000000">
                <a:alpha val="35000"/>
              </a:srgbClr>
            </a:outerShdw>
          </a:effectLst>
        </c:spPr>
        <c:marker>
          <c:symbol val="circle"/>
          <c:size val="6"/>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w="9525">
              <a:solidFill>
                <a:schemeClr val="accent5"/>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layout>
            <c:manualLayout>
              <c:x val="9.7680085158574886E-3"/>
              <c:y val="-2.150537634408602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ln w="34925" cap="rnd">
            <a:solidFill>
              <a:schemeClr val="accent5"/>
            </a:solidFill>
            <a:round/>
          </a:ln>
          <a:effectLst>
            <a:outerShdw blurRad="40000" dist="23000" dir="5400000" rotWithShape="0">
              <a:srgbClr val="000000">
                <a:alpha val="35000"/>
              </a:srgbClr>
            </a:outerShdw>
          </a:effectLst>
        </c:spPr>
        <c:marker>
          <c:symbol val="circle"/>
          <c:size val="6"/>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w="9525">
              <a:solidFill>
                <a:schemeClr val="accent5"/>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layout>
            <c:manualLayout>
              <c:x val="9.7680085158575024E-3"/>
              <c:y val="-2.867383512544802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ln w="34925" cap="rnd">
            <a:solidFill>
              <a:schemeClr val="accent5"/>
            </a:solidFill>
            <a:round/>
          </a:ln>
          <a:effectLst>
            <a:outerShdw blurRad="40000" dist="23000" dir="5400000" rotWithShape="0">
              <a:srgbClr val="000000">
                <a:alpha val="35000"/>
              </a:srgbClr>
            </a:outerShdw>
          </a:effectLst>
        </c:spPr>
        <c:marker>
          <c:symbol val="circle"/>
          <c:size val="6"/>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w="9525">
              <a:solidFill>
                <a:schemeClr val="accent5"/>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layout>
            <c:manualLayout>
              <c:x val="8.1400070965479184E-3"/>
              <c:y val="-3.942652329749116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9021783940881245E-2"/>
          <c:y val="0.22085813217009845"/>
          <c:w val="0.89697327616441835"/>
          <c:h val="0.62509974985521177"/>
        </c:manualLayout>
      </c:layout>
      <c:barChart>
        <c:barDir val="col"/>
        <c:grouping val="clustered"/>
        <c:varyColors val="0"/>
        <c:ser>
          <c:idx val="0"/>
          <c:order val="0"/>
          <c:tx>
            <c:strRef>
              <c:f>'Trends and Patterns'!$C$4</c:f>
              <c:strCache>
                <c:ptCount val="1"/>
                <c:pt idx="0">
                  <c:v>Count of Delivery Status (On-Time/Delayed)</c:v>
                </c:pt>
              </c:strCache>
            </c:strRef>
          </c:tx>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'Trends and Patterns'!$B$5:$B$11</c:f>
              <c:strCache>
                <c:ptCount val="7"/>
                <c:pt idx="0">
                  <c:v>Saturday</c:v>
                </c:pt>
                <c:pt idx="1">
                  <c:v>Monday</c:v>
                </c:pt>
                <c:pt idx="2">
                  <c:v>Thursday</c:v>
                </c:pt>
                <c:pt idx="3">
                  <c:v>Wednesday</c:v>
                </c:pt>
                <c:pt idx="4">
                  <c:v>Tuesday</c:v>
                </c:pt>
                <c:pt idx="5">
                  <c:v>Friday</c:v>
                </c:pt>
                <c:pt idx="6">
                  <c:v>Sunday</c:v>
                </c:pt>
              </c:strCache>
            </c:strRef>
          </c:cat>
          <c:val>
            <c:numRef>
              <c:f>'Trends and Patterns'!$C$5:$C$11</c:f>
              <c:numCache>
                <c:formatCode>General</c:formatCode>
                <c:ptCount val="7"/>
                <c:pt idx="0">
                  <c:v>15</c:v>
                </c:pt>
                <c:pt idx="1">
                  <c:v>18</c:v>
                </c:pt>
                <c:pt idx="2">
                  <c:v>15</c:v>
                </c:pt>
                <c:pt idx="3">
                  <c:v>12</c:v>
                </c:pt>
                <c:pt idx="4">
                  <c:v>12</c:v>
                </c:pt>
                <c:pt idx="5">
                  <c:v>16</c:v>
                </c:pt>
                <c:pt idx="6">
                  <c:v>12</c:v>
                </c:pt>
              </c:numCache>
            </c:numRef>
          </c:val>
          <c:extLst>
            <c:ext xmlns:c16="http://schemas.microsoft.com/office/drawing/2014/chart" uri="{C3380CC4-5D6E-409C-BE32-E72D297353CC}">
              <c16:uniqueId val="{00000000-702D-4C57-B63E-BEEEA751FE53}"/>
            </c:ext>
          </c:extLst>
        </c:ser>
        <c:dLbls>
          <c:showLegendKey val="0"/>
          <c:showVal val="1"/>
          <c:showCatName val="0"/>
          <c:showSerName val="0"/>
          <c:showPercent val="0"/>
          <c:showBubbleSize val="0"/>
        </c:dLbls>
        <c:gapWidth val="219"/>
        <c:overlap val="-27"/>
        <c:axId val="1641331568"/>
        <c:axId val="1641327728"/>
      </c:barChart>
      <c:lineChart>
        <c:grouping val="standard"/>
        <c:varyColors val="0"/>
        <c:ser>
          <c:idx val="1"/>
          <c:order val="1"/>
          <c:tx>
            <c:strRef>
              <c:f>'Trends and Patterns'!$D$4</c:f>
              <c:strCache>
                <c:ptCount val="1"/>
                <c:pt idx="0">
                  <c:v>Average of Delivery Cost ($)</c:v>
                </c:pt>
              </c:strCache>
            </c:strRef>
          </c:tx>
          <c:spPr>
            <a:ln w="34925" cap="rnd">
              <a:solidFill>
                <a:schemeClr val="accent5"/>
              </a:solidFill>
              <a:round/>
            </a:ln>
            <a:effectLst>
              <a:outerShdw blurRad="40000" dist="23000" dir="5400000" rotWithShape="0">
                <a:srgbClr val="000000">
                  <a:alpha val="35000"/>
                </a:srgbClr>
              </a:outerShdw>
            </a:effectLst>
          </c:spPr>
          <c:marker>
            <c:symbol val="circle"/>
            <c:size val="6"/>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w="9525">
                <a:solidFill>
                  <a:schemeClr val="accent5"/>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Pt>
            <c:idx val="0"/>
            <c:marker>
              <c:symbol val="circle"/>
              <c:size val="6"/>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w="9525">
                  <a:solidFill>
                    <a:schemeClr val="accent5"/>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bubble3D val="0"/>
            <c:spPr>
              <a:ln w="34925" cap="rnd">
                <a:solidFill>
                  <a:schemeClr val="accent5"/>
                </a:solidFill>
                <a:round/>
              </a:ln>
              <a:effectLst>
                <a:outerShdw blurRad="40000" dist="23000" dir="5400000" rotWithShape="0">
                  <a:srgbClr val="000000">
                    <a:alpha val="35000"/>
                  </a:srgbClr>
                </a:outerShdw>
              </a:effectLst>
            </c:spPr>
            <c:extLst>
              <c:ext xmlns:c16="http://schemas.microsoft.com/office/drawing/2014/chart" uri="{C3380CC4-5D6E-409C-BE32-E72D297353CC}">
                <c16:uniqueId val="{00000009-702D-4C57-B63E-BEEEA751FE53}"/>
              </c:ext>
            </c:extLst>
          </c:dPt>
          <c:dPt>
            <c:idx val="1"/>
            <c:marker>
              <c:symbol val="circle"/>
              <c:size val="6"/>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w="9525">
                  <a:solidFill>
                    <a:schemeClr val="accent5"/>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bubble3D val="0"/>
            <c:spPr>
              <a:ln w="34925" cap="rnd">
                <a:solidFill>
                  <a:schemeClr val="accent5"/>
                </a:solidFill>
                <a:round/>
              </a:ln>
              <a:effectLst>
                <a:outerShdw blurRad="40000" dist="23000" dir="5400000" rotWithShape="0">
                  <a:srgbClr val="000000">
                    <a:alpha val="35000"/>
                  </a:srgbClr>
                </a:outerShdw>
              </a:effectLst>
            </c:spPr>
            <c:extLst>
              <c:ext xmlns:c16="http://schemas.microsoft.com/office/drawing/2014/chart" uri="{C3380CC4-5D6E-409C-BE32-E72D297353CC}">
                <c16:uniqueId val="{00000008-702D-4C57-B63E-BEEEA751FE53}"/>
              </c:ext>
            </c:extLst>
          </c:dPt>
          <c:dPt>
            <c:idx val="2"/>
            <c:marker>
              <c:symbol val="circle"/>
              <c:size val="6"/>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w="9525">
                  <a:solidFill>
                    <a:schemeClr val="accent5"/>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bubble3D val="0"/>
            <c:spPr>
              <a:ln w="34925" cap="rnd">
                <a:solidFill>
                  <a:schemeClr val="accent5"/>
                </a:solidFill>
                <a:round/>
              </a:ln>
              <a:effectLst>
                <a:outerShdw blurRad="40000" dist="23000" dir="5400000" rotWithShape="0">
                  <a:srgbClr val="000000">
                    <a:alpha val="35000"/>
                  </a:srgbClr>
                </a:outerShdw>
              </a:effectLst>
            </c:spPr>
            <c:extLst>
              <c:ext xmlns:c16="http://schemas.microsoft.com/office/drawing/2014/chart" uri="{C3380CC4-5D6E-409C-BE32-E72D297353CC}">
                <c16:uniqueId val="{00000007-702D-4C57-B63E-BEEEA751FE53}"/>
              </c:ext>
            </c:extLst>
          </c:dPt>
          <c:dPt>
            <c:idx val="3"/>
            <c:marker>
              <c:symbol val="circle"/>
              <c:size val="6"/>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w="9525">
                  <a:solidFill>
                    <a:schemeClr val="accent5"/>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bubble3D val="0"/>
            <c:spPr>
              <a:ln w="34925" cap="rnd">
                <a:solidFill>
                  <a:schemeClr val="accent5"/>
                </a:solidFill>
                <a:round/>
              </a:ln>
              <a:effectLst>
                <a:outerShdw blurRad="40000" dist="23000" dir="5400000" rotWithShape="0">
                  <a:srgbClr val="000000">
                    <a:alpha val="35000"/>
                  </a:srgbClr>
                </a:outerShdw>
              </a:effectLst>
            </c:spPr>
            <c:extLst>
              <c:ext xmlns:c16="http://schemas.microsoft.com/office/drawing/2014/chart" uri="{C3380CC4-5D6E-409C-BE32-E72D297353CC}">
                <c16:uniqueId val="{00000006-702D-4C57-B63E-BEEEA751FE53}"/>
              </c:ext>
            </c:extLst>
          </c:dPt>
          <c:dPt>
            <c:idx val="4"/>
            <c:marker>
              <c:symbol val="circle"/>
              <c:size val="6"/>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w="9525">
                  <a:solidFill>
                    <a:schemeClr val="accent5"/>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bubble3D val="0"/>
            <c:spPr>
              <a:ln w="34925" cap="rnd">
                <a:solidFill>
                  <a:schemeClr val="accent5"/>
                </a:solidFill>
                <a:round/>
              </a:ln>
              <a:effectLst>
                <a:outerShdw blurRad="40000" dist="23000" dir="5400000" rotWithShape="0">
                  <a:srgbClr val="000000">
                    <a:alpha val="35000"/>
                  </a:srgbClr>
                </a:outerShdw>
              </a:effectLst>
            </c:spPr>
            <c:extLst>
              <c:ext xmlns:c16="http://schemas.microsoft.com/office/drawing/2014/chart" uri="{C3380CC4-5D6E-409C-BE32-E72D297353CC}">
                <c16:uniqueId val="{00000005-702D-4C57-B63E-BEEEA751FE53}"/>
              </c:ext>
            </c:extLst>
          </c:dPt>
          <c:dPt>
            <c:idx val="5"/>
            <c:marker>
              <c:symbol val="circle"/>
              <c:size val="6"/>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w="9525">
                  <a:solidFill>
                    <a:schemeClr val="accent5"/>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bubble3D val="0"/>
            <c:spPr>
              <a:ln w="34925" cap="rnd">
                <a:solidFill>
                  <a:schemeClr val="accent5"/>
                </a:solidFill>
                <a:round/>
              </a:ln>
              <a:effectLst>
                <a:outerShdw blurRad="40000" dist="23000" dir="5400000" rotWithShape="0">
                  <a:srgbClr val="000000">
                    <a:alpha val="35000"/>
                  </a:srgbClr>
                </a:outerShdw>
              </a:effectLst>
            </c:spPr>
            <c:extLst>
              <c:ext xmlns:c16="http://schemas.microsoft.com/office/drawing/2014/chart" uri="{C3380CC4-5D6E-409C-BE32-E72D297353CC}">
                <c16:uniqueId val="{00000004-702D-4C57-B63E-BEEEA751FE53}"/>
              </c:ext>
            </c:extLst>
          </c:dPt>
          <c:dPt>
            <c:idx val="6"/>
            <c:marker>
              <c:symbol val="circle"/>
              <c:size val="6"/>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w="9525">
                  <a:solidFill>
                    <a:schemeClr val="accent5"/>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bubble3D val="0"/>
            <c:spPr>
              <a:ln w="34925" cap="rnd">
                <a:solidFill>
                  <a:schemeClr val="accent5"/>
                </a:solidFill>
                <a:round/>
              </a:ln>
              <a:effectLst>
                <a:outerShdw blurRad="40000" dist="23000" dir="5400000" rotWithShape="0">
                  <a:srgbClr val="000000">
                    <a:alpha val="35000"/>
                  </a:srgbClr>
                </a:outerShdw>
              </a:effectLst>
            </c:spPr>
            <c:extLst>
              <c:ext xmlns:c16="http://schemas.microsoft.com/office/drawing/2014/chart" uri="{C3380CC4-5D6E-409C-BE32-E72D297353CC}">
                <c16:uniqueId val="{0000000A-702D-4C57-B63E-BEEEA751FE53}"/>
              </c:ext>
            </c:extLst>
          </c:dPt>
          <c:dLbls>
            <c:dLbl>
              <c:idx val="0"/>
              <c:layout>
                <c:manualLayout>
                  <c:x val="9.7680085158575024E-3"/>
                  <c:y val="-2.867383512544802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702D-4C57-B63E-BEEEA751FE53}"/>
                </c:ext>
              </c:extLst>
            </c:dLbl>
            <c:dLbl>
              <c:idx val="1"/>
              <c:layout>
                <c:manualLayout>
                  <c:x val="9.7680085158574886E-3"/>
                  <c:y val="-2.150537634408602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702D-4C57-B63E-BEEEA751FE53}"/>
                </c:ext>
              </c:extLst>
            </c:dLbl>
            <c:dLbl>
              <c:idx val="2"/>
              <c:layout>
                <c:manualLayout>
                  <c:x val="1.1396009935167086E-2"/>
                  <c:y val="-3.225806451612910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702D-4C57-B63E-BEEEA751FE53}"/>
                </c:ext>
              </c:extLst>
            </c:dLbl>
            <c:dLbl>
              <c:idx val="3"/>
              <c:layout>
                <c:manualLayout>
                  <c:x val="9.7680085158576221E-3"/>
                  <c:y val="-3.584229390681003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702D-4C57-B63E-BEEEA751FE53}"/>
                </c:ext>
              </c:extLst>
            </c:dLbl>
            <c:dLbl>
              <c:idx val="4"/>
              <c:layout>
                <c:manualLayout>
                  <c:x val="1.1396009935167086E-2"/>
                  <c:y val="-2.508960573476709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702D-4C57-B63E-BEEEA751FE53}"/>
                </c:ext>
              </c:extLst>
            </c:dLbl>
            <c:dLbl>
              <c:idx val="5"/>
              <c:layout>
                <c:manualLayout>
                  <c:x val="9.7680085158574435E-3"/>
                  <c:y val="-2.150537634408595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702D-4C57-B63E-BEEEA751FE53}"/>
                </c:ext>
              </c:extLst>
            </c:dLbl>
            <c:dLbl>
              <c:idx val="6"/>
              <c:layout>
                <c:manualLayout>
                  <c:x val="8.1400070965479184E-3"/>
                  <c:y val="-3.942652329749116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702D-4C57-B63E-BEEEA751FE5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'Trends and Patterns'!$B$5:$B$11</c:f>
              <c:strCache>
                <c:ptCount val="7"/>
                <c:pt idx="0">
                  <c:v>Saturday</c:v>
                </c:pt>
                <c:pt idx="1">
                  <c:v>Monday</c:v>
                </c:pt>
                <c:pt idx="2">
                  <c:v>Thursday</c:v>
                </c:pt>
                <c:pt idx="3">
                  <c:v>Wednesday</c:v>
                </c:pt>
                <c:pt idx="4">
                  <c:v>Tuesday</c:v>
                </c:pt>
                <c:pt idx="5">
                  <c:v>Friday</c:v>
                </c:pt>
                <c:pt idx="6">
                  <c:v>Sunday</c:v>
                </c:pt>
              </c:strCache>
            </c:strRef>
          </c:cat>
          <c:val>
            <c:numRef>
              <c:f>'Trends and Patterns'!$D$5:$D$11</c:f>
              <c:numCache>
                <c:formatCode>0.00</c:formatCode>
                <c:ptCount val="7"/>
                <c:pt idx="0">
                  <c:v>19.498666666666669</c:v>
                </c:pt>
                <c:pt idx="1">
                  <c:v>18.518333333333331</c:v>
                </c:pt>
                <c:pt idx="2">
                  <c:v>18.123333333333331</c:v>
                </c:pt>
                <c:pt idx="3">
                  <c:v>17.772500000000001</c:v>
                </c:pt>
                <c:pt idx="4">
                  <c:v>17.569999999999997</c:v>
                </c:pt>
                <c:pt idx="5">
                  <c:v>16.931250000000002</c:v>
                </c:pt>
                <c:pt idx="6">
                  <c:v>16.84</c:v>
                </c:pt>
              </c:numCache>
            </c:numRef>
          </c:val>
          <c:smooth val="0"/>
          <c:extLst>
            <c:ext xmlns:c16="http://schemas.microsoft.com/office/drawing/2014/chart" uri="{C3380CC4-5D6E-409C-BE32-E72D297353CC}">
              <c16:uniqueId val="{00000001-702D-4C57-B63E-BEEEA751FE53}"/>
            </c:ext>
          </c:extLst>
        </c:ser>
        <c:dLbls>
          <c:showLegendKey val="0"/>
          <c:showVal val="1"/>
          <c:showCatName val="0"/>
          <c:showSerName val="0"/>
          <c:showPercent val="0"/>
          <c:showBubbleSize val="0"/>
        </c:dLbls>
        <c:marker val="1"/>
        <c:smooth val="0"/>
        <c:axId val="1641305168"/>
        <c:axId val="1641310448"/>
      </c:lineChart>
      <c:catAx>
        <c:axId val="164133156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crossAx val="1641327728"/>
        <c:crosses val="autoZero"/>
        <c:auto val="1"/>
        <c:lblAlgn val="ctr"/>
        <c:lblOffset val="100"/>
        <c:noMultiLvlLbl val="0"/>
      </c:catAx>
      <c:valAx>
        <c:axId val="164132772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crossAx val="1641331568"/>
        <c:crosses val="autoZero"/>
        <c:crossBetween val="between"/>
      </c:valAx>
      <c:valAx>
        <c:axId val="1641310448"/>
        <c:scaling>
          <c:orientation val="minMax"/>
        </c:scaling>
        <c:delete val="0"/>
        <c:axPos val="r"/>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crossAx val="1641305168"/>
        <c:crosses val="max"/>
        <c:crossBetween val="between"/>
      </c:valAx>
      <c:catAx>
        <c:axId val="1641305168"/>
        <c:scaling>
          <c:orientation val="minMax"/>
        </c:scaling>
        <c:delete val="1"/>
        <c:axPos val="b"/>
        <c:numFmt formatCode="General" sourceLinked="1"/>
        <c:majorTickMark val="none"/>
        <c:minorTickMark val="none"/>
        <c:tickLblPos val="nextTo"/>
        <c:crossAx val="1641310448"/>
        <c:crosses val="autoZero"/>
        <c:auto val="1"/>
        <c:lblAlgn val="ctr"/>
        <c:lblOffset val="100"/>
        <c:noMultiLvlLbl val="0"/>
      </c:catAx>
      <c:spPr>
        <a:noFill/>
        <a:ln>
          <a:noFill/>
        </a:ln>
        <a:effectLst/>
      </c:spPr>
    </c:plotArea>
    <c:legend>
      <c:legendPos val="r"/>
      <c:layout>
        <c:manualLayout>
          <c:xMode val="edge"/>
          <c:yMode val="edge"/>
          <c:x val="0.38053183641550237"/>
          <c:y val="0.10466871218562467"/>
          <c:w val="0.61774202229546393"/>
          <c:h val="9.3385087427451829E-2"/>
        </c:manualLayout>
      </c:layout>
      <c:overlay val="0"/>
      <c:spPr>
        <a:noFill/>
        <a:ln>
          <a:noFill/>
        </a:ln>
        <a:effectLst/>
      </c:spPr>
      <c:txPr>
        <a:bodyPr rot="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[Logistics_Case_Study_Extended_Dataset (3)(7377)ed).xlsx]Trends and Patterns!PivotTable12</c:name>
    <c:fmtId val="0"/>
  </c:pivotSource>
  <c:chart>
    <c:title>
      <c:tx>
        <c:rich>
          <a:bodyPr rot="0" spcFirstLastPara="1" vertOverflow="ellipsis" vert="horz" wrap="square" anchor="ctr" anchorCtr="1"/>
          <a:lstStyle/>
          <a:p>
            <a:pPr>
              <a:defRPr sz="1600" b="1" i="0" u="none" strike="noStrike" kern="1200" spc="100" baseline="0">
                <a:solidFill>
                  <a:schemeClr val="bg1"/>
                </a:solidFill>
                <a:effectLst>
                  <a:outerShdw blurRad="50800" dist="38100" dir="5400000" algn="t" rotWithShape="0">
                    <a:prstClr val="black">
                      <a:alpha val="40000"/>
                    </a:prstClr>
                  </a:outerShdw>
                </a:effectLst>
                <a:latin typeface="+mn-lt"/>
                <a:ea typeface="+mn-ea"/>
                <a:cs typeface="+mn-cs"/>
              </a:defRPr>
            </a:pPr>
            <a:r>
              <a:rPr lang="en-IN" sz="1600" b="1" i="0" u="none" strike="noStrike" baseline="0">
                <a:solidFill>
                  <a:schemeClr val="bg1"/>
                </a:solidFill>
                <a:effectLst>
                  <a:outerShdw blurRad="50800" dist="38100" dir="5400000" algn="t" rotWithShape="0">
                    <a:prstClr val="black">
                      <a:alpha val="40000"/>
                    </a:prstClr>
                  </a:outerShdw>
                </a:effectLst>
              </a:rPr>
              <a:t>Average Fuel Usage by Zone and Peak Hour</a:t>
            </a:r>
            <a:endParaRPr lang="en-US">
              <a:solidFill>
                <a:schemeClr val="bg1"/>
              </a:solidFill>
            </a:endParaRP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bg1"/>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3.1326485495158887E-2"/>
              <c:y val="-0.273148148148148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2.5452769464816668E-2"/>
              <c:y val="-0.2824074074074073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5"/>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6"/>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7"/>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8"/>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3"/>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4"/>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5"/>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6"/>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'Trends and Patterns'!$O$4:$O$5</c:f>
              <c:strCache>
                <c:ptCount val="1"/>
                <c:pt idx="0">
                  <c:v>No</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'Trends and Patterns'!$N$6:$N$9</c:f>
              <c:strCache>
                <c:ptCount val="4"/>
                <c:pt idx="0">
                  <c:v>East</c:v>
                </c:pt>
                <c:pt idx="1">
                  <c:v>North</c:v>
                </c:pt>
                <c:pt idx="2">
                  <c:v>South</c:v>
                </c:pt>
                <c:pt idx="3">
                  <c:v>West</c:v>
                </c:pt>
              </c:strCache>
            </c:strRef>
          </c:cat>
          <c:val>
            <c:numRef>
              <c:f>'Trends and Patterns'!$O$6:$O$9</c:f>
              <c:numCache>
                <c:formatCode>0.00</c:formatCode>
                <c:ptCount val="4"/>
                <c:pt idx="0">
                  <c:v>3.4065000000000003</c:v>
                </c:pt>
                <c:pt idx="1">
                  <c:v>3.1991666666666667</c:v>
                </c:pt>
                <c:pt idx="2">
                  <c:v>3.6441176470588235</c:v>
                </c:pt>
                <c:pt idx="3">
                  <c:v>3.6858333333333331</c:v>
                </c:pt>
              </c:numCache>
            </c:numRef>
          </c:val>
          <c:extLst>
            <c:ext xmlns:c16="http://schemas.microsoft.com/office/drawing/2014/chart" uri="{C3380CC4-5D6E-409C-BE32-E72D297353CC}">
              <c16:uniqueId val="{00000000-6EAF-4500-9565-229D066CD2A9}"/>
            </c:ext>
          </c:extLst>
        </c:ser>
        <c:ser>
          <c:idx val="1"/>
          <c:order val="1"/>
          <c:tx>
            <c:strRef>
              <c:f>'Trends and Patterns'!$P$4:$P$5</c:f>
              <c:strCache>
                <c:ptCount val="1"/>
                <c:pt idx="0">
                  <c:v>Yes</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'Trends and Patterns'!$N$6:$N$9</c:f>
              <c:strCache>
                <c:ptCount val="4"/>
                <c:pt idx="0">
                  <c:v>East</c:v>
                </c:pt>
                <c:pt idx="1">
                  <c:v>North</c:v>
                </c:pt>
                <c:pt idx="2">
                  <c:v>South</c:v>
                </c:pt>
                <c:pt idx="3">
                  <c:v>West</c:v>
                </c:pt>
              </c:strCache>
            </c:strRef>
          </c:cat>
          <c:val>
            <c:numRef>
              <c:f>'Trends and Patterns'!$P$6:$P$9</c:f>
              <c:numCache>
                <c:formatCode>0.00</c:formatCode>
                <c:ptCount val="4"/>
                <c:pt idx="0">
                  <c:v>3.3039999999999998</c:v>
                </c:pt>
                <c:pt idx="1">
                  <c:v>3.629</c:v>
                </c:pt>
                <c:pt idx="2">
                  <c:v>3.6280000000000001</c:v>
                </c:pt>
                <c:pt idx="3">
                  <c:v>3.21</c:v>
                </c:pt>
              </c:numCache>
            </c:numRef>
          </c:val>
          <c:extLst>
            <c:ext xmlns:c16="http://schemas.microsoft.com/office/drawing/2014/chart" uri="{C3380CC4-5D6E-409C-BE32-E72D297353CC}">
              <c16:uniqueId val="{00000000-FE37-4030-8D3A-59575995B5DD}"/>
            </c:ext>
          </c:extLst>
        </c:ser>
        <c:dLbls>
          <c:showLegendKey val="0"/>
          <c:showVal val="1"/>
          <c:showCatName val="0"/>
          <c:showSerName val="0"/>
          <c:showPercent val="0"/>
          <c:showBubbleSize val="0"/>
        </c:dLbls>
        <c:gapWidth val="150"/>
        <c:shape val="box"/>
        <c:axId val="1641362768"/>
        <c:axId val="1641347408"/>
        <c:axId val="0"/>
      </c:bar3DChart>
      <c:valAx>
        <c:axId val="1641347408"/>
        <c:scaling>
          <c:orientation val="minMax"/>
        </c:scaling>
        <c:delete val="0"/>
        <c:axPos val="b"/>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641362768"/>
        <c:crosses val="autoZero"/>
        <c:crossBetween val="between"/>
      </c:valAx>
      <c:catAx>
        <c:axId val="164136276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641347408"/>
        <c:crosses val="autoZero"/>
        <c:auto val="1"/>
        <c:lblAlgn val="ctr"/>
        <c:lblOffset val="100"/>
        <c:noMultiLvlLbl val="0"/>
      </c:cat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1000" b="0" i="0" u="none" strike="noStrike" kern="1200" baseline="0">
                <a:solidFill>
                  <a:schemeClr val="bg1"/>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[Logistics_Case_Study_Extended_Dataset (3)(7377)ed).xlsx]Trends and Patterns!PivotTable11</c:name>
    <c:fmtId val="28"/>
  </c:pivotSource>
  <c:chart>
    <c:title>
      <c:tx>
        <c:rich>
          <a:bodyPr rot="0" spcFirstLastPara="1" vertOverflow="ellipsis" vert="horz" wrap="square" anchor="ctr" anchorCtr="1"/>
          <a:lstStyle/>
          <a:p>
            <a:pPr>
              <a:defRPr sz="1300" b="1" i="0" u="none" strike="noStrike" kern="1200" spc="100" baseline="0">
                <a:solidFill>
                  <a:schemeClr val="bg1"/>
                </a:solidFill>
                <a:effectLst>
                  <a:outerShdw blurRad="50800" dist="38100" dir="5400000" algn="t" rotWithShape="0">
                    <a:prstClr val="black">
                      <a:alpha val="40000"/>
                    </a:prstClr>
                  </a:outerShdw>
                </a:effectLst>
                <a:latin typeface="+mn-lt"/>
                <a:ea typeface="+mn-ea"/>
                <a:cs typeface="+mn-cs"/>
              </a:defRPr>
            </a:pPr>
            <a:r>
              <a:rPr lang="en-IN" sz="1300" b="1" i="0" u="none" strike="noStrike" baseline="0">
                <a:solidFill>
                  <a:schemeClr val="bg1"/>
                </a:solidFill>
                <a:effectLst>
                  <a:outerShdw blurRad="50800" dist="38100" dir="5400000" algn="t" rotWithShape="0">
                    <a:prstClr val="black">
                      <a:alpha val="40000"/>
                    </a:prstClr>
                  </a:outerShdw>
                </a:effectLst>
              </a:rPr>
              <a:t>Delivery Delays and Average Cost by Day of the Week</a:t>
            </a:r>
            <a:endParaRPr lang="en-IN" sz="1300">
              <a:solidFill>
                <a:schemeClr val="bg1"/>
              </a:solidFill>
            </a:endParaRPr>
          </a:p>
        </c:rich>
      </c:tx>
      <c:layout>
        <c:manualLayout>
          <c:xMode val="edge"/>
          <c:yMode val="edge"/>
          <c:x val="0.15644678311471621"/>
          <c:y val="1.744457999088142E-2"/>
        </c:manualLayout>
      </c:layout>
      <c:overlay val="0"/>
      <c:spPr>
        <a:noFill/>
        <a:ln>
          <a:noFill/>
        </a:ln>
        <a:effectLst/>
      </c:spPr>
      <c:txPr>
        <a:bodyPr rot="0" spcFirstLastPara="1" vertOverflow="ellipsis" vert="horz" wrap="square" anchor="ctr" anchorCtr="1"/>
        <a:lstStyle/>
        <a:p>
          <a:pPr>
            <a:defRPr sz="1300" b="1" i="0" u="none" strike="noStrike" kern="1200" spc="100" baseline="0">
              <a:solidFill>
                <a:schemeClr val="bg1"/>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w="9525">
              <a:solidFill>
                <a:schemeClr val="accent6"/>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w="34925" cap="rnd">
            <a:solidFill>
              <a:schemeClr val="accent6"/>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w="9525">
              <a:solidFill>
                <a:schemeClr val="accent5"/>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w="34925" cap="rnd">
            <a:solidFill>
              <a:schemeClr val="accent5"/>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w="9525">
              <a:solidFill>
                <a:schemeClr val="accent5"/>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layout>
            <c:manualLayout>
              <c:x val="8.1400070965479184E-3"/>
              <c:y val="-3.942652329749116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w="34925" cap="rnd">
            <a:solidFill>
              <a:schemeClr val="accent5"/>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w="9525">
              <a:solidFill>
                <a:schemeClr val="accent5"/>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layout>
            <c:manualLayout>
              <c:x val="1.1396009935167086E-2"/>
              <c:y val="-3.225806451612910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w="34925" cap="rnd">
            <a:solidFill>
              <a:schemeClr val="accent5"/>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w="9525">
              <a:solidFill>
                <a:schemeClr val="accent5"/>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layout>
            <c:manualLayout>
              <c:x val="9.7680085158574435E-3"/>
              <c:y val="-2.150537634408595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w="34925" cap="rnd">
            <a:solidFill>
              <a:schemeClr val="accent5"/>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w="9525">
              <a:solidFill>
                <a:schemeClr val="accent5"/>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layout>
            <c:manualLayout>
              <c:x val="1.1396009935167086E-2"/>
              <c:y val="-2.508960573476709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w="34925" cap="rnd">
            <a:solidFill>
              <a:schemeClr val="accent5"/>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w="9525">
              <a:solidFill>
                <a:schemeClr val="accent5"/>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layout>
            <c:manualLayout>
              <c:x val="9.7680085158575024E-3"/>
              <c:y val="-2.867383512544802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w="34925" cap="rnd">
            <a:solidFill>
              <a:schemeClr val="accent5"/>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w="9525">
              <a:solidFill>
                <a:schemeClr val="accent5"/>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layout>
            <c:manualLayout>
              <c:x val="9.7680085158574886E-3"/>
              <c:y val="-2.150537634408602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w="34925" cap="rnd">
            <a:solidFill>
              <a:schemeClr val="accent5"/>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w="9525">
              <a:solidFill>
                <a:schemeClr val="accent5"/>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layout>
            <c:manualLayout>
              <c:x val="9.7680085158576221E-3"/>
              <c:y val="-3.584229390681003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w="34925" cap="rnd">
            <a:solidFill>
              <a:schemeClr val="accent6"/>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w="9525">
              <a:solidFill>
                <a:schemeClr val="accent5"/>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w="34925" cap="rnd">
            <a:solidFill>
              <a:schemeClr val="accent5"/>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w="9525">
              <a:solidFill>
                <a:schemeClr val="accent5"/>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layout>
            <c:manualLayout>
              <c:x val="9.7680085158574886E-3"/>
              <c:y val="-2.150537634408602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w="34925" cap="rnd">
            <a:solidFill>
              <a:schemeClr val="accent5"/>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w="9525">
              <a:solidFill>
                <a:schemeClr val="accent5"/>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layout>
            <c:manualLayout>
              <c:x val="9.7680085158575024E-3"/>
              <c:y val="-2.867383512544802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w="34925" cap="rnd">
            <a:solidFill>
              <a:schemeClr val="accent5"/>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w="9525">
              <a:solidFill>
                <a:schemeClr val="accent5"/>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layout>
            <c:manualLayout>
              <c:x val="1.1396009935167086E-2"/>
              <c:y val="-2.508960573476709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w="34925" cap="rnd">
            <a:solidFill>
              <a:schemeClr val="accent5"/>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w="9525">
              <a:solidFill>
                <a:schemeClr val="accent5"/>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layout>
            <c:manualLayout>
              <c:x val="9.7680085158574435E-3"/>
              <c:y val="-2.150537634408595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w="34925" cap="rnd">
            <a:solidFill>
              <a:schemeClr val="accent5"/>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w="9525">
              <a:solidFill>
                <a:schemeClr val="accent5"/>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layout>
            <c:manualLayout>
              <c:x val="1.1396009935167086E-2"/>
              <c:y val="-3.225806451612910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w="34925" cap="rnd">
            <a:solidFill>
              <a:schemeClr val="accent5"/>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w="9525">
              <a:solidFill>
                <a:schemeClr val="accent5"/>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layout>
            <c:manualLayout>
              <c:x val="8.1400070965479184E-3"/>
              <c:y val="-3.942652329749116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w="34925" cap="rnd">
            <a:solidFill>
              <a:schemeClr val="accent5"/>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w="9525">
              <a:solidFill>
                <a:schemeClr val="accent5"/>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layout>
            <c:manualLayout>
              <c:x val="9.7680085158576221E-3"/>
              <c:y val="-3.584229390681003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ln w="34925" cap="rnd">
            <a:solidFill>
              <a:schemeClr val="accent6"/>
            </a:solidFill>
            <a:round/>
          </a:ln>
          <a:effectLst>
            <a:outerShdw blurRad="40000" dist="23000" dir="5400000" rotWithShape="0">
              <a:srgbClr val="000000">
                <a:alpha val="35000"/>
              </a:srgbClr>
            </a:outerShdw>
          </a:effectLst>
        </c:spPr>
        <c:marker>
          <c:symbol val="circle"/>
          <c:size val="6"/>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w="9525">
              <a:solidFill>
                <a:schemeClr val="accent5"/>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ln w="34925" cap="rnd">
            <a:solidFill>
              <a:schemeClr val="accent5"/>
            </a:solidFill>
            <a:round/>
          </a:ln>
          <a:effectLst>
            <a:outerShdw blurRad="40000" dist="23000" dir="5400000" rotWithShape="0">
              <a:srgbClr val="000000">
                <a:alpha val="35000"/>
              </a:srgbClr>
            </a:outerShdw>
          </a:effectLst>
        </c:spPr>
        <c:marker>
          <c:symbol val="circle"/>
          <c:size val="6"/>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w="9525">
              <a:solidFill>
                <a:schemeClr val="accent5"/>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layout>
            <c:manualLayout>
              <c:x val="9.7680085158575024E-3"/>
              <c:y val="-2.867383512544802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ln w="34925" cap="rnd">
            <a:solidFill>
              <a:schemeClr val="accent5"/>
            </a:solidFill>
            <a:round/>
          </a:ln>
          <a:effectLst>
            <a:outerShdw blurRad="40000" dist="23000" dir="5400000" rotWithShape="0">
              <a:srgbClr val="000000">
                <a:alpha val="35000"/>
              </a:srgbClr>
            </a:outerShdw>
          </a:effectLst>
        </c:spPr>
        <c:marker>
          <c:symbol val="circle"/>
          <c:size val="6"/>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w="9525">
              <a:solidFill>
                <a:schemeClr val="accent5"/>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layout>
            <c:manualLayout>
              <c:x val="9.7680085158574886E-3"/>
              <c:y val="-2.150537634408602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ln w="34925" cap="rnd">
            <a:solidFill>
              <a:schemeClr val="accent5"/>
            </a:solidFill>
            <a:round/>
          </a:ln>
          <a:effectLst>
            <a:outerShdw blurRad="40000" dist="23000" dir="5400000" rotWithShape="0">
              <a:srgbClr val="000000">
                <a:alpha val="35000"/>
              </a:srgbClr>
            </a:outerShdw>
          </a:effectLst>
        </c:spPr>
        <c:marker>
          <c:symbol val="circle"/>
          <c:size val="6"/>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w="9525">
              <a:solidFill>
                <a:schemeClr val="accent5"/>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layout>
            <c:manualLayout>
              <c:x val="1.1396009935167086E-2"/>
              <c:y val="-3.225806451612910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ln w="34925" cap="rnd">
            <a:solidFill>
              <a:schemeClr val="accent5"/>
            </a:solidFill>
            <a:round/>
          </a:ln>
          <a:effectLst>
            <a:outerShdw blurRad="40000" dist="23000" dir="5400000" rotWithShape="0">
              <a:srgbClr val="000000">
                <a:alpha val="35000"/>
              </a:srgbClr>
            </a:outerShdw>
          </a:effectLst>
        </c:spPr>
        <c:marker>
          <c:symbol val="circle"/>
          <c:size val="6"/>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w="9525">
              <a:solidFill>
                <a:schemeClr val="accent5"/>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layout>
            <c:manualLayout>
              <c:x val="9.7680085158576221E-3"/>
              <c:y val="-3.584229390681003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spPr>
          <a:ln w="34925" cap="rnd">
            <a:solidFill>
              <a:schemeClr val="accent5"/>
            </a:solidFill>
            <a:round/>
          </a:ln>
          <a:effectLst>
            <a:outerShdw blurRad="40000" dist="23000" dir="5400000" rotWithShape="0">
              <a:srgbClr val="000000">
                <a:alpha val="35000"/>
              </a:srgbClr>
            </a:outerShdw>
          </a:effectLst>
        </c:spPr>
        <c:marker>
          <c:symbol val="circle"/>
          <c:size val="6"/>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w="9525">
              <a:solidFill>
                <a:schemeClr val="accent5"/>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layout>
            <c:manualLayout>
              <c:x val="1.1396009935167086E-2"/>
              <c:y val="-2.508960573476709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ln w="34925" cap="rnd">
            <a:solidFill>
              <a:schemeClr val="accent5"/>
            </a:solidFill>
            <a:round/>
          </a:ln>
          <a:effectLst>
            <a:outerShdw blurRad="40000" dist="23000" dir="5400000" rotWithShape="0">
              <a:srgbClr val="000000">
                <a:alpha val="35000"/>
              </a:srgbClr>
            </a:outerShdw>
          </a:effectLst>
        </c:spPr>
        <c:marker>
          <c:symbol val="circle"/>
          <c:size val="6"/>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w="9525">
              <a:solidFill>
                <a:schemeClr val="accent5"/>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layout>
            <c:manualLayout>
              <c:x val="9.7680085158574435E-3"/>
              <c:y val="-2.150537634408595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ln w="34925" cap="rnd">
            <a:solidFill>
              <a:schemeClr val="accent5"/>
            </a:solidFill>
            <a:round/>
          </a:ln>
          <a:effectLst>
            <a:outerShdw blurRad="40000" dist="23000" dir="5400000" rotWithShape="0">
              <a:srgbClr val="000000">
                <a:alpha val="35000"/>
              </a:srgbClr>
            </a:outerShdw>
          </a:effectLst>
        </c:spPr>
        <c:marker>
          <c:symbol val="circle"/>
          <c:size val="6"/>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w="9525">
              <a:solidFill>
                <a:schemeClr val="accent5"/>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layout>
            <c:manualLayout>
              <c:x val="8.1400070965479184E-3"/>
              <c:y val="-3.942652329749116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9021783940881245E-2"/>
          <c:y val="0.22085813217009845"/>
          <c:w val="0.89697327616441835"/>
          <c:h val="0.62509974985521177"/>
        </c:manualLayout>
      </c:layout>
      <c:barChart>
        <c:barDir val="col"/>
        <c:grouping val="clustered"/>
        <c:varyColors val="0"/>
        <c:ser>
          <c:idx val="0"/>
          <c:order val="0"/>
          <c:tx>
            <c:strRef>
              <c:f>'Trends and Patterns'!$C$4</c:f>
              <c:strCache>
                <c:ptCount val="1"/>
                <c:pt idx="0">
                  <c:v>Count of Delivery Status (On-Time/Delayed)</c:v>
                </c:pt>
              </c:strCache>
            </c:strRef>
          </c:tx>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'Trends and Patterns'!$B$5:$B$11</c:f>
              <c:strCache>
                <c:ptCount val="7"/>
                <c:pt idx="0">
                  <c:v>Saturday</c:v>
                </c:pt>
                <c:pt idx="1">
                  <c:v>Monday</c:v>
                </c:pt>
                <c:pt idx="2">
                  <c:v>Thursday</c:v>
                </c:pt>
                <c:pt idx="3">
                  <c:v>Wednesday</c:v>
                </c:pt>
                <c:pt idx="4">
                  <c:v>Tuesday</c:v>
                </c:pt>
                <c:pt idx="5">
                  <c:v>Friday</c:v>
                </c:pt>
                <c:pt idx="6">
                  <c:v>Sunday</c:v>
                </c:pt>
              </c:strCache>
            </c:strRef>
          </c:cat>
          <c:val>
            <c:numRef>
              <c:f>'Trends and Patterns'!$C$5:$C$11</c:f>
              <c:numCache>
                <c:formatCode>General</c:formatCode>
                <c:ptCount val="7"/>
                <c:pt idx="0">
                  <c:v>15</c:v>
                </c:pt>
                <c:pt idx="1">
                  <c:v>18</c:v>
                </c:pt>
                <c:pt idx="2">
                  <c:v>15</c:v>
                </c:pt>
                <c:pt idx="3">
                  <c:v>12</c:v>
                </c:pt>
                <c:pt idx="4">
                  <c:v>12</c:v>
                </c:pt>
                <c:pt idx="5">
                  <c:v>16</c:v>
                </c:pt>
                <c:pt idx="6">
                  <c:v>12</c:v>
                </c:pt>
              </c:numCache>
            </c:numRef>
          </c:val>
          <c:extLst>
            <c:ext xmlns:c16="http://schemas.microsoft.com/office/drawing/2014/chart" uri="{C3380CC4-5D6E-409C-BE32-E72D297353CC}">
              <c16:uniqueId val="{00000000-FF93-4EDA-A200-4E284790E74E}"/>
            </c:ext>
          </c:extLst>
        </c:ser>
        <c:dLbls>
          <c:showLegendKey val="0"/>
          <c:showVal val="1"/>
          <c:showCatName val="0"/>
          <c:showSerName val="0"/>
          <c:showPercent val="0"/>
          <c:showBubbleSize val="0"/>
        </c:dLbls>
        <c:gapWidth val="219"/>
        <c:overlap val="-27"/>
        <c:axId val="1641331568"/>
        <c:axId val="1641327728"/>
      </c:barChart>
      <c:lineChart>
        <c:grouping val="standard"/>
        <c:varyColors val="0"/>
        <c:ser>
          <c:idx val="1"/>
          <c:order val="1"/>
          <c:tx>
            <c:strRef>
              <c:f>'Trends and Patterns'!$D$4</c:f>
              <c:strCache>
                <c:ptCount val="1"/>
                <c:pt idx="0">
                  <c:v>Average of Delivery Cost ($)</c:v>
                </c:pt>
              </c:strCache>
            </c:strRef>
          </c:tx>
          <c:spPr>
            <a:ln w="34925" cap="rnd">
              <a:solidFill>
                <a:schemeClr val="accent5"/>
              </a:solidFill>
              <a:round/>
            </a:ln>
            <a:effectLst>
              <a:outerShdw blurRad="40000" dist="23000" dir="5400000" rotWithShape="0">
                <a:srgbClr val="000000">
                  <a:alpha val="35000"/>
                </a:srgbClr>
              </a:outerShdw>
            </a:effectLst>
          </c:spPr>
          <c:marker>
            <c:symbol val="circle"/>
            <c:size val="6"/>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w="9525">
                <a:solidFill>
                  <a:schemeClr val="accent5"/>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Pt>
            <c:idx val="0"/>
            <c:marker>
              <c:symbol val="circle"/>
              <c:size val="6"/>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w="9525">
                  <a:solidFill>
                    <a:schemeClr val="accent5"/>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bubble3D val="0"/>
            <c:spPr>
              <a:ln w="34925" cap="rnd">
                <a:solidFill>
                  <a:schemeClr val="accent5"/>
                </a:solidFill>
                <a:round/>
              </a:ln>
              <a:effectLst>
                <a:outerShdw blurRad="40000" dist="23000" dir="5400000" rotWithShape="0">
                  <a:srgbClr val="000000">
                    <a:alpha val="35000"/>
                  </a:srgbClr>
                </a:outerShdw>
              </a:effectLst>
            </c:spPr>
            <c:extLst>
              <c:ext xmlns:c16="http://schemas.microsoft.com/office/drawing/2014/chart" uri="{C3380CC4-5D6E-409C-BE32-E72D297353CC}">
                <c16:uniqueId val="{00000001-FF93-4EDA-A200-4E284790E74E}"/>
              </c:ext>
            </c:extLst>
          </c:dPt>
          <c:dPt>
            <c:idx val="1"/>
            <c:marker>
              <c:symbol val="circle"/>
              <c:size val="6"/>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w="9525">
                  <a:solidFill>
                    <a:schemeClr val="accent5"/>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bubble3D val="0"/>
            <c:spPr>
              <a:ln w="34925" cap="rnd">
                <a:solidFill>
                  <a:schemeClr val="accent5"/>
                </a:solidFill>
                <a:round/>
              </a:ln>
              <a:effectLst>
                <a:outerShdw blurRad="40000" dist="23000" dir="5400000" rotWithShape="0">
                  <a:srgbClr val="000000">
                    <a:alpha val="35000"/>
                  </a:srgbClr>
                </a:outerShdw>
              </a:effectLst>
            </c:spPr>
            <c:extLst>
              <c:ext xmlns:c16="http://schemas.microsoft.com/office/drawing/2014/chart" uri="{C3380CC4-5D6E-409C-BE32-E72D297353CC}">
                <c16:uniqueId val="{00000002-FF93-4EDA-A200-4E284790E74E}"/>
              </c:ext>
            </c:extLst>
          </c:dPt>
          <c:dPt>
            <c:idx val="2"/>
            <c:marker>
              <c:symbol val="circle"/>
              <c:size val="6"/>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w="9525">
                  <a:solidFill>
                    <a:schemeClr val="accent5"/>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bubble3D val="0"/>
            <c:spPr>
              <a:ln w="34925" cap="rnd">
                <a:solidFill>
                  <a:schemeClr val="accent5"/>
                </a:solidFill>
                <a:round/>
              </a:ln>
              <a:effectLst>
                <a:outerShdw blurRad="40000" dist="23000" dir="5400000" rotWithShape="0">
                  <a:srgbClr val="000000">
                    <a:alpha val="35000"/>
                  </a:srgbClr>
                </a:outerShdw>
              </a:effectLst>
            </c:spPr>
            <c:extLst>
              <c:ext xmlns:c16="http://schemas.microsoft.com/office/drawing/2014/chart" uri="{C3380CC4-5D6E-409C-BE32-E72D297353CC}">
                <c16:uniqueId val="{00000003-FF93-4EDA-A200-4E284790E74E}"/>
              </c:ext>
            </c:extLst>
          </c:dPt>
          <c:dPt>
            <c:idx val="3"/>
            <c:marker>
              <c:symbol val="circle"/>
              <c:size val="6"/>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w="9525">
                  <a:solidFill>
                    <a:schemeClr val="accent5"/>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bubble3D val="0"/>
            <c:spPr>
              <a:ln w="34925" cap="rnd">
                <a:solidFill>
                  <a:schemeClr val="accent5"/>
                </a:solidFill>
                <a:round/>
              </a:ln>
              <a:effectLst>
                <a:outerShdw blurRad="40000" dist="23000" dir="5400000" rotWithShape="0">
                  <a:srgbClr val="000000">
                    <a:alpha val="35000"/>
                  </a:srgbClr>
                </a:outerShdw>
              </a:effectLst>
            </c:spPr>
            <c:extLst>
              <c:ext xmlns:c16="http://schemas.microsoft.com/office/drawing/2014/chart" uri="{C3380CC4-5D6E-409C-BE32-E72D297353CC}">
                <c16:uniqueId val="{00000004-FF93-4EDA-A200-4E284790E74E}"/>
              </c:ext>
            </c:extLst>
          </c:dPt>
          <c:dPt>
            <c:idx val="4"/>
            <c:marker>
              <c:symbol val="circle"/>
              <c:size val="6"/>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w="9525">
                  <a:solidFill>
                    <a:schemeClr val="accent5"/>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bubble3D val="0"/>
            <c:spPr>
              <a:ln w="34925" cap="rnd">
                <a:solidFill>
                  <a:schemeClr val="accent5"/>
                </a:solidFill>
                <a:round/>
              </a:ln>
              <a:effectLst>
                <a:outerShdw blurRad="40000" dist="23000" dir="5400000" rotWithShape="0">
                  <a:srgbClr val="000000">
                    <a:alpha val="35000"/>
                  </a:srgbClr>
                </a:outerShdw>
              </a:effectLst>
            </c:spPr>
            <c:extLst>
              <c:ext xmlns:c16="http://schemas.microsoft.com/office/drawing/2014/chart" uri="{C3380CC4-5D6E-409C-BE32-E72D297353CC}">
                <c16:uniqueId val="{00000005-FF93-4EDA-A200-4E284790E74E}"/>
              </c:ext>
            </c:extLst>
          </c:dPt>
          <c:dPt>
            <c:idx val="5"/>
            <c:marker>
              <c:symbol val="circle"/>
              <c:size val="6"/>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w="9525">
                  <a:solidFill>
                    <a:schemeClr val="accent5"/>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bubble3D val="0"/>
            <c:spPr>
              <a:ln w="34925" cap="rnd">
                <a:solidFill>
                  <a:schemeClr val="accent5"/>
                </a:solidFill>
                <a:round/>
              </a:ln>
              <a:effectLst>
                <a:outerShdw blurRad="40000" dist="23000" dir="5400000" rotWithShape="0">
                  <a:srgbClr val="000000">
                    <a:alpha val="35000"/>
                  </a:srgbClr>
                </a:outerShdw>
              </a:effectLst>
            </c:spPr>
            <c:extLst>
              <c:ext xmlns:c16="http://schemas.microsoft.com/office/drawing/2014/chart" uri="{C3380CC4-5D6E-409C-BE32-E72D297353CC}">
                <c16:uniqueId val="{00000006-FF93-4EDA-A200-4E284790E74E}"/>
              </c:ext>
            </c:extLst>
          </c:dPt>
          <c:dPt>
            <c:idx val="6"/>
            <c:marker>
              <c:symbol val="circle"/>
              <c:size val="6"/>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w="9525">
                  <a:solidFill>
                    <a:schemeClr val="accent5"/>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bubble3D val="0"/>
            <c:spPr>
              <a:ln w="34925" cap="rnd">
                <a:solidFill>
                  <a:schemeClr val="accent5"/>
                </a:solidFill>
                <a:round/>
              </a:ln>
              <a:effectLst>
                <a:outerShdw blurRad="40000" dist="23000" dir="5400000" rotWithShape="0">
                  <a:srgbClr val="000000">
                    <a:alpha val="35000"/>
                  </a:srgbClr>
                </a:outerShdw>
              </a:effectLst>
            </c:spPr>
            <c:extLst>
              <c:ext xmlns:c16="http://schemas.microsoft.com/office/drawing/2014/chart" uri="{C3380CC4-5D6E-409C-BE32-E72D297353CC}">
                <c16:uniqueId val="{00000007-FF93-4EDA-A200-4E284790E74E}"/>
              </c:ext>
            </c:extLst>
          </c:dPt>
          <c:dLbls>
            <c:dLbl>
              <c:idx val="0"/>
              <c:layout>
                <c:manualLayout>
                  <c:x val="9.7680085158575024E-3"/>
                  <c:y val="-2.867383512544802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FF93-4EDA-A200-4E284790E74E}"/>
                </c:ext>
              </c:extLst>
            </c:dLbl>
            <c:dLbl>
              <c:idx val="1"/>
              <c:layout>
                <c:manualLayout>
                  <c:x val="9.7680085158574886E-3"/>
                  <c:y val="-2.150537634408602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FF93-4EDA-A200-4E284790E74E}"/>
                </c:ext>
              </c:extLst>
            </c:dLbl>
            <c:dLbl>
              <c:idx val="2"/>
              <c:layout>
                <c:manualLayout>
                  <c:x val="1.1396009935167086E-2"/>
                  <c:y val="-3.225806451612910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FF93-4EDA-A200-4E284790E74E}"/>
                </c:ext>
              </c:extLst>
            </c:dLbl>
            <c:dLbl>
              <c:idx val="3"/>
              <c:layout>
                <c:manualLayout>
                  <c:x val="9.7680085158576221E-3"/>
                  <c:y val="-3.584229390681003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FF93-4EDA-A200-4E284790E74E}"/>
                </c:ext>
              </c:extLst>
            </c:dLbl>
            <c:dLbl>
              <c:idx val="4"/>
              <c:layout>
                <c:manualLayout>
                  <c:x val="1.1396009935167086E-2"/>
                  <c:y val="-2.508960573476709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FF93-4EDA-A200-4E284790E74E}"/>
                </c:ext>
              </c:extLst>
            </c:dLbl>
            <c:dLbl>
              <c:idx val="5"/>
              <c:layout>
                <c:manualLayout>
                  <c:x val="9.7680085158574435E-3"/>
                  <c:y val="-2.150537634408595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FF93-4EDA-A200-4E284790E74E}"/>
                </c:ext>
              </c:extLst>
            </c:dLbl>
            <c:dLbl>
              <c:idx val="6"/>
              <c:layout>
                <c:manualLayout>
                  <c:x val="8.1400070965479184E-3"/>
                  <c:y val="-3.942652329749116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FF93-4EDA-A200-4E284790E74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'Trends and Patterns'!$B$5:$B$11</c:f>
              <c:strCache>
                <c:ptCount val="7"/>
                <c:pt idx="0">
                  <c:v>Saturday</c:v>
                </c:pt>
                <c:pt idx="1">
                  <c:v>Monday</c:v>
                </c:pt>
                <c:pt idx="2">
                  <c:v>Thursday</c:v>
                </c:pt>
                <c:pt idx="3">
                  <c:v>Wednesday</c:v>
                </c:pt>
                <c:pt idx="4">
                  <c:v>Tuesday</c:v>
                </c:pt>
                <c:pt idx="5">
                  <c:v>Friday</c:v>
                </c:pt>
                <c:pt idx="6">
                  <c:v>Sunday</c:v>
                </c:pt>
              </c:strCache>
            </c:strRef>
          </c:cat>
          <c:val>
            <c:numRef>
              <c:f>'Trends and Patterns'!$D$5:$D$11</c:f>
              <c:numCache>
                <c:formatCode>0.00</c:formatCode>
                <c:ptCount val="7"/>
                <c:pt idx="0">
                  <c:v>19.498666666666669</c:v>
                </c:pt>
                <c:pt idx="1">
                  <c:v>18.518333333333331</c:v>
                </c:pt>
                <c:pt idx="2">
                  <c:v>18.123333333333331</c:v>
                </c:pt>
                <c:pt idx="3">
                  <c:v>17.772500000000001</c:v>
                </c:pt>
                <c:pt idx="4">
                  <c:v>17.569999999999997</c:v>
                </c:pt>
                <c:pt idx="5">
                  <c:v>16.931250000000002</c:v>
                </c:pt>
                <c:pt idx="6">
                  <c:v>16.84</c:v>
                </c:pt>
              </c:numCache>
            </c:numRef>
          </c:val>
          <c:smooth val="0"/>
          <c:extLst>
            <c:ext xmlns:c16="http://schemas.microsoft.com/office/drawing/2014/chart" uri="{C3380CC4-5D6E-409C-BE32-E72D297353CC}">
              <c16:uniqueId val="{00000008-FF93-4EDA-A200-4E284790E74E}"/>
            </c:ext>
          </c:extLst>
        </c:ser>
        <c:dLbls>
          <c:showLegendKey val="0"/>
          <c:showVal val="1"/>
          <c:showCatName val="0"/>
          <c:showSerName val="0"/>
          <c:showPercent val="0"/>
          <c:showBubbleSize val="0"/>
        </c:dLbls>
        <c:marker val="1"/>
        <c:smooth val="0"/>
        <c:axId val="1641305168"/>
        <c:axId val="1641310448"/>
      </c:lineChart>
      <c:catAx>
        <c:axId val="164133156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crossAx val="1641327728"/>
        <c:crosses val="autoZero"/>
        <c:auto val="1"/>
        <c:lblAlgn val="ctr"/>
        <c:lblOffset val="100"/>
        <c:noMultiLvlLbl val="0"/>
      </c:catAx>
      <c:valAx>
        <c:axId val="164132772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crossAx val="1641331568"/>
        <c:crosses val="autoZero"/>
        <c:crossBetween val="between"/>
      </c:valAx>
      <c:valAx>
        <c:axId val="1641310448"/>
        <c:scaling>
          <c:orientation val="minMax"/>
        </c:scaling>
        <c:delete val="0"/>
        <c:axPos val="r"/>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crossAx val="1641305168"/>
        <c:crosses val="max"/>
        <c:crossBetween val="between"/>
      </c:valAx>
      <c:catAx>
        <c:axId val="1641305168"/>
        <c:scaling>
          <c:orientation val="minMax"/>
        </c:scaling>
        <c:delete val="1"/>
        <c:axPos val="b"/>
        <c:numFmt formatCode="General" sourceLinked="1"/>
        <c:majorTickMark val="none"/>
        <c:minorTickMark val="none"/>
        <c:tickLblPos val="nextTo"/>
        <c:crossAx val="1641310448"/>
        <c:crosses val="autoZero"/>
        <c:auto val="1"/>
        <c:lblAlgn val="ctr"/>
        <c:lblOffset val="100"/>
        <c:noMultiLvlLbl val="0"/>
      </c:catAx>
      <c:spPr>
        <a:noFill/>
        <a:ln>
          <a:noFill/>
        </a:ln>
        <a:effectLst/>
      </c:spPr>
    </c:plotArea>
    <c:legend>
      <c:legendPos val="r"/>
      <c:layout>
        <c:manualLayout>
          <c:xMode val="edge"/>
          <c:yMode val="edge"/>
          <c:x val="0.38053183641550237"/>
          <c:y val="0.10466871218562467"/>
          <c:w val="0.61774202229546393"/>
          <c:h val="9.3385087427451829E-2"/>
        </c:manualLayout>
      </c:layout>
      <c:overlay val="0"/>
      <c:spPr>
        <a:noFill/>
        <a:ln>
          <a:noFill/>
        </a:ln>
        <a:effectLst/>
      </c:spPr>
      <c:txPr>
        <a:bodyPr rot="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1270">
      <a:solidFill>
        <a:schemeClr val="bg1"/>
      </a:solid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[Logistics_Case_Study_Extended_Dataset (3)(7377)ed).xlsx]Trends and Patterns!PivotTable12</c:name>
    <c:fmtId val="44"/>
  </c:pivotSource>
  <c:chart>
    <c:title>
      <c:tx>
        <c:rich>
          <a:bodyPr rot="0" spcFirstLastPara="1" vertOverflow="ellipsis" vert="horz" wrap="square" anchor="ctr" anchorCtr="1"/>
          <a:lstStyle/>
          <a:p>
            <a:pPr>
              <a:defRPr sz="1300" b="1" i="0" u="none" strike="noStrike" kern="1200" spc="100" baseline="0">
                <a:solidFill>
                  <a:schemeClr val="bg1"/>
                </a:solidFill>
                <a:effectLst>
                  <a:outerShdw blurRad="50800" dist="38100" dir="5400000" algn="t" rotWithShape="0">
                    <a:prstClr val="black">
                      <a:alpha val="40000"/>
                    </a:prstClr>
                  </a:outerShdw>
                </a:effectLst>
                <a:latin typeface="+mn-lt"/>
                <a:ea typeface="+mn-ea"/>
                <a:cs typeface="+mn-cs"/>
              </a:defRPr>
            </a:pPr>
            <a:r>
              <a:rPr lang="en-IN" sz="1300" b="1" i="0" u="none" strike="noStrike" baseline="0">
                <a:solidFill>
                  <a:schemeClr val="bg1"/>
                </a:solidFill>
                <a:effectLst>
                  <a:outerShdw blurRad="50800" dist="38100" dir="5400000" algn="t" rotWithShape="0">
                    <a:prstClr val="black">
                      <a:alpha val="40000"/>
                    </a:prstClr>
                  </a:outerShdw>
                </a:effectLst>
              </a:rPr>
              <a:t>Average Fuel Usage by Zone and Peak Hour</a:t>
            </a:r>
            <a:endParaRPr lang="en-US" sz="1300">
              <a:solidFill>
                <a:schemeClr val="bg1"/>
              </a:solidFill>
            </a:endParaRPr>
          </a:p>
        </c:rich>
      </c:tx>
      <c:overlay val="0"/>
      <c:spPr>
        <a:noFill/>
        <a:ln>
          <a:noFill/>
        </a:ln>
        <a:effectLst/>
      </c:spPr>
      <c:txPr>
        <a:bodyPr rot="0" spcFirstLastPara="1" vertOverflow="ellipsis" vert="horz" wrap="square" anchor="ctr" anchorCtr="1"/>
        <a:lstStyle/>
        <a:p>
          <a:pPr>
            <a:defRPr sz="1300" b="1" i="0" u="none" strike="noStrike" kern="1200" spc="100" baseline="0">
              <a:solidFill>
                <a:schemeClr val="bg1"/>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3.1326485495158887E-2"/>
              <c:y val="-0.273148148148148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2.5452769464816668E-2"/>
              <c:y val="-0.2824074074074073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'Trends and Patterns'!$O$4:$O$5</c:f>
              <c:strCache>
                <c:ptCount val="1"/>
                <c:pt idx="0">
                  <c:v>No</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'Trends and Patterns'!$N$6:$N$9</c:f>
              <c:strCache>
                <c:ptCount val="4"/>
                <c:pt idx="0">
                  <c:v>East</c:v>
                </c:pt>
                <c:pt idx="1">
                  <c:v>North</c:v>
                </c:pt>
                <c:pt idx="2">
                  <c:v>South</c:v>
                </c:pt>
                <c:pt idx="3">
                  <c:v>West</c:v>
                </c:pt>
              </c:strCache>
            </c:strRef>
          </c:cat>
          <c:val>
            <c:numRef>
              <c:f>'Trends and Patterns'!$O$6:$O$9</c:f>
              <c:numCache>
                <c:formatCode>0.00</c:formatCode>
                <c:ptCount val="4"/>
                <c:pt idx="0">
                  <c:v>3.4065000000000003</c:v>
                </c:pt>
                <c:pt idx="1">
                  <c:v>3.1991666666666667</c:v>
                </c:pt>
                <c:pt idx="2">
                  <c:v>3.6441176470588235</c:v>
                </c:pt>
                <c:pt idx="3">
                  <c:v>3.6858333333333331</c:v>
                </c:pt>
              </c:numCache>
            </c:numRef>
          </c:val>
          <c:extLst>
            <c:ext xmlns:c16="http://schemas.microsoft.com/office/drawing/2014/chart" uri="{C3380CC4-5D6E-409C-BE32-E72D297353CC}">
              <c16:uniqueId val="{00000000-7AA5-409E-98B6-29F665048928}"/>
            </c:ext>
          </c:extLst>
        </c:ser>
        <c:ser>
          <c:idx val="1"/>
          <c:order val="1"/>
          <c:tx>
            <c:strRef>
              <c:f>'Trends and Patterns'!$P$4:$P$5</c:f>
              <c:strCache>
                <c:ptCount val="1"/>
                <c:pt idx="0">
                  <c:v>Yes</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'Trends and Patterns'!$N$6:$N$9</c:f>
              <c:strCache>
                <c:ptCount val="4"/>
                <c:pt idx="0">
                  <c:v>East</c:v>
                </c:pt>
                <c:pt idx="1">
                  <c:v>North</c:v>
                </c:pt>
                <c:pt idx="2">
                  <c:v>South</c:v>
                </c:pt>
                <c:pt idx="3">
                  <c:v>West</c:v>
                </c:pt>
              </c:strCache>
            </c:strRef>
          </c:cat>
          <c:val>
            <c:numRef>
              <c:f>'Trends and Patterns'!$P$6:$P$9</c:f>
              <c:numCache>
                <c:formatCode>0.00</c:formatCode>
                <c:ptCount val="4"/>
                <c:pt idx="0">
                  <c:v>3.3039999999999998</c:v>
                </c:pt>
                <c:pt idx="1">
                  <c:v>3.629</c:v>
                </c:pt>
                <c:pt idx="2">
                  <c:v>3.6280000000000001</c:v>
                </c:pt>
                <c:pt idx="3">
                  <c:v>3.21</c:v>
                </c:pt>
              </c:numCache>
            </c:numRef>
          </c:val>
          <c:extLst>
            <c:ext xmlns:c16="http://schemas.microsoft.com/office/drawing/2014/chart" uri="{C3380CC4-5D6E-409C-BE32-E72D297353CC}">
              <c16:uniqueId val="{00000001-3661-4F2E-9D00-F98CC9B875BE}"/>
            </c:ext>
          </c:extLst>
        </c:ser>
        <c:dLbls>
          <c:showLegendKey val="0"/>
          <c:showVal val="1"/>
          <c:showCatName val="0"/>
          <c:showSerName val="0"/>
          <c:showPercent val="0"/>
          <c:showBubbleSize val="0"/>
        </c:dLbls>
        <c:gapWidth val="150"/>
        <c:shape val="box"/>
        <c:axId val="1641362768"/>
        <c:axId val="1641347408"/>
        <c:axId val="0"/>
      </c:bar3DChart>
      <c:valAx>
        <c:axId val="1641347408"/>
        <c:scaling>
          <c:orientation val="minMax"/>
        </c:scaling>
        <c:delete val="0"/>
        <c:axPos val="b"/>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641362768"/>
        <c:crosses val="autoZero"/>
        <c:crossBetween val="between"/>
      </c:valAx>
      <c:catAx>
        <c:axId val="164136276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641347408"/>
        <c:crosses val="autoZero"/>
        <c:auto val="1"/>
        <c:lblAlgn val="ctr"/>
        <c:lblOffset val="100"/>
        <c:noMultiLvlLbl val="0"/>
      </c:cat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1000" b="0" i="0" u="none" strike="noStrike" kern="1200" baseline="0">
                <a:solidFill>
                  <a:schemeClr val="bg1"/>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1270">
      <a:solidFill>
        <a:schemeClr val="bg1"/>
      </a:solid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[Logistics_Case_Study_Extended_Dataset (3)(7377)ed).xlsx]Operational Efficiency!PivotTable1</c:name>
    <c:fmtId val="40"/>
  </c:pivotSource>
  <c:chart>
    <c:title>
      <c:tx>
        <c:rich>
          <a:bodyPr rot="0" spcFirstLastPara="1" vertOverflow="ellipsis" vert="horz" wrap="square" anchor="ctr" anchorCtr="1"/>
          <a:lstStyle/>
          <a:p>
            <a:pPr>
              <a:defRPr sz="13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300" b="1" i="0" u="none" strike="noStrike" kern="1200" spc="100" baseline="0">
                <a:solidFill>
                  <a:sysClr val="window" lastClr="FFFFFF">
                    <a:lumMod val="95000"/>
                  </a:sysClr>
                </a:solidFill>
                <a:effectLst>
                  <a:outerShdw blurRad="50800" dist="38100" dir="5400000" algn="t" rotWithShape="0">
                    <a:prstClr val="black">
                      <a:alpha val="40000"/>
                    </a:prstClr>
                  </a:outerShdw>
                </a:effectLst>
              </a:rPr>
              <a:t>Average Delivery Time Across All Zones</a:t>
            </a:r>
            <a:endParaRPr lang="en-US" sz="1300" b="1" i="0" u="none" strike="noStrike" kern="1200" spc="100" baseline="0">
              <a:solidFill>
                <a:sysClr val="window" lastClr="FFFFFF">
                  <a:lumMod val="95000"/>
                </a:sysClr>
              </a:solidFill>
              <a:effectLst>
                <a:outerShdw blurRad="50800" dist="38100" dir="5400000" algn="t" rotWithShape="0">
                  <a:prstClr val="black">
                    <a:alpha val="40000"/>
                  </a:prstClr>
                </a:outerShdw>
              </a:effectLst>
            </a:endParaRPr>
          </a:p>
        </c:rich>
      </c:tx>
      <c:layout>
        <c:manualLayout>
          <c:xMode val="edge"/>
          <c:yMode val="edge"/>
          <c:x val="0.14050852568059835"/>
          <c:y val="2.2889842632331903E-2"/>
        </c:manualLayout>
      </c:layout>
      <c:overlay val="0"/>
      <c:spPr>
        <a:noFill/>
        <a:ln>
          <a:noFill/>
        </a:ln>
        <a:effectLst/>
      </c:spPr>
      <c:txPr>
        <a:bodyPr rot="0" spcFirstLastPara="1" vertOverflow="ellipsis" vert="horz" wrap="square" anchor="ctr" anchorCtr="1"/>
        <a:lstStyle/>
        <a:p>
          <a:pPr>
            <a:defRPr sz="13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2145983864628108"/>
          <c:y val="0.14566546134522881"/>
          <c:w val="0.83857648052993505"/>
          <c:h val="0.70032374708526246"/>
        </c:manualLayout>
      </c:layout>
      <c:bar3DChart>
        <c:barDir val="col"/>
        <c:grouping val="standard"/>
        <c:varyColors val="0"/>
        <c:ser>
          <c:idx val="0"/>
          <c:order val="0"/>
          <c:tx>
            <c:strRef>
              <c:f>'Operational Efficiency'!$C$4</c:f>
              <c:strCache>
                <c:ptCount val="1"/>
                <c:pt idx="0">
                  <c:v>Total</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'Operational Efficiency'!$B$5:$B$8</c:f>
              <c:strCache>
                <c:ptCount val="4"/>
                <c:pt idx="0">
                  <c:v>South</c:v>
                </c:pt>
                <c:pt idx="1">
                  <c:v>West</c:v>
                </c:pt>
                <c:pt idx="2">
                  <c:v>North</c:v>
                </c:pt>
                <c:pt idx="3">
                  <c:v>East</c:v>
                </c:pt>
              </c:strCache>
            </c:strRef>
          </c:cat>
          <c:val>
            <c:numRef>
              <c:f>'Operational Efficiency'!$C$5:$C$8</c:f>
              <c:numCache>
                <c:formatCode>0</c:formatCode>
                <c:ptCount val="4"/>
                <c:pt idx="0">
                  <c:v>111.45454545454545</c:v>
                </c:pt>
                <c:pt idx="1">
                  <c:v>108.46153846153847</c:v>
                </c:pt>
                <c:pt idx="2">
                  <c:v>103.81818181818181</c:v>
                </c:pt>
                <c:pt idx="3">
                  <c:v>91.7</c:v>
                </c:pt>
              </c:numCache>
            </c:numRef>
          </c:val>
          <c:extLst>
            <c:ext xmlns:c16="http://schemas.microsoft.com/office/drawing/2014/chart" uri="{C3380CC4-5D6E-409C-BE32-E72D297353CC}">
              <c16:uniqueId val="{00000000-19F7-4166-B290-FBBB10EA991B}"/>
            </c:ext>
          </c:extLst>
        </c:ser>
        <c:dLbls>
          <c:showLegendKey val="0"/>
          <c:showVal val="1"/>
          <c:showCatName val="0"/>
          <c:showSerName val="0"/>
          <c:showPercent val="0"/>
          <c:showBubbleSize val="0"/>
        </c:dLbls>
        <c:gapWidth val="150"/>
        <c:shape val="box"/>
        <c:axId val="1015997695"/>
        <c:axId val="1016005855"/>
        <c:axId val="1477178223"/>
      </c:bar3DChart>
      <c:catAx>
        <c:axId val="101599769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bg1"/>
                </a:solidFill>
                <a:latin typeface="+mn-lt"/>
                <a:ea typeface="+mn-ea"/>
                <a:cs typeface="+mn-cs"/>
              </a:defRPr>
            </a:pPr>
            <a:endParaRPr lang="en-US"/>
          </a:p>
        </c:txPr>
        <c:crossAx val="1016005855"/>
        <c:crosses val="autoZero"/>
        <c:auto val="1"/>
        <c:lblAlgn val="ctr"/>
        <c:lblOffset val="100"/>
        <c:noMultiLvlLbl val="0"/>
      </c:catAx>
      <c:valAx>
        <c:axId val="1016005855"/>
        <c:scaling>
          <c:orientation val="minMax"/>
        </c:scaling>
        <c:delete val="0"/>
        <c:axPos val="l"/>
        <c:majorGridlines>
          <c:spPr>
            <a:ln w="9525" cap="flat" cmpd="sng" algn="ctr">
              <a:solidFill>
                <a:schemeClr val="dk1">
                  <a:lumMod val="50000"/>
                  <a:lumOff val="5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bg1"/>
                </a:solidFill>
                <a:latin typeface="+mn-lt"/>
                <a:ea typeface="+mn-ea"/>
                <a:cs typeface="+mn-cs"/>
              </a:defRPr>
            </a:pPr>
            <a:endParaRPr lang="en-US"/>
          </a:p>
        </c:txPr>
        <c:crossAx val="1015997695"/>
        <c:crosses val="autoZero"/>
        <c:crossBetween val="between"/>
      </c:valAx>
      <c:serAx>
        <c:axId val="1477178223"/>
        <c:scaling>
          <c:orientation val="minMax"/>
        </c:scaling>
        <c:delete val="1"/>
        <c:axPos val="b"/>
        <c:majorTickMark val="none"/>
        <c:minorTickMark val="none"/>
        <c:tickLblPos val="nextTo"/>
        <c:crossAx val="1016005855"/>
        <c:crosses val="autoZero"/>
      </c:ser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1270">
      <a:solidFill>
        <a:schemeClr val="bg1"/>
      </a:solid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[Logistics_Case_Study_Extended_Dataset (3)(7377)ed).xlsx]Operational Efficiency!PivotTable3</c:name>
    <c:fmtId val="42"/>
  </c:pivotSource>
  <c:chart>
    <c:title>
      <c:tx>
        <c:rich>
          <a:bodyPr rot="0" spcFirstLastPara="1" vertOverflow="ellipsis" vert="horz" wrap="square" anchor="ctr" anchorCtr="1"/>
          <a:lstStyle/>
          <a:p>
            <a:pPr>
              <a:defRPr sz="13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300" b="1" i="0" u="none" strike="noStrike" kern="1200" spc="100" baseline="0">
                <a:solidFill>
                  <a:sysClr val="window" lastClr="FFFFFF">
                    <a:lumMod val="95000"/>
                  </a:sysClr>
                </a:solidFill>
                <a:effectLst>
                  <a:outerShdw blurRad="50800" dist="38100" dir="5400000" algn="t" rotWithShape="0">
                    <a:prstClr val="black">
                      <a:alpha val="40000"/>
                    </a:prstClr>
                  </a:outerShdw>
                </a:effectLst>
              </a:rPr>
              <a:t>Impact of Peak-Hour Traffic on Delivery Time &amp; Cost</a:t>
            </a:r>
          </a:p>
        </c:rich>
      </c:tx>
      <c:overlay val="0"/>
      <c:spPr>
        <a:noFill/>
        <a:ln>
          <a:noFill/>
        </a:ln>
        <a:effectLst/>
      </c:spPr>
      <c:txPr>
        <a:bodyPr rot="0" spcFirstLastPara="1" vertOverflow="ellipsis" vert="horz" wrap="square" anchor="ctr" anchorCtr="1"/>
        <a:lstStyle/>
        <a:p>
          <a:pPr>
            <a:defRPr sz="13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'Operational Efficiency'!$N$4</c:f>
              <c:strCache>
                <c:ptCount val="1"/>
                <c:pt idx="0">
                  <c:v>Average of Delivery Time (mins)</c:v>
                </c:pt>
              </c:strCache>
            </c:strRef>
          </c:tx>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'Operational Efficiency'!$M$5:$M$6</c:f>
              <c:strCache>
                <c:ptCount val="2"/>
                <c:pt idx="0">
                  <c:v>Yes</c:v>
                </c:pt>
                <c:pt idx="1">
                  <c:v>No</c:v>
                </c:pt>
              </c:strCache>
            </c:strRef>
          </c:cat>
          <c:val>
            <c:numRef>
              <c:f>'Operational Efficiency'!$N$5:$N$6</c:f>
              <c:numCache>
                <c:formatCode>0</c:formatCode>
                <c:ptCount val="2"/>
                <c:pt idx="0">
                  <c:v>104.28205128205128</c:v>
                </c:pt>
                <c:pt idx="1">
                  <c:v>102.29508196721312</c:v>
                </c:pt>
              </c:numCache>
            </c:numRef>
          </c:val>
          <c:extLst>
            <c:ext xmlns:c16="http://schemas.microsoft.com/office/drawing/2014/chart" uri="{C3380CC4-5D6E-409C-BE32-E72D297353CC}">
              <c16:uniqueId val="{00000000-4BAE-45E5-936B-BABE11241A72}"/>
            </c:ext>
          </c:extLst>
        </c:ser>
        <c:ser>
          <c:idx val="1"/>
          <c:order val="1"/>
          <c:tx>
            <c:strRef>
              <c:f>'Operational Efficiency'!$O$4</c:f>
              <c:strCache>
                <c:ptCount val="1"/>
                <c:pt idx="0">
                  <c:v>Average of Delivery Cost ($)</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'Operational Efficiency'!$M$5:$M$6</c:f>
              <c:strCache>
                <c:ptCount val="2"/>
                <c:pt idx="0">
                  <c:v>Yes</c:v>
                </c:pt>
                <c:pt idx="1">
                  <c:v>No</c:v>
                </c:pt>
              </c:strCache>
            </c:strRef>
          </c:cat>
          <c:val>
            <c:numRef>
              <c:f>'Operational Efficiency'!$O$5:$O$6</c:f>
              <c:numCache>
                <c:formatCode>0.00</c:formatCode>
                <c:ptCount val="2"/>
                <c:pt idx="0">
                  <c:v>18.315641025641032</c:v>
                </c:pt>
                <c:pt idx="1">
                  <c:v>17.712131147540983</c:v>
                </c:pt>
              </c:numCache>
            </c:numRef>
          </c:val>
          <c:extLst>
            <c:ext xmlns:c16="http://schemas.microsoft.com/office/drawing/2014/chart" uri="{C3380CC4-5D6E-409C-BE32-E72D297353CC}">
              <c16:uniqueId val="{00000001-4BAE-45E5-936B-BABE11241A72}"/>
            </c:ext>
          </c:extLst>
        </c:ser>
        <c:dLbls>
          <c:showLegendKey val="0"/>
          <c:showVal val="1"/>
          <c:showCatName val="0"/>
          <c:showSerName val="0"/>
          <c:showPercent val="0"/>
          <c:showBubbleSize val="0"/>
        </c:dLbls>
        <c:gapWidth val="150"/>
        <c:shape val="box"/>
        <c:axId val="1557159631"/>
        <c:axId val="1557148591"/>
        <c:axId val="0"/>
      </c:bar3DChart>
      <c:catAx>
        <c:axId val="155715963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57148591"/>
        <c:crosses val="autoZero"/>
        <c:auto val="1"/>
        <c:lblAlgn val="ctr"/>
        <c:lblOffset val="100"/>
        <c:noMultiLvlLbl val="0"/>
      </c:catAx>
      <c:valAx>
        <c:axId val="1557148591"/>
        <c:scaling>
          <c:orientation val="minMax"/>
        </c:scaling>
        <c:delete val="0"/>
        <c:axPos val="l"/>
        <c:majorGridlines>
          <c:spPr>
            <a:ln w="9525" cap="flat" cmpd="sng" algn="ctr">
              <a:solidFill>
                <a:schemeClr val="dk1">
                  <a:lumMod val="50000"/>
                  <a:lumOff val="5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bg1"/>
                </a:solidFill>
                <a:latin typeface="+mn-lt"/>
                <a:ea typeface="+mn-ea"/>
                <a:cs typeface="+mn-cs"/>
              </a:defRPr>
            </a:pPr>
            <a:endParaRPr lang="en-US"/>
          </a:p>
        </c:txPr>
        <c:crossAx val="1557159631"/>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1100" b="0" i="0" u="none" strike="noStrike" kern="1200" baseline="0">
                <a:solidFill>
                  <a:schemeClr val="bg1"/>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1270">
      <a:solidFill>
        <a:schemeClr val="bg1"/>
      </a:solid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[Logistics_Case_Study_Extended_Dataset (3)(7377)ed).xlsx]Cost and Fuel Analysis!PivotTable1</c:name>
    <c:fmtId val="36"/>
  </c:pivotSource>
  <c:chart>
    <c:title>
      <c:tx>
        <c:rich>
          <a:bodyPr rot="0" spcFirstLastPara="1" vertOverflow="ellipsis" vert="horz" wrap="square" anchor="ctr" anchorCtr="1"/>
          <a:lstStyle/>
          <a:p>
            <a:pPr>
              <a:defRPr sz="13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300" b="1" i="0" u="none" strike="noStrike" kern="1200" spc="100" baseline="0">
                <a:solidFill>
                  <a:sysClr val="window" lastClr="FFFFFF">
                    <a:lumMod val="95000"/>
                  </a:sysClr>
                </a:solidFill>
                <a:effectLst>
                  <a:outerShdw blurRad="50800" dist="38100" dir="5400000" algn="t" rotWithShape="0">
                    <a:prstClr val="black">
                      <a:alpha val="40000"/>
                    </a:prstClr>
                  </a:outerShdw>
                </a:effectLst>
              </a:rPr>
              <a:t>Average Fuel Consumption per Delivery by Zone</a:t>
            </a:r>
          </a:p>
        </c:rich>
      </c:tx>
      <c:layout>
        <c:manualLayout>
          <c:xMode val="edge"/>
          <c:yMode val="edge"/>
          <c:x val="0.16167082346768819"/>
          <c:y val="2.2988505747126436E-2"/>
        </c:manualLayout>
      </c:layout>
      <c:overlay val="0"/>
      <c:spPr>
        <a:noFill/>
        <a:ln>
          <a:noFill/>
        </a:ln>
        <a:effectLst/>
      </c:spPr>
      <c:txPr>
        <a:bodyPr rot="0" spcFirstLastPara="1" vertOverflow="ellipsis" vert="horz" wrap="square" anchor="ctr" anchorCtr="1"/>
        <a:lstStyle/>
        <a:p>
          <a:pPr>
            <a:defRPr sz="13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3082883937904619"/>
          <c:y val="0.2095117205176939"/>
          <c:w val="0.82942406255743695"/>
          <c:h val="0.63581364829396325"/>
        </c:manualLayout>
      </c:layout>
      <c:bar3DChart>
        <c:barDir val="col"/>
        <c:grouping val="standard"/>
        <c:varyColors val="0"/>
        <c:ser>
          <c:idx val="0"/>
          <c:order val="0"/>
          <c:tx>
            <c:strRef>
              <c:f>'Cost and Fuel Analysis'!$C$4</c:f>
              <c:strCache>
                <c:ptCount val="1"/>
                <c:pt idx="0">
                  <c:v>Total</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'Cost and Fuel Analysis'!$B$5:$B$8</c:f>
              <c:strCache>
                <c:ptCount val="4"/>
                <c:pt idx="0">
                  <c:v>South</c:v>
                </c:pt>
                <c:pt idx="1">
                  <c:v>West</c:v>
                </c:pt>
                <c:pt idx="2">
                  <c:v>North</c:v>
                </c:pt>
                <c:pt idx="3">
                  <c:v>East</c:v>
                </c:pt>
              </c:strCache>
            </c:strRef>
          </c:cat>
          <c:val>
            <c:numRef>
              <c:f>'Cost and Fuel Analysis'!$C$5:$C$8</c:f>
              <c:numCache>
                <c:formatCode>0.00</c:formatCode>
                <c:ptCount val="4"/>
                <c:pt idx="0">
                  <c:v>3.6404545454545456</c:v>
                </c:pt>
                <c:pt idx="1">
                  <c:v>3.4296153846153854</c:v>
                </c:pt>
                <c:pt idx="2">
                  <c:v>3.394545454545455</c:v>
                </c:pt>
                <c:pt idx="3">
                  <c:v>3.3723333333333332</c:v>
                </c:pt>
              </c:numCache>
            </c:numRef>
          </c:val>
          <c:extLst>
            <c:ext xmlns:c16="http://schemas.microsoft.com/office/drawing/2014/chart" uri="{C3380CC4-5D6E-409C-BE32-E72D297353CC}">
              <c16:uniqueId val="{00000000-9151-4F18-80B7-F913EDB75020}"/>
            </c:ext>
          </c:extLst>
        </c:ser>
        <c:dLbls>
          <c:showLegendKey val="0"/>
          <c:showVal val="1"/>
          <c:showCatName val="0"/>
          <c:showSerName val="0"/>
          <c:showPercent val="0"/>
          <c:showBubbleSize val="0"/>
        </c:dLbls>
        <c:gapWidth val="150"/>
        <c:shape val="box"/>
        <c:axId val="1116330720"/>
        <c:axId val="1116356160"/>
        <c:axId val="1124849856"/>
      </c:bar3DChart>
      <c:catAx>
        <c:axId val="111633072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bg1"/>
                </a:solidFill>
                <a:latin typeface="+mn-lt"/>
                <a:ea typeface="+mn-ea"/>
                <a:cs typeface="+mn-cs"/>
              </a:defRPr>
            </a:pPr>
            <a:endParaRPr lang="en-US"/>
          </a:p>
        </c:txPr>
        <c:crossAx val="1116356160"/>
        <c:crosses val="autoZero"/>
        <c:auto val="1"/>
        <c:lblAlgn val="ctr"/>
        <c:lblOffset val="100"/>
        <c:noMultiLvlLbl val="0"/>
      </c:catAx>
      <c:valAx>
        <c:axId val="1116356160"/>
        <c:scaling>
          <c:orientation val="minMax"/>
        </c:scaling>
        <c:delete val="0"/>
        <c:axPos val="l"/>
        <c:majorGridlines>
          <c:spPr>
            <a:ln w="9525" cap="flat" cmpd="sng" algn="ctr">
              <a:solidFill>
                <a:schemeClr val="dk1">
                  <a:lumMod val="50000"/>
                  <a:lumOff val="50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bg1"/>
                </a:solidFill>
                <a:latin typeface="+mn-lt"/>
                <a:ea typeface="+mn-ea"/>
                <a:cs typeface="+mn-cs"/>
              </a:defRPr>
            </a:pPr>
            <a:endParaRPr lang="en-US"/>
          </a:p>
        </c:txPr>
        <c:crossAx val="1116330720"/>
        <c:crosses val="autoZero"/>
        <c:crossBetween val="between"/>
      </c:valAx>
      <c:serAx>
        <c:axId val="1124849856"/>
        <c:scaling>
          <c:orientation val="minMax"/>
        </c:scaling>
        <c:delete val="1"/>
        <c:axPos val="b"/>
        <c:majorTickMark val="none"/>
        <c:minorTickMark val="none"/>
        <c:tickLblPos val="nextTo"/>
        <c:crossAx val="1116356160"/>
        <c:crosses val="autoZero"/>
      </c:ser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1270">
      <a:solidFill>
        <a:schemeClr val="bg1"/>
      </a:solid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[Logistics_Case_Study_Extended_Dataset (3)(7377)ed).xlsx]Cost and Fuel Analysis!PivotTable2</c:name>
    <c:fmtId val="36"/>
  </c:pivotSource>
  <c:chart>
    <c:title>
      <c:tx>
        <c:rich>
          <a:bodyPr rot="0" spcFirstLastPara="1" vertOverflow="ellipsis" vert="horz" wrap="square" anchor="ctr" anchorCtr="1"/>
          <a:lstStyle/>
          <a:p>
            <a:pPr>
              <a:defRPr sz="13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300" b="1" i="0" u="none" strike="noStrike" kern="1200" spc="100" baseline="0">
                <a:solidFill>
                  <a:sysClr val="window" lastClr="FFFFFF">
                    <a:lumMod val="95000"/>
                  </a:sysClr>
                </a:solidFill>
                <a:effectLst>
                  <a:outerShdw blurRad="50800" dist="38100" dir="5400000" algn="t" rotWithShape="0">
                    <a:prstClr val="black">
                      <a:alpha val="40000"/>
                    </a:prstClr>
                  </a:outerShdw>
                </a:effectLst>
              </a:rPr>
              <a:t>Average Delivery Cost per Zone</a:t>
            </a:r>
            <a:endParaRPr lang="en-US" sz="1300" b="1" i="0" u="none" strike="noStrike" kern="1200" spc="100" baseline="0">
              <a:solidFill>
                <a:sysClr val="window" lastClr="FFFFFF">
                  <a:lumMod val="95000"/>
                </a:sysClr>
              </a:solidFill>
              <a:effectLst>
                <a:outerShdw blurRad="50800" dist="38100" dir="5400000" algn="t" rotWithShape="0">
                  <a:prstClr val="black">
                    <a:alpha val="40000"/>
                  </a:prstClr>
                </a:outerShdw>
              </a:effectLst>
            </a:endParaRPr>
          </a:p>
        </c:rich>
      </c:tx>
      <c:overlay val="0"/>
      <c:spPr>
        <a:solidFill>
          <a:schemeClr val="tx1"/>
        </a:solidFill>
        <a:ln>
          <a:noFill/>
        </a:ln>
        <a:effectLst/>
      </c:spPr>
      <c:txPr>
        <a:bodyPr rot="0" spcFirstLastPara="1" vertOverflow="ellipsis" vert="horz" wrap="square" anchor="ctr" anchorCtr="1"/>
        <a:lstStyle/>
        <a:p>
          <a:pPr>
            <a:defRPr sz="13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'Cost and Fuel Analysis'!$M$4</c:f>
              <c:strCache>
                <c:ptCount val="1"/>
                <c:pt idx="0">
                  <c:v>Total</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'Cost and Fuel Analysis'!$L$5:$L$8</c:f>
              <c:strCache>
                <c:ptCount val="4"/>
                <c:pt idx="0">
                  <c:v>South</c:v>
                </c:pt>
                <c:pt idx="1">
                  <c:v>North</c:v>
                </c:pt>
                <c:pt idx="2">
                  <c:v>West</c:v>
                </c:pt>
                <c:pt idx="3">
                  <c:v>East</c:v>
                </c:pt>
              </c:strCache>
            </c:strRef>
          </c:cat>
          <c:val>
            <c:numRef>
              <c:f>'Cost and Fuel Analysis'!$M$5:$M$8</c:f>
              <c:numCache>
                <c:formatCode>0.00</c:formatCode>
                <c:ptCount val="4"/>
                <c:pt idx="0">
                  <c:v>18.433181818181819</c:v>
                </c:pt>
                <c:pt idx="1">
                  <c:v>18.344545454545457</c:v>
                </c:pt>
                <c:pt idx="2">
                  <c:v>17.719230769230769</c:v>
                </c:pt>
                <c:pt idx="3">
                  <c:v>17.498000000000001</c:v>
                </c:pt>
              </c:numCache>
            </c:numRef>
          </c:val>
          <c:extLst>
            <c:ext xmlns:c16="http://schemas.microsoft.com/office/drawing/2014/chart" uri="{C3380CC4-5D6E-409C-BE32-E72D297353CC}">
              <c16:uniqueId val="{00000000-34D5-493F-8538-7C5943DEC91B}"/>
            </c:ext>
          </c:extLst>
        </c:ser>
        <c:dLbls>
          <c:showLegendKey val="0"/>
          <c:showVal val="1"/>
          <c:showCatName val="0"/>
          <c:showSerName val="0"/>
          <c:showPercent val="0"/>
          <c:showBubbleSize val="0"/>
        </c:dLbls>
        <c:gapWidth val="150"/>
        <c:shape val="box"/>
        <c:axId val="1116380640"/>
        <c:axId val="1116366240"/>
        <c:axId val="767447616"/>
      </c:bar3DChart>
      <c:catAx>
        <c:axId val="1116380640"/>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bg1"/>
                </a:solidFill>
                <a:latin typeface="+mn-lt"/>
                <a:ea typeface="+mn-ea"/>
                <a:cs typeface="+mn-cs"/>
              </a:defRPr>
            </a:pPr>
            <a:endParaRPr lang="en-US"/>
          </a:p>
        </c:txPr>
        <c:crossAx val="1116366240"/>
        <c:crosses val="autoZero"/>
        <c:auto val="1"/>
        <c:lblAlgn val="ctr"/>
        <c:lblOffset val="100"/>
        <c:noMultiLvlLbl val="0"/>
      </c:catAx>
      <c:valAx>
        <c:axId val="1116366240"/>
        <c:scaling>
          <c:orientation val="minMax"/>
        </c:scaling>
        <c:delete val="0"/>
        <c:axPos val="l"/>
        <c:majorGridlines>
          <c:spPr>
            <a:ln w="9525" cap="flat" cmpd="sng" algn="ctr">
              <a:solidFill>
                <a:schemeClr val="dk1">
                  <a:lumMod val="50000"/>
                  <a:lumOff val="50000"/>
                </a:schemeClr>
              </a:solidFill>
              <a:round/>
            </a:ln>
            <a:effectLst/>
          </c:spPr>
        </c:majorGridlines>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bg1"/>
                </a:solidFill>
                <a:latin typeface="+mn-lt"/>
                <a:ea typeface="+mn-ea"/>
                <a:cs typeface="+mn-cs"/>
              </a:defRPr>
            </a:pPr>
            <a:endParaRPr lang="en-US"/>
          </a:p>
        </c:txPr>
        <c:crossAx val="1116380640"/>
        <c:crosses val="autoZero"/>
        <c:crossBetween val="between"/>
      </c:valAx>
      <c:serAx>
        <c:axId val="767447616"/>
        <c:scaling>
          <c:orientation val="minMax"/>
        </c:scaling>
        <c:delete val="1"/>
        <c:axPos val="b"/>
        <c:majorTickMark val="out"/>
        <c:minorTickMark val="none"/>
        <c:tickLblPos val="nextTo"/>
        <c:crossAx val="1116366240"/>
        <c:crosses val="autoZero"/>
      </c:ser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1270">
      <a:solidFill>
        <a:schemeClr val="bg1"/>
      </a:solid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[Logistics_Case_Study_Extended_Dataset (3)(7377)ed).xlsx]Delivery Performance!PivotTable1</c:name>
    <c:fmtId val="48"/>
  </c:pivotSource>
  <c:chart>
    <c:title>
      <c:tx>
        <c:rich>
          <a:bodyPr rot="0" spcFirstLastPara="1" vertOverflow="ellipsis" vert="horz" wrap="square" anchor="ctr" anchorCtr="1"/>
          <a:lstStyle/>
          <a:p>
            <a:pPr>
              <a:defRPr sz="13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300" b="1" i="0" u="none" strike="noStrike" baseline="0">
                <a:effectLst>
                  <a:outerShdw blurRad="50800" dist="38100" dir="5400000" algn="t" rotWithShape="0">
                    <a:prstClr val="black">
                      <a:alpha val="40000"/>
                    </a:prstClr>
                  </a:outerShdw>
                </a:effectLst>
              </a:rPr>
              <a:t>Zone-wise Analysis of On-Time and Delayed Deliveries</a:t>
            </a:r>
            <a:endParaRPr lang="en-IN" sz="1300"/>
          </a:p>
        </c:rich>
      </c:tx>
      <c:layout>
        <c:manualLayout>
          <c:xMode val="edge"/>
          <c:yMode val="edge"/>
          <c:x val="0.16813528296879701"/>
          <c:y val="0"/>
        </c:manualLayout>
      </c:layout>
      <c:overlay val="0"/>
      <c:spPr>
        <a:noFill/>
        <a:ln>
          <a:noFill/>
        </a:ln>
        <a:effectLst/>
      </c:spPr>
      <c:txPr>
        <a:bodyPr rot="0" spcFirstLastPara="1" vertOverflow="ellipsis" vert="horz" wrap="square" anchor="ctr" anchorCtr="1"/>
        <a:lstStyle/>
        <a:p>
          <a:pPr>
            <a:defRPr sz="13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w="9525">
              <a:solidFill>
                <a:schemeClr val="accent6"/>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4.6254498386954432E-2"/>
          <c:y val="0.24879802446144225"/>
          <c:w val="0.83142559234890157"/>
          <c:h val="0.63817990151405934"/>
        </c:manualLayout>
      </c:layout>
      <c:bar3DChart>
        <c:barDir val="col"/>
        <c:grouping val="clustered"/>
        <c:varyColors val="0"/>
        <c:ser>
          <c:idx val="0"/>
          <c:order val="0"/>
          <c:tx>
            <c:strRef>
              <c:f>'Delivery Performance'!$C$4:$C$5</c:f>
              <c:strCache>
                <c:ptCount val="1"/>
                <c:pt idx="0">
                  <c:v>Delayed</c:v>
                </c:pt>
              </c:strCache>
            </c:strRef>
          </c:tx>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'Delivery Performance'!$B$6:$B$9</c:f>
              <c:strCache>
                <c:ptCount val="4"/>
                <c:pt idx="0">
                  <c:v>East</c:v>
                </c:pt>
                <c:pt idx="1">
                  <c:v>North</c:v>
                </c:pt>
                <c:pt idx="2">
                  <c:v>South</c:v>
                </c:pt>
                <c:pt idx="3">
                  <c:v>West</c:v>
                </c:pt>
              </c:strCache>
            </c:strRef>
          </c:cat>
          <c:val>
            <c:numRef>
              <c:f>'Delivery Performance'!$C$6:$C$9</c:f>
              <c:numCache>
                <c:formatCode>General</c:formatCode>
                <c:ptCount val="4"/>
                <c:pt idx="0">
                  <c:v>16</c:v>
                </c:pt>
                <c:pt idx="1">
                  <c:v>14</c:v>
                </c:pt>
                <c:pt idx="2">
                  <c:v>12</c:v>
                </c:pt>
                <c:pt idx="3">
                  <c:v>11</c:v>
                </c:pt>
              </c:numCache>
            </c:numRef>
          </c:val>
          <c:extLst>
            <c:ext xmlns:c16="http://schemas.microsoft.com/office/drawing/2014/chart" uri="{C3380CC4-5D6E-409C-BE32-E72D297353CC}">
              <c16:uniqueId val="{00000000-C0F7-41C9-AD2D-162FF36B9D16}"/>
            </c:ext>
          </c:extLst>
        </c:ser>
        <c:ser>
          <c:idx val="1"/>
          <c:order val="1"/>
          <c:tx>
            <c:strRef>
              <c:f>'Delivery Performance'!$D$4:$D$5</c:f>
              <c:strCache>
                <c:ptCount val="1"/>
                <c:pt idx="0">
                  <c:v>On-Time</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'Delivery Performance'!$B$6:$B$9</c:f>
              <c:strCache>
                <c:ptCount val="4"/>
                <c:pt idx="0">
                  <c:v>East</c:v>
                </c:pt>
                <c:pt idx="1">
                  <c:v>North</c:v>
                </c:pt>
                <c:pt idx="2">
                  <c:v>South</c:v>
                </c:pt>
                <c:pt idx="3">
                  <c:v>West</c:v>
                </c:pt>
              </c:strCache>
            </c:strRef>
          </c:cat>
          <c:val>
            <c:numRef>
              <c:f>'Delivery Performance'!$D$6:$D$9</c:f>
              <c:numCache>
                <c:formatCode>General</c:formatCode>
                <c:ptCount val="4"/>
                <c:pt idx="0">
                  <c:v>14</c:v>
                </c:pt>
                <c:pt idx="1">
                  <c:v>8</c:v>
                </c:pt>
                <c:pt idx="2">
                  <c:v>10</c:v>
                </c:pt>
                <c:pt idx="3">
                  <c:v>15</c:v>
                </c:pt>
              </c:numCache>
            </c:numRef>
          </c:val>
          <c:extLst>
            <c:ext xmlns:c16="http://schemas.microsoft.com/office/drawing/2014/chart" uri="{C3380CC4-5D6E-409C-BE32-E72D297353CC}">
              <c16:uniqueId val="{00000003-C0F7-41C9-AD2D-162FF36B9D16}"/>
            </c:ext>
          </c:extLst>
        </c:ser>
        <c:dLbls>
          <c:showLegendKey val="0"/>
          <c:showVal val="1"/>
          <c:showCatName val="0"/>
          <c:showSerName val="0"/>
          <c:showPercent val="0"/>
          <c:showBubbleSize val="0"/>
        </c:dLbls>
        <c:gapWidth val="150"/>
        <c:shape val="box"/>
        <c:axId val="608458543"/>
        <c:axId val="608461903"/>
        <c:axId val="0"/>
      </c:bar3DChart>
      <c:catAx>
        <c:axId val="60845854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bg1"/>
                </a:solidFill>
                <a:latin typeface="+mn-lt"/>
                <a:ea typeface="+mn-ea"/>
                <a:cs typeface="+mn-cs"/>
              </a:defRPr>
            </a:pPr>
            <a:endParaRPr lang="en-US"/>
          </a:p>
        </c:txPr>
        <c:crossAx val="608461903"/>
        <c:crosses val="autoZero"/>
        <c:auto val="1"/>
        <c:lblAlgn val="ctr"/>
        <c:lblOffset val="100"/>
        <c:noMultiLvlLbl val="0"/>
      </c:catAx>
      <c:valAx>
        <c:axId val="608461903"/>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bg1"/>
                </a:solidFill>
                <a:latin typeface="+mn-lt"/>
                <a:ea typeface="+mn-ea"/>
                <a:cs typeface="+mn-cs"/>
              </a:defRPr>
            </a:pPr>
            <a:endParaRPr lang="en-US"/>
          </a:p>
        </c:txPr>
        <c:crossAx val="608458543"/>
        <c:crosses val="autoZero"/>
        <c:crossBetween val="between"/>
      </c:valAx>
      <c:spPr>
        <a:noFill/>
        <a:ln>
          <a:noFill/>
        </a:ln>
        <a:effectLst/>
      </c:spPr>
    </c:plotArea>
    <c:legend>
      <c:legendPos val="r"/>
      <c:layout>
        <c:manualLayout>
          <c:xMode val="edge"/>
          <c:yMode val="edge"/>
          <c:x val="0.64689496378644273"/>
          <c:y val="0.2041443588308258"/>
          <c:w val="0.33982156104171385"/>
          <c:h val="8.714008520634299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1270">
      <a:solidFill>
        <a:schemeClr val="bg1"/>
      </a:solid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[Logistics_Case_Study_Extended_Dataset (3)(7377)ed).xlsx]Customer Feedback!PivotTable3</c:name>
    <c:fmtId val="44"/>
  </c:pivotSource>
  <c:chart>
    <c:title>
      <c:tx>
        <c:rich>
          <a:bodyPr rot="0" spcFirstLastPara="1" vertOverflow="ellipsis" vert="horz" wrap="square" anchor="ctr" anchorCtr="1"/>
          <a:lstStyle/>
          <a:p>
            <a:pPr>
              <a:defRPr sz="13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300" b="1" i="0" u="none" strike="noStrike" kern="1200" spc="100" baseline="0">
                <a:solidFill>
                  <a:sysClr val="window" lastClr="FFFFFF">
                    <a:lumMod val="95000"/>
                  </a:sysClr>
                </a:solidFill>
                <a:effectLst>
                  <a:outerShdw blurRad="50800" dist="38100" dir="5400000" algn="t" rotWithShape="0">
                    <a:prstClr val="black">
                      <a:alpha val="40000"/>
                    </a:prstClr>
                  </a:outerShdw>
                </a:effectLst>
              </a:rPr>
              <a:t>Average Customer Ratings by Zone</a:t>
            </a:r>
            <a:endParaRPr lang="en-US" sz="1300" b="1" i="0" u="none" strike="noStrike" kern="1200" spc="100" baseline="0">
              <a:solidFill>
                <a:sysClr val="window" lastClr="FFFFFF">
                  <a:lumMod val="95000"/>
                </a:sysClr>
              </a:solidFill>
              <a:effectLst>
                <a:outerShdw blurRad="50800" dist="38100" dir="5400000" algn="t" rotWithShape="0">
                  <a:prstClr val="black">
                    <a:alpha val="40000"/>
                  </a:prstClr>
                </a:outerShdw>
              </a:effectLst>
            </a:endParaRPr>
          </a:p>
        </c:rich>
      </c:tx>
      <c:overlay val="0"/>
      <c:spPr>
        <a:noFill/>
        <a:ln>
          <a:noFill/>
        </a:ln>
        <a:effectLst/>
      </c:spPr>
      <c:txPr>
        <a:bodyPr rot="0" spcFirstLastPara="1" vertOverflow="ellipsis" vert="horz" wrap="square" anchor="ctr" anchorCtr="1"/>
        <a:lstStyle/>
        <a:p>
          <a:pPr>
            <a:defRPr sz="13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w="9525">
              <a:solidFill>
                <a:schemeClr val="accent3"/>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'Customer Feedback'!$C$4</c:f>
              <c:strCache>
                <c:ptCount val="1"/>
                <c:pt idx="0">
                  <c:v>Total</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'Customer Feedback'!$B$5:$B$8</c:f>
              <c:strCache>
                <c:ptCount val="4"/>
                <c:pt idx="0">
                  <c:v>East</c:v>
                </c:pt>
                <c:pt idx="1">
                  <c:v>North</c:v>
                </c:pt>
                <c:pt idx="2">
                  <c:v>South</c:v>
                </c:pt>
                <c:pt idx="3">
                  <c:v>West</c:v>
                </c:pt>
              </c:strCache>
            </c:strRef>
          </c:cat>
          <c:val>
            <c:numRef>
              <c:f>'Customer Feedback'!$C$5:$C$8</c:f>
              <c:numCache>
                <c:formatCode>0</c:formatCode>
                <c:ptCount val="4"/>
                <c:pt idx="0">
                  <c:v>2.9666666666666668</c:v>
                </c:pt>
                <c:pt idx="1">
                  <c:v>2.6363636363636362</c:v>
                </c:pt>
                <c:pt idx="2">
                  <c:v>2.7272727272727271</c:v>
                </c:pt>
                <c:pt idx="3">
                  <c:v>3.5</c:v>
                </c:pt>
              </c:numCache>
            </c:numRef>
          </c:val>
          <c:extLst>
            <c:ext xmlns:c16="http://schemas.microsoft.com/office/drawing/2014/chart" uri="{C3380CC4-5D6E-409C-BE32-E72D297353CC}">
              <c16:uniqueId val="{00000000-D011-45B7-A225-4185BD8F498E}"/>
            </c:ext>
          </c:extLst>
        </c:ser>
        <c:dLbls>
          <c:showLegendKey val="0"/>
          <c:showVal val="1"/>
          <c:showCatName val="0"/>
          <c:showSerName val="0"/>
          <c:showPercent val="0"/>
          <c:showBubbleSize val="0"/>
        </c:dLbls>
        <c:gapWidth val="150"/>
        <c:shape val="box"/>
        <c:axId val="1180865551"/>
        <c:axId val="1180866031"/>
        <c:axId val="0"/>
      </c:bar3DChart>
      <c:catAx>
        <c:axId val="118086555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bg1"/>
                </a:solidFill>
                <a:latin typeface="+mn-lt"/>
                <a:ea typeface="+mn-ea"/>
                <a:cs typeface="+mn-cs"/>
              </a:defRPr>
            </a:pPr>
            <a:endParaRPr lang="en-US"/>
          </a:p>
        </c:txPr>
        <c:crossAx val="1180866031"/>
        <c:crosses val="autoZero"/>
        <c:auto val="1"/>
        <c:lblAlgn val="ctr"/>
        <c:lblOffset val="100"/>
        <c:noMultiLvlLbl val="0"/>
      </c:catAx>
      <c:valAx>
        <c:axId val="1180866031"/>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bg1"/>
                </a:solidFill>
                <a:latin typeface="+mn-lt"/>
                <a:ea typeface="+mn-ea"/>
                <a:cs typeface="+mn-cs"/>
              </a:defRPr>
            </a:pPr>
            <a:endParaRPr lang="en-US"/>
          </a:p>
        </c:txPr>
        <c:crossAx val="11808655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1270">
      <a:solidFill>
        <a:schemeClr val="bg1"/>
      </a:solid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[Logistics_Case_Study_Extended_Dataset (3)(7377)ed).xlsx]Deep Analysis!PivotTable1</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600" b="1" i="0" u="none" strike="noStrike" baseline="0">
                <a:effectLst>
                  <a:outerShdw blurRad="50800" dist="38100" dir="5400000" algn="t" rotWithShape="0">
                    <a:prstClr val="black">
                      <a:alpha val="40000"/>
                    </a:prstClr>
                  </a:outerShdw>
                </a:effectLst>
              </a:rPr>
              <a:t>Effect of Peak Traffic Hours on Delays by Zone</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'Deep Analysis'!$C$4:$C$6</c:f>
              <c:strCache>
                <c:ptCount val="1"/>
                <c:pt idx="0">
                  <c:v>Delayed - No</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'Deep Analysis'!$B$7:$B$8</c:f>
              <c:strCache>
                <c:ptCount val="2"/>
                <c:pt idx="0">
                  <c:v>East</c:v>
                </c:pt>
                <c:pt idx="1">
                  <c:v>North</c:v>
                </c:pt>
              </c:strCache>
            </c:strRef>
          </c:cat>
          <c:val>
            <c:numRef>
              <c:f>'Deep Analysis'!$C$7:$C$8</c:f>
              <c:numCache>
                <c:formatCode>General</c:formatCode>
                <c:ptCount val="2"/>
                <c:pt idx="0">
                  <c:v>11</c:v>
                </c:pt>
                <c:pt idx="1">
                  <c:v>9</c:v>
                </c:pt>
              </c:numCache>
            </c:numRef>
          </c:val>
          <c:extLst>
            <c:ext xmlns:c16="http://schemas.microsoft.com/office/drawing/2014/chart" uri="{C3380CC4-5D6E-409C-BE32-E72D297353CC}">
              <c16:uniqueId val="{00000000-6A08-4F98-86E4-B8856D2A0262}"/>
            </c:ext>
          </c:extLst>
        </c:ser>
        <c:ser>
          <c:idx val="1"/>
          <c:order val="1"/>
          <c:tx>
            <c:strRef>
              <c:f>'Deep Analysis'!$D$4:$D$6</c:f>
              <c:strCache>
                <c:ptCount val="1"/>
                <c:pt idx="0">
                  <c:v>Delayed - Yes</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'Deep Analysis'!$B$7:$B$8</c:f>
              <c:strCache>
                <c:ptCount val="2"/>
                <c:pt idx="0">
                  <c:v>East</c:v>
                </c:pt>
                <c:pt idx="1">
                  <c:v>North</c:v>
                </c:pt>
              </c:strCache>
            </c:strRef>
          </c:cat>
          <c:val>
            <c:numRef>
              <c:f>'Deep Analysis'!$D$7:$D$8</c:f>
              <c:numCache>
                <c:formatCode>General</c:formatCode>
                <c:ptCount val="2"/>
                <c:pt idx="0">
                  <c:v>5</c:v>
                </c:pt>
                <c:pt idx="1">
                  <c:v>5</c:v>
                </c:pt>
              </c:numCache>
            </c:numRef>
          </c:val>
          <c:extLst>
            <c:ext xmlns:c16="http://schemas.microsoft.com/office/drawing/2014/chart" uri="{C3380CC4-5D6E-409C-BE32-E72D297353CC}">
              <c16:uniqueId val="{00000001-6A08-4F98-86E4-B8856D2A0262}"/>
            </c:ext>
          </c:extLst>
        </c:ser>
        <c:dLbls>
          <c:showLegendKey val="0"/>
          <c:showVal val="1"/>
          <c:showCatName val="0"/>
          <c:showSerName val="0"/>
          <c:showPercent val="0"/>
          <c:showBubbleSize val="0"/>
        </c:dLbls>
        <c:gapWidth val="150"/>
        <c:shape val="box"/>
        <c:axId val="1242142223"/>
        <c:axId val="1242135983"/>
        <c:axId val="0"/>
      </c:bar3DChart>
      <c:catAx>
        <c:axId val="124214222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42135983"/>
        <c:crosses val="autoZero"/>
        <c:auto val="1"/>
        <c:lblAlgn val="ctr"/>
        <c:lblOffset val="100"/>
        <c:noMultiLvlLbl val="0"/>
      </c:catAx>
      <c:valAx>
        <c:axId val="1242135983"/>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bg1"/>
                </a:solidFill>
                <a:latin typeface="+mn-lt"/>
                <a:ea typeface="+mn-ea"/>
                <a:cs typeface="+mn-cs"/>
              </a:defRPr>
            </a:pPr>
            <a:endParaRPr lang="en-US"/>
          </a:p>
        </c:txPr>
        <c:crossAx val="1242142223"/>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1100" b="0" i="0" u="none" strike="noStrike" kern="1200" baseline="0">
                <a:solidFill>
                  <a:schemeClr val="bg1"/>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[Logistics_Case_Study_Extended_Dataset (3)(7377)ed).xlsx]Deep Analysis!PivotTable3</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600" b="1" i="0" u="none" strike="noStrike" baseline="0">
                <a:effectLst>
                  <a:outerShdw blurRad="50800" dist="38100" dir="5400000" algn="t" rotWithShape="0">
                    <a:prstClr val="black">
                      <a:alpha val="40000"/>
                    </a:prstClr>
                  </a:outerShdw>
                </a:effectLst>
              </a:rPr>
              <a:t>Fuel Consumption Analysis by Distance During Peak and Non-Peak Hours</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w="9525">
              <a:solidFill>
                <a:schemeClr val="accent3"/>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w="9525">
              <a:solidFill>
                <a:schemeClr val="accent4"/>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w="9525">
              <a:solidFill>
                <a:schemeClr val="accent5"/>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w="9525">
              <a:solidFill>
                <a:schemeClr val="accent6"/>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'Deep Analysis'!$I$4:$I$6</c:f>
              <c:strCache>
                <c:ptCount val="1"/>
                <c:pt idx="0">
                  <c:v>No - Average of Fuel Used (liters)</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'Deep Analysis'!$H$7:$H$8</c:f>
              <c:strCache>
                <c:ptCount val="2"/>
                <c:pt idx="0">
                  <c:v>East</c:v>
                </c:pt>
                <c:pt idx="1">
                  <c:v>North</c:v>
                </c:pt>
              </c:strCache>
            </c:strRef>
          </c:cat>
          <c:val>
            <c:numRef>
              <c:f>'Deep Analysis'!$I$7:$I$8</c:f>
              <c:numCache>
                <c:formatCode>0.00</c:formatCode>
                <c:ptCount val="2"/>
                <c:pt idx="0">
                  <c:v>3.4065000000000003</c:v>
                </c:pt>
                <c:pt idx="1">
                  <c:v>3.1991666666666667</c:v>
                </c:pt>
              </c:numCache>
            </c:numRef>
          </c:val>
          <c:extLst>
            <c:ext xmlns:c16="http://schemas.microsoft.com/office/drawing/2014/chart" uri="{C3380CC4-5D6E-409C-BE32-E72D297353CC}">
              <c16:uniqueId val="{00000000-4EA9-4572-B3B4-664E49873396}"/>
            </c:ext>
          </c:extLst>
        </c:ser>
        <c:ser>
          <c:idx val="1"/>
          <c:order val="1"/>
          <c:tx>
            <c:strRef>
              <c:f>'Deep Analysis'!$J$4:$J$6</c:f>
              <c:strCache>
                <c:ptCount val="1"/>
                <c:pt idx="0">
                  <c:v>No - Average of Delivery Cost ($)</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'Deep Analysis'!$H$7:$H$8</c:f>
              <c:strCache>
                <c:ptCount val="2"/>
                <c:pt idx="0">
                  <c:v>East</c:v>
                </c:pt>
                <c:pt idx="1">
                  <c:v>North</c:v>
                </c:pt>
              </c:strCache>
            </c:strRef>
          </c:cat>
          <c:val>
            <c:numRef>
              <c:f>'Deep Analysis'!$J$7:$J$8</c:f>
              <c:numCache>
                <c:formatCode>0.00</c:formatCode>
                <c:ptCount val="2"/>
                <c:pt idx="0">
                  <c:v>17.404499999999999</c:v>
                </c:pt>
                <c:pt idx="1">
                  <c:v>17.839166666666667</c:v>
                </c:pt>
              </c:numCache>
            </c:numRef>
          </c:val>
          <c:extLst>
            <c:ext xmlns:c16="http://schemas.microsoft.com/office/drawing/2014/chart" uri="{C3380CC4-5D6E-409C-BE32-E72D297353CC}">
              <c16:uniqueId val="{00000001-4EA9-4572-B3B4-664E49873396}"/>
            </c:ext>
          </c:extLst>
        </c:ser>
        <c:ser>
          <c:idx val="2"/>
          <c:order val="2"/>
          <c:tx>
            <c:strRef>
              <c:f>'Deep Analysis'!$K$4:$K$6</c:f>
              <c:strCache>
                <c:ptCount val="1"/>
                <c:pt idx="0">
                  <c:v>No - Average of Distance (km)</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'Deep Analysis'!$H$7:$H$8</c:f>
              <c:strCache>
                <c:ptCount val="2"/>
                <c:pt idx="0">
                  <c:v>East</c:v>
                </c:pt>
                <c:pt idx="1">
                  <c:v>North</c:v>
                </c:pt>
              </c:strCache>
            </c:strRef>
          </c:cat>
          <c:val>
            <c:numRef>
              <c:f>'Deep Analysis'!$K$7:$K$8</c:f>
              <c:numCache>
                <c:formatCode>0</c:formatCode>
                <c:ptCount val="2"/>
                <c:pt idx="0">
                  <c:v>15.6</c:v>
                </c:pt>
                <c:pt idx="1">
                  <c:v>14.166666666666666</c:v>
                </c:pt>
              </c:numCache>
            </c:numRef>
          </c:val>
          <c:extLst>
            <c:ext xmlns:c16="http://schemas.microsoft.com/office/drawing/2014/chart" uri="{C3380CC4-5D6E-409C-BE32-E72D297353CC}">
              <c16:uniqueId val="{00000002-4EA9-4572-B3B4-664E49873396}"/>
            </c:ext>
          </c:extLst>
        </c:ser>
        <c:ser>
          <c:idx val="3"/>
          <c:order val="3"/>
          <c:tx>
            <c:strRef>
              <c:f>'Deep Analysis'!$L$4:$L$6</c:f>
              <c:strCache>
                <c:ptCount val="1"/>
                <c:pt idx="0">
                  <c:v>Yes - Average of Fuel Used (liters)</c:v>
                </c:pt>
              </c:strCache>
            </c:strRef>
          </c:tx>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'Deep Analysis'!$H$7:$H$8</c:f>
              <c:strCache>
                <c:ptCount val="2"/>
                <c:pt idx="0">
                  <c:v>East</c:v>
                </c:pt>
                <c:pt idx="1">
                  <c:v>North</c:v>
                </c:pt>
              </c:strCache>
            </c:strRef>
          </c:cat>
          <c:val>
            <c:numRef>
              <c:f>'Deep Analysis'!$L$7:$L$8</c:f>
              <c:numCache>
                <c:formatCode>0.00</c:formatCode>
                <c:ptCount val="2"/>
                <c:pt idx="0">
                  <c:v>3.3039999999999998</c:v>
                </c:pt>
                <c:pt idx="1">
                  <c:v>3.629</c:v>
                </c:pt>
              </c:numCache>
            </c:numRef>
          </c:val>
          <c:extLst>
            <c:ext xmlns:c16="http://schemas.microsoft.com/office/drawing/2014/chart" uri="{C3380CC4-5D6E-409C-BE32-E72D297353CC}">
              <c16:uniqueId val="{00000003-4EA9-4572-B3B4-664E49873396}"/>
            </c:ext>
          </c:extLst>
        </c:ser>
        <c:ser>
          <c:idx val="4"/>
          <c:order val="4"/>
          <c:tx>
            <c:strRef>
              <c:f>'Deep Analysis'!$M$4:$M$6</c:f>
              <c:strCache>
                <c:ptCount val="1"/>
                <c:pt idx="0">
                  <c:v>Yes - Average of Delivery Cost ($)</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'Deep Analysis'!$H$7:$H$8</c:f>
              <c:strCache>
                <c:ptCount val="2"/>
                <c:pt idx="0">
                  <c:v>East</c:v>
                </c:pt>
                <c:pt idx="1">
                  <c:v>North</c:v>
                </c:pt>
              </c:strCache>
            </c:strRef>
          </c:cat>
          <c:val>
            <c:numRef>
              <c:f>'Deep Analysis'!$M$7:$M$8</c:f>
              <c:numCache>
                <c:formatCode>0.00</c:formatCode>
                <c:ptCount val="2"/>
                <c:pt idx="0">
                  <c:v>17.684999999999999</c:v>
                </c:pt>
                <c:pt idx="1">
                  <c:v>18.951000000000001</c:v>
                </c:pt>
              </c:numCache>
            </c:numRef>
          </c:val>
          <c:extLst>
            <c:ext xmlns:c16="http://schemas.microsoft.com/office/drawing/2014/chart" uri="{C3380CC4-5D6E-409C-BE32-E72D297353CC}">
              <c16:uniqueId val="{00000004-4EA9-4572-B3B4-664E49873396}"/>
            </c:ext>
          </c:extLst>
        </c:ser>
        <c:ser>
          <c:idx val="5"/>
          <c:order val="5"/>
          <c:tx>
            <c:strRef>
              <c:f>'Deep Analysis'!$N$4:$N$6</c:f>
              <c:strCache>
                <c:ptCount val="1"/>
                <c:pt idx="0">
                  <c:v>Yes - Average of Distance (km)</c:v>
                </c:pt>
              </c:strCache>
            </c:strRef>
          </c:tx>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'Deep Analysis'!$H$7:$H$8</c:f>
              <c:strCache>
                <c:ptCount val="2"/>
                <c:pt idx="0">
                  <c:v>East</c:v>
                </c:pt>
                <c:pt idx="1">
                  <c:v>North</c:v>
                </c:pt>
              </c:strCache>
            </c:strRef>
          </c:cat>
          <c:val>
            <c:numRef>
              <c:f>'Deep Analysis'!$N$7:$N$8</c:f>
              <c:numCache>
                <c:formatCode>0</c:formatCode>
                <c:ptCount val="2"/>
                <c:pt idx="0">
                  <c:v>15.1</c:v>
                </c:pt>
                <c:pt idx="1">
                  <c:v>16.8</c:v>
                </c:pt>
              </c:numCache>
            </c:numRef>
          </c:val>
          <c:extLst>
            <c:ext xmlns:c16="http://schemas.microsoft.com/office/drawing/2014/chart" uri="{C3380CC4-5D6E-409C-BE32-E72D297353CC}">
              <c16:uniqueId val="{00000005-4EA9-4572-B3B4-664E49873396}"/>
            </c:ext>
          </c:extLst>
        </c:ser>
        <c:dLbls>
          <c:showLegendKey val="0"/>
          <c:showVal val="1"/>
          <c:showCatName val="0"/>
          <c:showSerName val="0"/>
          <c:showPercent val="0"/>
          <c:showBubbleSize val="0"/>
        </c:dLbls>
        <c:gapWidth val="150"/>
        <c:shape val="box"/>
        <c:axId val="1162846319"/>
        <c:axId val="1162827119"/>
        <c:axId val="0"/>
      </c:bar3DChart>
      <c:catAx>
        <c:axId val="1162846319"/>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62827119"/>
        <c:crosses val="autoZero"/>
        <c:auto val="1"/>
        <c:lblAlgn val="ctr"/>
        <c:lblOffset val="100"/>
        <c:noMultiLvlLbl val="0"/>
      </c:catAx>
      <c:valAx>
        <c:axId val="1162827119"/>
        <c:scaling>
          <c:orientation val="minMax"/>
        </c:scaling>
        <c:delete val="0"/>
        <c:axPos val="l"/>
        <c:majorGridlines>
          <c:spPr>
            <a:ln w="9525" cap="flat" cmpd="sng" algn="ctr">
              <a:solidFill>
                <a:schemeClr val="dk1">
                  <a:lumMod val="50000"/>
                  <a:lumOff val="50000"/>
                </a:schemeClr>
              </a:solidFill>
              <a:round/>
            </a:ln>
            <a:effectLst/>
          </c:spPr>
        </c:majorGridlines>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bg1"/>
                </a:solidFill>
                <a:latin typeface="+mn-lt"/>
                <a:ea typeface="+mn-ea"/>
                <a:cs typeface="+mn-cs"/>
              </a:defRPr>
            </a:pPr>
            <a:endParaRPr lang="en-US"/>
          </a:p>
        </c:txPr>
        <c:crossAx val="1162846319"/>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1100" b="0" i="0" u="none" strike="noStrike" kern="1200" baseline="0">
                <a:solidFill>
                  <a:schemeClr val="bg1"/>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6">
  <a:schemeClr val="accent3"/>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withinLinear" id="18">
  <a:schemeClr val="accent5"/>
</cs:colorStyle>
</file>

<file path=xl/charts/colors7.xml><?xml version="1.0" encoding="utf-8"?>
<cs:colorStyle xmlns:cs="http://schemas.microsoft.com/office/drawing/2012/chartStyle" xmlns:a="http://schemas.openxmlformats.org/drawingml/2006/main" meth="withinLinear" id="16">
  <a:schemeClr val="accent3"/>
</cs:colorStyle>
</file>

<file path=xl/charts/colors8.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withinLinear" id="16">
  <a:schemeClr val="accent3"/>
</cs:colorStyle>
</file>

<file path=xl/charts/colors1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withinLinear" id="16">
  <a:schemeClr val="accent3"/>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48">
  <cs:axisTitle>
    <cs:lnRef idx="0"/>
    <cs:fillRef idx="0"/>
    <cs:effectRef idx="0"/>
    <cs:fontRef idx="minor">
      <a:schemeClr val="lt1">
        <a:lumMod val="75000"/>
      </a:schemeClr>
    </cs:fontRef>
    <cs:defRPr sz="900" b="1" kern="1200" cap="all"/>
  </cs:axisTitle>
  <cs:categoryAxis>
    <cs:lnRef idx="0"/>
    <cs:fillRef idx="0"/>
    <cs:effectRef idx="0"/>
    <cs:fontRef idx="minor">
      <a:schemeClr val="lt1">
        <a:lumMod val="75000"/>
      </a:schemeClr>
    </cs:fontRef>
    <cs:spPr>
      <a:ln w="9525" cap="flat" cmpd="sng" algn="ctr">
        <a:solidFill>
          <a:schemeClr val="lt1">
            <a:lumMod val="50000"/>
          </a:schemeClr>
        </a:solidFill>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spPr>
      <a:ln w="9525" cap="flat" cmpd="sng" algn="ctr">
        <a:solidFill>
          <a:schemeClr val="lt1">
            <a:lumMod val="50000"/>
          </a:schemeClr>
        </a:solidFill>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spPr>
      <a:ln w="9525" cap="flat" cmpd="sng" algn="ctr">
        <a:solidFill>
          <a:schemeClr val="lt1">
            <a:lumMod val="50000"/>
          </a:schemeClr>
        </a:solidFill>
      </a:ln>
    </cs:spPr>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7.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8.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9.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6.xml.rels><?xml version="1.0" encoding="UTF-8" standalone="yes"?>
<Relationships xmlns="http://schemas.openxmlformats.org/package/2006/relationships"><Relationship Id="rId8" Type="http://schemas.openxmlformats.org/officeDocument/2006/relationships/chart" Target="../charts/chart17.xml"/><Relationship Id="rId3" Type="http://schemas.openxmlformats.org/officeDocument/2006/relationships/chart" Target="../charts/chart12.xml"/><Relationship Id="rId7" Type="http://schemas.openxmlformats.org/officeDocument/2006/relationships/chart" Target="../charts/chart16.xml"/><Relationship Id="rId2" Type="http://schemas.openxmlformats.org/officeDocument/2006/relationships/chart" Target="../charts/chart11.xml"/><Relationship Id="rId1" Type="http://schemas.openxmlformats.org/officeDocument/2006/relationships/chart" Target="../charts/chart10.xml"/><Relationship Id="rId6" Type="http://schemas.openxmlformats.org/officeDocument/2006/relationships/chart" Target="../charts/chart15.xml"/><Relationship Id="rId5" Type="http://schemas.openxmlformats.org/officeDocument/2006/relationships/chart" Target="../charts/chart14.xml"/><Relationship Id="rId4" Type="http://schemas.openxmlformats.org/officeDocument/2006/relationships/chart" Target="../charts/chart13.xml"/></Relationships>
</file>

<file path=xl/drawings/_rels/drawing7.xml.rels><?xml version="1.0" encoding="UTF-8" standalone="yes"?>
<Relationships xmlns="http://schemas.openxmlformats.org/package/2006/relationships"><Relationship Id="rId2" Type="http://schemas.openxmlformats.org/officeDocument/2006/relationships/chart" Target="../charts/chart19.xml"/><Relationship Id="rId1" Type="http://schemas.openxmlformats.org/officeDocument/2006/relationships/chart" Target="../charts/chart18.xml"/></Relationships>
</file>

<file path=xl/drawings/drawing1.xml><?xml version="1.0" encoding="utf-8"?>
<xdr:wsDr xmlns:xdr="http://schemas.openxmlformats.org/drawingml/2006/spreadsheetDrawing" xmlns:a="http://schemas.openxmlformats.org/drawingml/2006/main">
  <xdr:twoCellAnchor>
    <xdr:from>
      <xdr:col>0</xdr:col>
      <xdr:colOff>600075</xdr:colOff>
      <xdr:row>11</xdr:row>
      <xdr:rowOff>138111</xdr:rowOff>
    </xdr:from>
    <xdr:to>
      <xdr:col>4</xdr:col>
      <xdr:colOff>66675</xdr:colOff>
      <xdr:row>29</xdr:row>
      <xdr:rowOff>0</xdr:rowOff>
    </xdr:to>
    <xdr:graphicFrame macro="">
      <xdr:nvGraphicFramePr>
        <xdr:cNvPr id="2" name="Chart 1">
          <a:extLst>
            <a:ext uri="{FF2B5EF4-FFF2-40B4-BE49-F238E27FC236}">
              <a16:creationId xmlns:a16="http://schemas.microsoft.com/office/drawing/2014/main" id="{EAD4D6FA-C24F-0C38-E19A-A07839E737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219074</xdr:colOff>
      <xdr:row>10</xdr:row>
      <xdr:rowOff>61912</xdr:rowOff>
    </xdr:from>
    <xdr:to>
      <xdr:col>5</xdr:col>
      <xdr:colOff>523874</xdr:colOff>
      <xdr:row>28</xdr:row>
      <xdr:rowOff>171450</xdr:rowOff>
    </xdr:to>
    <xdr:graphicFrame macro="">
      <xdr:nvGraphicFramePr>
        <xdr:cNvPr id="4" name="Chart 3">
          <a:extLst>
            <a:ext uri="{FF2B5EF4-FFF2-40B4-BE49-F238E27FC236}">
              <a16:creationId xmlns:a16="http://schemas.microsoft.com/office/drawing/2014/main" id="{2369180A-A050-AE72-8359-0C5878A50B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609599</xdr:colOff>
      <xdr:row>10</xdr:row>
      <xdr:rowOff>14287</xdr:rowOff>
    </xdr:from>
    <xdr:to>
      <xdr:col>17</xdr:col>
      <xdr:colOff>314324</xdr:colOff>
      <xdr:row>29</xdr:row>
      <xdr:rowOff>9525</xdr:rowOff>
    </xdr:to>
    <xdr:graphicFrame macro="">
      <xdr:nvGraphicFramePr>
        <xdr:cNvPr id="5" name="Chart 4">
          <a:extLst>
            <a:ext uri="{FF2B5EF4-FFF2-40B4-BE49-F238E27FC236}">
              <a16:creationId xmlns:a16="http://schemas.microsoft.com/office/drawing/2014/main" id="{083D4E8B-6AFE-9CAE-E63C-6B7BF41330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9</xdr:col>
      <xdr:colOff>171450</xdr:colOff>
      <xdr:row>10</xdr:row>
      <xdr:rowOff>176212</xdr:rowOff>
    </xdr:from>
    <xdr:to>
      <xdr:col>15</xdr:col>
      <xdr:colOff>533400</xdr:colOff>
      <xdr:row>28</xdr:row>
      <xdr:rowOff>95250</xdr:rowOff>
    </xdr:to>
    <xdr:graphicFrame macro="">
      <xdr:nvGraphicFramePr>
        <xdr:cNvPr id="4" name="Chart 3">
          <a:extLst>
            <a:ext uri="{FF2B5EF4-FFF2-40B4-BE49-F238E27FC236}">
              <a16:creationId xmlns:a16="http://schemas.microsoft.com/office/drawing/2014/main" id="{CB5FFE2B-CF84-C0ED-C8D8-3F33D09BD1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180974</xdr:colOff>
      <xdr:row>10</xdr:row>
      <xdr:rowOff>176211</xdr:rowOff>
    </xdr:from>
    <xdr:to>
      <xdr:col>4</xdr:col>
      <xdr:colOff>571499</xdr:colOff>
      <xdr:row>28</xdr:row>
      <xdr:rowOff>9524</xdr:rowOff>
    </xdr:to>
    <xdr:graphicFrame macro="">
      <xdr:nvGraphicFramePr>
        <xdr:cNvPr id="5" name="Chart 4">
          <a:extLst>
            <a:ext uri="{FF2B5EF4-FFF2-40B4-BE49-F238E27FC236}">
              <a16:creationId xmlns:a16="http://schemas.microsoft.com/office/drawing/2014/main" id="{6126123A-E6CB-821C-5A8A-506A2DE610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8</xdr:col>
      <xdr:colOff>180974</xdr:colOff>
      <xdr:row>10</xdr:row>
      <xdr:rowOff>157162</xdr:rowOff>
    </xdr:from>
    <xdr:to>
      <xdr:col>13</xdr:col>
      <xdr:colOff>19049</xdr:colOff>
      <xdr:row>27</xdr:row>
      <xdr:rowOff>47625</xdr:rowOff>
    </xdr:to>
    <xdr:graphicFrame macro="">
      <xdr:nvGraphicFramePr>
        <xdr:cNvPr id="5" name="Chart 4">
          <a:extLst>
            <a:ext uri="{FF2B5EF4-FFF2-40B4-BE49-F238E27FC236}">
              <a16:creationId xmlns:a16="http://schemas.microsoft.com/office/drawing/2014/main" id="{9467F37D-3243-1697-C2E5-ED01C31A03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152399</xdr:colOff>
      <xdr:row>10</xdr:row>
      <xdr:rowOff>157162</xdr:rowOff>
    </xdr:from>
    <xdr:to>
      <xdr:col>4</xdr:col>
      <xdr:colOff>95250</xdr:colOff>
      <xdr:row>26</xdr:row>
      <xdr:rowOff>95251</xdr:rowOff>
    </xdr:to>
    <xdr:graphicFrame macro="">
      <xdr:nvGraphicFramePr>
        <xdr:cNvPr id="3" name="Chart 2">
          <a:extLst>
            <a:ext uri="{FF2B5EF4-FFF2-40B4-BE49-F238E27FC236}">
              <a16:creationId xmlns:a16="http://schemas.microsoft.com/office/drawing/2014/main" id="{EF34EB04-5B2A-7F01-329A-0ED4BAB2D6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76199</xdr:colOff>
      <xdr:row>12</xdr:row>
      <xdr:rowOff>133350</xdr:rowOff>
    </xdr:from>
    <xdr:to>
      <xdr:col>7</xdr:col>
      <xdr:colOff>657224</xdr:colOff>
      <xdr:row>33</xdr:row>
      <xdr:rowOff>190500</xdr:rowOff>
    </xdr:to>
    <xdr:graphicFrame macro="">
      <xdr:nvGraphicFramePr>
        <xdr:cNvPr id="2" name="Chart 1">
          <a:extLst>
            <a:ext uri="{FF2B5EF4-FFF2-40B4-BE49-F238E27FC236}">
              <a16:creationId xmlns:a16="http://schemas.microsoft.com/office/drawing/2014/main" id="{812A759A-1351-CBBE-C334-A9F979E9271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76200</xdr:colOff>
      <xdr:row>12</xdr:row>
      <xdr:rowOff>100012</xdr:rowOff>
    </xdr:from>
    <xdr:to>
      <xdr:col>18</xdr:col>
      <xdr:colOff>457199</xdr:colOff>
      <xdr:row>33</xdr:row>
      <xdr:rowOff>190500</xdr:rowOff>
    </xdr:to>
    <xdr:graphicFrame macro="">
      <xdr:nvGraphicFramePr>
        <xdr:cNvPr id="3" name="Chart 2">
          <a:extLst>
            <a:ext uri="{FF2B5EF4-FFF2-40B4-BE49-F238E27FC236}">
              <a16:creationId xmlns:a16="http://schemas.microsoft.com/office/drawing/2014/main" id="{A7EED3E2-A77E-C8EB-A736-3C492729356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9</xdr:col>
      <xdr:colOff>219075</xdr:colOff>
      <xdr:row>0</xdr:row>
      <xdr:rowOff>9524</xdr:rowOff>
    </xdr:from>
    <xdr:to>
      <xdr:col>20</xdr:col>
      <xdr:colOff>485775</xdr:colOff>
      <xdr:row>2</xdr:row>
      <xdr:rowOff>114299</xdr:rowOff>
    </xdr:to>
    <xdr:sp macro="" textlink="">
      <xdr:nvSpPr>
        <xdr:cNvPr id="2" name="TextBox 1">
          <a:extLst>
            <a:ext uri="{FF2B5EF4-FFF2-40B4-BE49-F238E27FC236}">
              <a16:creationId xmlns:a16="http://schemas.microsoft.com/office/drawing/2014/main" id="{219A95E7-D2B2-453C-B35F-E3526E0C06A9}"/>
            </a:ext>
          </a:extLst>
        </xdr:cNvPr>
        <xdr:cNvSpPr txBox="1"/>
      </xdr:nvSpPr>
      <xdr:spPr>
        <a:xfrm>
          <a:off x="5705475" y="9524"/>
          <a:ext cx="6972300" cy="485775"/>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IN" sz="3200" b="1" u="sng">
              <a:solidFill>
                <a:schemeClr val="bg1"/>
              </a:solidFill>
              <a:latin typeface="+mn-lt"/>
              <a:ea typeface="+mn-ea"/>
              <a:cs typeface="+mn-cs"/>
            </a:rPr>
            <a:t>XYZ Logistics Performance Dashboard</a:t>
          </a:r>
        </a:p>
      </xdr:txBody>
    </xdr:sp>
    <xdr:clientData/>
  </xdr:twoCellAnchor>
  <xdr:twoCellAnchor>
    <xdr:from>
      <xdr:col>9</xdr:col>
      <xdr:colOff>400050</xdr:colOff>
      <xdr:row>21</xdr:row>
      <xdr:rowOff>142875</xdr:rowOff>
    </xdr:from>
    <xdr:to>
      <xdr:col>19</xdr:col>
      <xdr:colOff>142875</xdr:colOff>
      <xdr:row>36</xdr:row>
      <xdr:rowOff>161925</xdr:rowOff>
    </xdr:to>
    <xdr:graphicFrame macro="">
      <xdr:nvGraphicFramePr>
        <xdr:cNvPr id="47" name="Chart 46">
          <a:extLst>
            <a:ext uri="{FF2B5EF4-FFF2-40B4-BE49-F238E27FC236}">
              <a16:creationId xmlns:a16="http://schemas.microsoft.com/office/drawing/2014/main" id="{6C6E2992-E68F-49C7-80D9-C46023397D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209550</xdr:colOff>
      <xdr:row>21</xdr:row>
      <xdr:rowOff>133350</xdr:rowOff>
    </xdr:from>
    <xdr:to>
      <xdr:col>29</xdr:col>
      <xdr:colOff>95250</xdr:colOff>
      <xdr:row>36</xdr:row>
      <xdr:rowOff>157162</xdr:rowOff>
    </xdr:to>
    <xdr:graphicFrame macro="">
      <xdr:nvGraphicFramePr>
        <xdr:cNvPr id="48" name="Chart 47">
          <a:extLst>
            <a:ext uri="{FF2B5EF4-FFF2-40B4-BE49-F238E27FC236}">
              <a16:creationId xmlns:a16="http://schemas.microsoft.com/office/drawing/2014/main" id="{1A215445-B3F6-446F-91CF-DF6A7F3BD2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57149</xdr:colOff>
      <xdr:row>5</xdr:row>
      <xdr:rowOff>104775</xdr:rowOff>
    </xdr:from>
    <xdr:to>
      <xdr:col>4</xdr:col>
      <xdr:colOff>95250</xdr:colOff>
      <xdr:row>10</xdr:row>
      <xdr:rowOff>47625</xdr:rowOff>
    </xdr:to>
    <mc:AlternateContent xmlns:mc="http://schemas.openxmlformats.org/markup-compatibility/2006">
      <mc:Choice xmlns:a14="http://schemas.microsoft.com/office/drawing/2010/main" Requires="a14">
        <xdr:graphicFrame macro="">
          <xdr:nvGraphicFramePr>
            <xdr:cNvPr id="50" name="Zone">
              <a:extLst>
                <a:ext uri="{FF2B5EF4-FFF2-40B4-BE49-F238E27FC236}">
                  <a16:creationId xmlns:a16="http://schemas.microsoft.com/office/drawing/2014/main" id="{BD27539D-EF9C-A652-45F3-2E0EC770B682}"/>
                </a:ext>
              </a:extLst>
            </xdr:cNvPr>
            <xdr:cNvGraphicFramePr/>
          </xdr:nvGraphicFramePr>
          <xdr:xfrm>
            <a:off x="0" y="0"/>
            <a:ext cx="0" cy="0"/>
          </xdr:xfrm>
          <a:graphic>
            <a:graphicData uri="http://schemas.microsoft.com/office/drawing/2010/slicer">
              <sle:slicer xmlns:sle="http://schemas.microsoft.com/office/drawing/2010/slicer" name="Zone"/>
            </a:graphicData>
          </a:graphic>
        </xdr:graphicFrame>
      </mc:Choice>
      <mc:Fallback>
        <xdr:sp macro="" textlink="">
          <xdr:nvSpPr>
            <xdr:cNvPr id="0" name=""/>
            <xdr:cNvSpPr>
              <a:spLocks noTextEdit="1"/>
            </xdr:cNvSpPr>
          </xdr:nvSpPr>
          <xdr:spPr>
            <a:xfrm>
              <a:off x="57149" y="1057275"/>
              <a:ext cx="2476501" cy="8953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180976</xdr:colOff>
      <xdr:row>5</xdr:row>
      <xdr:rowOff>114301</xdr:rowOff>
    </xdr:from>
    <xdr:to>
      <xdr:col>8</xdr:col>
      <xdr:colOff>485775</xdr:colOff>
      <xdr:row>10</xdr:row>
      <xdr:rowOff>57150</xdr:rowOff>
    </xdr:to>
    <mc:AlternateContent xmlns:mc="http://schemas.openxmlformats.org/markup-compatibility/2006">
      <mc:Choice xmlns:a14="http://schemas.microsoft.com/office/drawing/2010/main" Requires="a14">
        <xdr:graphicFrame macro="">
          <xdr:nvGraphicFramePr>
            <xdr:cNvPr id="51" name="Date">
              <a:extLst>
                <a:ext uri="{FF2B5EF4-FFF2-40B4-BE49-F238E27FC236}">
                  <a16:creationId xmlns:a16="http://schemas.microsoft.com/office/drawing/2014/main" id="{0AFFC625-4B86-04B2-3392-C1C76E550E8C}"/>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dr:sp macro="" textlink="">
          <xdr:nvSpPr>
            <xdr:cNvPr id="0" name=""/>
            <xdr:cNvSpPr>
              <a:spLocks noTextEdit="1"/>
            </xdr:cNvSpPr>
          </xdr:nvSpPr>
          <xdr:spPr>
            <a:xfrm>
              <a:off x="2619376" y="1066801"/>
              <a:ext cx="2743199" cy="8953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581025</xdr:colOff>
      <xdr:row>5</xdr:row>
      <xdr:rowOff>104775</xdr:rowOff>
    </xdr:from>
    <xdr:to>
      <xdr:col>12</xdr:col>
      <xdr:colOff>438150</xdr:colOff>
      <xdr:row>10</xdr:row>
      <xdr:rowOff>85724</xdr:rowOff>
    </xdr:to>
    <mc:AlternateContent xmlns:mc="http://schemas.openxmlformats.org/markup-compatibility/2006">
      <mc:Choice xmlns:a14="http://schemas.microsoft.com/office/drawing/2010/main" Requires="a14">
        <xdr:graphicFrame macro="">
          <xdr:nvGraphicFramePr>
            <xdr:cNvPr id="52" name="Peak Hour (Yes/No)">
              <a:extLst>
                <a:ext uri="{FF2B5EF4-FFF2-40B4-BE49-F238E27FC236}">
                  <a16:creationId xmlns:a16="http://schemas.microsoft.com/office/drawing/2014/main" id="{075993BF-A33D-50CA-38B5-7C27B10296E2}"/>
                </a:ext>
              </a:extLst>
            </xdr:cNvPr>
            <xdr:cNvGraphicFramePr/>
          </xdr:nvGraphicFramePr>
          <xdr:xfrm>
            <a:off x="0" y="0"/>
            <a:ext cx="0" cy="0"/>
          </xdr:xfrm>
          <a:graphic>
            <a:graphicData uri="http://schemas.microsoft.com/office/drawing/2010/slicer">
              <sle:slicer xmlns:sle="http://schemas.microsoft.com/office/drawing/2010/slicer" name="Peak Hour (Yes/No)"/>
            </a:graphicData>
          </a:graphic>
        </xdr:graphicFrame>
      </mc:Choice>
      <mc:Fallback>
        <xdr:sp macro="" textlink="">
          <xdr:nvSpPr>
            <xdr:cNvPr id="0" name=""/>
            <xdr:cNvSpPr>
              <a:spLocks noTextEdit="1"/>
            </xdr:cNvSpPr>
          </xdr:nvSpPr>
          <xdr:spPr>
            <a:xfrm>
              <a:off x="5457825" y="1057275"/>
              <a:ext cx="2295525" cy="9334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533400</xdr:colOff>
      <xdr:row>5</xdr:row>
      <xdr:rowOff>104775</xdr:rowOff>
    </xdr:from>
    <xdr:to>
      <xdr:col>17</xdr:col>
      <xdr:colOff>295275</xdr:colOff>
      <xdr:row>10</xdr:row>
      <xdr:rowOff>76200</xdr:rowOff>
    </xdr:to>
    <mc:AlternateContent xmlns:mc="http://schemas.openxmlformats.org/markup-compatibility/2006">
      <mc:Choice xmlns:a14="http://schemas.microsoft.com/office/drawing/2010/main" Requires="a14">
        <xdr:graphicFrame macro="">
          <xdr:nvGraphicFramePr>
            <xdr:cNvPr id="53" name="Delivery Status (On-Time/Delayed) 3">
              <a:extLst>
                <a:ext uri="{FF2B5EF4-FFF2-40B4-BE49-F238E27FC236}">
                  <a16:creationId xmlns:a16="http://schemas.microsoft.com/office/drawing/2014/main" id="{E7A85545-FD73-1F8D-AF35-8501200FE86C}"/>
                </a:ext>
              </a:extLst>
            </xdr:cNvPr>
            <xdr:cNvGraphicFramePr/>
          </xdr:nvGraphicFramePr>
          <xdr:xfrm>
            <a:off x="0" y="0"/>
            <a:ext cx="0" cy="0"/>
          </xdr:xfrm>
          <a:graphic>
            <a:graphicData uri="http://schemas.microsoft.com/office/drawing/2010/slicer">
              <sle:slicer xmlns:sle="http://schemas.microsoft.com/office/drawing/2010/slicer" name="Delivery Status (On-Time/Delayed) 3"/>
            </a:graphicData>
          </a:graphic>
        </xdr:graphicFrame>
      </mc:Choice>
      <mc:Fallback>
        <xdr:sp macro="" textlink="">
          <xdr:nvSpPr>
            <xdr:cNvPr id="0" name=""/>
            <xdr:cNvSpPr>
              <a:spLocks noTextEdit="1"/>
            </xdr:cNvSpPr>
          </xdr:nvSpPr>
          <xdr:spPr>
            <a:xfrm>
              <a:off x="7848600" y="1057275"/>
              <a:ext cx="2809875" cy="9239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104773</xdr:colOff>
      <xdr:row>5</xdr:row>
      <xdr:rowOff>104775</xdr:rowOff>
    </xdr:from>
    <xdr:to>
      <xdr:col>25</xdr:col>
      <xdr:colOff>371474</xdr:colOff>
      <xdr:row>10</xdr:row>
      <xdr:rowOff>38101</xdr:rowOff>
    </xdr:to>
    <mc:AlternateContent xmlns:mc="http://schemas.openxmlformats.org/markup-compatibility/2006">
      <mc:Choice xmlns:a14="http://schemas.microsoft.com/office/drawing/2010/main" Requires="a14">
        <xdr:graphicFrame macro="">
          <xdr:nvGraphicFramePr>
            <xdr:cNvPr id="54" name="Delivery Cost ($)">
              <a:extLst>
                <a:ext uri="{FF2B5EF4-FFF2-40B4-BE49-F238E27FC236}">
                  <a16:creationId xmlns:a16="http://schemas.microsoft.com/office/drawing/2014/main" id="{7AA4E7F1-ABAC-955F-8B8C-A322D5DEE790}"/>
                </a:ext>
              </a:extLst>
            </xdr:cNvPr>
            <xdr:cNvGraphicFramePr/>
          </xdr:nvGraphicFramePr>
          <xdr:xfrm>
            <a:off x="0" y="0"/>
            <a:ext cx="0" cy="0"/>
          </xdr:xfrm>
          <a:graphic>
            <a:graphicData uri="http://schemas.microsoft.com/office/drawing/2010/slicer">
              <sle:slicer xmlns:sle="http://schemas.microsoft.com/office/drawing/2010/slicer" name="Delivery Cost ($)"/>
            </a:graphicData>
          </a:graphic>
        </xdr:graphicFrame>
      </mc:Choice>
      <mc:Fallback>
        <xdr:sp macro="" textlink="">
          <xdr:nvSpPr>
            <xdr:cNvPr id="0" name=""/>
            <xdr:cNvSpPr>
              <a:spLocks noTextEdit="1"/>
            </xdr:cNvSpPr>
          </xdr:nvSpPr>
          <xdr:spPr>
            <a:xfrm>
              <a:off x="13515973" y="1057275"/>
              <a:ext cx="2095501" cy="88582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457200</xdr:colOff>
      <xdr:row>5</xdr:row>
      <xdr:rowOff>104775</xdr:rowOff>
    </xdr:from>
    <xdr:to>
      <xdr:col>29</xdr:col>
      <xdr:colOff>95250</xdr:colOff>
      <xdr:row>10</xdr:row>
      <xdr:rowOff>38100</xdr:rowOff>
    </xdr:to>
    <mc:AlternateContent xmlns:mc="http://schemas.openxmlformats.org/markup-compatibility/2006">
      <mc:Choice xmlns:a14="http://schemas.microsoft.com/office/drawing/2010/main" Requires="a14">
        <xdr:graphicFrame macro="">
          <xdr:nvGraphicFramePr>
            <xdr:cNvPr id="55" name="Customer Rating (1-5)">
              <a:extLst>
                <a:ext uri="{FF2B5EF4-FFF2-40B4-BE49-F238E27FC236}">
                  <a16:creationId xmlns:a16="http://schemas.microsoft.com/office/drawing/2014/main" id="{CCC17366-937E-77F8-10F0-204FE659D89E}"/>
                </a:ext>
              </a:extLst>
            </xdr:cNvPr>
            <xdr:cNvGraphicFramePr/>
          </xdr:nvGraphicFramePr>
          <xdr:xfrm>
            <a:off x="0" y="0"/>
            <a:ext cx="0" cy="0"/>
          </xdr:xfrm>
          <a:graphic>
            <a:graphicData uri="http://schemas.microsoft.com/office/drawing/2010/slicer">
              <sle:slicer xmlns:sle="http://schemas.microsoft.com/office/drawing/2010/slicer" name="Customer Rating (1-5)"/>
            </a:graphicData>
          </a:graphic>
        </xdr:graphicFrame>
      </mc:Choice>
      <mc:Fallback>
        <xdr:sp macro="" textlink="">
          <xdr:nvSpPr>
            <xdr:cNvPr id="0" name=""/>
            <xdr:cNvSpPr>
              <a:spLocks noTextEdit="1"/>
            </xdr:cNvSpPr>
          </xdr:nvSpPr>
          <xdr:spPr>
            <a:xfrm>
              <a:off x="15697200" y="1057275"/>
              <a:ext cx="2076450" cy="8858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419100</xdr:colOff>
      <xdr:row>5</xdr:row>
      <xdr:rowOff>95250</xdr:rowOff>
    </xdr:from>
    <xdr:to>
      <xdr:col>22</xdr:col>
      <xdr:colOff>19050</xdr:colOff>
      <xdr:row>10</xdr:row>
      <xdr:rowOff>66675</xdr:rowOff>
    </xdr:to>
    <mc:AlternateContent xmlns:mc="http://schemas.openxmlformats.org/markup-compatibility/2006">
      <mc:Choice xmlns:a14="http://schemas.microsoft.com/office/drawing/2010/main" Requires="a14">
        <xdr:graphicFrame macro="">
          <xdr:nvGraphicFramePr>
            <xdr:cNvPr id="56" name="Day of the Week">
              <a:extLst>
                <a:ext uri="{FF2B5EF4-FFF2-40B4-BE49-F238E27FC236}">
                  <a16:creationId xmlns:a16="http://schemas.microsoft.com/office/drawing/2014/main" id="{7A72A6F6-2D41-5CF8-FAEC-7ECAAC216D3E}"/>
                </a:ext>
              </a:extLst>
            </xdr:cNvPr>
            <xdr:cNvGraphicFramePr/>
          </xdr:nvGraphicFramePr>
          <xdr:xfrm>
            <a:off x="0" y="0"/>
            <a:ext cx="0" cy="0"/>
          </xdr:xfrm>
          <a:graphic>
            <a:graphicData uri="http://schemas.microsoft.com/office/drawing/2010/slicer">
              <sle:slicer xmlns:sle="http://schemas.microsoft.com/office/drawing/2010/slicer" name="Day of the Week"/>
            </a:graphicData>
          </a:graphic>
        </xdr:graphicFrame>
      </mc:Choice>
      <mc:Fallback>
        <xdr:sp macro="" textlink="">
          <xdr:nvSpPr>
            <xdr:cNvPr id="0" name=""/>
            <xdr:cNvSpPr>
              <a:spLocks noTextEdit="1"/>
            </xdr:cNvSpPr>
          </xdr:nvSpPr>
          <xdr:spPr>
            <a:xfrm>
              <a:off x="10782300" y="1047750"/>
              <a:ext cx="2647950" cy="9239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114301</xdr:colOff>
      <xdr:row>10</xdr:row>
      <xdr:rowOff>114300</xdr:rowOff>
    </xdr:from>
    <xdr:to>
      <xdr:col>11</xdr:col>
      <xdr:colOff>561975</xdr:colOff>
      <xdr:row>21</xdr:row>
      <xdr:rowOff>85724</xdr:rowOff>
    </xdr:to>
    <xdr:graphicFrame macro="">
      <xdr:nvGraphicFramePr>
        <xdr:cNvPr id="4" name="Chart 3">
          <a:extLst>
            <a:ext uri="{FF2B5EF4-FFF2-40B4-BE49-F238E27FC236}">
              <a16:creationId xmlns:a16="http://schemas.microsoft.com/office/drawing/2014/main" id="{A6BE5025-090B-4524-A0B8-61CE75C943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85725</xdr:colOff>
      <xdr:row>21</xdr:row>
      <xdr:rowOff>133350</xdr:rowOff>
    </xdr:from>
    <xdr:to>
      <xdr:col>9</xdr:col>
      <xdr:colOff>333375</xdr:colOff>
      <xdr:row>36</xdr:row>
      <xdr:rowOff>152399</xdr:rowOff>
    </xdr:to>
    <xdr:graphicFrame macro="">
      <xdr:nvGraphicFramePr>
        <xdr:cNvPr id="6" name="Chart 5">
          <a:extLst>
            <a:ext uri="{FF2B5EF4-FFF2-40B4-BE49-F238E27FC236}">
              <a16:creationId xmlns:a16="http://schemas.microsoft.com/office/drawing/2014/main" id="{122676A0-2A02-4760-AAD6-70050DC275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3</xdr:colOff>
      <xdr:row>10</xdr:row>
      <xdr:rowOff>95249</xdr:rowOff>
    </xdr:from>
    <xdr:to>
      <xdr:col>17</xdr:col>
      <xdr:colOff>466725</xdr:colOff>
      <xdr:row>21</xdr:row>
      <xdr:rowOff>85724</xdr:rowOff>
    </xdr:to>
    <xdr:graphicFrame macro="">
      <xdr:nvGraphicFramePr>
        <xdr:cNvPr id="7" name="Chart 6">
          <a:extLst>
            <a:ext uri="{FF2B5EF4-FFF2-40B4-BE49-F238E27FC236}">
              <a16:creationId xmlns:a16="http://schemas.microsoft.com/office/drawing/2014/main" id="{D8E038CE-2009-44DC-9E06-A3BF763279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17</xdr:col>
      <xdr:colOff>514349</xdr:colOff>
      <xdr:row>10</xdr:row>
      <xdr:rowOff>76199</xdr:rowOff>
    </xdr:from>
    <xdr:to>
      <xdr:col>23</xdr:col>
      <xdr:colOff>352424</xdr:colOff>
      <xdr:row>21</xdr:row>
      <xdr:rowOff>76200</xdr:rowOff>
    </xdr:to>
    <xdr:graphicFrame macro="">
      <xdr:nvGraphicFramePr>
        <xdr:cNvPr id="8" name="Chart 7">
          <a:extLst>
            <a:ext uri="{FF2B5EF4-FFF2-40B4-BE49-F238E27FC236}">
              <a16:creationId xmlns:a16="http://schemas.microsoft.com/office/drawing/2014/main" id="{35FC008D-07F4-4BA8-9784-A58024CC47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95251</xdr:colOff>
      <xdr:row>10</xdr:row>
      <xdr:rowOff>114300</xdr:rowOff>
    </xdr:from>
    <xdr:to>
      <xdr:col>6</xdr:col>
      <xdr:colOff>47625</xdr:colOff>
      <xdr:row>21</xdr:row>
      <xdr:rowOff>76199</xdr:rowOff>
    </xdr:to>
    <xdr:graphicFrame macro="">
      <xdr:nvGraphicFramePr>
        <xdr:cNvPr id="10" name="Chart 9">
          <a:extLst>
            <a:ext uri="{FF2B5EF4-FFF2-40B4-BE49-F238E27FC236}">
              <a16:creationId xmlns:a16="http://schemas.microsoft.com/office/drawing/2014/main" id="{923747A4-8C7E-447B-8C4B-F9D4F53C28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23</xdr:col>
      <xdr:colOff>400051</xdr:colOff>
      <xdr:row>10</xdr:row>
      <xdr:rowOff>66675</xdr:rowOff>
    </xdr:from>
    <xdr:to>
      <xdr:col>29</xdr:col>
      <xdr:colOff>85725</xdr:colOff>
      <xdr:row>21</xdr:row>
      <xdr:rowOff>66675</xdr:rowOff>
    </xdr:to>
    <xdr:graphicFrame macro="">
      <xdr:nvGraphicFramePr>
        <xdr:cNvPr id="11" name="Chart 10">
          <a:extLst>
            <a:ext uri="{FF2B5EF4-FFF2-40B4-BE49-F238E27FC236}">
              <a16:creationId xmlns:a16="http://schemas.microsoft.com/office/drawing/2014/main" id="{A4E25E6D-111F-4FBC-85F0-433B6DB333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85725</xdr:colOff>
      <xdr:row>3</xdr:row>
      <xdr:rowOff>76200</xdr:rowOff>
    </xdr:from>
    <xdr:to>
      <xdr:col>4</xdr:col>
      <xdr:colOff>123825</xdr:colOff>
      <xdr:row>5</xdr:row>
      <xdr:rowOff>28575</xdr:rowOff>
    </xdr:to>
    <xdr:sp macro="" textlink="">
      <xdr:nvSpPr>
        <xdr:cNvPr id="3" name="TextBox 2">
          <a:extLst>
            <a:ext uri="{FF2B5EF4-FFF2-40B4-BE49-F238E27FC236}">
              <a16:creationId xmlns:a16="http://schemas.microsoft.com/office/drawing/2014/main" id="{807B34DD-4173-4EA6-A8B3-E8224F7EA265}"/>
            </a:ext>
          </a:extLst>
        </xdr:cNvPr>
        <xdr:cNvSpPr txBox="1"/>
      </xdr:nvSpPr>
      <xdr:spPr>
        <a:xfrm>
          <a:off x="85725" y="647700"/>
          <a:ext cx="2476500" cy="333375"/>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IN" sz="2000" b="1">
              <a:solidFill>
                <a:srgbClr val="FFC000"/>
              </a:solidFill>
              <a:latin typeface="+mn-lt"/>
              <a:ea typeface="+mn-ea"/>
              <a:cs typeface="+mn-cs"/>
            </a:rPr>
            <a:t>Total Deliveries - 100 </a:t>
          </a:r>
        </a:p>
      </xdr:txBody>
    </xdr:sp>
    <xdr:clientData/>
  </xdr:twoCellAnchor>
  <xdr:twoCellAnchor>
    <xdr:from>
      <xdr:col>4</xdr:col>
      <xdr:colOff>152400</xdr:colOff>
      <xdr:row>3</xdr:row>
      <xdr:rowOff>85725</xdr:rowOff>
    </xdr:from>
    <xdr:to>
      <xdr:col>8</xdr:col>
      <xdr:colOff>247650</xdr:colOff>
      <xdr:row>5</xdr:row>
      <xdr:rowOff>38100</xdr:rowOff>
    </xdr:to>
    <xdr:sp macro="" textlink="">
      <xdr:nvSpPr>
        <xdr:cNvPr id="5" name="TextBox 4">
          <a:extLst>
            <a:ext uri="{FF2B5EF4-FFF2-40B4-BE49-F238E27FC236}">
              <a16:creationId xmlns:a16="http://schemas.microsoft.com/office/drawing/2014/main" id="{403EA04D-B22D-4D86-8C72-8AE0EC77252A}"/>
            </a:ext>
          </a:extLst>
        </xdr:cNvPr>
        <xdr:cNvSpPr txBox="1"/>
      </xdr:nvSpPr>
      <xdr:spPr>
        <a:xfrm>
          <a:off x="2590800" y="657225"/>
          <a:ext cx="2533650" cy="333375"/>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IN" sz="2000" b="1">
              <a:solidFill>
                <a:srgbClr val="00B0F0"/>
              </a:solidFill>
              <a:latin typeface="+mn-lt"/>
              <a:ea typeface="+mn-ea"/>
              <a:cs typeface="+mn-cs"/>
            </a:rPr>
            <a:t>On-Time Delivery - 47 </a:t>
          </a:r>
        </a:p>
      </xdr:txBody>
    </xdr:sp>
    <xdr:clientData/>
  </xdr:twoCellAnchor>
  <xdr:twoCellAnchor>
    <xdr:from>
      <xdr:col>12</xdr:col>
      <xdr:colOff>381000</xdr:colOff>
      <xdr:row>3</xdr:row>
      <xdr:rowOff>47625</xdr:rowOff>
    </xdr:from>
    <xdr:to>
      <xdr:col>18</xdr:col>
      <xdr:colOff>419100</xdr:colOff>
      <xdr:row>5</xdr:row>
      <xdr:rowOff>0</xdr:rowOff>
    </xdr:to>
    <xdr:sp macro="" textlink="">
      <xdr:nvSpPr>
        <xdr:cNvPr id="9" name="TextBox 8">
          <a:extLst>
            <a:ext uri="{FF2B5EF4-FFF2-40B4-BE49-F238E27FC236}">
              <a16:creationId xmlns:a16="http://schemas.microsoft.com/office/drawing/2014/main" id="{54B362BB-881C-42BE-9A4D-730B1D4CB720}"/>
            </a:ext>
          </a:extLst>
        </xdr:cNvPr>
        <xdr:cNvSpPr txBox="1"/>
      </xdr:nvSpPr>
      <xdr:spPr>
        <a:xfrm>
          <a:off x="7696200" y="619125"/>
          <a:ext cx="3695700" cy="333375"/>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IN" sz="2000" b="1">
              <a:solidFill>
                <a:srgbClr val="FF0000"/>
              </a:solidFill>
              <a:latin typeface="+mn-lt"/>
              <a:ea typeface="+mn-ea"/>
              <a:cs typeface="+mn-cs"/>
            </a:rPr>
            <a:t>Average Fuel Consumption - 3.45 </a:t>
          </a:r>
        </a:p>
      </xdr:txBody>
    </xdr:sp>
    <xdr:clientData/>
  </xdr:twoCellAnchor>
  <xdr:twoCellAnchor>
    <xdr:from>
      <xdr:col>18</xdr:col>
      <xdr:colOff>571500</xdr:colOff>
      <xdr:row>3</xdr:row>
      <xdr:rowOff>38100</xdr:rowOff>
    </xdr:from>
    <xdr:to>
      <xdr:col>24</xdr:col>
      <xdr:colOff>142875</xdr:colOff>
      <xdr:row>4</xdr:row>
      <xdr:rowOff>180975</xdr:rowOff>
    </xdr:to>
    <xdr:sp macro="" textlink="">
      <xdr:nvSpPr>
        <xdr:cNvPr id="12" name="TextBox 11">
          <a:extLst>
            <a:ext uri="{FF2B5EF4-FFF2-40B4-BE49-F238E27FC236}">
              <a16:creationId xmlns:a16="http://schemas.microsoft.com/office/drawing/2014/main" id="{D17F3C65-5BA7-4F49-9368-EB8A2A5FD653}"/>
            </a:ext>
          </a:extLst>
        </xdr:cNvPr>
        <xdr:cNvSpPr txBox="1"/>
      </xdr:nvSpPr>
      <xdr:spPr>
        <a:xfrm>
          <a:off x="11544300" y="609600"/>
          <a:ext cx="3228975" cy="333375"/>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IN" sz="2000" b="1">
              <a:solidFill>
                <a:schemeClr val="tx2">
                  <a:lumMod val="60000"/>
                  <a:lumOff val="40000"/>
                </a:schemeClr>
              </a:solidFill>
              <a:latin typeface="+mn-lt"/>
              <a:ea typeface="+mn-ea"/>
              <a:cs typeface="+mn-cs"/>
            </a:rPr>
            <a:t>Average Customer Rating - 3</a:t>
          </a:r>
        </a:p>
      </xdr:txBody>
    </xdr:sp>
    <xdr:clientData/>
  </xdr:twoCellAnchor>
  <xdr:twoCellAnchor>
    <xdr:from>
      <xdr:col>24</xdr:col>
      <xdr:colOff>142875</xdr:colOff>
      <xdr:row>3</xdr:row>
      <xdr:rowOff>38100</xdr:rowOff>
    </xdr:from>
    <xdr:to>
      <xdr:col>29</xdr:col>
      <xdr:colOff>152400</xdr:colOff>
      <xdr:row>4</xdr:row>
      <xdr:rowOff>180975</xdr:rowOff>
    </xdr:to>
    <xdr:sp macro="" textlink="">
      <xdr:nvSpPr>
        <xdr:cNvPr id="13" name="TextBox 12">
          <a:extLst>
            <a:ext uri="{FF2B5EF4-FFF2-40B4-BE49-F238E27FC236}">
              <a16:creationId xmlns:a16="http://schemas.microsoft.com/office/drawing/2014/main" id="{1948B414-19AA-46A6-B62E-A0800BFED560}"/>
            </a:ext>
          </a:extLst>
        </xdr:cNvPr>
        <xdr:cNvSpPr txBox="1"/>
      </xdr:nvSpPr>
      <xdr:spPr>
        <a:xfrm>
          <a:off x="14773275" y="609600"/>
          <a:ext cx="3057525" cy="333375"/>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IN" sz="2000" b="1">
              <a:solidFill>
                <a:srgbClr val="FFFF00"/>
              </a:solidFill>
              <a:latin typeface="+mn-lt"/>
              <a:ea typeface="+mn-ea"/>
              <a:cs typeface="+mn-cs"/>
            </a:rPr>
            <a:t>Average Delivery Cost - 18 </a:t>
          </a:r>
        </a:p>
      </xdr:txBody>
    </xdr:sp>
    <xdr:clientData/>
  </xdr:twoCellAnchor>
  <xdr:twoCellAnchor>
    <xdr:from>
      <xdr:col>8</xdr:col>
      <xdr:colOff>276225</xdr:colOff>
      <xdr:row>3</xdr:row>
      <xdr:rowOff>85725</xdr:rowOff>
    </xdr:from>
    <xdr:to>
      <xdr:col>12</xdr:col>
      <xdr:colOff>295275</xdr:colOff>
      <xdr:row>5</xdr:row>
      <xdr:rowOff>38100</xdr:rowOff>
    </xdr:to>
    <xdr:sp macro="" textlink="">
      <xdr:nvSpPr>
        <xdr:cNvPr id="14" name="TextBox 13">
          <a:extLst>
            <a:ext uri="{FF2B5EF4-FFF2-40B4-BE49-F238E27FC236}">
              <a16:creationId xmlns:a16="http://schemas.microsoft.com/office/drawing/2014/main" id="{0FAA8E1F-A6E7-4FE3-9511-627BE2A461EE}"/>
            </a:ext>
          </a:extLst>
        </xdr:cNvPr>
        <xdr:cNvSpPr txBox="1"/>
      </xdr:nvSpPr>
      <xdr:spPr>
        <a:xfrm>
          <a:off x="5153025" y="657225"/>
          <a:ext cx="2457450" cy="333375"/>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IN" sz="2000" b="1">
              <a:solidFill>
                <a:srgbClr val="00B050"/>
              </a:solidFill>
              <a:latin typeface="+mn-lt"/>
              <a:ea typeface="+mn-ea"/>
              <a:cs typeface="+mn-cs"/>
            </a:rPr>
            <a:t>Delayed Delivery - 53 </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123824</xdr:colOff>
      <xdr:row>9</xdr:row>
      <xdr:rowOff>142874</xdr:rowOff>
    </xdr:from>
    <xdr:to>
      <xdr:col>5</xdr:col>
      <xdr:colOff>504825</xdr:colOff>
      <xdr:row>26</xdr:row>
      <xdr:rowOff>152399</xdr:rowOff>
    </xdr:to>
    <xdr:graphicFrame macro="">
      <xdr:nvGraphicFramePr>
        <xdr:cNvPr id="2" name="Chart 1">
          <a:extLst>
            <a:ext uri="{FF2B5EF4-FFF2-40B4-BE49-F238E27FC236}">
              <a16:creationId xmlns:a16="http://schemas.microsoft.com/office/drawing/2014/main" id="{71F13F0F-FC48-31E7-07A5-477321B0A9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190500</xdr:colOff>
      <xdr:row>8</xdr:row>
      <xdr:rowOff>138112</xdr:rowOff>
    </xdr:from>
    <xdr:to>
      <xdr:col>13</xdr:col>
      <xdr:colOff>1524000</xdr:colOff>
      <xdr:row>27</xdr:row>
      <xdr:rowOff>180975</xdr:rowOff>
    </xdr:to>
    <xdr:graphicFrame macro="">
      <xdr:nvGraphicFramePr>
        <xdr:cNvPr id="3" name="Chart 2">
          <a:extLst>
            <a:ext uri="{FF2B5EF4-FFF2-40B4-BE49-F238E27FC236}">
              <a16:creationId xmlns:a16="http://schemas.microsoft.com/office/drawing/2014/main" id="{7C08A311-71EC-70E1-8745-0C628CE455F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620.670707407407" createdVersion="8" refreshedVersion="8" minRefreshableVersion="3" recordCount="100" xr:uid="{E1F8216F-3D15-49D6-904B-0B38A9E6CB2A}">
  <cacheSource type="worksheet">
    <worksheetSource ref="A1:M101" sheet="Data"/>
  </cacheSource>
  <cacheFields count="13">
    <cacheField name="Delivery ID" numFmtId="0">
      <sharedItems/>
    </cacheField>
    <cacheField name="Zone" numFmtId="0">
      <sharedItems count="4">
        <s v="West"/>
        <s v="East"/>
        <s v="North"/>
        <s v="South"/>
      </sharedItems>
    </cacheField>
    <cacheField name="Date" numFmtId="14">
      <sharedItems containsNonDate="0" count="7">
        <s v="2024-11-11"/>
        <s v="2024-11-16"/>
        <s v="2024-11-13"/>
        <s v="2024-11-15"/>
        <s v="2024-11-10"/>
        <s v="2024-11-14"/>
        <s v="2024-11-12"/>
      </sharedItems>
    </cacheField>
    <cacheField name="Time of Order" numFmtId="164">
      <sharedItems containsNonDate="0"/>
    </cacheField>
    <cacheField name="Distance (km)" numFmtId="1">
      <sharedItems containsSemiMixedTypes="0" containsString="0" containsNumber="1" containsInteger="1" minValue="3" maxValue="30"/>
    </cacheField>
    <cacheField name="Delivery Time (mins)" numFmtId="1">
      <sharedItems containsSemiMixedTypes="0" containsString="0" containsNumber="1" containsInteger="1" minValue="30" maxValue="180"/>
    </cacheField>
    <cacheField name="Peak Hour (Yes/No)" numFmtId="0">
      <sharedItems count="2">
        <s v="No"/>
        <s v="Yes"/>
      </sharedItems>
    </cacheField>
    <cacheField name="Delivery Status (On-Time/Delayed)" numFmtId="0">
      <sharedItems count="2">
        <s v="Delayed"/>
        <s v="On-Time"/>
      </sharedItems>
    </cacheField>
    <cacheField name="Fuel Used (liters)" numFmtId="2">
      <sharedItems containsSemiMixedTypes="0" containsString="0" containsNumber="1" minValue="0.93" maxValue="6.28"/>
    </cacheField>
    <cacheField name="Delivery Cost ($)" numFmtId="2">
      <sharedItems containsSemiMixedTypes="0" containsString="0" containsNumber="1" minValue="8.3800000000000008" maxValue="27.61" count="96">
        <n v="24.9"/>
        <n v="24.86"/>
        <n v="18.95"/>
        <n v="17.7"/>
        <n v="14.06"/>
        <n v="21.93"/>
        <n v="21.38"/>
        <n v="21.17"/>
        <n v="11.7"/>
        <n v="17.690000000000001"/>
        <n v="10.55"/>
        <n v="14.34"/>
        <n v="15.22"/>
        <n v="15.91"/>
        <n v="20.86"/>
        <n v="18.25"/>
        <n v="11.91"/>
        <n v="26.82"/>
        <n v="15.11"/>
        <n v="8.7100000000000009"/>
        <n v="16.32"/>
        <n v="19.55"/>
        <n v="24.48"/>
        <n v="14.79"/>
        <n v="19.600000000000001"/>
        <n v="24.1"/>
        <n v="17.920000000000002"/>
        <n v="17.05"/>
        <n v="17.43"/>
        <n v="17.95"/>
        <n v="24.24"/>
        <n v="19.43"/>
        <n v="16.12"/>
        <n v="12.88"/>
        <n v="13.84"/>
        <n v="15.93"/>
        <n v="27.61"/>
        <n v="20.76"/>
        <n v="22.09"/>
        <n v="18.420000000000002"/>
        <n v="11.3"/>
        <n v="17.649999999999999"/>
        <n v="16.670000000000002"/>
        <n v="24.56"/>
        <n v="14.68"/>
        <n v="16.75"/>
        <n v="19.41"/>
        <n v="16.39"/>
        <n v="17.989999999999998"/>
        <n v="17.59"/>
        <n v="22.41"/>
        <n v="16.170000000000002"/>
        <n v="20.23"/>
        <n v="8.91"/>
        <n v="12.25"/>
        <n v="19.57"/>
        <n v="21.73"/>
        <n v="18.239999999999998"/>
        <n v="22.87"/>
        <n v="21.06"/>
        <n v="16.61"/>
        <n v="15.09"/>
        <n v="21.55"/>
        <n v="15.78"/>
        <n v="19.71"/>
        <n v="15.55"/>
        <n v="26.24"/>
        <n v="14.53"/>
        <n v="22.51"/>
        <n v="20.45"/>
        <n v="10.94"/>
        <n v="14.35"/>
        <n v="18.89"/>
        <n v="11.33"/>
        <n v="18.260000000000002"/>
        <n v="13.74"/>
        <n v="17.13"/>
        <n v="21.71"/>
        <n v="18.93"/>
        <n v="16.72"/>
        <n v="16.73"/>
        <n v="10.98"/>
        <n v="23.73"/>
        <n v="20.05"/>
        <n v="8.3800000000000008"/>
        <n v="21.36"/>
        <n v="10.71"/>
        <n v="16.89"/>
        <n v="15.5"/>
        <n v="19.34"/>
        <n v="15.58"/>
        <n v="25.37"/>
        <n v="19.45"/>
        <n v="23.42"/>
        <n v="14.7"/>
        <n v="11.32"/>
      </sharedItems>
    </cacheField>
    <cacheField name="Customer Rating (1-5)" numFmtId="1">
      <sharedItems containsSemiMixedTypes="0" containsString="0" containsNumber="1" containsInteger="1" minValue="1" maxValue="5" count="5">
        <n v="5"/>
        <n v="3"/>
        <n v="1"/>
        <n v="4"/>
        <n v="2"/>
      </sharedItems>
    </cacheField>
    <cacheField name="Delayed Indicator" numFmtId="0">
      <sharedItems containsSemiMixedTypes="0" containsString="0" containsNumber="1" containsInteger="1" minValue="0" maxValue="1"/>
    </cacheField>
    <cacheField name="Day of the Week" numFmtId="0">
      <sharedItems count="7">
        <s v="Monday"/>
        <s v="Saturday"/>
        <s v="Wednesday"/>
        <s v="Friday"/>
        <s v="Sunday"/>
        <s v="Thursday"/>
        <s v="Tuesday"/>
      </sharedItems>
    </cacheField>
  </cacheFields>
  <extLst>
    <ext xmlns:x14="http://schemas.microsoft.com/office/spreadsheetml/2009/9/main" uri="{725AE2AE-9491-48be-B2B4-4EB974FC3084}">
      <x14:pivotCacheDefinition pivotCacheId="82004208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s v="D001"/>
    <x v="0"/>
    <x v="0"/>
    <s v="06:48 AM"/>
    <n v="24"/>
    <n v="83"/>
    <x v="0"/>
    <x v="0"/>
    <n v="5.07"/>
    <x v="0"/>
    <x v="0"/>
    <n v="0"/>
    <x v="0"/>
  </r>
  <r>
    <s v="D002"/>
    <x v="1"/>
    <x v="1"/>
    <s v="12:48 PM"/>
    <n v="21"/>
    <n v="68"/>
    <x v="0"/>
    <x v="0"/>
    <n v="4.32"/>
    <x v="1"/>
    <x v="0"/>
    <n v="1"/>
    <x v="1"/>
  </r>
  <r>
    <s v="D003"/>
    <x v="2"/>
    <x v="2"/>
    <s v="03:33 PM"/>
    <n v="9"/>
    <n v="77"/>
    <x v="0"/>
    <x v="1"/>
    <n v="2.29"/>
    <x v="2"/>
    <x v="1"/>
    <n v="1"/>
    <x v="2"/>
  </r>
  <r>
    <s v="D004"/>
    <x v="2"/>
    <x v="3"/>
    <s v="10:56 AM"/>
    <n v="8"/>
    <n v="127"/>
    <x v="1"/>
    <x v="1"/>
    <n v="1.76"/>
    <x v="3"/>
    <x v="2"/>
    <n v="0"/>
    <x v="3"/>
  </r>
  <r>
    <s v="D005"/>
    <x v="1"/>
    <x v="4"/>
    <s v="03:40 PM"/>
    <n v="16"/>
    <n v="121"/>
    <x v="0"/>
    <x v="1"/>
    <n v="3.57"/>
    <x v="4"/>
    <x v="3"/>
    <n v="0"/>
    <x v="4"/>
  </r>
  <r>
    <s v="D006"/>
    <x v="3"/>
    <x v="2"/>
    <s v="08:33 AM"/>
    <n v="20"/>
    <n v="138"/>
    <x v="1"/>
    <x v="0"/>
    <n v="4.16"/>
    <x v="5"/>
    <x v="3"/>
    <n v="0"/>
    <x v="2"/>
  </r>
  <r>
    <s v="D007"/>
    <x v="1"/>
    <x v="0"/>
    <s v="06:14 AM"/>
    <n v="18"/>
    <n v="42"/>
    <x v="0"/>
    <x v="0"/>
    <n v="4.05"/>
    <x v="6"/>
    <x v="3"/>
    <n v="1"/>
    <x v="0"/>
  </r>
  <r>
    <s v="D008"/>
    <x v="1"/>
    <x v="3"/>
    <s v="12:48 PM"/>
    <n v="14"/>
    <n v="175"/>
    <x v="0"/>
    <x v="0"/>
    <n v="2.99"/>
    <x v="7"/>
    <x v="1"/>
    <n v="1"/>
    <x v="3"/>
  </r>
  <r>
    <s v="D009"/>
    <x v="0"/>
    <x v="5"/>
    <s v="07:28 PM"/>
    <n v="8"/>
    <n v="171"/>
    <x v="1"/>
    <x v="1"/>
    <n v="1.91"/>
    <x v="8"/>
    <x v="3"/>
    <n v="1"/>
    <x v="5"/>
  </r>
  <r>
    <s v="D010"/>
    <x v="3"/>
    <x v="0"/>
    <s v="10:10 AM"/>
    <n v="9"/>
    <n v="117"/>
    <x v="1"/>
    <x v="1"/>
    <n v="2.04"/>
    <x v="9"/>
    <x v="1"/>
    <n v="0"/>
    <x v="0"/>
  </r>
  <r>
    <s v="D011"/>
    <x v="1"/>
    <x v="5"/>
    <s v="08:08 AM"/>
    <n v="5"/>
    <n v="47"/>
    <x v="1"/>
    <x v="0"/>
    <n v="1.24"/>
    <x v="10"/>
    <x v="0"/>
    <n v="0"/>
    <x v="5"/>
  </r>
  <r>
    <s v="D012"/>
    <x v="0"/>
    <x v="3"/>
    <s v="06:10 PM"/>
    <n v="6"/>
    <n v="144"/>
    <x v="1"/>
    <x v="1"/>
    <n v="1.49"/>
    <x v="11"/>
    <x v="3"/>
    <n v="1"/>
    <x v="3"/>
  </r>
  <r>
    <s v="D013"/>
    <x v="1"/>
    <x v="0"/>
    <s v="07:43 PM"/>
    <n v="8"/>
    <n v="47"/>
    <x v="1"/>
    <x v="1"/>
    <n v="1.93"/>
    <x v="12"/>
    <x v="3"/>
    <n v="0"/>
    <x v="0"/>
  </r>
  <r>
    <s v="D014"/>
    <x v="1"/>
    <x v="2"/>
    <s v="02:28 PM"/>
    <n v="21"/>
    <n v="175"/>
    <x v="0"/>
    <x v="0"/>
    <n v="4.68"/>
    <x v="13"/>
    <x v="4"/>
    <n v="0"/>
    <x v="2"/>
  </r>
  <r>
    <s v="D015"/>
    <x v="2"/>
    <x v="2"/>
    <s v="10:10 AM"/>
    <n v="18"/>
    <n v="122"/>
    <x v="1"/>
    <x v="0"/>
    <n v="3.97"/>
    <x v="14"/>
    <x v="0"/>
    <n v="1"/>
    <x v="2"/>
  </r>
  <r>
    <s v="D016"/>
    <x v="1"/>
    <x v="6"/>
    <s v="08:11 PM"/>
    <n v="11"/>
    <n v="60"/>
    <x v="0"/>
    <x v="1"/>
    <n v="2.62"/>
    <x v="15"/>
    <x v="0"/>
    <n v="1"/>
    <x v="6"/>
  </r>
  <r>
    <s v="D017"/>
    <x v="0"/>
    <x v="4"/>
    <s v="12:02 PM"/>
    <n v="12"/>
    <n v="162"/>
    <x v="0"/>
    <x v="1"/>
    <n v="2.71"/>
    <x v="16"/>
    <x v="2"/>
    <n v="0"/>
    <x v="4"/>
  </r>
  <r>
    <s v="D018"/>
    <x v="0"/>
    <x v="0"/>
    <s v="06:59 PM"/>
    <n v="24"/>
    <n v="130"/>
    <x v="1"/>
    <x v="1"/>
    <n v="5.17"/>
    <x v="17"/>
    <x v="0"/>
    <n v="0"/>
    <x v="0"/>
  </r>
  <r>
    <s v="D019"/>
    <x v="0"/>
    <x v="0"/>
    <s v="02:50 PM"/>
    <n v="17"/>
    <n v="147"/>
    <x v="0"/>
    <x v="0"/>
    <n v="3.75"/>
    <x v="18"/>
    <x v="0"/>
    <n v="0"/>
    <x v="0"/>
  </r>
  <r>
    <s v="D020"/>
    <x v="3"/>
    <x v="4"/>
    <s v="11:59 AM"/>
    <n v="5"/>
    <n v="85"/>
    <x v="0"/>
    <x v="0"/>
    <n v="1.37"/>
    <x v="19"/>
    <x v="1"/>
    <n v="1"/>
    <x v="4"/>
  </r>
  <r>
    <s v="D021"/>
    <x v="1"/>
    <x v="4"/>
    <s v="06:37 PM"/>
    <n v="5"/>
    <n v="99"/>
    <x v="1"/>
    <x v="1"/>
    <n v="1.31"/>
    <x v="20"/>
    <x v="4"/>
    <n v="1"/>
    <x v="4"/>
  </r>
  <r>
    <s v="D022"/>
    <x v="1"/>
    <x v="5"/>
    <s v="08:00 AM"/>
    <n v="29"/>
    <n v="148"/>
    <x v="1"/>
    <x v="0"/>
    <n v="6.27"/>
    <x v="21"/>
    <x v="3"/>
    <n v="0"/>
    <x v="5"/>
  </r>
  <r>
    <s v="D023"/>
    <x v="3"/>
    <x v="2"/>
    <s v="07:11 PM"/>
    <n v="25"/>
    <n v="132"/>
    <x v="1"/>
    <x v="1"/>
    <n v="5.33"/>
    <x v="22"/>
    <x v="4"/>
    <n v="1"/>
    <x v="2"/>
  </r>
  <r>
    <s v="D024"/>
    <x v="2"/>
    <x v="0"/>
    <s v="02:27 PM"/>
    <n v="18"/>
    <n v="40"/>
    <x v="0"/>
    <x v="0"/>
    <n v="3.95"/>
    <x v="23"/>
    <x v="2"/>
    <n v="0"/>
    <x v="0"/>
  </r>
  <r>
    <s v="D025"/>
    <x v="0"/>
    <x v="0"/>
    <s v="01:39 PM"/>
    <n v="23"/>
    <n v="75"/>
    <x v="0"/>
    <x v="1"/>
    <n v="5.07"/>
    <x v="24"/>
    <x v="3"/>
    <n v="1"/>
    <x v="0"/>
  </r>
  <r>
    <s v="D026"/>
    <x v="0"/>
    <x v="3"/>
    <s v="08:18 PM"/>
    <n v="19"/>
    <n v="105"/>
    <x v="0"/>
    <x v="1"/>
    <n v="4.0999999999999996"/>
    <x v="25"/>
    <x v="1"/>
    <n v="0"/>
    <x v="3"/>
  </r>
  <r>
    <s v="D027"/>
    <x v="2"/>
    <x v="5"/>
    <s v="07:30 AM"/>
    <n v="12"/>
    <n v="30"/>
    <x v="0"/>
    <x v="0"/>
    <n v="2.82"/>
    <x v="26"/>
    <x v="2"/>
    <n v="0"/>
    <x v="5"/>
  </r>
  <r>
    <s v="D028"/>
    <x v="3"/>
    <x v="5"/>
    <s v="01:37 PM"/>
    <n v="10"/>
    <n v="128"/>
    <x v="0"/>
    <x v="1"/>
    <n v="2.29"/>
    <x v="27"/>
    <x v="1"/>
    <n v="1"/>
    <x v="5"/>
  </r>
  <r>
    <s v="D029"/>
    <x v="3"/>
    <x v="4"/>
    <s v="01:23 PM"/>
    <n v="20"/>
    <n v="164"/>
    <x v="0"/>
    <x v="1"/>
    <n v="4.4000000000000004"/>
    <x v="28"/>
    <x v="3"/>
    <n v="0"/>
    <x v="4"/>
  </r>
  <r>
    <s v="D030"/>
    <x v="3"/>
    <x v="2"/>
    <s v="11:58 AM"/>
    <n v="22"/>
    <n v="76"/>
    <x v="0"/>
    <x v="1"/>
    <n v="4.66"/>
    <x v="29"/>
    <x v="3"/>
    <n v="0"/>
    <x v="2"/>
  </r>
  <r>
    <s v="D031"/>
    <x v="1"/>
    <x v="4"/>
    <s v="07:09 PM"/>
    <n v="29"/>
    <n v="76"/>
    <x v="1"/>
    <x v="0"/>
    <n v="5.93"/>
    <x v="30"/>
    <x v="3"/>
    <n v="0"/>
    <x v="4"/>
  </r>
  <r>
    <s v="D032"/>
    <x v="2"/>
    <x v="5"/>
    <s v="10:21 AM"/>
    <n v="24"/>
    <n v="174"/>
    <x v="1"/>
    <x v="1"/>
    <n v="4.93"/>
    <x v="31"/>
    <x v="2"/>
    <n v="1"/>
    <x v="5"/>
  </r>
  <r>
    <s v="D033"/>
    <x v="0"/>
    <x v="3"/>
    <s v="12:55 PM"/>
    <n v="5"/>
    <n v="127"/>
    <x v="0"/>
    <x v="1"/>
    <n v="1.22"/>
    <x v="32"/>
    <x v="3"/>
    <n v="0"/>
    <x v="3"/>
  </r>
  <r>
    <s v="D034"/>
    <x v="3"/>
    <x v="2"/>
    <s v="07:42 AM"/>
    <n v="9"/>
    <n v="161"/>
    <x v="0"/>
    <x v="1"/>
    <n v="2.21"/>
    <x v="33"/>
    <x v="2"/>
    <n v="0"/>
    <x v="2"/>
  </r>
  <r>
    <s v="D035"/>
    <x v="3"/>
    <x v="6"/>
    <s v="08:41 PM"/>
    <n v="16"/>
    <n v="168"/>
    <x v="0"/>
    <x v="0"/>
    <n v="3.63"/>
    <x v="34"/>
    <x v="4"/>
    <n v="0"/>
    <x v="6"/>
  </r>
  <r>
    <s v="D036"/>
    <x v="2"/>
    <x v="0"/>
    <s v="11:53 AM"/>
    <n v="4"/>
    <n v="114"/>
    <x v="0"/>
    <x v="0"/>
    <n v="1.0900000000000001"/>
    <x v="35"/>
    <x v="2"/>
    <n v="1"/>
    <x v="0"/>
  </r>
  <r>
    <s v="D037"/>
    <x v="3"/>
    <x v="1"/>
    <s v="02:08 PM"/>
    <n v="30"/>
    <n v="174"/>
    <x v="0"/>
    <x v="0"/>
    <n v="6.28"/>
    <x v="36"/>
    <x v="2"/>
    <n v="1"/>
    <x v="1"/>
  </r>
  <r>
    <s v="D038"/>
    <x v="3"/>
    <x v="1"/>
    <s v="09:10 AM"/>
    <n v="18"/>
    <n v="117"/>
    <x v="1"/>
    <x v="1"/>
    <n v="3.88"/>
    <x v="37"/>
    <x v="4"/>
    <n v="1"/>
    <x v="1"/>
  </r>
  <r>
    <s v="D039"/>
    <x v="1"/>
    <x v="5"/>
    <s v="06:17 PM"/>
    <n v="19"/>
    <n v="67"/>
    <x v="1"/>
    <x v="1"/>
    <n v="4.12"/>
    <x v="38"/>
    <x v="0"/>
    <n v="0"/>
    <x v="5"/>
  </r>
  <r>
    <s v="D040"/>
    <x v="2"/>
    <x v="2"/>
    <s v="06:54 AM"/>
    <n v="17"/>
    <n v="81"/>
    <x v="0"/>
    <x v="0"/>
    <n v="3.7"/>
    <x v="39"/>
    <x v="3"/>
    <n v="0"/>
    <x v="2"/>
  </r>
  <r>
    <s v="D041"/>
    <x v="1"/>
    <x v="3"/>
    <s v="08:59 PM"/>
    <n v="10"/>
    <n v="47"/>
    <x v="0"/>
    <x v="0"/>
    <n v="2.21"/>
    <x v="40"/>
    <x v="2"/>
    <n v="1"/>
    <x v="3"/>
  </r>
  <r>
    <s v="D042"/>
    <x v="0"/>
    <x v="0"/>
    <s v="06:44 PM"/>
    <n v="16"/>
    <n v="98"/>
    <x v="1"/>
    <x v="1"/>
    <n v="3.45"/>
    <x v="41"/>
    <x v="3"/>
    <n v="1"/>
    <x v="0"/>
  </r>
  <r>
    <s v="D043"/>
    <x v="0"/>
    <x v="6"/>
    <s v="08:07 AM"/>
    <n v="11"/>
    <n v="69"/>
    <x v="1"/>
    <x v="1"/>
    <n v="2.54"/>
    <x v="42"/>
    <x v="1"/>
    <n v="0"/>
    <x v="6"/>
  </r>
  <r>
    <s v="D044"/>
    <x v="3"/>
    <x v="5"/>
    <s v="11:56 AM"/>
    <n v="20"/>
    <n v="81"/>
    <x v="0"/>
    <x v="0"/>
    <n v="4.18"/>
    <x v="43"/>
    <x v="1"/>
    <n v="0"/>
    <x v="5"/>
  </r>
  <r>
    <s v="D045"/>
    <x v="1"/>
    <x v="3"/>
    <s v="03:37 PM"/>
    <n v="14"/>
    <n v="31"/>
    <x v="0"/>
    <x v="1"/>
    <n v="2.99"/>
    <x v="44"/>
    <x v="4"/>
    <n v="1"/>
    <x v="3"/>
  </r>
  <r>
    <s v="D046"/>
    <x v="1"/>
    <x v="6"/>
    <s v="07:36 AM"/>
    <n v="20"/>
    <n v="165"/>
    <x v="0"/>
    <x v="1"/>
    <n v="4.21"/>
    <x v="45"/>
    <x v="1"/>
    <n v="0"/>
    <x v="6"/>
  </r>
  <r>
    <s v="D047"/>
    <x v="0"/>
    <x v="1"/>
    <s v="05:30 PM"/>
    <n v="16"/>
    <n v="147"/>
    <x v="1"/>
    <x v="0"/>
    <n v="3.68"/>
    <x v="46"/>
    <x v="3"/>
    <n v="0"/>
    <x v="1"/>
  </r>
  <r>
    <s v="D048"/>
    <x v="3"/>
    <x v="3"/>
    <s v="09:10 AM"/>
    <n v="13"/>
    <n v="31"/>
    <x v="1"/>
    <x v="0"/>
    <n v="2.73"/>
    <x v="47"/>
    <x v="3"/>
    <n v="1"/>
    <x v="3"/>
  </r>
  <r>
    <s v="D049"/>
    <x v="1"/>
    <x v="3"/>
    <s v="10:45 AM"/>
    <n v="13"/>
    <n v="42"/>
    <x v="1"/>
    <x v="1"/>
    <n v="2.87"/>
    <x v="48"/>
    <x v="1"/>
    <n v="1"/>
    <x v="3"/>
  </r>
  <r>
    <s v="D050"/>
    <x v="0"/>
    <x v="2"/>
    <s v="03:41 PM"/>
    <n v="20"/>
    <n v="149"/>
    <x v="0"/>
    <x v="1"/>
    <n v="4.1500000000000004"/>
    <x v="49"/>
    <x v="2"/>
    <n v="0"/>
    <x v="2"/>
  </r>
  <r>
    <s v="D051"/>
    <x v="3"/>
    <x v="0"/>
    <s v="06:40 AM"/>
    <n v="17"/>
    <n v="109"/>
    <x v="0"/>
    <x v="1"/>
    <n v="3.73"/>
    <x v="50"/>
    <x v="2"/>
    <n v="0"/>
    <x v="0"/>
  </r>
  <r>
    <s v="D052"/>
    <x v="2"/>
    <x v="3"/>
    <s v="07:11 PM"/>
    <n v="15"/>
    <n v="147"/>
    <x v="1"/>
    <x v="0"/>
    <n v="3.33"/>
    <x v="51"/>
    <x v="4"/>
    <n v="0"/>
    <x v="3"/>
  </r>
  <r>
    <s v="D053"/>
    <x v="0"/>
    <x v="1"/>
    <s v="06:36 PM"/>
    <n v="30"/>
    <n v="130"/>
    <x v="1"/>
    <x v="1"/>
    <n v="6.22"/>
    <x v="52"/>
    <x v="4"/>
    <n v="1"/>
    <x v="1"/>
  </r>
  <r>
    <s v="D054"/>
    <x v="3"/>
    <x v="3"/>
    <s v="12:36 PM"/>
    <n v="7"/>
    <n v="41"/>
    <x v="0"/>
    <x v="0"/>
    <n v="1.68"/>
    <x v="53"/>
    <x v="1"/>
    <n v="0"/>
    <x v="3"/>
  </r>
  <r>
    <s v="D055"/>
    <x v="1"/>
    <x v="0"/>
    <s v="09:12 AM"/>
    <n v="14"/>
    <n v="62"/>
    <x v="1"/>
    <x v="0"/>
    <n v="3.07"/>
    <x v="54"/>
    <x v="2"/>
    <n v="1"/>
    <x v="0"/>
  </r>
  <r>
    <s v="D056"/>
    <x v="0"/>
    <x v="1"/>
    <s v="02:14 PM"/>
    <n v="28"/>
    <n v="80"/>
    <x v="0"/>
    <x v="0"/>
    <n v="6.1"/>
    <x v="55"/>
    <x v="0"/>
    <n v="1"/>
    <x v="1"/>
  </r>
  <r>
    <s v="D057"/>
    <x v="3"/>
    <x v="5"/>
    <s v="08:52 PM"/>
    <n v="28"/>
    <n v="32"/>
    <x v="0"/>
    <x v="0"/>
    <n v="5.72"/>
    <x v="56"/>
    <x v="1"/>
    <n v="1"/>
    <x v="5"/>
  </r>
  <r>
    <s v="D058"/>
    <x v="0"/>
    <x v="1"/>
    <s v="05:52 PM"/>
    <n v="10"/>
    <n v="105"/>
    <x v="1"/>
    <x v="0"/>
    <n v="2.13"/>
    <x v="57"/>
    <x v="3"/>
    <n v="1"/>
    <x v="1"/>
  </r>
  <r>
    <s v="D059"/>
    <x v="3"/>
    <x v="5"/>
    <s v="02:37 PM"/>
    <n v="28"/>
    <n v="31"/>
    <x v="0"/>
    <x v="0"/>
    <n v="5.96"/>
    <x v="58"/>
    <x v="3"/>
    <n v="1"/>
    <x v="5"/>
  </r>
  <r>
    <s v="D060"/>
    <x v="1"/>
    <x v="1"/>
    <s v="03:55 PM"/>
    <n v="14"/>
    <n v="137"/>
    <x v="0"/>
    <x v="1"/>
    <n v="2.92"/>
    <x v="59"/>
    <x v="1"/>
    <n v="1"/>
    <x v="1"/>
  </r>
  <r>
    <s v="D061"/>
    <x v="1"/>
    <x v="4"/>
    <s v="03:00 PM"/>
    <n v="4"/>
    <n v="119"/>
    <x v="0"/>
    <x v="1"/>
    <n v="1.25"/>
    <x v="60"/>
    <x v="2"/>
    <n v="0"/>
    <x v="4"/>
  </r>
  <r>
    <s v="D062"/>
    <x v="1"/>
    <x v="5"/>
    <s v="08:23 PM"/>
    <n v="12"/>
    <n v="86"/>
    <x v="0"/>
    <x v="0"/>
    <n v="2.5299999999999998"/>
    <x v="61"/>
    <x v="2"/>
    <n v="0"/>
    <x v="5"/>
  </r>
  <r>
    <s v="D063"/>
    <x v="3"/>
    <x v="6"/>
    <s v="08:32 PM"/>
    <n v="19"/>
    <n v="85"/>
    <x v="0"/>
    <x v="1"/>
    <n v="4.0199999999999996"/>
    <x v="62"/>
    <x v="4"/>
    <n v="1"/>
    <x v="6"/>
  </r>
  <r>
    <s v="D064"/>
    <x v="2"/>
    <x v="0"/>
    <s v="12:29 PM"/>
    <n v="21"/>
    <n v="106"/>
    <x v="0"/>
    <x v="0"/>
    <n v="4.5"/>
    <x v="63"/>
    <x v="1"/>
    <n v="0"/>
    <x v="0"/>
  </r>
  <r>
    <s v="D065"/>
    <x v="1"/>
    <x v="0"/>
    <s v="09:34 AM"/>
    <n v="19"/>
    <n v="153"/>
    <x v="1"/>
    <x v="0"/>
    <n v="3.91"/>
    <x v="64"/>
    <x v="2"/>
    <n v="1"/>
    <x v="0"/>
  </r>
  <r>
    <s v="D066"/>
    <x v="0"/>
    <x v="0"/>
    <s v="10:44 AM"/>
    <n v="3"/>
    <n v="73"/>
    <x v="1"/>
    <x v="1"/>
    <n v="1.1000000000000001"/>
    <x v="65"/>
    <x v="1"/>
    <n v="1"/>
    <x v="0"/>
  </r>
  <r>
    <s v="D067"/>
    <x v="2"/>
    <x v="6"/>
    <s v="07:39 PM"/>
    <n v="30"/>
    <n v="72"/>
    <x v="1"/>
    <x v="0"/>
    <n v="6.18"/>
    <x v="66"/>
    <x v="1"/>
    <n v="0"/>
    <x v="6"/>
  </r>
  <r>
    <s v="D068"/>
    <x v="3"/>
    <x v="1"/>
    <s v="07:58 AM"/>
    <n v="14"/>
    <n v="165"/>
    <x v="0"/>
    <x v="0"/>
    <n v="2.93"/>
    <x v="67"/>
    <x v="0"/>
    <n v="1"/>
    <x v="1"/>
  </r>
  <r>
    <s v="D069"/>
    <x v="2"/>
    <x v="3"/>
    <s v="08:37 AM"/>
    <n v="28"/>
    <n v="32"/>
    <x v="1"/>
    <x v="0"/>
    <n v="5.96"/>
    <x v="68"/>
    <x v="3"/>
    <n v="1"/>
    <x v="3"/>
  </r>
  <r>
    <s v="D070"/>
    <x v="1"/>
    <x v="0"/>
    <s v="12:33 PM"/>
    <n v="30"/>
    <n v="82"/>
    <x v="0"/>
    <x v="1"/>
    <n v="6.17"/>
    <x v="69"/>
    <x v="4"/>
    <n v="1"/>
    <x v="0"/>
  </r>
  <r>
    <s v="D071"/>
    <x v="2"/>
    <x v="5"/>
    <s v="05:59 PM"/>
    <n v="9"/>
    <n v="175"/>
    <x v="1"/>
    <x v="1"/>
    <n v="2.16"/>
    <x v="70"/>
    <x v="2"/>
    <n v="0"/>
    <x v="5"/>
  </r>
  <r>
    <s v="D072"/>
    <x v="1"/>
    <x v="6"/>
    <s v="12:15 PM"/>
    <n v="15"/>
    <n v="122"/>
    <x v="0"/>
    <x v="1"/>
    <n v="3.22"/>
    <x v="71"/>
    <x v="0"/>
    <n v="0"/>
    <x v="6"/>
  </r>
  <r>
    <s v="D073"/>
    <x v="0"/>
    <x v="2"/>
    <s v="07:32 AM"/>
    <n v="14"/>
    <n v="158"/>
    <x v="0"/>
    <x v="0"/>
    <n v="3.19"/>
    <x v="72"/>
    <x v="4"/>
    <n v="0"/>
    <x v="2"/>
  </r>
  <r>
    <s v="D074"/>
    <x v="0"/>
    <x v="4"/>
    <s v="05:24 PM"/>
    <n v="5"/>
    <n v="74"/>
    <x v="1"/>
    <x v="0"/>
    <n v="1.44"/>
    <x v="73"/>
    <x v="0"/>
    <n v="1"/>
    <x v="4"/>
  </r>
  <r>
    <s v="D075"/>
    <x v="1"/>
    <x v="1"/>
    <s v="07:11 AM"/>
    <n v="13"/>
    <n v="69"/>
    <x v="0"/>
    <x v="0"/>
    <n v="2.79"/>
    <x v="74"/>
    <x v="2"/>
    <n v="1"/>
    <x v="1"/>
  </r>
  <r>
    <s v="D076"/>
    <x v="0"/>
    <x v="1"/>
    <s v="08:58 PM"/>
    <n v="3"/>
    <n v="124"/>
    <x v="0"/>
    <x v="1"/>
    <n v="0.93"/>
    <x v="75"/>
    <x v="1"/>
    <n v="1"/>
    <x v="1"/>
  </r>
  <r>
    <s v="D077"/>
    <x v="3"/>
    <x v="0"/>
    <s v="01:03 PM"/>
    <n v="21"/>
    <n v="146"/>
    <x v="0"/>
    <x v="0"/>
    <n v="4.6399999999999997"/>
    <x v="68"/>
    <x v="4"/>
    <n v="0"/>
    <x v="0"/>
  </r>
  <r>
    <s v="D078"/>
    <x v="2"/>
    <x v="3"/>
    <s v="04:14 PM"/>
    <n v="12"/>
    <n v="80"/>
    <x v="0"/>
    <x v="0"/>
    <n v="2.9"/>
    <x v="76"/>
    <x v="1"/>
    <n v="1"/>
    <x v="3"/>
  </r>
  <r>
    <s v="D079"/>
    <x v="1"/>
    <x v="6"/>
    <s v="02:22 PM"/>
    <n v="21"/>
    <n v="106"/>
    <x v="0"/>
    <x v="0"/>
    <n v="4.33"/>
    <x v="77"/>
    <x v="4"/>
    <n v="1"/>
    <x v="6"/>
  </r>
  <r>
    <s v="D080"/>
    <x v="0"/>
    <x v="6"/>
    <s v="09:38 AM"/>
    <n v="13"/>
    <n v="44"/>
    <x v="1"/>
    <x v="0"/>
    <n v="2.92"/>
    <x v="11"/>
    <x v="3"/>
    <n v="1"/>
    <x v="6"/>
  </r>
  <r>
    <s v="D081"/>
    <x v="1"/>
    <x v="6"/>
    <s v="07:01 PM"/>
    <n v="10"/>
    <n v="104"/>
    <x v="1"/>
    <x v="1"/>
    <n v="2.39"/>
    <x v="78"/>
    <x v="0"/>
    <n v="1"/>
    <x v="6"/>
  </r>
  <r>
    <s v="D082"/>
    <x v="1"/>
    <x v="4"/>
    <s v="04:01 PM"/>
    <n v="27"/>
    <n v="31"/>
    <x v="0"/>
    <x v="0"/>
    <n v="5.83"/>
    <x v="7"/>
    <x v="4"/>
    <n v="0"/>
    <x v="4"/>
  </r>
  <r>
    <s v="D083"/>
    <x v="2"/>
    <x v="4"/>
    <s v="09:28 AM"/>
    <n v="5"/>
    <n v="180"/>
    <x v="1"/>
    <x v="0"/>
    <n v="1.17"/>
    <x v="79"/>
    <x v="0"/>
    <n v="1"/>
    <x v="4"/>
  </r>
  <r>
    <s v="D084"/>
    <x v="2"/>
    <x v="1"/>
    <s v="08:23 PM"/>
    <n v="4"/>
    <n v="100"/>
    <x v="0"/>
    <x v="0"/>
    <n v="1.25"/>
    <x v="80"/>
    <x v="0"/>
    <n v="1"/>
    <x v="1"/>
  </r>
  <r>
    <s v="D085"/>
    <x v="1"/>
    <x v="3"/>
    <s v="11:56 AM"/>
    <n v="11"/>
    <n v="85"/>
    <x v="0"/>
    <x v="0"/>
    <n v="2.64"/>
    <x v="81"/>
    <x v="4"/>
    <n v="1"/>
    <x v="3"/>
  </r>
  <r>
    <s v="D086"/>
    <x v="0"/>
    <x v="1"/>
    <s v="05:14 PM"/>
    <n v="25"/>
    <n v="86"/>
    <x v="1"/>
    <x v="0"/>
    <n v="5.24"/>
    <x v="82"/>
    <x v="1"/>
    <n v="1"/>
    <x v="1"/>
  </r>
  <r>
    <s v="D087"/>
    <x v="2"/>
    <x v="3"/>
    <s v="01:02 PM"/>
    <n v="18"/>
    <n v="97"/>
    <x v="0"/>
    <x v="0"/>
    <n v="4.05"/>
    <x v="83"/>
    <x v="4"/>
    <n v="1"/>
    <x v="3"/>
  </r>
  <r>
    <s v="D088"/>
    <x v="3"/>
    <x v="1"/>
    <s v="11:16 AM"/>
    <n v="4"/>
    <n v="160"/>
    <x v="0"/>
    <x v="1"/>
    <n v="0.96"/>
    <x v="84"/>
    <x v="2"/>
    <n v="1"/>
    <x v="1"/>
  </r>
  <r>
    <s v="D089"/>
    <x v="3"/>
    <x v="3"/>
    <s v="01:35 PM"/>
    <n v="14"/>
    <n v="111"/>
    <x v="0"/>
    <x v="0"/>
    <n v="3.29"/>
    <x v="85"/>
    <x v="1"/>
    <n v="0"/>
    <x v="3"/>
  </r>
  <r>
    <s v="D090"/>
    <x v="1"/>
    <x v="2"/>
    <s v="12:20 PM"/>
    <n v="11"/>
    <n v="127"/>
    <x v="0"/>
    <x v="1"/>
    <n v="2.66"/>
    <x v="86"/>
    <x v="0"/>
    <n v="1"/>
    <x v="2"/>
  </r>
  <r>
    <s v="D091"/>
    <x v="0"/>
    <x v="6"/>
    <s v="11:24 AM"/>
    <n v="20"/>
    <n v="98"/>
    <x v="0"/>
    <x v="1"/>
    <n v="4.4400000000000004"/>
    <x v="87"/>
    <x v="0"/>
    <n v="0"/>
    <x v="6"/>
  </r>
  <r>
    <s v="D092"/>
    <x v="2"/>
    <x v="5"/>
    <s v="06:27 AM"/>
    <n v="6"/>
    <n v="44"/>
    <x v="0"/>
    <x v="1"/>
    <n v="1.49"/>
    <x v="88"/>
    <x v="2"/>
    <n v="0"/>
    <x v="5"/>
  </r>
  <r>
    <s v="D093"/>
    <x v="1"/>
    <x v="4"/>
    <s v="02:56 PM"/>
    <n v="9"/>
    <n v="58"/>
    <x v="0"/>
    <x v="0"/>
    <n v="2.15"/>
    <x v="89"/>
    <x v="4"/>
    <n v="0"/>
    <x v="4"/>
  </r>
  <r>
    <s v="D094"/>
    <x v="0"/>
    <x v="0"/>
    <s v="04:51 PM"/>
    <n v="16"/>
    <n v="62"/>
    <x v="0"/>
    <x v="0"/>
    <n v="3.5"/>
    <x v="90"/>
    <x v="1"/>
    <n v="1"/>
    <x v="0"/>
  </r>
  <r>
    <s v="D095"/>
    <x v="2"/>
    <x v="4"/>
    <s v="09:52 AM"/>
    <n v="26"/>
    <n v="149"/>
    <x v="1"/>
    <x v="1"/>
    <n v="5.68"/>
    <x v="30"/>
    <x v="3"/>
    <n v="1"/>
    <x v="4"/>
  </r>
  <r>
    <s v="D096"/>
    <x v="0"/>
    <x v="1"/>
    <s v="10:56 AM"/>
    <n v="28"/>
    <n v="30"/>
    <x v="1"/>
    <x v="1"/>
    <n v="5.79"/>
    <x v="91"/>
    <x v="4"/>
    <n v="0"/>
    <x v="1"/>
  </r>
  <r>
    <s v="D097"/>
    <x v="2"/>
    <x v="5"/>
    <s v="06:45 AM"/>
    <n v="24"/>
    <n v="107"/>
    <x v="0"/>
    <x v="0"/>
    <n v="4.96"/>
    <x v="92"/>
    <x v="2"/>
    <n v="0"/>
    <x v="5"/>
  </r>
  <r>
    <s v="D098"/>
    <x v="2"/>
    <x v="5"/>
    <s v="06:08 AM"/>
    <n v="25"/>
    <n v="171"/>
    <x v="0"/>
    <x v="1"/>
    <n v="5.39"/>
    <x v="93"/>
    <x v="0"/>
    <n v="1"/>
    <x v="5"/>
  </r>
  <r>
    <s v="D099"/>
    <x v="2"/>
    <x v="2"/>
    <s v="09:15 AM"/>
    <n v="5"/>
    <n v="59"/>
    <x v="1"/>
    <x v="1"/>
    <n v="1.1499999999999999"/>
    <x v="94"/>
    <x v="4"/>
    <n v="0"/>
    <x v="2"/>
  </r>
  <r>
    <s v="D100"/>
    <x v="0"/>
    <x v="6"/>
    <s v="10:13 AM"/>
    <n v="8"/>
    <n v="149"/>
    <x v="1"/>
    <x v="0"/>
    <n v="1.86"/>
    <x v="95"/>
    <x v="1"/>
    <n v="0"/>
    <x v="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FC8795-5DA4-42D4-BAF3-B6AF8B82D9DC}" name="PivotTable1"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9">
  <location ref="B4:D9" firstHeaderRow="1" firstDataRow="2" firstDataCol="1"/>
  <pivotFields count="13">
    <pivotField showAll="0"/>
    <pivotField axis="axisRow" showAll="0" sortType="descending">
      <items count="5">
        <item x="1"/>
        <item x="2"/>
        <item x="3"/>
        <item x="0"/>
        <item t="default"/>
      </items>
      <autoSortScope>
        <pivotArea dataOnly="0" outline="0" fieldPosition="0">
          <references count="2">
            <reference field="4294967294" count="1" selected="0">
              <x v="0"/>
            </reference>
            <reference field="7" count="1" selected="0">
              <x v="0"/>
            </reference>
          </references>
        </pivotArea>
      </autoSortScope>
    </pivotField>
    <pivotField showAll="0">
      <items count="8">
        <item x="4"/>
        <item x="0"/>
        <item x="6"/>
        <item x="2"/>
        <item x="5"/>
        <item x="3"/>
        <item x="1"/>
        <item t="default"/>
      </items>
    </pivotField>
    <pivotField showAll="0"/>
    <pivotField numFmtId="1" showAll="0"/>
    <pivotField numFmtId="1" showAll="0"/>
    <pivotField showAll="0">
      <items count="3">
        <item x="0"/>
        <item x="1"/>
        <item t="default"/>
      </items>
    </pivotField>
    <pivotField axis="axisCol" dataField="1" multipleItemSelectionAllowed="1" showAll="0">
      <items count="3">
        <item x="0"/>
        <item x="1"/>
        <item t="default"/>
      </items>
    </pivotField>
    <pivotField numFmtId="2" showAll="0"/>
    <pivotField numFmtId="2" showAll="0">
      <items count="97">
        <item x="84"/>
        <item x="19"/>
        <item x="53"/>
        <item x="10"/>
        <item x="86"/>
        <item x="70"/>
        <item x="81"/>
        <item x="40"/>
        <item x="95"/>
        <item x="73"/>
        <item x="8"/>
        <item x="16"/>
        <item x="54"/>
        <item x="33"/>
        <item x="75"/>
        <item x="34"/>
        <item x="4"/>
        <item x="11"/>
        <item x="71"/>
        <item x="67"/>
        <item x="44"/>
        <item x="94"/>
        <item x="23"/>
        <item x="61"/>
        <item x="18"/>
        <item x="12"/>
        <item x="88"/>
        <item x="65"/>
        <item x="90"/>
        <item x="63"/>
        <item x="13"/>
        <item x="35"/>
        <item x="32"/>
        <item x="51"/>
        <item x="20"/>
        <item x="47"/>
        <item x="60"/>
        <item x="42"/>
        <item x="79"/>
        <item x="80"/>
        <item x="45"/>
        <item x="87"/>
        <item x="27"/>
        <item x="76"/>
        <item x="28"/>
        <item x="49"/>
        <item x="41"/>
        <item x="9"/>
        <item x="3"/>
        <item x="26"/>
        <item x="29"/>
        <item x="48"/>
        <item x="57"/>
        <item x="15"/>
        <item x="74"/>
        <item x="39"/>
        <item x="72"/>
        <item x="78"/>
        <item x="2"/>
        <item x="89"/>
        <item x="46"/>
        <item x="31"/>
        <item x="92"/>
        <item x="21"/>
        <item x="55"/>
        <item x="24"/>
        <item x="64"/>
        <item x="83"/>
        <item x="52"/>
        <item x="69"/>
        <item x="37"/>
        <item x="14"/>
        <item x="59"/>
        <item x="7"/>
        <item x="85"/>
        <item x="6"/>
        <item x="62"/>
        <item x="77"/>
        <item x="56"/>
        <item x="5"/>
        <item x="38"/>
        <item x="50"/>
        <item x="68"/>
        <item x="58"/>
        <item x="93"/>
        <item x="82"/>
        <item x="25"/>
        <item x="30"/>
        <item x="22"/>
        <item x="43"/>
        <item x="1"/>
        <item x="0"/>
        <item x="91"/>
        <item x="66"/>
        <item x="17"/>
        <item x="36"/>
        <item t="default"/>
      </items>
    </pivotField>
    <pivotField numFmtId="1" showAll="0">
      <items count="6">
        <item x="2"/>
        <item x="4"/>
        <item x="1"/>
        <item x="3"/>
        <item x="0"/>
        <item t="default"/>
      </items>
    </pivotField>
    <pivotField showAll="0"/>
    <pivotField showAll="0">
      <items count="8">
        <item x="4"/>
        <item x="0"/>
        <item x="6"/>
        <item x="2"/>
        <item x="5"/>
        <item x="3"/>
        <item x="1"/>
        <item t="default"/>
      </items>
    </pivotField>
  </pivotFields>
  <rowFields count="1">
    <field x="1"/>
  </rowFields>
  <rowItems count="4">
    <i>
      <x/>
    </i>
    <i>
      <x v="1"/>
    </i>
    <i>
      <x v="2"/>
    </i>
    <i>
      <x v="3"/>
    </i>
  </rowItems>
  <colFields count="1">
    <field x="7"/>
  </colFields>
  <colItems count="2">
    <i>
      <x/>
    </i>
    <i>
      <x v="1"/>
    </i>
  </colItems>
  <dataFields count="1">
    <dataField name="Count of Delivery Status (On-Time/Delayed)" fld="7" subtotal="count" baseField="0" baseItem="0"/>
  </dataFields>
  <formats count="8">
    <format dxfId="58">
      <pivotArea type="all" dataOnly="0" outline="0" fieldPosition="0"/>
    </format>
    <format dxfId="57">
      <pivotArea outline="0" collapsedLevelsAreSubtotals="1" fieldPosition="0"/>
    </format>
    <format dxfId="56">
      <pivotArea field="12" type="button" dataOnly="0" labelOnly="1" outline="0"/>
    </format>
    <format dxfId="55">
      <pivotArea field="1" type="button" dataOnly="0" labelOnly="1" outline="0" axis="axisRow" fieldPosition="0"/>
    </format>
    <format dxfId="54">
      <pivotArea field="7" type="button" dataOnly="0" labelOnly="1" outline="0" axis="axisCol" fieldPosition="0"/>
    </format>
    <format dxfId="53">
      <pivotArea type="topRight" dataOnly="0" labelOnly="1" outline="0" fieldPosition="0"/>
    </format>
    <format dxfId="52">
      <pivotArea dataOnly="0" labelOnly="1" fieldPosition="0">
        <references count="1">
          <reference field="7" count="1">
            <x v="1"/>
          </reference>
        </references>
      </pivotArea>
    </format>
    <format dxfId="51">
      <pivotArea outline="0" collapsedLevelsAreSubtotals="1" fieldPosition="0">
        <references count="1">
          <reference field="7" count="1" selected="0">
            <x v="1"/>
          </reference>
        </references>
      </pivotArea>
    </format>
  </formats>
  <conditionalFormats count="2">
    <conditionalFormat priority="2">
      <pivotAreas count="1">
        <pivotArea type="data" outline="0" collapsedLevelsAreSubtotals="1" fieldPosition="0">
          <references count="2">
            <reference field="4294967294" count="1" selected="0">
              <x v="0"/>
            </reference>
            <reference field="7" count="1" selected="0">
              <x v="0"/>
            </reference>
          </references>
        </pivotArea>
      </pivotAreas>
    </conditionalFormat>
    <conditionalFormat priority="1">
      <pivotAreas count="1">
        <pivotArea type="data" outline="0" collapsedLevelsAreSubtotals="1" fieldPosition="0">
          <references count="2">
            <reference field="4294967294" count="1" selected="0">
              <x v="0"/>
            </reference>
            <reference field="7" count="1" selected="0">
              <x v="1"/>
            </reference>
          </references>
        </pivotArea>
      </pivotAreas>
    </conditionalFormat>
  </conditionalFormats>
  <chartFormats count="6">
    <chartFormat chart="38" format="0" series="1">
      <pivotArea type="data" outline="0" fieldPosition="0">
        <references count="1">
          <reference field="4294967294" count="1" selected="0">
            <x v="0"/>
          </reference>
        </references>
      </pivotArea>
    </chartFormat>
    <chartFormat chart="38" format="1" series="1">
      <pivotArea type="data" outline="0" fieldPosition="0">
        <references count="2">
          <reference field="4294967294" count="1" selected="0">
            <x v="0"/>
          </reference>
          <reference field="7" count="1" selected="0">
            <x v="1"/>
          </reference>
        </references>
      </pivotArea>
    </chartFormat>
    <chartFormat chart="38" format="2" series="1">
      <pivotArea type="data" outline="0" fieldPosition="0">
        <references count="2">
          <reference field="4294967294" count="1" selected="0">
            <x v="0"/>
          </reference>
          <reference field="7" count="1" selected="0">
            <x v="0"/>
          </reference>
        </references>
      </pivotArea>
    </chartFormat>
    <chartFormat chart="48" format="5" series="1">
      <pivotArea type="data" outline="0" fieldPosition="0">
        <references count="2">
          <reference field="4294967294" count="1" selected="0">
            <x v="0"/>
          </reference>
          <reference field="7" count="1" selected="0">
            <x v="0"/>
          </reference>
        </references>
      </pivotArea>
    </chartFormat>
    <chartFormat chart="48" format="6" series="1">
      <pivotArea type="data" outline="0" fieldPosition="0">
        <references count="2">
          <reference field="4294967294" count="1" selected="0">
            <x v="0"/>
          </reference>
          <reference field="7" count="1" selected="0">
            <x v="1"/>
          </reference>
        </references>
      </pivotArea>
    </chartFormat>
    <chartFormat chart="48" format="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868AF83-2EAC-4F5F-BA4D-46976C71F3A9}" name="PivotTable1"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1">
  <location ref="B4:C8" firstHeaderRow="1" firstDataRow="1" firstDataCol="1"/>
  <pivotFields count="13">
    <pivotField showAll="0"/>
    <pivotField axis="axisRow" showAll="0" sortType="descending">
      <items count="5">
        <item x="1"/>
        <item x="2"/>
        <item x="3"/>
        <item x="0"/>
        <item t="default"/>
      </items>
      <autoSortScope>
        <pivotArea dataOnly="0" outline="0" fieldPosition="0">
          <references count="1">
            <reference field="4294967294" count="1" selected="0">
              <x v="0"/>
            </reference>
          </references>
        </pivotArea>
      </autoSortScope>
    </pivotField>
    <pivotField showAll="0">
      <items count="8">
        <item x="4"/>
        <item x="0"/>
        <item x="6"/>
        <item x="2"/>
        <item x="5"/>
        <item x="3"/>
        <item x="1"/>
        <item t="default"/>
      </items>
    </pivotField>
    <pivotField showAll="0"/>
    <pivotField numFmtId="1" showAll="0"/>
    <pivotField dataField="1" numFmtId="1" showAll="0"/>
    <pivotField showAll="0">
      <items count="3">
        <item x="0"/>
        <item x="1"/>
        <item t="default"/>
      </items>
    </pivotField>
    <pivotField showAll="0">
      <items count="3">
        <item x="0"/>
        <item x="1"/>
        <item t="default"/>
      </items>
    </pivotField>
    <pivotField numFmtId="2" showAll="0"/>
    <pivotField numFmtId="2" showAll="0">
      <items count="97">
        <item x="84"/>
        <item x="19"/>
        <item x="53"/>
        <item x="10"/>
        <item x="86"/>
        <item x="70"/>
        <item x="81"/>
        <item x="40"/>
        <item x="95"/>
        <item x="73"/>
        <item x="8"/>
        <item x="16"/>
        <item x="54"/>
        <item x="33"/>
        <item x="75"/>
        <item x="34"/>
        <item x="4"/>
        <item x="11"/>
        <item x="71"/>
        <item x="67"/>
        <item x="44"/>
        <item x="94"/>
        <item x="23"/>
        <item x="61"/>
        <item x="18"/>
        <item x="12"/>
        <item x="88"/>
        <item x="65"/>
        <item x="90"/>
        <item x="63"/>
        <item x="13"/>
        <item x="35"/>
        <item x="32"/>
        <item x="51"/>
        <item x="20"/>
        <item x="47"/>
        <item x="60"/>
        <item x="42"/>
        <item x="79"/>
        <item x="80"/>
        <item x="45"/>
        <item x="87"/>
        <item x="27"/>
        <item x="76"/>
        <item x="28"/>
        <item x="49"/>
        <item x="41"/>
        <item x="9"/>
        <item x="3"/>
        <item x="26"/>
        <item x="29"/>
        <item x="48"/>
        <item x="57"/>
        <item x="15"/>
        <item x="74"/>
        <item x="39"/>
        <item x="72"/>
        <item x="78"/>
        <item x="2"/>
        <item x="89"/>
        <item x="46"/>
        <item x="31"/>
        <item x="92"/>
        <item x="21"/>
        <item x="55"/>
        <item x="24"/>
        <item x="64"/>
        <item x="83"/>
        <item x="52"/>
        <item x="69"/>
        <item x="37"/>
        <item x="14"/>
        <item x="59"/>
        <item x="7"/>
        <item x="85"/>
        <item x="6"/>
        <item x="62"/>
        <item x="77"/>
        <item x="56"/>
        <item x="5"/>
        <item x="38"/>
        <item x="50"/>
        <item x="68"/>
        <item x="58"/>
        <item x="93"/>
        <item x="82"/>
        <item x="25"/>
        <item x="30"/>
        <item x="22"/>
        <item x="43"/>
        <item x="1"/>
        <item x="0"/>
        <item x="91"/>
        <item x="66"/>
        <item x="17"/>
        <item x="36"/>
        <item t="default"/>
      </items>
    </pivotField>
    <pivotField numFmtId="1" showAll="0">
      <items count="6">
        <item x="2"/>
        <item x="4"/>
        <item x="1"/>
        <item x="3"/>
        <item x="0"/>
        <item t="default"/>
      </items>
    </pivotField>
    <pivotField showAll="0"/>
    <pivotField showAll="0">
      <items count="8">
        <item x="4"/>
        <item x="0"/>
        <item x="6"/>
        <item x="2"/>
        <item x="5"/>
        <item x="3"/>
        <item x="1"/>
        <item t="default"/>
      </items>
    </pivotField>
  </pivotFields>
  <rowFields count="1">
    <field x="1"/>
  </rowFields>
  <rowItems count="4">
    <i>
      <x v="2"/>
    </i>
    <i>
      <x v="3"/>
    </i>
    <i>
      <x v="1"/>
    </i>
    <i>
      <x/>
    </i>
  </rowItems>
  <colItems count="1">
    <i/>
  </colItems>
  <dataFields count="1">
    <dataField name="Average of Delivery Time (mins)" fld="5" subtotal="average" baseField="1" baseItem="0" numFmtId="1"/>
  </dataFields>
  <formats count="4">
    <format dxfId="43">
      <pivotArea type="all" dataOnly="0" outline="0" fieldPosition="0"/>
    </format>
    <format dxfId="42">
      <pivotArea outline="0" collapsedLevelsAreSubtotals="1" fieldPosition="0"/>
    </format>
    <format dxfId="41">
      <pivotArea field="12" type="button" dataOnly="0" labelOnly="1" outline="0"/>
    </format>
    <format dxfId="40">
      <pivotArea field="1" type="button" dataOnly="0" labelOnly="1" outline="0" axis="axisRow" fieldPosition="0"/>
    </format>
  </formats>
  <chartFormats count="2">
    <chartFormat chart="34" format="0" series="1">
      <pivotArea type="data" outline="0" fieldPosition="0">
        <references count="1">
          <reference field="4294967294" count="1" selected="0">
            <x v="0"/>
          </reference>
        </references>
      </pivotArea>
    </chartFormat>
    <chartFormat chart="4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75FD426-CD27-466E-91D2-FCDDCD1424F3}" name="PivotTable3"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3">
  <location ref="M4:O6" firstHeaderRow="0" firstDataRow="1" firstDataCol="1"/>
  <pivotFields count="13">
    <pivotField showAll="0"/>
    <pivotField showAll="0" sortType="descending">
      <items count="5">
        <item x="1"/>
        <item x="2"/>
        <item x="3"/>
        <item x="0"/>
        <item t="default"/>
      </items>
      <autoSortScope>
        <pivotArea dataOnly="0" outline="0" fieldPosition="0">
          <references count="1">
            <reference field="4294967294" count="1" selected="0">
              <x v="0"/>
            </reference>
          </references>
        </pivotArea>
      </autoSortScope>
    </pivotField>
    <pivotField showAll="0">
      <items count="8">
        <item x="4"/>
        <item x="0"/>
        <item x="6"/>
        <item x="2"/>
        <item x="5"/>
        <item x="3"/>
        <item x="1"/>
        <item t="default"/>
      </items>
    </pivotField>
    <pivotField showAll="0"/>
    <pivotField numFmtId="1" showAll="0"/>
    <pivotField dataField="1" numFmtId="1" showAll="0"/>
    <pivotField axis="axisRow" showAll="0" sortType="descending">
      <items count="3">
        <item x="0"/>
        <item x="1"/>
        <item t="default"/>
      </items>
      <autoSortScope>
        <pivotArea dataOnly="0" outline="0" fieldPosition="0">
          <references count="1">
            <reference field="4294967294" count="1" selected="0">
              <x v="0"/>
            </reference>
          </references>
        </pivotArea>
      </autoSortScope>
    </pivotField>
    <pivotField showAll="0">
      <items count="3">
        <item x="0"/>
        <item x="1"/>
        <item t="default"/>
      </items>
    </pivotField>
    <pivotField numFmtId="2" showAll="0"/>
    <pivotField dataField="1" numFmtId="2" showAll="0">
      <items count="97">
        <item x="84"/>
        <item x="19"/>
        <item x="53"/>
        <item x="10"/>
        <item x="86"/>
        <item x="70"/>
        <item x="81"/>
        <item x="40"/>
        <item x="95"/>
        <item x="73"/>
        <item x="8"/>
        <item x="16"/>
        <item x="54"/>
        <item x="33"/>
        <item x="75"/>
        <item x="34"/>
        <item x="4"/>
        <item x="11"/>
        <item x="71"/>
        <item x="67"/>
        <item x="44"/>
        <item x="94"/>
        <item x="23"/>
        <item x="61"/>
        <item x="18"/>
        <item x="12"/>
        <item x="88"/>
        <item x="65"/>
        <item x="90"/>
        <item x="63"/>
        <item x="13"/>
        <item x="35"/>
        <item x="32"/>
        <item x="51"/>
        <item x="20"/>
        <item x="47"/>
        <item x="60"/>
        <item x="42"/>
        <item x="79"/>
        <item x="80"/>
        <item x="45"/>
        <item x="87"/>
        <item x="27"/>
        <item x="76"/>
        <item x="28"/>
        <item x="49"/>
        <item x="41"/>
        <item x="9"/>
        <item x="3"/>
        <item x="26"/>
        <item x="29"/>
        <item x="48"/>
        <item x="57"/>
        <item x="15"/>
        <item x="74"/>
        <item x="39"/>
        <item x="72"/>
        <item x="78"/>
        <item x="2"/>
        <item x="89"/>
        <item x="46"/>
        <item x="31"/>
        <item x="92"/>
        <item x="21"/>
        <item x="55"/>
        <item x="24"/>
        <item x="64"/>
        <item x="83"/>
        <item x="52"/>
        <item x="69"/>
        <item x="37"/>
        <item x="14"/>
        <item x="59"/>
        <item x="7"/>
        <item x="85"/>
        <item x="6"/>
        <item x="62"/>
        <item x="77"/>
        <item x="56"/>
        <item x="5"/>
        <item x="38"/>
        <item x="50"/>
        <item x="68"/>
        <item x="58"/>
        <item x="93"/>
        <item x="82"/>
        <item x="25"/>
        <item x="30"/>
        <item x="22"/>
        <item x="43"/>
        <item x="1"/>
        <item x="0"/>
        <item x="91"/>
        <item x="66"/>
        <item x="17"/>
        <item x="36"/>
        <item t="default"/>
      </items>
    </pivotField>
    <pivotField numFmtId="1" showAll="0">
      <items count="6">
        <item x="2"/>
        <item x="4"/>
        <item x="1"/>
        <item x="3"/>
        <item x="0"/>
        <item t="default"/>
      </items>
    </pivotField>
    <pivotField showAll="0"/>
    <pivotField showAll="0">
      <items count="8">
        <item x="4"/>
        <item x="0"/>
        <item x="6"/>
        <item x="2"/>
        <item x="5"/>
        <item x="3"/>
        <item x="1"/>
        <item t="default"/>
      </items>
    </pivotField>
  </pivotFields>
  <rowFields count="1">
    <field x="6"/>
  </rowFields>
  <rowItems count="2">
    <i>
      <x v="1"/>
    </i>
    <i>
      <x/>
    </i>
  </rowItems>
  <colFields count="1">
    <field x="-2"/>
  </colFields>
  <colItems count="2">
    <i>
      <x/>
    </i>
    <i i="1">
      <x v="1"/>
    </i>
  </colItems>
  <dataFields count="2">
    <dataField name="Average of Delivery Time (mins)" fld="5" subtotal="average" baseField="1" baseItem="0" numFmtId="1"/>
    <dataField name="Average of Delivery Cost ($)" fld="9" subtotal="average" baseField="6" baseItem="1" numFmtId="2"/>
  </dataFields>
  <formats count="7">
    <format dxfId="50">
      <pivotArea type="all" dataOnly="0" outline="0" fieldPosition="0"/>
    </format>
    <format dxfId="49">
      <pivotArea outline="0" collapsedLevelsAreSubtotals="1" fieldPosition="0"/>
    </format>
    <format dxfId="48">
      <pivotArea field="12" type="button" dataOnly="0" labelOnly="1" outline="0"/>
    </format>
    <format dxfId="47">
      <pivotArea field="1" type="button" dataOnly="0" labelOnly="1" outline="0"/>
    </format>
    <format dxfId="46">
      <pivotArea outline="0" collapsedLevelsAreSubtotals="1" fieldPosition="0">
        <references count="1">
          <reference field="4294967294" count="1" selected="0">
            <x v="0"/>
          </reference>
        </references>
      </pivotArea>
    </format>
    <format dxfId="45">
      <pivotArea dataOnly="0" labelOnly="1" outline="0" fieldPosition="0">
        <references count="1">
          <reference field="4294967294" count="1">
            <x v="0"/>
          </reference>
        </references>
      </pivotArea>
    </format>
    <format dxfId="44">
      <pivotArea field="6" type="button" dataOnly="0" labelOnly="1" outline="0" axis="axisRow" fieldPosition="0"/>
    </format>
  </formats>
  <chartFormats count="4">
    <chartFormat chart="34" format="0" series="1">
      <pivotArea type="data" outline="0" fieldPosition="0">
        <references count="1">
          <reference field="4294967294" count="1" selected="0">
            <x v="0"/>
          </reference>
        </references>
      </pivotArea>
    </chartFormat>
    <chartFormat chart="34" format="1" series="1">
      <pivotArea type="data" outline="0" fieldPosition="0">
        <references count="1">
          <reference field="4294967294" count="1" selected="0">
            <x v="1"/>
          </reference>
        </references>
      </pivotArea>
    </chartFormat>
    <chartFormat chart="42" format="4" series="1">
      <pivotArea type="data" outline="0" fieldPosition="0">
        <references count="1">
          <reference field="4294967294" count="1" selected="0">
            <x v="0"/>
          </reference>
        </references>
      </pivotArea>
    </chartFormat>
    <chartFormat chart="4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A32403D-D361-4693-9969-120150102B56}" name="PivotTable2"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7">
  <location ref="L4:M8" firstHeaderRow="1" firstDataRow="1" firstDataCol="1"/>
  <pivotFields count="13">
    <pivotField showAll="0"/>
    <pivotField axis="axisRow" showAll="0" sortType="descending">
      <items count="5">
        <item x="1"/>
        <item x="2"/>
        <item x="3"/>
        <item x="0"/>
        <item t="default"/>
      </items>
      <autoSortScope>
        <pivotArea dataOnly="0" outline="0" fieldPosition="0">
          <references count="1">
            <reference field="4294967294" count="1" selected="0">
              <x v="0"/>
            </reference>
          </references>
        </pivotArea>
      </autoSortScope>
    </pivotField>
    <pivotField showAll="0">
      <items count="8">
        <item x="4"/>
        <item x="0"/>
        <item x="6"/>
        <item x="2"/>
        <item x="5"/>
        <item x="3"/>
        <item x="1"/>
        <item t="default"/>
      </items>
    </pivotField>
    <pivotField showAll="0"/>
    <pivotField numFmtId="1" showAll="0"/>
    <pivotField numFmtId="1" showAll="0"/>
    <pivotField showAll="0">
      <items count="3">
        <item x="0"/>
        <item x="1"/>
        <item t="default"/>
      </items>
    </pivotField>
    <pivotField showAll="0">
      <items count="3">
        <item x="0"/>
        <item x="1"/>
        <item t="default"/>
      </items>
    </pivotField>
    <pivotField numFmtId="2" showAll="0"/>
    <pivotField dataField="1" numFmtId="2" showAll="0">
      <items count="97">
        <item x="84"/>
        <item x="19"/>
        <item x="53"/>
        <item x="10"/>
        <item x="86"/>
        <item x="70"/>
        <item x="81"/>
        <item x="40"/>
        <item x="95"/>
        <item x="73"/>
        <item x="8"/>
        <item x="16"/>
        <item x="54"/>
        <item x="33"/>
        <item x="75"/>
        <item x="34"/>
        <item x="4"/>
        <item x="11"/>
        <item x="71"/>
        <item x="67"/>
        <item x="44"/>
        <item x="94"/>
        <item x="23"/>
        <item x="61"/>
        <item x="18"/>
        <item x="12"/>
        <item x="88"/>
        <item x="65"/>
        <item x="90"/>
        <item x="63"/>
        <item x="13"/>
        <item x="35"/>
        <item x="32"/>
        <item x="51"/>
        <item x="20"/>
        <item x="47"/>
        <item x="60"/>
        <item x="42"/>
        <item x="79"/>
        <item x="80"/>
        <item x="45"/>
        <item x="87"/>
        <item x="27"/>
        <item x="76"/>
        <item x="28"/>
        <item x="49"/>
        <item x="41"/>
        <item x="9"/>
        <item x="3"/>
        <item x="26"/>
        <item x="29"/>
        <item x="48"/>
        <item x="57"/>
        <item x="15"/>
        <item x="74"/>
        <item x="39"/>
        <item x="72"/>
        <item x="78"/>
        <item x="2"/>
        <item x="89"/>
        <item x="46"/>
        <item x="31"/>
        <item x="92"/>
        <item x="21"/>
        <item x="55"/>
        <item x="24"/>
        <item x="64"/>
        <item x="83"/>
        <item x="52"/>
        <item x="69"/>
        <item x="37"/>
        <item x="14"/>
        <item x="59"/>
        <item x="7"/>
        <item x="85"/>
        <item x="6"/>
        <item x="62"/>
        <item x="77"/>
        <item x="56"/>
        <item x="5"/>
        <item x="38"/>
        <item x="50"/>
        <item x="68"/>
        <item x="58"/>
        <item x="93"/>
        <item x="82"/>
        <item x="25"/>
        <item x="30"/>
        <item x="22"/>
        <item x="43"/>
        <item x="1"/>
        <item x="0"/>
        <item x="91"/>
        <item x="66"/>
        <item x="17"/>
        <item x="36"/>
        <item t="default"/>
      </items>
    </pivotField>
    <pivotField numFmtId="1" showAll="0">
      <items count="6">
        <item x="2"/>
        <item x="4"/>
        <item x="1"/>
        <item x="3"/>
        <item x="0"/>
        <item t="default"/>
      </items>
    </pivotField>
    <pivotField showAll="0"/>
    <pivotField showAll="0" sortType="descending">
      <items count="8">
        <item x="4"/>
        <item x="0"/>
        <item x="6"/>
        <item x="2"/>
        <item x="5"/>
        <item x="3"/>
        <item x="1"/>
        <item t="default"/>
      </items>
      <autoSortScope>
        <pivotArea dataOnly="0" outline="0" fieldPosition="0">
          <references count="1">
            <reference field="4294967294" count="1" selected="0">
              <x v="0"/>
            </reference>
          </references>
        </pivotArea>
      </autoSortScope>
    </pivotField>
  </pivotFields>
  <rowFields count="1">
    <field x="1"/>
  </rowFields>
  <rowItems count="4">
    <i>
      <x v="2"/>
    </i>
    <i>
      <x v="1"/>
    </i>
    <i>
      <x v="3"/>
    </i>
    <i>
      <x/>
    </i>
  </rowItems>
  <colItems count="1">
    <i/>
  </colItems>
  <dataFields count="1">
    <dataField name="Average of Delivery Cost ($)" fld="9" subtotal="average" baseField="12" baseItem="0" numFmtId="2"/>
  </dataFields>
  <formats count="5">
    <format dxfId="35">
      <pivotArea type="all" dataOnly="0" outline="0" fieldPosition="0"/>
    </format>
    <format dxfId="34">
      <pivotArea outline="0" collapsedLevelsAreSubtotals="1" fieldPosition="0"/>
    </format>
    <format dxfId="33">
      <pivotArea field="12" type="button" dataOnly="0" labelOnly="1" outline="0"/>
    </format>
    <format dxfId="32">
      <pivotArea dataOnly="0" labelOnly="1" outline="0" fieldPosition="0">
        <references count="1">
          <reference field="4294967294" count="1">
            <x v="0"/>
          </reference>
        </references>
      </pivotArea>
    </format>
    <format dxfId="31">
      <pivotArea field="1" type="button" dataOnly="0" labelOnly="1" outline="0" axis="axisRow" fieldPosition="0"/>
    </format>
  </formats>
  <chartFormats count="4">
    <chartFormat chart="0" format="1" series="1">
      <pivotArea type="data" outline="0" fieldPosition="0">
        <references count="1">
          <reference field="4294967294" count="1" selected="0">
            <x v="0"/>
          </reference>
        </references>
      </pivotArea>
    </chartFormat>
    <chartFormat chart="28" format="19" series="1">
      <pivotArea type="data" outline="0" fieldPosition="0">
        <references count="1">
          <reference field="4294967294" count="1" selected="0">
            <x v="0"/>
          </reference>
        </references>
      </pivotArea>
    </chartFormat>
    <chartFormat chart="29" format="0" series="1">
      <pivotArea type="data" outline="0" fieldPosition="0">
        <references count="1">
          <reference field="4294967294" count="1" selected="0">
            <x v="0"/>
          </reference>
        </references>
      </pivotArea>
    </chartFormat>
    <chartFormat chart="3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154CA37-0B66-48E6-A39E-4EBC1A1A8E37}" name="PivotTable1"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7">
  <location ref="B4:C8" firstHeaderRow="1" firstDataRow="1" firstDataCol="1"/>
  <pivotFields count="13">
    <pivotField showAll="0"/>
    <pivotField axis="axisRow" showAll="0" sortType="descending">
      <items count="5">
        <item x="1"/>
        <item x="2"/>
        <item x="3"/>
        <item x="0"/>
        <item t="default"/>
      </items>
      <autoSortScope>
        <pivotArea dataOnly="0" outline="0" fieldPosition="0">
          <references count="1">
            <reference field="4294967294" count="1" selected="0">
              <x v="0"/>
            </reference>
          </references>
        </pivotArea>
      </autoSortScope>
    </pivotField>
    <pivotField showAll="0">
      <items count="8">
        <item x="4"/>
        <item x="0"/>
        <item x="6"/>
        <item x="2"/>
        <item x="5"/>
        <item x="3"/>
        <item x="1"/>
        <item t="default"/>
      </items>
    </pivotField>
    <pivotField showAll="0"/>
    <pivotField numFmtId="1" showAll="0"/>
    <pivotField numFmtId="1" showAll="0"/>
    <pivotField showAll="0">
      <items count="3">
        <item x="0"/>
        <item x="1"/>
        <item t="default"/>
      </items>
    </pivotField>
    <pivotField showAll="0">
      <items count="3">
        <item x="0"/>
        <item x="1"/>
        <item t="default"/>
      </items>
    </pivotField>
    <pivotField dataField="1" numFmtId="2" showAll="0"/>
    <pivotField numFmtId="2" showAll="0">
      <items count="97">
        <item x="84"/>
        <item x="19"/>
        <item x="53"/>
        <item x="10"/>
        <item x="86"/>
        <item x="70"/>
        <item x="81"/>
        <item x="40"/>
        <item x="95"/>
        <item x="73"/>
        <item x="8"/>
        <item x="16"/>
        <item x="54"/>
        <item x="33"/>
        <item x="75"/>
        <item x="34"/>
        <item x="4"/>
        <item x="11"/>
        <item x="71"/>
        <item x="67"/>
        <item x="44"/>
        <item x="94"/>
        <item x="23"/>
        <item x="61"/>
        <item x="18"/>
        <item x="12"/>
        <item x="88"/>
        <item x="65"/>
        <item x="90"/>
        <item x="63"/>
        <item x="13"/>
        <item x="35"/>
        <item x="32"/>
        <item x="51"/>
        <item x="20"/>
        <item x="47"/>
        <item x="60"/>
        <item x="42"/>
        <item x="79"/>
        <item x="80"/>
        <item x="45"/>
        <item x="87"/>
        <item x="27"/>
        <item x="76"/>
        <item x="28"/>
        <item x="49"/>
        <item x="41"/>
        <item x="9"/>
        <item x="3"/>
        <item x="26"/>
        <item x="29"/>
        <item x="48"/>
        <item x="57"/>
        <item x="15"/>
        <item x="74"/>
        <item x="39"/>
        <item x="72"/>
        <item x="78"/>
        <item x="2"/>
        <item x="89"/>
        <item x="46"/>
        <item x="31"/>
        <item x="92"/>
        <item x="21"/>
        <item x="55"/>
        <item x="24"/>
        <item x="64"/>
        <item x="83"/>
        <item x="52"/>
        <item x="69"/>
        <item x="37"/>
        <item x="14"/>
        <item x="59"/>
        <item x="7"/>
        <item x="85"/>
        <item x="6"/>
        <item x="62"/>
        <item x="77"/>
        <item x="56"/>
        <item x="5"/>
        <item x="38"/>
        <item x="50"/>
        <item x="68"/>
        <item x="58"/>
        <item x="93"/>
        <item x="82"/>
        <item x="25"/>
        <item x="30"/>
        <item x="22"/>
        <item x="43"/>
        <item x="1"/>
        <item x="0"/>
        <item x="91"/>
        <item x="66"/>
        <item x="17"/>
        <item x="36"/>
        <item t="default"/>
      </items>
    </pivotField>
    <pivotField numFmtId="1" showAll="0">
      <items count="6">
        <item x="2"/>
        <item x="4"/>
        <item x="1"/>
        <item x="3"/>
        <item x="0"/>
        <item t="default"/>
      </items>
    </pivotField>
    <pivotField showAll="0"/>
    <pivotField showAll="0">
      <items count="8">
        <item x="4"/>
        <item x="0"/>
        <item x="6"/>
        <item x="2"/>
        <item x="5"/>
        <item x="3"/>
        <item x="1"/>
        <item t="default"/>
      </items>
    </pivotField>
  </pivotFields>
  <rowFields count="1">
    <field x="1"/>
  </rowFields>
  <rowItems count="4">
    <i>
      <x v="2"/>
    </i>
    <i>
      <x v="3"/>
    </i>
    <i>
      <x v="1"/>
    </i>
    <i>
      <x/>
    </i>
  </rowItems>
  <colItems count="1">
    <i/>
  </colItems>
  <dataFields count="1">
    <dataField name="Average of Fuel Used (liters)" fld="8" subtotal="average" baseField="1" baseItem="0" numFmtId="2"/>
  </dataFields>
  <formats count="4">
    <format dxfId="39">
      <pivotArea type="all" dataOnly="0" outline="0" fieldPosition="0"/>
    </format>
    <format dxfId="38">
      <pivotArea outline="0" collapsedLevelsAreSubtotals="1" fieldPosition="0"/>
    </format>
    <format dxfId="37">
      <pivotArea field="12" type="button" dataOnly="0" labelOnly="1" outline="0"/>
    </format>
    <format dxfId="36">
      <pivotArea field="1" type="button" dataOnly="0" labelOnly="1" outline="0" axis="axisRow" fieldPosition="0"/>
    </format>
  </formats>
  <chartFormats count="2">
    <chartFormat chart="29" format="0" series="1">
      <pivotArea type="data" outline="0" fieldPosition="0">
        <references count="1">
          <reference field="4294967294" count="1" selected="0">
            <x v="0"/>
          </reference>
        </references>
      </pivotArea>
    </chartFormat>
    <chartFormat chart="3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2D139E2-F02B-4D7D-AF00-B26759342D12}" name="PivotTable3"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5">
  <location ref="B4:C8" firstHeaderRow="1" firstDataRow="1" firstDataCol="1"/>
  <pivotFields count="13">
    <pivotField showAll="0"/>
    <pivotField axis="axisRow" showAll="0">
      <items count="5">
        <item x="1"/>
        <item x="2"/>
        <item x="3"/>
        <item x="0"/>
        <item t="default"/>
      </items>
    </pivotField>
    <pivotField showAll="0">
      <items count="8">
        <item x="4"/>
        <item x="0"/>
        <item x="6"/>
        <item x="2"/>
        <item x="5"/>
        <item x="3"/>
        <item x="1"/>
        <item t="default"/>
      </items>
    </pivotField>
    <pivotField showAll="0"/>
    <pivotField numFmtId="1" showAll="0"/>
    <pivotField numFmtId="1" showAll="0"/>
    <pivotField showAll="0">
      <items count="3">
        <item x="0"/>
        <item x="1"/>
        <item t="default"/>
      </items>
    </pivotField>
    <pivotField showAll="0">
      <items count="3">
        <item x="0"/>
        <item x="1"/>
        <item t="default"/>
      </items>
    </pivotField>
    <pivotField numFmtId="2" showAll="0"/>
    <pivotField numFmtId="2" showAll="0">
      <items count="97">
        <item x="84"/>
        <item x="19"/>
        <item x="53"/>
        <item x="10"/>
        <item x="86"/>
        <item x="70"/>
        <item x="81"/>
        <item x="40"/>
        <item x="95"/>
        <item x="73"/>
        <item x="8"/>
        <item x="16"/>
        <item x="54"/>
        <item x="33"/>
        <item x="75"/>
        <item x="34"/>
        <item x="4"/>
        <item x="11"/>
        <item x="71"/>
        <item x="67"/>
        <item x="44"/>
        <item x="94"/>
        <item x="23"/>
        <item x="61"/>
        <item x="18"/>
        <item x="12"/>
        <item x="88"/>
        <item x="65"/>
        <item x="90"/>
        <item x="63"/>
        <item x="13"/>
        <item x="35"/>
        <item x="32"/>
        <item x="51"/>
        <item x="20"/>
        <item x="47"/>
        <item x="60"/>
        <item x="42"/>
        <item x="79"/>
        <item x="80"/>
        <item x="45"/>
        <item x="87"/>
        <item x="27"/>
        <item x="76"/>
        <item x="28"/>
        <item x="49"/>
        <item x="41"/>
        <item x="9"/>
        <item x="3"/>
        <item x="26"/>
        <item x="29"/>
        <item x="48"/>
        <item x="57"/>
        <item x="15"/>
        <item x="74"/>
        <item x="39"/>
        <item x="72"/>
        <item x="78"/>
        <item x="2"/>
        <item x="89"/>
        <item x="46"/>
        <item x="31"/>
        <item x="92"/>
        <item x="21"/>
        <item x="55"/>
        <item x="24"/>
        <item x="64"/>
        <item x="83"/>
        <item x="52"/>
        <item x="69"/>
        <item x="37"/>
        <item x="14"/>
        <item x="59"/>
        <item x="7"/>
        <item x="85"/>
        <item x="6"/>
        <item x="62"/>
        <item x="77"/>
        <item x="56"/>
        <item x="5"/>
        <item x="38"/>
        <item x="50"/>
        <item x="68"/>
        <item x="58"/>
        <item x="93"/>
        <item x="82"/>
        <item x="25"/>
        <item x="30"/>
        <item x="22"/>
        <item x="43"/>
        <item x="1"/>
        <item x="0"/>
        <item x="91"/>
        <item x="66"/>
        <item x="17"/>
        <item x="36"/>
        <item t="default"/>
      </items>
    </pivotField>
    <pivotField dataField="1" numFmtId="1" showAll="0">
      <items count="6">
        <item x="2"/>
        <item x="4"/>
        <item x="1"/>
        <item x="3"/>
        <item x="0"/>
        <item t="default"/>
      </items>
    </pivotField>
    <pivotField showAll="0"/>
    <pivotField showAll="0">
      <items count="8">
        <item x="4"/>
        <item x="0"/>
        <item x="6"/>
        <item x="2"/>
        <item x="5"/>
        <item x="3"/>
        <item x="1"/>
        <item t="default"/>
      </items>
    </pivotField>
  </pivotFields>
  <rowFields count="1">
    <field x="1"/>
  </rowFields>
  <rowItems count="4">
    <i>
      <x/>
    </i>
    <i>
      <x v="1"/>
    </i>
    <i>
      <x v="2"/>
    </i>
    <i>
      <x v="3"/>
    </i>
  </rowItems>
  <colItems count="1">
    <i/>
  </colItems>
  <dataFields count="1">
    <dataField name="Average of Customer Rating (1-5)" fld="10" subtotal="average" baseField="1" baseItem="0" numFmtId="1"/>
  </dataFields>
  <formats count="4">
    <format dxfId="30">
      <pivotArea type="all" dataOnly="0" outline="0" fieldPosition="0"/>
    </format>
    <format dxfId="29">
      <pivotArea outline="0" collapsedLevelsAreSubtotals="1" fieldPosition="0"/>
    </format>
    <format dxfId="28">
      <pivotArea field="12" type="button" dataOnly="0" labelOnly="1" outline="0"/>
    </format>
    <format dxfId="27">
      <pivotArea field="1" type="button" dataOnly="0" labelOnly="1" outline="0" axis="axisRow" fieldPosition="0"/>
    </format>
  </formats>
  <chartFormats count="4">
    <chartFormat chart="37" format="0" series="1">
      <pivotArea type="data" outline="0" fieldPosition="0">
        <references count="1">
          <reference field="4294967294" count="1" selected="0">
            <x v="0"/>
          </reference>
        </references>
      </pivotArea>
    </chartFormat>
    <chartFormat chart="42" format="1" series="1">
      <pivotArea type="data" outline="0" fieldPosition="0">
        <references count="1">
          <reference field="4294967294" count="1" selected="0">
            <x v="0"/>
          </reference>
        </references>
      </pivotArea>
    </chartFormat>
    <chartFormat chart="43" format="2" series="1">
      <pivotArea type="data" outline="0" fieldPosition="0">
        <references count="1">
          <reference field="4294967294" count="1" selected="0">
            <x v="0"/>
          </reference>
        </references>
      </pivotArea>
    </chartFormat>
    <chartFormat chart="4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1FC9C2A-7AC4-46AC-A406-44543746A7BA}" name="PivotTable12"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5">
  <location ref="N4:P9" firstHeaderRow="1" firstDataRow="2" firstDataCol="1"/>
  <pivotFields count="13">
    <pivotField showAll="0"/>
    <pivotField axis="axisRow" showAll="0">
      <items count="5">
        <item x="1"/>
        <item x="2"/>
        <item x="3"/>
        <item x="0"/>
        <item t="default"/>
      </items>
    </pivotField>
    <pivotField showAll="0">
      <items count="8">
        <item x="4"/>
        <item x="0"/>
        <item x="6"/>
        <item x="2"/>
        <item x="5"/>
        <item x="3"/>
        <item x="1"/>
        <item t="default"/>
      </items>
    </pivotField>
    <pivotField showAll="0"/>
    <pivotField numFmtId="1" showAll="0"/>
    <pivotField numFmtId="1" showAll="0"/>
    <pivotField axis="axisCol" showAll="0" sortType="descending">
      <items count="3">
        <item x="0"/>
        <item x="1"/>
        <item t="default"/>
      </items>
      <autoSortScope>
        <pivotArea dataOnly="0" outline="0" fieldPosition="0">
          <references count="1">
            <reference field="4294967294" count="1" selected="0">
              <x v="0"/>
            </reference>
          </references>
        </pivotArea>
      </autoSortScope>
    </pivotField>
    <pivotField showAll="0">
      <items count="3">
        <item x="0"/>
        <item x="1"/>
        <item t="default"/>
      </items>
    </pivotField>
    <pivotField dataField="1" numFmtId="2" showAll="0"/>
    <pivotField numFmtId="2" showAll="0">
      <items count="97">
        <item x="84"/>
        <item x="19"/>
        <item x="53"/>
        <item x="10"/>
        <item x="86"/>
        <item x="70"/>
        <item x="81"/>
        <item x="40"/>
        <item x="95"/>
        <item x="73"/>
        <item x="8"/>
        <item x="16"/>
        <item x="54"/>
        <item x="33"/>
        <item x="75"/>
        <item x="34"/>
        <item x="4"/>
        <item x="11"/>
        <item x="71"/>
        <item x="67"/>
        <item x="44"/>
        <item x="94"/>
        <item x="23"/>
        <item x="61"/>
        <item x="18"/>
        <item x="12"/>
        <item x="88"/>
        <item x="65"/>
        <item x="90"/>
        <item x="63"/>
        <item x="13"/>
        <item x="35"/>
        <item x="32"/>
        <item x="51"/>
        <item x="20"/>
        <item x="47"/>
        <item x="60"/>
        <item x="42"/>
        <item x="79"/>
        <item x="80"/>
        <item x="45"/>
        <item x="87"/>
        <item x="27"/>
        <item x="76"/>
        <item x="28"/>
        <item x="49"/>
        <item x="41"/>
        <item x="9"/>
        <item x="3"/>
        <item x="26"/>
        <item x="29"/>
        <item x="48"/>
        <item x="57"/>
        <item x="15"/>
        <item x="74"/>
        <item x="39"/>
        <item x="72"/>
        <item x="78"/>
        <item x="2"/>
        <item x="89"/>
        <item x="46"/>
        <item x="31"/>
        <item x="92"/>
        <item x="21"/>
        <item x="55"/>
        <item x="24"/>
        <item x="64"/>
        <item x="83"/>
        <item x="52"/>
        <item x="69"/>
        <item x="37"/>
        <item x="14"/>
        <item x="59"/>
        <item x="7"/>
        <item x="85"/>
        <item x="6"/>
        <item x="62"/>
        <item x="77"/>
        <item x="56"/>
        <item x="5"/>
        <item x="38"/>
        <item x="50"/>
        <item x="68"/>
        <item x="58"/>
        <item x="93"/>
        <item x="82"/>
        <item x="25"/>
        <item x="30"/>
        <item x="22"/>
        <item x="43"/>
        <item x="1"/>
        <item x="0"/>
        <item x="91"/>
        <item x="66"/>
        <item x="17"/>
        <item x="36"/>
        <item t="default"/>
      </items>
    </pivotField>
    <pivotField numFmtId="1" showAll="0">
      <items count="6">
        <item x="2"/>
        <item x="4"/>
        <item x="1"/>
        <item x="3"/>
        <item x="0"/>
        <item t="default"/>
      </items>
    </pivotField>
    <pivotField showAll="0"/>
    <pivotField showAll="0">
      <items count="8">
        <item x="4"/>
        <item x="0"/>
        <item x="6"/>
        <item x="2"/>
        <item x="5"/>
        <item x="3"/>
        <item x="1"/>
        <item t="default"/>
      </items>
    </pivotField>
  </pivotFields>
  <rowFields count="1">
    <field x="1"/>
  </rowFields>
  <rowItems count="4">
    <i>
      <x/>
    </i>
    <i>
      <x v="1"/>
    </i>
    <i>
      <x v="2"/>
    </i>
    <i>
      <x v="3"/>
    </i>
  </rowItems>
  <colFields count="1">
    <field x="6"/>
  </colFields>
  <colItems count="2">
    <i>
      <x/>
    </i>
    <i>
      <x v="1"/>
    </i>
  </colItems>
  <dataFields count="1">
    <dataField name="Average of Fuel Used (liters)" fld="8" subtotal="average" baseField="6" baseItem="0" numFmtId="2"/>
  </dataFields>
  <formats count="10">
    <format dxfId="21">
      <pivotArea type="all" dataOnly="0" outline="0" fieldPosition="0"/>
    </format>
    <format dxfId="20">
      <pivotArea outline="0" collapsedLevelsAreSubtotals="1" fieldPosition="0"/>
    </format>
    <format dxfId="19">
      <pivotArea field="6" type="button" dataOnly="0" labelOnly="1" outline="0" axis="axisCol" fieldPosition="0"/>
    </format>
    <format dxfId="18">
      <pivotArea dataOnly="0" labelOnly="1" fieldPosition="0">
        <references count="1">
          <reference field="6" count="0"/>
        </references>
      </pivotArea>
    </format>
    <format dxfId="17">
      <pivotArea dataOnly="0" labelOnly="1" outline="0" axis="axisValues" fieldPosition="0"/>
    </format>
    <format dxfId="16">
      <pivotArea outline="0" collapsedLevelsAreSubtotals="1" fieldPosition="0">
        <references count="1">
          <reference field="6" count="1" selected="0">
            <x v="1"/>
          </reference>
        </references>
      </pivotArea>
    </format>
    <format dxfId="15">
      <pivotArea dataOnly="0" labelOnly="1" fieldPosition="0">
        <references count="1">
          <reference field="6" count="1">
            <x v="1"/>
          </reference>
        </references>
      </pivotArea>
    </format>
    <format dxfId="14">
      <pivotArea dataOnly="0" labelOnly="1" fieldPosition="0">
        <references count="1">
          <reference field="6" count="0"/>
        </references>
      </pivotArea>
    </format>
    <format dxfId="13">
      <pivotArea type="origin" dataOnly="0" labelOnly="1" outline="0" fieldPosition="0"/>
    </format>
    <format dxfId="12">
      <pivotArea field="1" type="button" dataOnly="0" labelOnly="1" outline="0" axis="axisRow" fieldPosition="0"/>
    </format>
  </formats>
  <chartFormats count="2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6" count="1" selected="0">
            <x v="0"/>
          </reference>
        </references>
      </pivotArea>
    </chartFormat>
    <chartFormat chart="0" format="2">
      <pivotArea type="data" outline="0" fieldPosition="0">
        <references count="2">
          <reference field="4294967294" count="1" selected="0">
            <x v="0"/>
          </reference>
          <reference field="6" count="1" selected="0">
            <x v="1"/>
          </reference>
        </references>
      </pivotArea>
    </chartFormat>
    <chartFormat chart="0" format="3" series="1">
      <pivotArea type="data" outline="0" fieldPosition="0">
        <references count="2">
          <reference field="4294967294" count="1" selected="0">
            <x v="0"/>
          </reference>
          <reference field="6" count="1" selected="0">
            <x v="1"/>
          </reference>
        </references>
      </pivotArea>
    </chartFormat>
    <chartFormat chart="0" format="4" series="1">
      <pivotArea type="data" outline="0" fieldPosition="0">
        <references count="3">
          <reference field="4294967294" count="1" selected="0">
            <x v="0"/>
          </reference>
          <reference field="1" count="1" selected="0">
            <x v="2"/>
          </reference>
          <reference field="6" count="1" selected="0">
            <x v="0"/>
          </reference>
        </references>
      </pivotArea>
    </chartFormat>
    <chartFormat chart="0" format="5" series="1">
      <pivotArea type="data" outline="0" fieldPosition="0">
        <references count="3">
          <reference field="4294967294" count="1" selected="0">
            <x v="0"/>
          </reference>
          <reference field="1" count="1" selected="0">
            <x v="3"/>
          </reference>
          <reference field="6" count="1" selected="0">
            <x v="0"/>
          </reference>
        </references>
      </pivotArea>
    </chartFormat>
    <chartFormat chart="0" format="6" series="1">
      <pivotArea type="data" outline="0" fieldPosition="0">
        <references count="3">
          <reference field="4294967294" count="1" selected="0">
            <x v="0"/>
          </reference>
          <reference field="1" count="1" selected="0">
            <x v="0"/>
          </reference>
          <reference field="6" count="1" selected="0">
            <x v="1"/>
          </reference>
        </references>
      </pivotArea>
    </chartFormat>
    <chartFormat chart="0" format="7" series="1">
      <pivotArea type="data" outline="0" fieldPosition="0">
        <references count="3">
          <reference field="4294967294" count="1" selected="0">
            <x v="0"/>
          </reference>
          <reference field="1" count="1" selected="0">
            <x v="1"/>
          </reference>
          <reference field="6" count="1" selected="0">
            <x v="1"/>
          </reference>
        </references>
      </pivotArea>
    </chartFormat>
    <chartFormat chart="0" format="8" series="1">
      <pivotArea type="data" outline="0" fieldPosition="0">
        <references count="3">
          <reference field="4294967294" count="1" selected="0">
            <x v="0"/>
          </reference>
          <reference field="1" count="1" selected="0">
            <x v="2"/>
          </reference>
          <reference field="6" count="1" selected="0">
            <x v="1"/>
          </reference>
        </references>
      </pivotArea>
    </chartFormat>
    <chartFormat chart="0" format="9" series="1">
      <pivotArea type="data" outline="0" fieldPosition="0">
        <references count="3">
          <reference field="4294967294" count="1" selected="0">
            <x v="0"/>
          </reference>
          <reference field="1" count="1" selected="0">
            <x v="3"/>
          </reference>
          <reference field="6" count="1" selected="0">
            <x v="1"/>
          </reference>
        </references>
      </pivotArea>
    </chartFormat>
    <chartFormat chart="0" format="10" series="1">
      <pivotArea type="data" outline="0" fieldPosition="0">
        <references count="2">
          <reference field="4294967294" count="1" selected="0">
            <x v="0"/>
          </reference>
          <reference field="6" count="1" selected="0">
            <x v="0"/>
          </reference>
        </references>
      </pivotArea>
    </chartFormat>
    <chartFormat chart="44" format="13" series="1">
      <pivotArea type="data" outline="0" fieldPosition="0">
        <references count="2">
          <reference field="4294967294" count="1" selected="0">
            <x v="0"/>
          </reference>
          <reference field="6" count="1" selected="0">
            <x v="0"/>
          </reference>
        </references>
      </pivotArea>
    </chartFormat>
    <chartFormat chart="44" format="14" series="1">
      <pivotArea type="data" outline="0" fieldPosition="0">
        <references count="2">
          <reference field="4294967294" count="1" selected="0">
            <x v="0"/>
          </reference>
          <reference field="6" count="1" selected="0">
            <x v="1"/>
          </reference>
        </references>
      </pivotArea>
    </chartFormat>
    <chartFormat chart="0" format="19">
      <pivotArea type="data" outline="0" fieldPosition="0">
        <references count="3">
          <reference field="4294967294" count="1" selected="0">
            <x v="0"/>
          </reference>
          <reference field="1" count="1" selected="0">
            <x v="0"/>
          </reference>
          <reference field="6" count="1" selected="0">
            <x v="0"/>
          </reference>
        </references>
      </pivotArea>
    </chartFormat>
    <chartFormat chart="0" format="20">
      <pivotArea type="data" outline="0" fieldPosition="0">
        <references count="3">
          <reference field="4294967294" count="1" selected="0">
            <x v="0"/>
          </reference>
          <reference field="1" count="1" selected="0">
            <x v="1"/>
          </reference>
          <reference field="6" count="1" selected="0">
            <x v="0"/>
          </reference>
        </references>
      </pivotArea>
    </chartFormat>
    <chartFormat chart="0" format="21">
      <pivotArea type="data" outline="0" fieldPosition="0">
        <references count="3">
          <reference field="4294967294" count="1" selected="0">
            <x v="0"/>
          </reference>
          <reference field="1" count="1" selected="0">
            <x v="2"/>
          </reference>
          <reference field="6" count="1" selected="0">
            <x v="0"/>
          </reference>
        </references>
      </pivotArea>
    </chartFormat>
    <chartFormat chart="0" format="22">
      <pivotArea type="data" outline="0" fieldPosition="0">
        <references count="3">
          <reference field="4294967294" count="1" selected="0">
            <x v="0"/>
          </reference>
          <reference field="1" count="1" selected="0">
            <x v="3"/>
          </reference>
          <reference field="6" count="1" selected="0">
            <x v="0"/>
          </reference>
        </references>
      </pivotArea>
    </chartFormat>
    <chartFormat chart="0" format="23">
      <pivotArea type="data" outline="0" fieldPosition="0">
        <references count="3">
          <reference field="4294967294" count="1" selected="0">
            <x v="0"/>
          </reference>
          <reference field="1" count="1" selected="0">
            <x v="0"/>
          </reference>
          <reference field="6" count="1" selected="0">
            <x v="1"/>
          </reference>
        </references>
      </pivotArea>
    </chartFormat>
    <chartFormat chart="0" format="24">
      <pivotArea type="data" outline="0" fieldPosition="0">
        <references count="3">
          <reference field="4294967294" count="1" selected="0">
            <x v="0"/>
          </reference>
          <reference field="1" count="1" selected="0">
            <x v="1"/>
          </reference>
          <reference field="6" count="1" selected="0">
            <x v="1"/>
          </reference>
        </references>
      </pivotArea>
    </chartFormat>
    <chartFormat chart="0" format="25">
      <pivotArea type="data" outline="0" fieldPosition="0">
        <references count="3">
          <reference field="4294967294" count="1" selected="0">
            <x v="0"/>
          </reference>
          <reference field="1" count="1" selected="0">
            <x v="2"/>
          </reference>
          <reference field="6" count="1" selected="0">
            <x v="1"/>
          </reference>
        </references>
      </pivotArea>
    </chartFormat>
    <chartFormat chart="0" format="26">
      <pivotArea type="data" outline="0" fieldPosition="0">
        <references count="3">
          <reference field="4294967294" count="1" selected="0">
            <x v="0"/>
          </reference>
          <reference field="1" count="1" selected="0">
            <x v="3"/>
          </reference>
          <reference field="6" count="1" selected="0">
            <x v="1"/>
          </reference>
        </references>
      </pivotArea>
    </chartFormat>
    <chartFormat chart="44" format="1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62E7544-40F8-432D-93F0-978B47AE5EA5}" name="PivotTable11"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9">
  <location ref="B4:D11" firstHeaderRow="0" firstDataRow="1" firstDataCol="1"/>
  <pivotFields count="13">
    <pivotField showAll="0"/>
    <pivotField showAll="0">
      <items count="5">
        <item x="1"/>
        <item x="2"/>
        <item x="3"/>
        <item x="0"/>
        <item t="default"/>
      </items>
    </pivotField>
    <pivotField showAll="0">
      <items count="8">
        <item x="4"/>
        <item x="0"/>
        <item x="6"/>
        <item x="2"/>
        <item x="5"/>
        <item x="3"/>
        <item x="1"/>
        <item t="default"/>
      </items>
    </pivotField>
    <pivotField showAll="0"/>
    <pivotField numFmtId="1" showAll="0"/>
    <pivotField numFmtId="1" showAll="0"/>
    <pivotField showAll="0">
      <items count="3">
        <item x="0"/>
        <item x="1"/>
        <item t="default"/>
      </items>
    </pivotField>
    <pivotField dataField="1" showAll="0">
      <items count="3">
        <item x="0"/>
        <item x="1"/>
        <item t="default"/>
      </items>
    </pivotField>
    <pivotField numFmtId="2" showAll="0"/>
    <pivotField dataField="1" numFmtId="2" showAll="0">
      <items count="97">
        <item x="84"/>
        <item x="19"/>
        <item x="53"/>
        <item x="10"/>
        <item x="86"/>
        <item x="70"/>
        <item x="81"/>
        <item x="40"/>
        <item x="95"/>
        <item x="73"/>
        <item x="8"/>
        <item x="16"/>
        <item x="54"/>
        <item x="33"/>
        <item x="75"/>
        <item x="34"/>
        <item x="4"/>
        <item x="11"/>
        <item x="71"/>
        <item x="67"/>
        <item x="44"/>
        <item x="94"/>
        <item x="23"/>
        <item x="61"/>
        <item x="18"/>
        <item x="12"/>
        <item x="88"/>
        <item x="65"/>
        <item x="90"/>
        <item x="63"/>
        <item x="13"/>
        <item x="35"/>
        <item x="32"/>
        <item x="51"/>
        <item x="20"/>
        <item x="47"/>
        <item x="60"/>
        <item x="42"/>
        <item x="79"/>
        <item x="80"/>
        <item x="45"/>
        <item x="87"/>
        <item x="27"/>
        <item x="76"/>
        <item x="28"/>
        <item x="49"/>
        <item x="41"/>
        <item x="9"/>
        <item x="3"/>
        <item x="26"/>
        <item x="29"/>
        <item x="48"/>
        <item x="57"/>
        <item x="15"/>
        <item x="74"/>
        <item x="39"/>
        <item x="72"/>
        <item x="78"/>
        <item x="2"/>
        <item x="89"/>
        <item x="46"/>
        <item x="31"/>
        <item x="92"/>
        <item x="21"/>
        <item x="55"/>
        <item x="24"/>
        <item x="64"/>
        <item x="83"/>
        <item x="52"/>
        <item x="69"/>
        <item x="37"/>
        <item x="14"/>
        <item x="59"/>
        <item x="7"/>
        <item x="85"/>
        <item x="6"/>
        <item x="62"/>
        <item x="77"/>
        <item x="56"/>
        <item x="5"/>
        <item x="38"/>
        <item x="50"/>
        <item x="68"/>
        <item x="58"/>
        <item x="93"/>
        <item x="82"/>
        <item x="25"/>
        <item x="30"/>
        <item x="22"/>
        <item x="43"/>
        <item x="1"/>
        <item x="0"/>
        <item x="91"/>
        <item x="66"/>
        <item x="17"/>
        <item x="36"/>
        <item t="default"/>
      </items>
    </pivotField>
    <pivotField numFmtId="1" showAll="0">
      <items count="6">
        <item x="2"/>
        <item x="4"/>
        <item x="1"/>
        <item x="3"/>
        <item x="0"/>
        <item t="default"/>
      </items>
    </pivotField>
    <pivotField showAll="0"/>
    <pivotField axis="axisRow" showAll="0" sortType="descending">
      <items count="8">
        <item x="4"/>
        <item x="0"/>
        <item x="6"/>
        <item x="2"/>
        <item x="5"/>
        <item x="3"/>
        <item x="1"/>
        <item t="default"/>
      </items>
      <autoSortScope>
        <pivotArea dataOnly="0" outline="0" fieldPosition="0">
          <references count="1">
            <reference field="4294967294" count="1" selected="0">
              <x v="1"/>
            </reference>
          </references>
        </pivotArea>
      </autoSortScope>
    </pivotField>
  </pivotFields>
  <rowFields count="1">
    <field x="12"/>
  </rowFields>
  <rowItems count="7">
    <i>
      <x v="6"/>
    </i>
    <i>
      <x v="1"/>
    </i>
    <i>
      <x v="4"/>
    </i>
    <i>
      <x v="3"/>
    </i>
    <i>
      <x v="2"/>
    </i>
    <i>
      <x v="5"/>
    </i>
    <i>
      <x/>
    </i>
  </rowItems>
  <colFields count="1">
    <field x="-2"/>
  </colFields>
  <colItems count="2">
    <i>
      <x/>
    </i>
    <i i="1">
      <x v="1"/>
    </i>
  </colItems>
  <dataFields count="2">
    <dataField name="Count of Delivery Status (On-Time/Delayed)" fld="7" subtotal="count" baseField="0" baseItem="0"/>
    <dataField name="Average of Delivery Cost ($)" fld="9" subtotal="average" baseField="12" baseItem="0" numFmtId="2"/>
  </dataFields>
  <formats count="5">
    <format dxfId="26">
      <pivotArea type="all" dataOnly="0" outline="0" fieldPosition="0"/>
    </format>
    <format dxfId="25">
      <pivotArea outline="0" collapsedLevelsAreSubtotals="1" fieldPosition="0"/>
    </format>
    <format dxfId="24">
      <pivotArea field="12" type="button" dataOnly="0" labelOnly="1" outline="0" axis="axisRow" fieldPosition="0"/>
    </format>
    <format dxfId="23">
      <pivotArea dataOnly="0" labelOnly="1" fieldPosition="0">
        <references count="1">
          <reference field="12" count="0"/>
        </references>
      </pivotArea>
    </format>
    <format dxfId="22">
      <pivotArea dataOnly="0" labelOnly="1" outline="0" fieldPosition="0">
        <references count="1">
          <reference field="4294967294" count="2">
            <x v="0"/>
            <x v="1"/>
          </reference>
        </references>
      </pivotArea>
    </format>
  </formats>
  <chartFormats count="1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pivotArea type="data" outline="0" fieldPosition="0">
        <references count="2">
          <reference field="4294967294" count="1" selected="0">
            <x v="1"/>
          </reference>
          <reference field="12" count="1" selected="0">
            <x v="5"/>
          </reference>
        </references>
      </pivotArea>
    </chartFormat>
    <chartFormat chart="0" format="3">
      <pivotArea type="data" outline="0" fieldPosition="0">
        <references count="2">
          <reference field="4294967294" count="1" selected="0">
            <x v="1"/>
          </reference>
          <reference field="12" count="1" selected="0">
            <x v="2"/>
          </reference>
        </references>
      </pivotArea>
    </chartFormat>
    <chartFormat chart="0" format="4">
      <pivotArea type="data" outline="0" fieldPosition="0">
        <references count="2">
          <reference field="4294967294" count="1" selected="0">
            <x v="1"/>
          </reference>
          <reference field="12" count="1" selected="0">
            <x v="3"/>
          </reference>
        </references>
      </pivotArea>
    </chartFormat>
    <chartFormat chart="0" format="5">
      <pivotArea type="data" outline="0" fieldPosition="0">
        <references count="2">
          <reference field="4294967294" count="1" selected="0">
            <x v="1"/>
          </reference>
          <reference field="12" count="1" selected="0">
            <x v="4"/>
          </reference>
        </references>
      </pivotArea>
    </chartFormat>
    <chartFormat chart="0" format="6">
      <pivotArea type="data" outline="0" fieldPosition="0">
        <references count="2">
          <reference field="4294967294" count="1" selected="0">
            <x v="1"/>
          </reference>
          <reference field="12" count="1" selected="0">
            <x v="1"/>
          </reference>
        </references>
      </pivotArea>
    </chartFormat>
    <chartFormat chart="0" format="7">
      <pivotArea type="data" outline="0" fieldPosition="0">
        <references count="2">
          <reference field="4294967294" count="1" selected="0">
            <x v="1"/>
          </reference>
          <reference field="12" count="1" selected="0">
            <x v="6"/>
          </reference>
        </references>
      </pivotArea>
    </chartFormat>
    <chartFormat chart="0" format="8">
      <pivotArea type="data" outline="0" fieldPosition="0">
        <references count="2">
          <reference field="4294967294" count="1" selected="0">
            <x v="1"/>
          </reference>
          <reference field="12" count="1" selected="0">
            <x v="0"/>
          </reference>
        </references>
      </pivotArea>
    </chartFormat>
    <chartFormat chart="28" format="18" series="1">
      <pivotArea type="data" outline="0" fieldPosition="0">
        <references count="1">
          <reference field="4294967294" count="1" selected="0">
            <x v="0"/>
          </reference>
        </references>
      </pivotArea>
    </chartFormat>
    <chartFormat chart="28" format="19" series="1">
      <pivotArea type="data" outline="0" fieldPosition="0">
        <references count="1">
          <reference field="4294967294" count="1" selected="0">
            <x v="1"/>
          </reference>
        </references>
      </pivotArea>
    </chartFormat>
    <chartFormat chart="28" format="20">
      <pivotArea type="data" outline="0" fieldPosition="0">
        <references count="2">
          <reference field="4294967294" count="1" selected="0">
            <x v="1"/>
          </reference>
          <reference field="12" count="1" selected="0">
            <x v="6"/>
          </reference>
        </references>
      </pivotArea>
    </chartFormat>
    <chartFormat chart="28" format="21">
      <pivotArea type="data" outline="0" fieldPosition="0">
        <references count="2">
          <reference field="4294967294" count="1" selected="0">
            <x v="1"/>
          </reference>
          <reference field="12" count="1" selected="0">
            <x v="1"/>
          </reference>
        </references>
      </pivotArea>
    </chartFormat>
    <chartFormat chart="28" format="22">
      <pivotArea type="data" outline="0" fieldPosition="0">
        <references count="2">
          <reference field="4294967294" count="1" selected="0">
            <x v="1"/>
          </reference>
          <reference field="12" count="1" selected="0">
            <x v="4"/>
          </reference>
        </references>
      </pivotArea>
    </chartFormat>
    <chartFormat chart="28" format="23">
      <pivotArea type="data" outline="0" fieldPosition="0">
        <references count="2">
          <reference field="4294967294" count="1" selected="0">
            <x v="1"/>
          </reference>
          <reference field="12" count="1" selected="0">
            <x v="3"/>
          </reference>
        </references>
      </pivotArea>
    </chartFormat>
    <chartFormat chart="28" format="24">
      <pivotArea type="data" outline="0" fieldPosition="0">
        <references count="2">
          <reference field="4294967294" count="1" selected="0">
            <x v="1"/>
          </reference>
          <reference field="12" count="1" selected="0">
            <x v="2"/>
          </reference>
        </references>
      </pivotArea>
    </chartFormat>
    <chartFormat chart="28" format="25">
      <pivotArea type="data" outline="0" fieldPosition="0">
        <references count="2">
          <reference field="4294967294" count="1" selected="0">
            <x v="1"/>
          </reference>
          <reference field="12" count="1" selected="0">
            <x v="5"/>
          </reference>
        </references>
      </pivotArea>
    </chartFormat>
    <chartFormat chart="28" format="26">
      <pivotArea type="data" outline="0" fieldPosition="0">
        <references count="2">
          <reference field="4294967294" count="1" selected="0">
            <x v="1"/>
          </reference>
          <reference field="1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10BFC40-B9F2-4DC9-934E-7ACD1ADC6AD5}" name="PivotTable3"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location ref="H4:N8" firstHeaderRow="1" firstDataRow="3" firstDataCol="1"/>
  <pivotFields count="13">
    <pivotField showAll="0"/>
    <pivotField axis="axisRow" showAll="0">
      <items count="5">
        <item x="1"/>
        <item x="2"/>
        <item h="1" x="3"/>
        <item h="1" x="0"/>
        <item t="default"/>
      </items>
    </pivotField>
    <pivotField showAll="0"/>
    <pivotField showAll="0"/>
    <pivotField dataField="1" numFmtId="1" showAll="0"/>
    <pivotField numFmtId="1" showAll="0"/>
    <pivotField axis="axisCol" multipleItemSelectionAllowed="1" showAll="0">
      <items count="3">
        <item x="0"/>
        <item x="1"/>
        <item t="default"/>
      </items>
    </pivotField>
    <pivotField showAll="0">
      <items count="3">
        <item x="0"/>
        <item h="1" x="1"/>
        <item t="default"/>
      </items>
    </pivotField>
    <pivotField dataField="1" numFmtId="2" showAll="0"/>
    <pivotField dataField="1" numFmtId="2" showAll="0"/>
    <pivotField numFmtId="1" showAll="0"/>
    <pivotField showAll="0"/>
    <pivotField showAll="0"/>
  </pivotFields>
  <rowFields count="1">
    <field x="1"/>
  </rowFields>
  <rowItems count="2">
    <i>
      <x/>
    </i>
    <i>
      <x v="1"/>
    </i>
  </rowItems>
  <colFields count="2">
    <field x="6"/>
    <field x="-2"/>
  </colFields>
  <colItems count="6">
    <i>
      <x/>
      <x/>
    </i>
    <i r="1" i="1">
      <x v="1"/>
    </i>
    <i r="1" i="2">
      <x v="2"/>
    </i>
    <i>
      <x v="1"/>
      <x/>
    </i>
    <i r="1" i="1">
      <x v="1"/>
    </i>
    <i r="1" i="2">
      <x v="2"/>
    </i>
  </colItems>
  <dataFields count="3">
    <dataField name="Average of Fuel Used (liters)" fld="8" subtotal="average" baseField="1" baseItem="0" numFmtId="2"/>
    <dataField name="Average of Delivery Cost ($)" fld="9" subtotal="average" baseField="1" baseItem="0" numFmtId="2"/>
    <dataField name="Average of Distance (km)" fld="4" subtotal="average" baseField="1" baseItem="0" numFmtId="1"/>
  </dataFields>
  <formats count="11">
    <format dxfId="10">
      <pivotArea type="all" dataOnly="0" outline="0" fieldPosition="0"/>
    </format>
    <format dxfId="9">
      <pivotArea outline="0" collapsedLevelsAreSubtotals="1" fieldPosition="0"/>
    </format>
    <format dxfId="8">
      <pivotArea type="origin" dataOnly="0" labelOnly="1" outline="0" fieldPosition="0"/>
    </format>
    <format dxfId="7">
      <pivotArea field="6" type="button" dataOnly="0" labelOnly="1" outline="0" axis="axisCol" fieldPosition="0"/>
    </format>
    <format dxfId="6">
      <pivotArea field="-2" type="button" dataOnly="0" labelOnly="1" outline="0" axis="axisCol" fieldPosition="1"/>
    </format>
    <format dxfId="5">
      <pivotArea type="topRight" dataOnly="0" labelOnly="1" outline="0" fieldPosition="0"/>
    </format>
    <format dxfId="4">
      <pivotArea field="1" type="button" dataOnly="0" labelOnly="1" outline="0" axis="axisRow" fieldPosition="0"/>
    </format>
    <format dxfId="3">
      <pivotArea dataOnly="0" labelOnly="1" fieldPosition="0">
        <references count="1">
          <reference field="1" count="0"/>
        </references>
      </pivotArea>
    </format>
    <format dxfId="2">
      <pivotArea dataOnly="0" labelOnly="1" fieldPosition="0">
        <references count="1">
          <reference field="6" count="0"/>
        </references>
      </pivotArea>
    </format>
    <format dxfId="1">
      <pivotArea dataOnly="0" labelOnly="1" outline="0" fieldPosition="0">
        <references count="2">
          <reference field="4294967294" count="3">
            <x v="0"/>
            <x v="1"/>
            <x v="2"/>
          </reference>
          <reference field="6" count="1" selected="0">
            <x v="0"/>
          </reference>
        </references>
      </pivotArea>
    </format>
    <format dxfId="0">
      <pivotArea dataOnly="0" labelOnly="1" outline="0" fieldPosition="0">
        <references count="2">
          <reference field="4294967294" count="3">
            <x v="0"/>
            <x v="1"/>
            <x v="2"/>
          </reference>
          <reference field="6" count="1" selected="0">
            <x v="1"/>
          </reference>
        </references>
      </pivotArea>
    </format>
  </formats>
  <chartFormats count="6">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1"/>
          </reference>
          <reference field="6" count="1" selected="0">
            <x v="0"/>
          </reference>
        </references>
      </pivotArea>
    </chartFormat>
    <chartFormat chart="0" format="2" series="1">
      <pivotArea type="data" outline="0" fieldPosition="0">
        <references count="2">
          <reference field="4294967294" count="1" selected="0">
            <x v="2"/>
          </reference>
          <reference field="6" count="1" selected="0">
            <x v="0"/>
          </reference>
        </references>
      </pivotArea>
    </chartFormat>
    <chartFormat chart="0" format="3" series="1">
      <pivotArea type="data" outline="0" fieldPosition="0">
        <references count="2">
          <reference field="4294967294" count="1" selected="0">
            <x v="0"/>
          </reference>
          <reference field="6" count="1" selected="0">
            <x v="1"/>
          </reference>
        </references>
      </pivotArea>
    </chartFormat>
    <chartFormat chart="0" format="4" series="1">
      <pivotArea type="data" outline="0" fieldPosition="0">
        <references count="2">
          <reference field="4294967294" count="1" selected="0">
            <x v="1"/>
          </reference>
          <reference field="6" count="1" selected="0">
            <x v="1"/>
          </reference>
        </references>
      </pivotArea>
    </chartFormat>
    <chartFormat chart="0" format="5" series="1">
      <pivotArea type="data" outline="0" fieldPosition="0">
        <references count="2">
          <reference field="4294967294" count="1" selected="0">
            <x v="2"/>
          </reference>
          <reference field="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E1E37A9-3A99-4DFB-9683-1351EF67CC38}" name="PivotTable1"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location ref="B4:E8" firstHeaderRow="1" firstDataRow="3" firstDataCol="1"/>
  <pivotFields count="13">
    <pivotField showAll="0"/>
    <pivotField axis="axisRow" showAll="0">
      <items count="5">
        <item x="1"/>
        <item x="2"/>
        <item h="1" x="3"/>
        <item h="1" x="0"/>
        <item t="default"/>
      </items>
    </pivotField>
    <pivotField showAll="0"/>
    <pivotField showAll="0"/>
    <pivotField numFmtId="1" showAll="0"/>
    <pivotField numFmtId="1" showAll="0"/>
    <pivotField axis="axisCol" multipleItemSelectionAllowed="1" showAll="0">
      <items count="3">
        <item x="0"/>
        <item x="1"/>
        <item t="default"/>
      </items>
    </pivotField>
    <pivotField axis="axisCol" dataField="1" showAll="0">
      <items count="3">
        <item x="0"/>
        <item h="1" x="1"/>
        <item t="default"/>
      </items>
    </pivotField>
    <pivotField numFmtId="2" showAll="0"/>
    <pivotField numFmtId="2" showAll="0"/>
    <pivotField numFmtId="1" showAll="0"/>
    <pivotField showAll="0"/>
    <pivotField showAll="0"/>
  </pivotFields>
  <rowFields count="1">
    <field x="1"/>
  </rowFields>
  <rowItems count="2">
    <i>
      <x/>
    </i>
    <i>
      <x v="1"/>
    </i>
  </rowItems>
  <colFields count="2">
    <field x="7"/>
    <field x="6"/>
  </colFields>
  <colItems count="3">
    <i>
      <x/>
      <x/>
    </i>
    <i r="1">
      <x v="1"/>
    </i>
    <i t="default">
      <x/>
    </i>
  </colItems>
  <dataFields count="1">
    <dataField name="Count of Delivery Status (On-Time/Delayed)" fld="7" subtotal="count" baseField="0" baseItem="0"/>
  </dataFields>
  <formats count="1">
    <format dxfId="11">
      <pivotArea type="all" dataOnly="0" outline="0" fieldPosition="0"/>
    </format>
  </formats>
  <chartFormats count="2">
    <chartFormat chart="0" format="0" series="1">
      <pivotArea type="data" outline="0" fieldPosition="0">
        <references count="3">
          <reference field="4294967294" count="1" selected="0">
            <x v="0"/>
          </reference>
          <reference field="6" count="1" selected="0">
            <x v="0"/>
          </reference>
          <reference field="7" count="1" selected="0">
            <x v="0"/>
          </reference>
        </references>
      </pivotArea>
    </chartFormat>
    <chartFormat chart="0" format="1" series="1">
      <pivotArea type="data" outline="0" fieldPosition="0">
        <references count="3">
          <reference field="4294967294" count="1" selected="0">
            <x v="0"/>
          </reference>
          <reference field="6" count="1" selected="0">
            <x v="1"/>
          </reference>
          <reference field="7"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livery_Status__On_Time_Delayed2" xr10:uid="{63E3269B-DB09-408B-940B-91D2AFA4C3A2}" sourceName="Delivery Status (On-Time/Delayed)">
  <pivotTables>
    <pivotTable tabId="10" name="PivotTable11"/>
    <pivotTable tabId="10" name="PivotTable12"/>
    <pivotTable tabId="6" name="PivotTable1"/>
    <pivotTable tabId="6" name="PivotTable2"/>
    <pivotTable tabId="5" name="PivotTable3"/>
    <pivotTable tabId="5" name="PivotTable1"/>
    <pivotTable tabId="4" name="PivotTable1"/>
    <pivotTable tabId="8" name="PivotTable3"/>
  </pivotTables>
  <data>
    <tabular pivotCacheId="820042080">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Zone" xr10:uid="{179A56CF-9077-4176-83DF-565DCC52E167}" sourceName="Zone">
  <pivotTables>
    <pivotTable tabId="10" name="PivotTable12"/>
    <pivotTable tabId="6" name="PivotTable1"/>
    <pivotTable tabId="6" name="PivotTable2"/>
    <pivotTable tabId="4" name="PivotTable1"/>
    <pivotTable tabId="5" name="PivotTable1"/>
    <pivotTable tabId="5" name="PivotTable3"/>
    <pivotTable tabId="10" name="PivotTable11"/>
    <pivotTable tabId="8" name="PivotTable3"/>
  </pivotTables>
  <data>
    <tabular pivotCacheId="820042080">
      <items count="4">
        <i x="1" s="1"/>
        <i x="2" s="1"/>
        <i x="3"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96EC2042-4950-4604-8286-428B2B66CF11}" sourceName="Date">
  <pivotTables>
    <pivotTable tabId="10" name="PivotTable12"/>
    <pivotTable tabId="6" name="PivotTable1"/>
    <pivotTable tabId="6" name="PivotTable2"/>
    <pivotTable tabId="4" name="PivotTable1"/>
    <pivotTable tabId="5" name="PivotTable1"/>
    <pivotTable tabId="5" name="PivotTable3"/>
    <pivotTable tabId="10" name="PivotTable11"/>
    <pivotTable tabId="8" name="PivotTable3"/>
  </pivotTables>
  <data>
    <tabular pivotCacheId="820042080">
      <items count="7">
        <i x="4" s="1"/>
        <i x="0" s="1"/>
        <i x="6" s="1"/>
        <i x="2" s="1"/>
        <i x="5" s="1"/>
        <i x="3"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ak_Hour__Yes_No" xr10:uid="{01E44352-9EC3-43B6-9F43-B857C4E0093E}" sourceName="Peak Hour (Yes/No)">
  <pivotTables>
    <pivotTable tabId="10" name="PivotTable12"/>
    <pivotTable tabId="6" name="PivotTable1"/>
    <pivotTable tabId="6" name="PivotTable2"/>
    <pivotTable tabId="4" name="PivotTable1"/>
    <pivotTable tabId="5" name="PivotTable1"/>
    <pivotTable tabId="5" name="PivotTable3"/>
    <pivotTable tabId="10" name="PivotTable11"/>
    <pivotTable tabId="8" name="PivotTable3"/>
  </pivotTables>
  <data>
    <tabular pivotCacheId="820042080">
      <items count="2">
        <i x="0"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livery_Cost" xr10:uid="{6F1575CE-5219-4454-A9C7-99D64014ED36}" sourceName="Delivery Cost ($)">
  <pivotTables>
    <pivotTable tabId="10" name="PivotTable12"/>
    <pivotTable tabId="6" name="PivotTable1"/>
    <pivotTable tabId="6" name="PivotTable2"/>
    <pivotTable tabId="8" name="PivotTable3"/>
    <pivotTable tabId="4" name="PivotTable1"/>
    <pivotTable tabId="5" name="PivotTable1"/>
    <pivotTable tabId="5" name="PivotTable3"/>
    <pivotTable tabId="10" name="PivotTable11"/>
  </pivotTables>
  <data>
    <tabular pivotCacheId="820042080">
      <items count="96">
        <i x="84" s="1"/>
        <i x="19" s="1"/>
        <i x="53" s="1"/>
        <i x="10" s="1"/>
        <i x="86" s="1"/>
        <i x="70" s="1"/>
        <i x="81" s="1"/>
        <i x="40" s="1"/>
        <i x="95" s="1"/>
        <i x="73" s="1"/>
        <i x="8" s="1"/>
        <i x="16" s="1"/>
        <i x="54" s="1"/>
        <i x="33" s="1"/>
        <i x="75" s="1"/>
        <i x="34" s="1"/>
        <i x="4" s="1"/>
        <i x="11" s="1"/>
        <i x="71" s="1"/>
        <i x="67" s="1"/>
        <i x="44" s="1"/>
        <i x="94" s="1"/>
        <i x="23" s="1"/>
        <i x="61" s="1"/>
        <i x="18" s="1"/>
        <i x="12" s="1"/>
        <i x="88" s="1"/>
        <i x="65" s="1"/>
        <i x="90" s="1"/>
        <i x="63" s="1"/>
        <i x="13" s="1"/>
        <i x="35" s="1"/>
        <i x="32" s="1"/>
        <i x="51" s="1"/>
        <i x="20" s="1"/>
        <i x="47" s="1"/>
        <i x="60" s="1"/>
        <i x="42" s="1"/>
        <i x="79" s="1"/>
        <i x="80" s="1"/>
        <i x="45" s="1"/>
        <i x="87" s="1"/>
        <i x="27" s="1"/>
        <i x="76" s="1"/>
        <i x="28" s="1"/>
        <i x="49" s="1"/>
        <i x="41" s="1"/>
        <i x="9" s="1"/>
        <i x="3" s="1"/>
        <i x="26" s="1"/>
        <i x="29" s="1"/>
        <i x="48" s="1"/>
        <i x="57" s="1"/>
        <i x="15" s="1"/>
        <i x="74" s="1"/>
        <i x="39" s="1"/>
        <i x="72" s="1"/>
        <i x="78" s="1"/>
        <i x="2" s="1"/>
        <i x="89" s="1"/>
        <i x="46" s="1"/>
        <i x="31" s="1"/>
        <i x="92" s="1"/>
        <i x="21" s="1"/>
        <i x="55" s="1"/>
        <i x="24" s="1"/>
        <i x="64" s="1"/>
        <i x="83" s="1"/>
        <i x="52" s="1"/>
        <i x="69" s="1"/>
        <i x="37" s="1"/>
        <i x="14" s="1"/>
        <i x="59" s="1"/>
        <i x="7" s="1"/>
        <i x="85" s="1"/>
        <i x="6" s="1"/>
        <i x="62" s="1"/>
        <i x="77" s="1"/>
        <i x="56" s="1"/>
        <i x="5" s="1"/>
        <i x="38" s="1"/>
        <i x="50" s="1"/>
        <i x="68" s="1"/>
        <i x="58" s="1"/>
        <i x="93" s="1"/>
        <i x="82" s="1"/>
        <i x="25" s="1"/>
        <i x="30" s="1"/>
        <i x="22" s="1"/>
        <i x="43" s="1"/>
        <i x="1" s="1"/>
        <i x="0" s="1"/>
        <i x="91" s="1"/>
        <i x="66" s="1"/>
        <i x="17" s="1"/>
        <i x="36"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Rating__1_5" xr10:uid="{EF7AF58F-F3C9-4D58-88D7-2FCDBF0A7B71}" sourceName="Customer Rating (1-5)">
  <pivotTables>
    <pivotTable tabId="10" name="PivotTable12"/>
    <pivotTable tabId="6" name="PivotTable1"/>
    <pivotTable tabId="6" name="PivotTable2"/>
    <pivotTable tabId="8" name="PivotTable3"/>
    <pivotTable tabId="4" name="PivotTable1"/>
    <pivotTable tabId="5" name="PivotTable1"/>
    <pivotTable tabId="5" name="PivotTable3"/>
    <pivotTable tabId="10" name="PivotTable11"/>
  </pivotTables>
  <data>
    <tabular pivotCacheId="820042080">
      <items count="5">
        <i x="2" s="1"/>
        <i x="4" s="1"/>
        <i x="1" s="1"/>
        <i x="3" s="1"/>
        <i x="0"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y_of_the_Week" xr10:uid="{2997ABEB-94BF-4D24-9024-5A052C20D323}" sourceName="Day of the Week">
  <pivotTables>
    <pivotTable tabId="10" name="PivotTable12"/>
    <pivotTable tabId="6" name="PivotTable1"/>
    <pivotTable tabId="6" name="PivotTable2"/>
    <pivotTable tabId="8" name="PivotTable3"/>
    <pivotTable tabId="4" name="PivotTable1"/>
    <pivotTable tabId="5" name="PivotTable1"/>
    <pivotTable tabId="5" name="PivotTable3"/>
    <pivotTable tabId="10" name="PivotTable11"/>
  </pivotTables>
  <data>
    <tabular pivotCacheId="820042080">
      <items count="7">
        <i x="4" s="1"/>
        <i x="0" s="1"/>
        <i x="6" s="1"/>
        <i x="2" s="1"/>
        <i x="5" s="1"/>
        <i x="3"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livery Status (On-Time/Delayed) 3" xr10:uid="{25A0C6FE-F217-49DD-A5DC-D82CB28E2615}" cache="Slicer_Delivery_Status__On_Time_Delayed2" caption="Delivery Status (On-Time/Delayed)" style="SlicerStyleLight2" rowHeight="241300"/>
  <slicer name="Zone" xr10:uid="{AF6E8EDD-0CC9-4ECC-9FC6-D5F85CD18896}" cache="Slicer_Zone" caption="Zone" columnCount="2" style="SlicerStyleLight6" rowHeight="241300"/>
  <slicer name="Date" xr10:uid="{9466461F-0C4A-45FC-9BAB-55852B80DD9A}" cache="Slicer_Date" caption="Date" columnCount="2" style="SlicerStyleLight5" rowHeight="241300"/>
  <slicer name="Peak Hour (Yes/No)" xr10:uid="{C7F94792-272A-4D5C-BB1D-A29377655698}" cache="Slicer_Peak_Hour__Yes_No" caption="Peak Hour (Yes/No)" style="SlicerStyleLight3" rowHeight="241300"/>
  <slicer name="Delivery Cost ($)" xr10:uid="{D9FF4F7A-61C6-4146-9C6F-6A1E22517E1E}" cache="Slicer_Delivery_Cost" caption="Delivery Cost ($)" columnCount="2" style="SlicerStyleOther1" rowHeight="241300"/>
  <slicer name="Customer Rating (1-5)" xr10:uid="{E4092A15-5E87-47C1-850F-257DCD9D628C}" cache="Slicer_Customer_Rating__1_5" caption="Customer Rating (1-5)" columnCount="2" style="SlicerStyleLight3" rowHeight="241300"/>
  <slicer name="Day of the Week" xr10:uid="{1D23E0D8-BABA-48C5-BE7D-166A34F0DB0C}" cache="Slicer_Day_of_the_Week" caption="Day of the Week" columnCount="2"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ivotTable" Target="../pivotTables/pivotTable8.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ivotTable" Target="../pivotTables/pivotTable10.xml"/><Relationship Id="rId1"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5:A54"/>
  <sheetViews>
    <sheetView showGridLines="0" tabSelected="1" zoomScale="85" zoomScaleNormal="85" workbookViewId="0"/>
  </sheetViews>
  <sheetFormatPr defaultColWidth="8.7109375" defaultRowHeight="15"/>
  <sheetData>
    <row r="5" spans="1:1" ht="18.75">
      <c r="A5" s="1" t="s">
        <v>0</v>
      </c>
    </row>
    <row r="7" spans="1:1">
      <c r="A7" s="2" t="s">
        <v>1</v>
      </c>
    </row>
    <row r="8" spans="1:1">
      <c r="A8" t="s">
        <v>2</v>
      </c>
    </row>
    <row r="10" spans="1:1">
      <c r="A10" t="s">
        <v>3</v>
      </c>
    </row>
    <row r="12" spans="1:1">
      <c r="A12" t="s">
        <v>4</v>
      </c>
    </row>
    <row r="13" spans="1:1">
      <c r="A13" t="s">
        <v>5</v>
      </c>
    </row>
    <row r="14" spans="1:1">
      <c r="A14" t="s">
        <v>6</v>
      </c>
    </row>
    <row r="15" spans="1:1">
      <c r="A15" t="s">
        <v>7</v>
      </c>
    </row>
    <row r="19" spans="1:1">
      <c r="A19" s="2" t="s">
        <v>8</v>
      </c>
    </row>
    <row r="20" spans="1:1">
      <c r="A20" t="s">
        <v>9</v>
      </c>
    </row>
    <row r="23" spans="1:1">
      <c r="A23" s="2" t="s">
        <v>10</v>
      </c>
    </row>
    <row r="24" spans="1:1">
      <c r="A24" t="s">
        <v>11</v>
      </c>
    </row>
    <row r="26" spans="1:1">
      <c r="A26" s="2" t="s">
        <v>12</v>
      </c>
    </row>
    <row r="29" spans="1:1">
      <c r="A29" s="3" t="s">
        <v>13</v>
      </c>
    </row>
    <row r="30" spans="1:1">
      <c r="A30" s="3" t="s">
        <v>14</v>
      </c>
    </row>
    <row r="32" spans="1:1">
      <c r="A32" s="2" t="s">
        <v>15</v>
      </c>
    </row>
    <row r="35" spans="1:1">
      <c r="A35" s="3" t="s">
        <v>16</v>
      </c>
    </row>
    <row r="36" spans="1:1">
      <c r="A36" s="3" t="s">
        <v>17</v>
      </c>
    </row>
    <row r="38" spans="1:1">
      <c r="A38" s="2" t="s">
        <v>18</v>
      </c>
    </row>
    <row r="41" spans="1:1">
      <c r="A41" s="3" t="s">
        <v>19</v>
      </c>
    </row>
    <row r="42" spans="1:1">
      <c r="A42" s="3" t="s">
        <v>20</v>
      </c>
    </row>
    <row r="44" spans="1:1">
      <c r="A44" s="2" t="s">
        <v>21</v>
      </c>
    </row>
    <row r="47" spans="1:1">
      <c r="A47" s="3" t="s">
        <v>22</v>
      </c>
    </row>
    <row r="48" spans="1:1">
      <c r="A48" s="3" t="s">
        <v>23</v>
      </c>
    </row>
    <row r="50" spans="1:1">
      <c r="A50" s="2" t="s">
        <v>24</v>
      </c>
    </row>
    <row r="53" spans="1:1">
      <c r="A53" s="3" t="s">
        <v>25</v>
      </c>
    </row>
    <row r="54" spans="1:1">
      <c r="A54" s="3" t="s">
        <v>26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01"/>
  <sheetViews>
    <sheetView topLeftCell="D1" workbookViewId="0">
      <pane ySplit="1" topLeftCell="A2" activePane="bottomLeft" state="frozen"/>
      <selection pane="bottomLeft" activeCell="O9" sqref="O9"/>
    </sheetView>
  </sheetViews>
  <sheetFormatPr defaultColWidth="9" defaultRowHeight="15"/>
  <cols>
    <col min="1" max="1" width="15.85546875" customWidth="1"/>
    <col min="2" max="3" width="10.42578125" bestFit="1" customWidth="1"/>
    <col min="4" max="4" width="15.140625" customWidth="1"/>
    <col min="5" max="5" width="15.42578125" customWidth="1"/>
    <col min="6" max="6" width="22.5703125" customWidth="1"/>
    <col min="7" max="7" width="20.5703125" customWidth="1"/>
    <col min="8" max="8" width="37.5703125" customWidth="1"/>
    <col min="9" max="9" width="18.42578125" customWidth="1"/>
    <col min="10" max="10" width="18.140625" customWidth="1"/>
    <col min="11" max="11" width="23.7109375" customWidth="1"/>
    <col min="12" max="12" width="22.28515625" customWidth="1"/>
    <col min="13" max="13" width="19.42578125" customWidth="1"/>
    <col min="15" max="15" width="25.28515625" bestFit="1" customWidth="1"/>
    <col min="16" max="16" width="11.42578125" customWidth="1"/>
  </cols>
  <sheetData>
    <row r="1" spans="1:16" s="32" customFormat="1" ht="21" customHeight="1">
      <c r="A1" s="31" t="s">
        <v>27</v>
      </c>
      <c r="B1" s="31" t="s">
        <v>28</v>
      </c>
      <c r="C1" s="31" t="s">
        <v>29</v>
      </c>
      <c r="D1" s="31" t="s">
        <v>30</v>
      </c>
      <c r="E1" s="31" t="s">
        <v>31</v>
      </c>
      <c r="F1" s="31" t="s">
        <v>32</v>
      </c>
      <c r="G1" s="31" t="s">
        <v>33</v>
      </c>
      <c r="H1" s="31" t="s">
        <v>34</v>
      </c>
      <c r="I1" s="31" t="s">
        <v>35</v>
      </c>
      <c r="J1" s="31" t="s">
        <v>36</v>
      </c>
      <c r="K1" s="31" t="s">
        <v>37</v>
      </c>
      <c r="L1" s="31" t="s">
        <v>252</v>
      </c>
      <c r="M1" s="31" t="s">
        <v>253</v>
      </c>
    </row>
    <row r="2" spans="1:16">
      <c r="A2" s="5" t="s">
        <v>38</v>
      </c>
      <c r="B2" s="5" t="s">
        <v>39</v>
      </c>
      <c r="C2" s="6" t="s">
        <v>40</v>
      </c>
      <c r="D2" s="7" t="s">
        <v>41</v>
      </c>
      <c r="E2" s="9">
        <v>24</v>
      </c>
      <c r="F2" s="9">
        <v>83</v>
      </c>
      <c r="G2" s="5" t="s">
        <v>42</v>
      </c>
      <c r="H2" s="78" t="s">
        <v>43</v>
      </c>
      <c r="I2" s="8">
        <v>5.07</v>
      </c>
      <c r="J2" s="8">
        <v>24.9</v>
      </c>
      <c r="K2" s="9">
        <v>5</v>
      </c>
      <c r="L2" s="4">
        <f>IF(H1="Delayed", 1, 0)</f>
        <v>0</v>
      </c>
      <c r="M2" s="4" t="str">
        <f>TEXT(C2, "dddd")</f>
        <v>Monday</v>
      </c>
    </row>
    <row r="3" spans="1:16">
      <c r="A3" s="5" t="s">
        <v>44</v>
      </c>
      <c r="B3" s="5" t="s">
        <v>45</v>
      </c>
      <c r="C3" s="6" t="s">
        <v>46</v>
      </c>
      <c r="D3" s="7" t="s">
        <v>47</v>
      </c>
      <c r="E3" s="9">
        <v>21</v>
      </c>
      <c r="F3" s="9">
        <v>68</v>
      </c>
      <c r="G3" s="5" t="s">
        <v>42</v>
      </c>
      <c r="H3" s="5" t="s">
        <v>43</v>
      </c>
      <c r="I3" s="8">
        <v>4.32</v>
      </c>
      <c r="J3" s="8">
        <v>24.86</v>
      </c>
      <c r="K3" s="9">
        <v>5</v>
      </c>
      <c r="L3" s="4">
        <f t="shared" ref="L3:L66" si="0">IF(H2="Delayed", 1, 0)</f>
        <v>1</v>
      </c>
      <c r="M3" s="4" t="str">
        <f t="shared" ref="M3:M66" si="1">TEXT(C3, "dddd")</f>
        <v>Saturday</v>
      </c>
    </row>
    <row r="4" spans="1:16">
      <c r="A4" s="5" t="s">
        <v>48</v>
      </c>
      <c r="B4" s="5" t="s">
        <v>49</v>
      </c>
      <c r="C4" s="6" t="s">
        <v>50</v>
      </c>
      <c r="D4" s="7" t="s">
        <v>51</v>
      </c>
      <c r="E4" s="9">
        <v>9</v>
      </c>
      <c r="F4" s="9">
        <v>77</v>
      </c>
      <c r="G4" s="5" t="s">
        <v>42</v>
      </c>
      <c r="H4" s="5" t="s">
        <v>52</v>
      </c>
      <c r="I4" s="8">
        <v>2.29</v>
      </c>
      <c r="J4" s="8">
        <v>18.95</v>
      </c>
      <c r="K4" s="9">
        <v>3</v>
      </c>
      <c r="L4" s="4">
        <f t="shared" si="0"/>
        <v>1</v>
      </c>
      <c r="M4" s="4" t="str">
        <f t="shared" si="1"/>
        <v>Wednesday</v>
      </c>
      <c r="O4" s="79" t="s">
        <v>268</v>
      </c>
      <c r="P4" s="79">
        <f>COUNTA(H2:H101)</f>
        <v>100</v>
      </c>
    </row>
    <row r="5" spans="1:16">
      <c r="A5" s="5" t="s">
        <v>53</v>
      </c>
      <c r="B5" s="5" t="s">
        <v>49</v>
      </c>
      <c r="C5" s="6" t="s">
        <v>54</v>
      </c>
      <c r="D5" s="7" t="s">
        <v>55</v>
      </c>
      <c r="E5" s="9">
        <v>8</v>
      </c>
      <c r="F5" s="9">
        <v>127</v>
      </c>
      <c r="G5" s="5" t="s">
        <v>56</v>
      </c>
      <c r="H5" s="5" t="s">
        <v>52</v>
      </c>
      <c r="I5" s="8">
        <v>1.76</v>
      </c>
      <c r="J5" s="8">
        <v>17.7</v>
      </c>
      <c r="K5" s="9">
        <v>1</v>
      </c>
      <c r="L5" s="4">
        <f t="shared" si="0"/>
        <v>0</v>
      </c>
      <c r="M5" s="4" t="str">
        <f t="shared" si="1"/>
        <v>Friday</v>
      </c>
      <c r="O5" s="79" t="s">
        <v>269</v>
      </c>
      <c r="P5" s="79">
        <f>COUNTIFS(H1:H100, "On-Time") / COUNTA(H1:H100) * 100</f>
        <v>47</v>
      </c>
    </row>
    <row r="6" spans="1:16">
      <c r="A6" s="5" t="s">
        <v>57</v>
      </c>
      <c r="B6" s="5" t="s">
        <v>45</v>
      </c>
      <c r="C6" s="6" t="s">
        <v>58</v>
      </c>
      <c r="D6" s="7" t="s">
        <v>59</v>
      </c>
      <c r="E6" s="9">
        <v>16</v>
      </c>
      <c r="F6" s="9">
        <v>121</v>
      </c>
      <c r="G6" s="5" t="s">
        <v>42</v>
      </c>
      <c r="H6" s="5" t="s">
        <v>52</v>
      </c>
      <c r="I6" s="8">
        <v>3.57</v>
      </c>
      <c r="J6" s="8">
        <v>14.06</v>
      </c>
      <c r="K6" s="9">
        <v>4</v>
      </c>
      <c r="L6" s="4">
        <f t="shared" si="0"/>
        <v>0</v>
      </c>
      <c r="M6" s="4" t="str">
        <f t="shared" si="1"/>
        <v>Sunday</v>
      </c>
      <c r="O6" s="79" t="s">
        <v>271</v>
      </c>
      <c r="P6" s="79">
        <f>COUNTIFS(H2:H101, "Delayed") / COUNTA(H2:H101) * 100</f>
        <v>53</v>
      </c>
    </row>
    <row r="7" spans="1:16">
      <c r="A7" s="5" t="s">
        <v>60</v>
      </c>
      <c r="B7" s="5" t="s">
        <v>61</v>
      </c>
      <c r="C7" s="6" t="s">
        <v>50</v>
      </c>
      <c r="D7" s="7" t="s">
        <v>62</v>
      </c>
      <c r="E7" s="9">
        <v>20</v>
      </c>
      <c r="F7" s="9">
        <v>138</v>
      </c>
      <c r="G7" s="5" t="s">
        <v>56</v>
      </c>
      <c r="H7" s="5" t="s">
        <v>43</v>
      </c>
      <c r="I7" s="8">
        <v>4.16</v>
      </c>
      <c r="J7" s="8">
        <v>21.93</v>
      </c>
      <c r="K7" s="9">
        <v>4</v>
      </c>
      <c r="L7" s="4">
        <f t="shared" si="0"/>
        <v>0</v>
      </c>
      <c r="M7" s="4" t="str">
        <f t="shared" si="1"/>
        <v>Wednesday</v>
      </c>
      <c r="O7" s="79" t="s">
        <v>270</v>
      </c>
      <c r="P7" s="80">
        <f>AVERAGE(I2:I101)</f>
        <v>3.4511000000000003</v>
      </c>
    </row>
    <row r="8" spans="1:16">
      <c r="A8" s="5" t="s">
        <v>63</v>
      </c>
      <c r="B8" s="5" t="s">
        <v>45</v>
      </c>
      <c r="C8" s="6" t="s">
        <v>40</v>
      </c>
      <c r="D8" s="7" t="s">
        <v>64</v>
      </c>
      <c r="E8" s="9">
        <v>18</v>
      </c>
      <c r="F8" s="9">
        <v>42</v>
      </c>
      <c r="G8" s="5" t="s">
        <v>42</v>
      </c>
      <c r="H8" s="5" t="s">
        <v>43</v>
      </c>
      <c r="I8" s="8">
        <v>4.05</v>
      </c>
      <c r="J8" s="8">
        <v>21.38</v>
      </c>
      <c r="K8" s="9">
        <v>4</v>
      </c>
      <c r="L8" s="4">
        <f t="shared" si="0"/>
        <v>1</v>
      </c>
      <c r="M8" s="4" t="str">
        <f t="shared" si="1"/>
        <v>Monday</v>
      </c>
      <c r="O8" s="79" t="s">
        <v>272</v>
      </c>
      <c r="P8" s="81">
        <f>AVERAGE(K2:K101)</f>
        <v>2.98</v>
      </c>
    </row>
    <row r="9" spans="1:16">
      <c r="A9" s="5" t="s">
        <v>65</v>
      </c>
      <c r="B9" s="5" t="s">
        <v>45</v>
      </c>
      <c r="C9" s="6" t="s">
        <v>54</v>
      </c>
      <c r="D9" s="7" t="s">
        <v>47</v>
      </c>
      <c r="E9" s="9">
        <v>14</v>
      </c>
      <c r="F9" s="9">
        <v>175</v>
      </c>
      <c r="G9" s="5" t="s">
        <v>42</v>
      </c>
      <c r="H9" s="5" t="s">
        <v>43</v>
      </c>
      <c r="I9" s="8">
        <v>2.99</v>
      </c>
      <c r="J9" s="8">
        <v>21.17</v>
      </c>
      <c r="K9" s="9">
        <v>3</v>
      </c>
      <c r="L9" s="4">
        <f t="shared" si="0"/>
        <v>1</v>
      </c>
      <c r="M9" s="4" t="str">
        <f t="shared" si="1"/>
        <v>Friday</v>
      </c>
      <c r="O9" s="79" t="s">
        <v>273</v>
      </c>
      <c r="P9" s="81">
        <f>AVERAGE(J2:J101)</f>
        <v>17.947499999999994</v>
      </c>
    </row>
    <row r="10" spans="1:16">
      <c r="A10" s="5" t="s">
        <v>66</v>
      </c>
      <c r="B10" s="5" t="s">
        <v>39</v>
      </c>
      <c r="C10" s="6" t="s">
        <v>67</v>
      </c>
      <c r="D10" s="7" t="s">
        <v>68</v>
      </c>
      <c r="E10" s="9">
        <v>8</v>
      </c>
      <c r="F10" s="9">
        <v>171</v>
      </c>
      <c r="G10" s="5" t="s">
        <v>56</v>
      </c>
      <c r="H10" s="5" t="s">
        <v>52</v>
      </c>
      <c r="I10" s="8">
        <v>1.91</v>
      </c>
      <c r="J10" s="8">
        <v>11.7</v>
      </c>
      <c r="K10" s="9">
        <v>4</v>
      </c>
      <c r="L10" s="4">
        <f t="shared" si="0"/>
        <v>1</v>
      </c>
      <c r="M10" s="4" t="str">
        <f t="shared" si="1"/>
        <v>Thursday</v>
      </c>
    </row>
    <row r="11" spans="1:16">
      <c r="A11" s="5" t="s">
        <v>69</v>
      </c>
      <c r="B11" s="5" t="s">
        <v>61</v>
      </c>
      <c r="C11" s="6" t="s">
        <v>40</v>
      </c>
      <c r="D11" s="7" t="s">
        <v>70</v>
      </c>
      <c r="E11" s="9">
        <v>9</v>
      </c>
      <c r="F11" s="9">
        <v>117</v>
      </c>
      <c r="G11" s="5" t="s">
        <v>56</v>
      </c>
      <c r="H11" s="5" t="s">
        <v>52</v>
      </c>
      <c r="I11" s="8">
        <v>2.04</v>
      </c>
      <c r="J11" s="8">
        <v>17.690000000000001</v>
      </c>
      <c r="K11" s="9">
        <v>3</v>
      </c>
      <c r="L11" s="4">
        <f t="shared" si="0"/>
        <v>0</v>
      </c>
      <c r="M11" s="4" t="str">
        <f t="shared" si="1"/>
        <v>Monday</v>
      </c>
    </row>
    <row r="12" spans="1:16">
      <c r="A12" s="5" t="s">
        <v>71</v>
      </c>
      <c r="B12" s="5" t="s">
        <v>45</v>
      </c>
      <c r="C12" s="6" t="s">
        <v>67</v>
      </c>
      <c r="D12" s="7" t="s">
        <v>72</v>
      </c>
      <c r="E12" s="9">
        <v>5</v>
      </c>
      <c r="F12" s="9">
        <v>47</v>
      </c>
      <c r="G12" s="5" t="s">
        <v>56</v>
      </c>
      <c r="H12" s="5" t="s">
        <v>43</v>
      </c>
      <c r="I12" s="8">
        <v>1.24</v>
      </c>
      <c r="J12" s="8">
        <v>10.55</v>
      </c>
      <c r="K12" s="9">
        <v>5</v>
      </c>
      <c r="L12" s="4">
        <f t="shared" si="0"/>
        <v>0</v>
      </c>
      <c r="M12" s="4" t="str">
        <f t="shared" si="1"/>
        <v>Thursday</v>
      </c>
    </row>
    <row r="13" spans="1:16">
      <c r="A13" s="5" t="s">
        <v>73</v>
      </c>
      <c r="B13" s="5" t="s">
        <v>39</v>
      </c>
      <c r="C13" s="6" t="s">
        <v>54</v>
      </c>
      <c r="D13" s="7" t="s">
        <v>74</v>
      </c>
      <c r="E13" s="9">
        <v>6</v>
      </c>
      <c r="F13" s="9">
        <v>144</v>
      </c>
      <c r="G13" s="5" t="s">
        <v>56</v>
      </c>
      <c r="H13" s="5" t="s">
        <v>52</v>
      </c>
      <c r="I13" s="8">
        <v>1.49</v>
      </c>
      <c r="J13" s="8">
        <v>14.34</v>
      </c>
      <c r="K13" s="9">
        <v>4</v>
      </c>
      <c r="L13" s="4">
        <f t="shared" si="0"/>
        <v>1</v>
      </c>
      <c r="M13" s="4" t="str">
        <f t="shared" si="1"/>
        <v>Friday</v>
      </c>
    </row>
    <row r="14" spans="1:16">
      <c r="A14" s="5" t="s">
        <v>75</v>
      </c>
      <c r="B14" s="5" t="s">
        <v>45</v>
      </c>
      <c r="C14" s="6" t="s">
        <v>40</v>
      </c>
      <c r="D14" s="7" t="s">
        <v>76</v>
      </c>
      <c r="E14" s="9">
        <v>8</v>
      </c>
      <c r="F14" s="9">
        <v>47</v>
      </c>
      <c r="G14" s="5" t="s">
        <v>56</v>
      </c>
      <c r="H14" s="5" t="s">
        <v>52</v>
      </c>
      <c r="I14" s="8">
        <v>1.93</v>
      </c>
      <c r="J14" s="8">
        <v>15.22</v>
      </c>
      <c r="K14" s="9">
        <v>4</v>
      </c>
      <c r="L14" s="4">
        <f t="shared" si="0"/>
        <v>0</v>
      </c>
      <c r="M14" s="4" t="str">
        <f t="shared" si="1"/>
        <v>Monday</v>
      </c>
    </row>
    <row r="15" spans="1:16">
      <c r="A15" s="5" t="s">
        <v>77</v>
      </c>
      <c r="B15" s="5" t="s">
        <v>45</v>
      </c>
      <c r="C15" s="6" t="s">
        <v>50</v>
      </c>
      <c r="D15" s="7" t="s">
        <v>78</v>
      </c>
      <c r="E15" s="9">
        <v>21</v>
      </c>
      <c r="F15" s="9">
        <v>175</v>
      </c>
      <c r="G15" s="5" t="s">
        <v>42</v>
      </c>
      <c r="H15" s="5" t="s">
        <v>43</v>
      </c>
      <c r="I15" s="8">
        <v>4.68</v>
      </c>
      <c r="J15" s="8">
        <v>15.91</v>
      </c>
      <c r="K15" s="9">
        <v>2</v>
      </c>
      <c r="L15" s="4">
        <f t="shared" si="0"/>
        <v>0</v>
      </c>
      <c r="M15" s="4" t="str">
        <f t="shared" si="1"/>
        <v>Wednesday</v>
      </c>
    </row>
    <row r="16" spans="1:16">
      <c r="A16" s="5" t="s">
        <v>79</v>
      </c>
      <c r="B16" s="5" t="s">
        <v>49</v>
      </c>
      <c r="C16" s="6" t="s">
        <v>50</v>
      </c>
      <c r="D16" s="7" t="s">
        <v>70</v>
      </c>
      <c r="E16" s="9">
        <v>18</v>
      </c>
      <c r="F16" s="9">
        <v>122</v>
      </c>
      <c r="G16" s="5" t="s">
        <v>56</v>
      </c>
      <c r="H16" s="5" t="s">
        <v>43</v>
      </c>
      <c r="I16" s="8">
        <v>3.97</v>
      </c>
      <c r="J16" s="8">
        <v>20.86</v>
      </c>
      <c r="K16" s="9">
        <v>5</v>
      </c>
      <c r="L16" s="4">
        <f t="shared" si="0"/>
        <v>1</v>
      </c>
      <c r="M16" s="4" t="str">
        <f t="shared" si="1"/>
        <v>Wednesday</v>
      </c>
    </row>
    <row r="17" spans="1:13">
      <c r="A17" s="5" t="s">
        <v>80</v>
      </c>
      <c r="B17" s="5" t="s">
        <v>45</v>
      </c>
      <c r="C17" s="6" t="s">
        <v>81</v>
      </c>
      <c r="D17" s="7" t="s">
        <v>82</v>
      </c>
      <c r="E17" s="9">
        <v>11</v>
      </c>
      <c r="F17" s="9">
        <v>60</v>
      </c>
      <c r="G17" s="5" t="s">
        <v>42</v>
      </c>
      <c r="H17" s="5" t="s">
        <v>52</v>
      </c>
      <c r="I17" s="8">
        <v>2.62</v>
      </c>
      <c r="J17" s="8">
        <v>18.25</v>
      </c>
      <c r="K17" s="9">
        <v>5</v>
      </c>
      <c r="L17" s="4">
        <f t="shared" si="0"/>
        <v>1</v>
      </c>
      <c r="M17" s="4" t="str">
        <f t="shared" si="1"/>
        <v>Tuesday</v>
      </c>
    </row>
    <row r="18" spans="1:13">
      <c r="A18" s="5" t="s">
        <v>83</v>
      </c>
      <c r="B18" s="5" t="s">
        <v>39</v>
      </c>
      <c r="C18" s="6" t="s">
        <v>58</v>
      </c>
      <c r="D18" s="7" t="s">
        <v>84</v>
      </c>
      <c r="E18" s="9">
        <v>12</v>
      </c>
      <c r="F18" s="9">
        <v>162</v>
      </c>
      <c r="G18" s="5" t="s">
        <v>42</v>
      </c>
      <c r="H18" s="5" t="s">
        <v>52</v>
      </c>
      <c r="I18" s="8">
        <v>2.71</v>
      </c>
      <c r="J18" s="8">
        <v>11.91</v>
      </c>
      <c r="K18" s="9">
        <v>1</v>
      </c>
      <c r="L18" s="4">
        <f t="shared" si="0"/>
        <v>0</v>
      </c>
      <c r="M18" s="4" t="str">
        <f t="shared" si="1"/>
        <v>Sunday</v>
      </c>
    </row>
    <row r="19" spans="1:13">
      <c r="A19" s="5" t="s">
        <v>85</v>
      </c>
      <c r="B19" s="5" t="s">
        <v>39</v>
      </c>
      <c r="C19" s="6" t="s">
        <v>40</v>
      </c>
      <c r="D19" s="7" t="s">
        <v>86</v>
      </c>
      <c r="E19" s="9">
        <v>24</v>
      </c>
      <c r="F19" s="9">
        <v>130</v>
      </c>
      <c r="G19" s="5" t="s">
        <v>56</v>
      </c>
      <c r="H19" s="5" t="s">
        <v>52</v>
      </c>
      <c r="I19" s="8">
        <v>5.17</v>
      </c>
      <c r="J19" s="8">
        <v>26.82</v>
      </c>
      <c r="K19" s="9">
        <v>5</v>
      </c>
      <c r="L19" s="4">
        <f t="shared" si="0"/>
        <v>0</v>
      </c>
      <c r="M19" s="4" t="str">
        <f t="shared" si="1"/>
        <v>Monday</v>
      </c>
    </row>
    <row r="20" spans="1:13">
      <c r="A20" s="5" t="s">
        <v>87</v>
      </c>
      <c r="B20" s="5" t="s">
        <v>39</v>
      </c>
      <c r="C20" s="6" t="s">
        <v>40</v>
      </c>
      <c r="D20" s="7" t="s">
        <v>88</v>
      </c>
      <c r="E20" s="9">
        <v>17</v>
      </c>
      <c r="F20" s="9">
        <v>147</v>
      </c>
      <c r="G20" s="5" t="s">
        <v>42</v>
      </c>
      <c r="H20" s="5" t="s">
        <v>43</v>
      </c>
      <c r="I20" s="8">
        <v>3.75</v>
      </c>
      <c r="J20" s="8">
        <v>15.11</v>
      </c>
      <c r="K20" s="9">
        <v>5</v>
      </c>
      <c r="L20" s="4">
        <f t="shared" si="0"/>
        <v>0</v>
      </c>
      <c r="M20" s="4" t="str">
        <f t="shared" si="1"/>
        <v>Monday</v>
      </c>
    </row>
    <row r="21" spans="1:13">
      <c r="A21" s="5" t="s">
        <v>89</v>
      </c>
      <c r="B21" s="5" t="s">
        <v>61</v>
      </c>
      <c r="C21" s="6" t="s">
        <v>58</v>
      </c>
      <c r="D21" s="7" t="s">
        <v>90</v>
      </c>
      <c r="E21" s="9">
        <v>5</v>
      </c>
      <c r="F21" s="9">
        <v>85</v>
      </c>
      <c r="G21" s="5" t="s">
        <v>42</v>
      </c>
      <c r="H21" s="5" t="s">
        <v>43</v>
      </c>
      <c r="I21" s="8">
        <v>1.37</v>
      </c>
      <c r="J21" s="8">
        <v>8.7100000000000009</v>
      </c>
      <c r="K21" s="9">
        <v>3</v>
      </c>
      <c r="L21" s="4">
        <f t="shared" si="0"/>
        <v>1</v>
      </c>
      <c r="M21" s="4" t="str">
        <f t="shared" si="1"/>
        <v>Sunday</v>
      </c>
    </row>
    <row r="22" spans="1:13">
      <c r="A22" s="5" t="s">
        <v>91</v>
      </c>
      <c r="B22" s="5" t="s">
        <v>45</v>
      </c>
      <c r="C22" s="6" t="s">
        <v>58</v>
      </c>
      <c r="D22" s="7" t="s">
        <v>92</v>
      </c>
      <c r="E22" s="9">
        <v>5</v>
      </c>
      <c r="F22" s="9">
        <v>99</v>
      </c>
      <c r="G22" s="5" t="s">
        <v>56</v>
      </c>
      <c r="H22" s="5" t="s">
        <v>52</v>
      </c>
      <c r="I22" s="8">
        <v>1.31</v>
      </c>
      <c r="J22" s="8">
        <v>16.32</v>
      </c>
      <c r="K22" s="9">
        <v>2</v>
      </c>
      <c r="L22" s="4">
        <f t="shared" si="0"/>
        <v>1</v>
      </c>
      <c r="M22" s="4" t="str">
        <f t="shared" si="1"/>
        <v>Sunday</v>
      </c>
    </row>
    <row r="23" spans="1:13">
      <c r="A23" s="5" t="s">
        <v>93</v>
      </c>
      <c r="B23" s="5" t="s">
        <v>45</v>
      </c>
      <c r="C23" s="6" t="s">
        <v>67</v>
      </c>
      <c r="D23" s="7" t="s">
        <v>94</v>
      </c>
      <c r="E23" s="9">
        <v>29</v>
      </c>
      <c r="F23" s="9">
        <v>148</v>
      </c>
      <c r="G23" s="5" t="s">
        <v>56</v>
      </c>
      <c r="H23" s="5" t="s">
        <v>43</v>
      </c>
      <c r="I23" s="8">
        <v>6.27</v>
      </c>
      <c r="J23" s="8">
        <v>19.55</v>
      </c>
      <c r="K23" s="9">
        <v>4</v>
      </c>
      <c r="L23" s="4">
        <f t="shared" si="0"/>
        <v>0</v>
      </c>
      <c r="M23" s="4" t="str">
        <f t="shared" si="1"/>
        <v>Thursday</v>
      </c>
    </row>
    <row r="24" spans="1:13">
      <c r="A24" s="5" t="s">
        <v>95</v>
      </c>
      <c r="B24" s="5" t="s">
        <v>61</v>
      </c>
      <c r="C24" s="6" t="s">
        <v>50</v>
      </c>
      <c r="D24" s="7" t="s">
        <v>96</v>
      </c>
      <c r="E24" s="9">
        <v>25</v>
      </c>
      <c r="F24" s="9">
        <v>132</v>
      </c>
      <c r="G24" s="5" t="s">
        <v>56</v>
      </c>
      <c r="H24" s="5" t="s">
        <v>52</v>
      </c>
      <c r="I24" s="8">
        <v>5.33</v>
      </c>
      <c r="J24" s="8">
        <v>24.48</v>
      </c>
      <c r="K24" s="9">
        <v>2</v>
      </c>
      <c r="L24" s="4">
        <f t="shared" si="0"/>
        <v>1</v>
      </c>
      <c r="M24" s="4" t="str">
        <f t="shared" si="1"/>
        <v>Wednesday</v>
      </c>
    </row>
    <row r="25" spans="1:13">
      <c r="A25" s="5" t="s">
        <v>97</v>
      </c>
      <c r="B25" s="5" t="s">
        <v>49</v>
      </c>
      <c r="C25" s="6" t="s">
        <v>40</v>
      </c>
      <c r="D25" s="7" t="s">
        <v>98</v>
      </c>
      <c r="E25" s="9">
        <v>18</v>
      </c>
      <c r="F25" s="9">
        <v>40</v>
      </c>
      <c r="G25" s="5" t="s">
        <v>42</v>
      </c>
      <c r="H25" s="5" t="s">
        <v>43</v>
      </c>
      <c r="I25" s="8">
        <v>3.95</v>
      </c>
      <c r="J25" s="8">
        <v>14.79</v>
      </c>
      <c r="K25" s="9">
        <v>1</v>
      </c>
      <c r="L25" s="4">
        <f t="shared" si="0"/>
        <v>0</v>
      </c>
      <c r="M25" s="4" t="str">
        <f t="shared" si="1"/>
        <v>Monday</v>
      </c>
    </row>
    <row r="26" spans="1:13">
      <c r="A26" s="5" t="s">
        <v>99</v>
      </c>
      <c r="B26" s="5" t="s">
        <v>39</v>
      </c>
      <c r="C26" s="6" t="s">
        <v>40</v>
      </c>
      <c r="D26" s="7" t="s">
        <v>100</v>
      </c>
      <c r="E26" s="9">
        <v>23</v>
      </c>
      <c r="F26" s="9">
        <v>75</v>
      </c>
      <c r="G26" s="5" t="s">
        <v>42</v>
      </c>
      <c r="H26" s="5" t="s">
        <v>52</v>
      </c>
      <c r="I26" s="8">
        <v>5.07</v>
      </c>
      <c r="J26" s="8">
        <v>19.600000000000001</v>
      </c>
      <c r="K26" s="9">
        <v>4</v>
      </c>
      <c r="L26" s="4">
        <f t="shared" si="0"/>
        <v>1</v>
      </c>
      <c r="M26" s="4" t="str">
        <f t="shared" si="1"/>
        <v>Monday</v>
      </c>
    </row>
    <row r="27" spans="1:13">
      <c r="A27" s="5" t="s">
        <v>101</v>
      </c>
      <c r="B27" s="5" t="s">
        <v>39</v>
      </c>
      <c r="C27" s="6" t="s">
        <v>54</v>
      </c>
      <c r="D27" s="7" t="s">
        <v>102</v>
      </c>
      <c r="E27" s="9">
        <v>19</v>
      </c>
      <c r="F27" s="9">
        <v>105</v>
      </c>
      <c r="G27" s="5" t="s">
        <v>42</v>
      </c>
      <c r="H27" s="5" t="s">
        <v>52</v>
      </c>
      <c r="I27" s="8">
        <v>4.0999999999999996</v>
      </c>
      <c r="J27" s="8">
        <v>24.1</v>
      </c>
      <c r="K27" s="9">
        <v>3</v>
      </c>
      <c r="L27" s="4">
        <f t="shared" si="0"/>
        <v>0</v>
      </c>
      <c r="M27" s="4" t="str">
        <f t="shared" si="1"/>
        <v>Friday</v>
      </c>
    </row>
    <row r="28" spans="1:13">
      <c r="A28" s="5" t="s">
        <v>103</v>
      </c>
      <c r="B28" s="5" t="s">
        <v>49</v>
      </c>
      <c r="C28" s="6" t="s">
        <v>67</v>
      </c>
      <c r="D28" s="7" t="s">
        <v>104</v>
      </c>
      <c r="E28" s="9">
        <v>12</v>
      </c>
      <c r="F28" s="9">
        <v>30</v>
      </c>
      <c r="G28" s="5" t="s">
        <v>42</v>
      </c>
      <c r="H28" s="5" t="s">
        <v>43</v>
      </c>
      <c r="I28" s="8">
        <v>2.82</v>
      </c>
      <c r="J28" s="8">
        <v>17.920000000000002</v>
      </c>
      <c r="K28" s="9">
        <v>1</v>
      </c>
      <c r="L28" s="4">
        <f t="shared" si="0"/>
        <v>0</v>
      </c>
      <c r="M28" s="4" t="str">
        <f t="shared" si="1"/>
        <v>Thursday</v>
      </c>
    </row>
    <row r="29" spans="1:13">
      <c r="A29" s="5" t="s">
        <v>105</v>
      </c>
      <c r="B29" s="5" t="s">
        <v>61</v>
      </c>
      <c r="C29" s="6" t="s">
        <v>67</v>
      </c>
      <c r="D29" s="7" t="s">
        <v>106</v>
      </c>
      <c r="E29" s="9">
        <v>10</v>
      </c>
      <c r="F29" s="9">
        <v>128</v>
      </c>
      <c r="G29" s="5" t="s">
        <v>42</v>
      </c>
      <c r="H29" s="5" t="s">
        <v>52</v>
      </c>
      <c r="I29" s="8">
        <v>2.29</v>
      </c>
      <c r="J29" s="8">
        <v>17.05</v>
      </c>
      <c r="K29" s="9">
        <v>3</v>
      </c>
      <c r="L29" s="4">
        <f t="shared" si="0"/>
        <v>1</v>
      </c>
      <c r="M29" s="4" t="str">
        <f t="shared" si="1"/>
        <v>Thursday</v>
      </c>
    </row>
    <row r="30" spans="1:13">
      <c r="A30" s="5" t="s">
        <v>107</v>
      </c>
      <c r="B30" s="5" t="s">
        <v>61</v>
      </c>
      <c r="C30" s="6" t="s">
        <v>58</v>
      </c>
      <c r="D30" s="7" t="s">
        <v>108</v>
      </c>
      <c r="E30" s="9">
        <v>20</v>
      </c>
      <c r="F30" s="9">
        <v>164</v>
      </c>
      <c r="G30" s="5" t="s">
        <v>42</v>
      </c>
      <c r="H30" s="5" t="s">
        <v>52</v>
      </c>
      <c r="I30" s="8">
        <v>4.4000000000000004</v>
      </c>
      <c r="J30" s="8">
        <v>17.43</v>
      </c>
      <c r="K30" s="9">
        <v>4</v>
      </c>
      <c r="L30" s="4">
        <f t="shared" si="0"/>
        <v>0</v>
      </c>
      <c r="M30" s="4" t="str">
        <f t="shared" si="1"/>
        <v>Sunday</v>
      </c>
    </row>
    <row r="31" spans="1:13">
      <c r="A31" s="5" t="s">
        <v>109</v>
      </c>
      <c r="B31" s="5" t="s">
        <v>61</v>
      </c>
      <c r="C31" s="6" t="s">
        <v>50</v>
      </c>
      <c r="D31" s="7" t="s">
        <v>110</v>
      </c>
      <c r="E31" s="9">
        <v>22</v>
      </c>
      <c r="F31" s="9">
        <v>76</v>
      </c>
      <c r="G31" s="5" t="s">
        <v>42</v>
      </c>
      <c r="H31" s="5" t="s">
        <v>52</v>
      </c>
      <c r="I31" s="8">
        <v>4.66</v>
      </c>
      <c r="J31" s="8">
        <v>17.95</v>
      </c>
      <c r="K31" s="9">
        <v>4</v>
      </c>
      <c r="L31" s="4">
        <f t="shared" si="0"/>
        <v>0</v>
      </c>
      <c r="M31" s="4" t="str">
        <f t="shared" si="1"/>
        <v>Wednesday</v>
      </c>
    </row>
    <row r="32" spans="1:13">
      <c r="A32" s="5" t="s">
        <v>111</v>
      </c>
      <c r="B32" s="5" t="s">
        <v>45</v>
      </c>
      <c r="C32" s="6" t="s">
        <v>58</v>
      </c>
      <c r="D32" s="7" t="s">
        <v>112</v>
      </c>
      <c r="E32" s="9">
        <v>29</v>
      </c>
      <c r="F32" s="9">
        <v>76</v>
      </c>
      <c r="G32" s="5" t="s">
        <v>56</v>
      </c>
      <c r="H32" s="5" t="s">
        <v>43</v>
      </c>
      <c r="I32" s="8">
        <v>5.93</v>
      </c>
      <c r="J32" s="8">
        <v>24.24</v>
      </c>
      <c r="K32" s="9">
        <v>4</v>
      </c>
      <c r="L32" s="4">
        <f t="shared" si="0"/>
        <v>0</v>
      </c>
      <c r="M32" s="4" t="str">
        <f t="shared" si="1"/>
        <v>Sunday</v>
      </c>
    </row>
    <row r="33" spans="1:13">
      <c r="A33" s="5" t="s">
        <v>113</v>
      </c>
      <c r="B33" s="5" t="s">
        <v>49</v>
      </c>
      <c r="C33" s="6" t="s">
        <v>67</v>
      </c>
      <c r="D33" s="7" t="s">
        <v>114</v>
      </c>
      <c r="E33" s="9">
        <v>24</v>
      </c>
      <c r="F33" s="9">
        <v>174</v>
      </c>
      <c r="G33" s="5" t="s">
        <v>56</v>
      </c>
      <c r="H33" s="5" t="s">
        <v>52</v>
      </c>
      <c r="I33" s="8">
        <v>4.93</v>
      </c>
      <c r="J33" s="8">
        <v>19.43</v>
      </c>
      <c r="K33" s="9">
        <v>1</v>
      </c>
      <c r="L33" s="4">
        <f t="shared" si="0"/>
        <v>1</v>
      </c>
      <c r="M33" s="4" t="str">
        <f t="shared" si="1"/>
        <v>Thursday</v>
      </c>
    </row>
    <row r="34" spans="1:13">
      <c r="A34" s="5" t="s">
        <v>115</v>
      </c>
      <c r="B34" s="5" t="s">
        <v>39</v>
      </c>
      <c r="C34" s="6" t="s">
        <v>54</v>
      </c>
      <c r="D34" s="7" t="s">
        <v>116</v>
      </c>
      <c r="E34" s="9">
        <v>5</v>
      </c>
      <c r="F34" s="9">
        <v>127</v>
      </c>
      <c r="G34" s="5" t="s">
        <v>42</v>
      </c>
      <c r="H34" s="5" t="s">
        <v>52</v>
      </c>
      <c r="I34" s="8">
        <v>1.22</v>
      </c>
      <c r="J34" s="8">
        <v>16.12</v>
      </c>
      <c r="K34" s="9">
        <v>4</v>
      </c>
      <c r="L34" s="4">
        <f t="shared" si="0"/>
        <v>0</v>
      </c>
      <c r="M34" s="4" t="str">
        <f t="shared" si="1"/>
        <v>Friday</v>
      </c>
    </row>
    <row r="35" spans="1:13">
      <c r="A35" s="5" t="s">
        <v>117</v>
      </c>
      <c r="B35" s="5" t="s">
        <v>61</v>
      </c>
      <c r="C35" s="6" t="s">
        <v>50</v>
      </c>
      <c r="D35" s="7" t="s">
        <v>118</v>
      </c>
      <c r="E35" s="9">
        <v>9</v>
      </c>
      <c r="F35" s="9">
        <v>161</v>
      </c>
      <c r="G35" s="5" t="s">
        <v>42</v>
      </c>
      <c r="H35" s="5" t="s">
        <v>52</v>
      </c>
      <c r="I35" s="8">
        <v>2.21</v>
      </c>
      <c r="J35" s="8">
        <v>12.88</v>
      </c>
      <c r="K35" s="9">
        <v>1</v>
      </c>
      <c r="L35" s="4">
        <f t="shared" si="0"/>
        <v>0</v>
      </c>
      <c r="M35" s="4" t="str">
        <f t="shared" si="1"/>
        <v>Wednesday</v>
      </c>
    </row>
    <row r="36" spans="1:13">
      <c r="A36" s="5" t="s">
        <v>119</v>
      </c>
      <c r="B36" s="5" t="s">
        <v>61</v>
      </c>
      <c r="C36" s="6" t="s">
        <v>81</v>
      </c>
      <c r="D36" s="7" t="s">
        <v>120</v>
      </c>
      <c r="E36" s="9">
        <v>16</v>
      </c>
      <c r="F36" s="9">
        <v>168</v>
      </c>
      <c r="G36" s="5" t="s">
        <v>42</v>
      </c>
      <c r="H36" s="5" t="s">
        <v>43</v>
      </c>
      <c r="I36" s="8">
        <v>3.63</v>
      </c>
      <c r="J36" s="8">
        <v>13.84</v>
      </c>
      <c r="K36" s="9">
        <v>2</v>
      </c>
      <c r="L36" s="4">
        <f t="shared" si="0"/>
        <v>0</v>
      </c>
      <c r="M36" s="4" t="str">
        <f t="shared" si="1"/>
        <v>Tuesday</v>
      </c>
    </row>
    <row r="37" spans="1:13">
      <c r="A37" s="5" t="s">
        <v>121</v>
      </c>
      <c r="B37" s="5" t="s">
        <v>49</v>
      </c>
      <c r="C37" s="6" t="s">
        <v>40</v>
      </c>
      <c r="D37" s="7" t="s">
        <v>122</v>
      </c>
      <c r="E37" s="9">
        <v>4</v>
      </c>
      <c r="F37" s="9">
        <v>114</v>
      </c>
      <c r="G37" s="5" t="s">
        <v>42</v>
      </c>
      <c r="H37" s="5" t="s">
        <v>43</v>
      </c>
      <c r="I37" s="8">
        <v>1.0900000000000001</v>
      </c>
      <c r="J37" s="8">
        <v>15.93</v>
      </c>
      <c r="K37" s="9">
        <v>1</v>
      </c>
      <c r="L37" s="4">
        <f t="shared" si="0"/>
        <v>1</v>
      </c>
      <c r="M37" s="4" t="str">
        <f t="shared" si="1"/>
        <v>Monday</v>
      </c>
    </row>
    <row r="38" spans="1:13">
      <c r="A38" s="5" t="s">
        <v>123</v>
      </c>
      <c r="B38" s="5" t="s">
        <v>61</v>
      </c>
      <c r="C38" s="6" t="s">
        <v>46</v>
      </c>
      <c r="D38" s="7" t="s">
        <v>124</v>
      </c>
      <c r="E38" s="9">
        <v>30</v>
      </c>
      <c r="F38" s="9">
        <v>174</v>
      </c>
      <c r="G38" s="5" t="s">
        <v>42</v>
      </c>
      <c r="H38" s="5" t="s">
        <v>43</v>
      </c>
      <c r="I38" s="8">
        <v>6.28</v>
      </c>
      <c r="J38" s="8">
        <v>27.61</v>
      </c>
      <c r="K38" s="9">
        <v>1</v>
      </c>
      <c r="L38" s="4">
        <f t="shared" si="0"/>
        <v>1</v>
      </c>
      <c r="M38" s="4" t="str">
        <f t="shared" si="1"/>
        <v>Saturday</v>
      </c>
    </row>
    <row r="39" spans="1:13">
      <c r="A39" s="5" t="s">
        <v>125</v>
      </c>
      <c r="B39" s="5" t="s">
        <v>61</v>
      </c>
      <c r="C39" s="6" t="s">
        <v>46</v>
      </c>
      <c r="D39" s="7" t="s">
        <v>126</v>
      </c>
      <c r="E39" s="9">
        <v>18</v>
      </c>
      <c r="F39" s="9">
        <v>117</v>
      </c>
      <c r="G39" s="5" t="s">
        <v>56</v>
      </c>
      <c r="H39" s="5" t="s">
        <v>52</v>
      </c>
      <c r="I39" s="8">
        <v>3.88</v>
      </c>
      <c r="J39" s="8">
        <v>20.76</v>
      </c>
      <c r="K39" s="9">
        <v>2</v>
      </c>
      <c r="L39" s="4">
        <f t="shared" si="0"/>
        <v>1</v>
      </c>
      <c r="M39" s="4" t="str">
        <f t="shared" si="1"/>
        <v>Saturday</v>
      </c>
    </row>
    <row r="40" spans="1:13">
      <c r="A40" s="5" t="s">
        <v>127</v>
      </c>
      <c r="B40" s="5" t="s">
        <v>45</v>
      </c>
      <c r="C40" s="6" t="s">
        <v>67</v>
      </c>
      <c r="D40" s="7" t="s">
        <v>128</v>
      </c>
      <c r="E40" s="9">
        <v>19</v>
      </c>
      <c r="F40" s="9">
        <v>67</v>
      </c>
      <c r="G40" s="5" t="s">
        <v>56</v>
      </c>
      <c r="H40" s="5" t="s">
        <v>52</v>
      </c>
      <c r="I40" s="8">
        <v>4.12</v>
      </c>
      <c r="J40" s="8">
        <v>22.09</v>
      </c>
      <c r="K40" s="9">
        <v>5</v>
      </c>
      <c r="L40" s="4">
        <f t="shared" si="0"/>
        <v>0</v>
      </c>
      <c r="M40" s="4" t="str">
        <f t="shared" si="1"/>
        <v>Thursday</v>
      </c>
    </row>
    <row r="41" spans="1:13">
      <c r="A41" s="5" t="s">
        <v>129</v>
      </c>
      <c r="B41" s="5" t="s">
        <v>49</v>
      </c>
      <c r="C41" s="6" t="s">
        <v>50</v>
      </c>
      <c r="D41" s="7" t="s">
        <v>130</v>
      </c>
      <c r="E41" s="9">
        <v>17</v>
      </c>
      <c r="F41" s="9">
        <v>81</v>
      </c>
      <c r="G41" s="5" t="s">
        <v>42</v>
      </c>
      <c r="H41" s="5" t="s">
        <v>43</v>
      </c>
      <c r="I41" s="8">
        <v>3.7</v>
      </c>
      <c r="J41" s="8">
        <v>18.420000000000002</v>
      </c>
      <c r="K41" s="9">
        <v>4</v>
      </c>
      <c r="L41" s="4">
        <f t="shared" si="0"/>
        <v>0</v>
      </c>
      <c r="M41" s="4" t="str">
        <f t="shared" si="1"/>
        <v>Wednesday</v>
      </c>
    </row>
    <row r="42" spans="1:13">
      <c r="A42" s="5" t="s">
        <v>131</v>
      </c>
      <c r="B42" s="5" t="s">
        <v>45</v>
      </c>
      <c r="C42" s="6" t="s">
        <v>54</v>
      </c>
      <c r="D42" s="7" t="s">
        <v>132</v>
      </c>
      <c r="E42" s="9">
        <v>10</v>
      </c>
      <c r="F42" s="9">
        <v>47</v>
      </c>
      <c r="G42" s="5" t="s">
        <v>42</v>
      </c>
      <c r="H42" s="5" t="s">
        <v>43</v>
      </c>
      <c r="I42" s="8">
        <v>2.21</v>
      </c>
      <c r="J42" s="8">
        <v>11.3</v>
      </c>
      <c r="K42" s="9">
        <v>1</v>
      </c>
      <c r="L42" s="4">
        <f t="shared" si="0"/>
        <v>1</v>
      </c>
      <c r="M42" s="4" t="str">
        <f t="shared" si="1"/>
        <v>Friday</v>
      </c>
    </row>
    <row r="43" spans="1:13">
      <c r="A43" s="5" t="s">
        <v>133</v>
      </c>
      <c r="B43" s="5" t="s">
        <v>39</v>
      </c>
      <c r="C43" s="6" t="s">
        <v>40</v>
      </c>
      <c r="D43" s="7" t="s">
        <v>134</v>
      </c>
      <c r="E43" s="9">
        <v>16</v>
      </c>
      <c r="F43" s="9">
        <v>98</v>
      </c>
      <c r="G43" s="5" t="s">
        <v>56</v>
      </c>
      <c r="H43" s="5" t="s">
        <v>52</v>
      </c>
      <c r="I43" s="8">
        <v>3.45</v>
      </c>
      <c r="J43" s="8">
        <v>17.649999999999999</v>
      </c>
      <c r="K43" s="9">
        <v>4</v>
      </c>
      <c r="L43" s="4">
        <f t="shared" si="0"/>
        <v>1</v>
      </c>
      <c r="M43" s="4" t="str">
        <f t="shared" si="1"/>
        <v>Monday</v>
      </c>
    </row>
    <row r="44" spans="1:13">
      <c r="A44" s="5" t="s">
        <v>135</v>
      </c>
      <c r="B44" s="5" t="s">
        <v>39</v>
      </c>
      <c r="C44" s="6" t="s">
        <v>81</v>
      </c>
      <c r="D44" s="7" t="s">
        <v>136</v>
      </c>
      <c r="E44" s="9">
        <v>11</v>
      </c>
      <c r="F44" s="9">
        <v>69</v>
      </c>
      <c r="G44" s="5" t="s">
        <v>56</v>
      </c>
      <c r="H44" s="5" t="s">
        <v>52</v>
      </c>
      <c r="I44" s="8">
        <v>2.54</v>
      </c>
      <c r="J44" s="8">
        <v>16.670000000000002</v>
      </c>
      <c r="K44" s="9">
        <v>3</v>
      </c>
      <c r="L44" s="4">
        <f t="shared" si="0"/>
        <v>0</v>
      </c>
      <c r="M44" s="4" t="str">
        <f t="shared" si="1"/>
        <v>Tuesday</v>
      </c>
    </row>
    <row r="45" spans="1:13">
      <c r="A45" s="5" t="s">
        <v>137</v>
      </c>
      <c r="B45" s="5" t="s">
        <v>61</v>
      </c>
      <c r="C45" s="6" t="s">
        <v>67</v>
      </c>
      <c r="D45" s="7" t="s">
        <v>138</v>
      </c>
      <c r="E45" s="9">
        <v>20</v>
      </c>
      <c r="F45" s="9">
        <v>81</v>
      </c>
      <c r="G45" s="5" t="s">
        <v>42</v>
      </c>
      <c r="H45" s="5" t="s">
        <v>43</v>
      </c>
      <c r="I45" s="8">
        <v>4.18</v>
      </c>
      <c r="J45" s="8">
        <v>24.56</v>
      </c>
      <c r="K45" s="9">
        <v>3</v>
      </c>
      <c r="L45" s="4">
        <f t="shared" si="0"/>
        <v>0</v>
      </c>
      <c r="M45" s="4" t="str">
        <f t="shared" si="1"/>
        <v>Thursday</v>
      </c>
    </row>
    <row r="46" spans="1:13">
      <c r="A46" s="5" t="s">
        <v>139</v>
      </c>
      <c r="B46" s="5" t="s">
        <v>45</v>
      </c>
      <c r="C46" s="6" t="s">
        <v>54</v>
      </c>
      <c r="D46" s="7" t="s">
        <v>140</v>
      </c>
      <c r="E46" s="9">
        <v>14</v>
      </c>
      <c r="F46" s="9">
        <v>31</v>
      </c>
      <c r="G46" s="5" t="s">
        <v>42</v>
      </c>
      <c r="H46" s="5" t="s">
        <v>52</v>
      </c>
      <c r="I46" s="8">
        <v>2.99</v>
      </c>
      <c r="J46" s="8">
        <v>14.68</v>
      </c>
      <c r="K46" s="9">
        <v>2</v>
      </c>
      <c r="L46" s="4">
        <f t="shared" si="0"/>
        <v>1</v>
      </c>
      <c r="M46" s="4" t="str">
        <f t="shared" si="1"/>
        <v>Friday</v>
      </c>
    </row>
    <row r="47" spans="1:13">
      <c r="A47" s="5" t="s">
        <v>141</v>
      </c>
      <c r="B47" s="5" t="s">
        <v>45</v>
      </c>
      <c r="C47" s="6" t="s">
        <v>81</v>
      </c>
      <c r="D47" s="7" t="s">
        <v>142</v>
      </c>
      <c r="E47" s="9">
        <v>20</v>
      </c>
      <c r="F47" s="9">
        <v>165</v>
      </c>
      <c r="G47" s="5" t="s">
        <v>42</v>
      </c>
      <c r="H47" s="5" t="s">
        <v>52</v>
      </c>
      <c r="I47" s="8">
        <v>4.21</v>
      </c>
      <c r="J47" s="8">
        <v>16.75</v>
      </c>
      <c r="K47" s="9">
        <v>3</v>
      </c>
      <c r="L47" s="4">
        <f t="shared" si="0"/>
        <v>0</v>
      </c>
      <c r="M47" s="4" t="str">
        <f t="shared" si="1"/>
        <v>Tuesday</v>
      </c>
    </row>
    <row r="48" spans="1:13">
      <c r="A48" s="5" t="s">
        <v>143</v>
      </c>
      <c r="B48" s="5" t="s">
        <v>39</v>
      </c>
      <c r="C48" s="6" t="s">
        <v>46</v>
      </c>
      <c r="D48" s="7" t="s">
        <v>144</v>
      </c>
      <c r="E48" s="9">
        <v>16</v>
      </c>
      <c r="F48" s="9">
        <v>147</v>
      </c>
      <c r="G48" s="5" t="s">
        <v>56</v>
      </c>
      <c r="H48" s="5" t="s">
        <v>43</v>
      </c>
      <c r="I48" s="8">
        <v>3.68</v>
      </c>
      <c r="J48" s="8">
        <v>19.41</v>
      </c>
      <c r="K48" s="9">
        <v>4</v>
      </c>
      <c r="L48" s="4">
        <f t="shared" si="0"/>
        <v>0</v>
      </c>
      <c r="M48" s="4" t="str">
        <f t="shared" si="1"/>
        <v>Saturday</v>
      </c>
    </row>
    <row r="49" spans="1:13">
      <c r="A49" s="5" t="s">
        <v>145</v>
      </c>
      <c r="B49" s="5" t="s">
        <v>61</v>
      </c>
      <c r="C49" s="6" t="s">
        <v>54</v>
      </c>
      <c r="D49" s="7" t="s">
        <v>126</v>
      </c>
      <c r="E49" s="9">
        <v>13</v>
      </c>
      <c r="F49" s="9">
        <v>31</v>
      </c>
      <c r="G49" s="5" t="s">
        <v>56</v>
      </c>
      <c r="H49" s="5" t="s">
        <v>43</v>
      </c>
      <c r="I49" s="8">
        <v>2.73</v>
      </c>
      <c r="J49" s="8">
        <v>16.39</v>
      </c>
      <c r="K49" s="9">
        <v>4</v>
      </c>
      <c r="L49" s="4">
        <f t="shared" si="0"/>
        <v>1</v>
      </c>
      <c r="M49" s="4" t="str">
        <f t="shared" si="1"/>
        <v>Friday</v>
      </c>
    </row>
    <row r="50" spans="1:13">
      <c r="A50" s="5" t="s">
        <v>146</v>
      </c>
      <c r="B50" s="5" t="s">
        <v>45</v>
      </c>
      <c r="C50" s="6" t="s">
        <v>54</v>
      </c>
      <c r="D50" s="7" t="s">
        <v>147</v>
      </c>
      <c r="E50" s="9">
        <v>13</v>
      </c>
      <c r="F50" s="9">
        <v>42</v>
      </c>
      <c r="G50" s="5" t="s">
        <v>56</v>
      </c>
      <c r="H50" s="5" t="s">
        <v>52</v>
      </c>
      <c r="I50" s="8">
        <v>2.87</v>
      </c>
      <c r="J50" s="8">
        <v>17.989999999999998</v>
      </c>
      <c r="K50" s="9">
        <v>3</v>
      </c>
      <c r="L50" s="4">
        <f t="shared" si="0"/>
        <v>1</v>
      </c>
      <c r="M50" s="4" t="str">
        <f t="shared" si="1"/>
        <v>Friday</v>
      </c>
    </row>
    <row r="51" spans="1:13">
      <c r="A51" s="5" t="s">
        <v>148</v>
      </c>
      <c r="B51" s="5" t="s">
        <v>39</v>
      </c>
      <c r="C51" s="6" t="s">
        <v>50</v>
      </c>
      <c r="D51" s="7" t="s">
        <v>149</v>
      </c>
      <c r="E51" s="9">
        <v>20</v>
      </c>
      <c r="F51" s="9">
        <v>149</v>
      </c>
      <c r="G51" s="5" t="s">
        <v>42</v>
      </c>
      <c r="H51" s="5" t="s">
        <v>52</v>
      </c>
      <c r="I51" s="8">
        <v>4.1500000000000004</v>
      </c>
      <c r="J51" s="8">
        <v>17.59</v>
      </c>
      <c r="K51" s="9">
        <v>1</v>
      </c>
      <c r="L51" s="4">
        <f t="shared" si="0"/>
        <v>0</v>
      </c>
      <c r="M51" s="4" t="str">
        <f t="shared" si="1"/>
        <v>Wednesday</v>
      </c>
    </row>
    <row r="52" spans="1:13">
      <c r="A52" s="5" t="s">
        <v>150</v>
      </c>
      <c r="B52" s="5" t="s">
        <v>61</v>
      </c>
      <c r="C52" s="6" t="s">
        <v>40</v>
      </c>
      <c r="D52" s="7" t="s">
        <v>151</v>
      </c>
      <c r="E52" s="9">
        <v>17</v>
      </c>
      <c r="F52" s="9">
        <v>109</v>
      </c>
      <c r="G52" s="5" t="s">
        <v>42</v>
      </c>
      <c r="H52" s="5" t="s">
        <v>52</v>
      </c>
      <c r="I52" s="8">
        <v>3.73</v>
      </c>
      <c r="J52" s="8">
        <v>22.41</v>
      </c>
      <c r="K52" s="9">
        <v>1</v>
      </c>
      <c r="L52" s="4">
        <f t="shared" si="0"/>
        <v>0</v>
      </c>
      <c r="M52" s="4" t="str">
        <f t="shared" si="1"/>
        <v>Monday</v>
      </c>
    </row>
    <row r="53" spans="1:13">
      <c r="A53" s="5" t="s">
        <v>152</v>
      </c>
      <c r="B53" s="5" t="s">
        <v>49</v>
      </c>
      <c r="C53" s="6" t="s">
        <v>54</v>
      </c>
      <c r="D53" s="7" t="s">
        <v>96</v>
      </c>
      <c r="E53" s="9">
        <v>15</v>
      </c>
      <c r="F53" s="9">
        <v>147</v>
      </c>
      <c r="G53" s="5" t="s">
        <v>56</v>
      </c>
      <c r="H53" s="5" t="s">
        <v>43</v>
      </c>
      <c r="I53" s="8">
        <v>3.33</v>
      </c>
      <c r="J53" s="8">
        <v>16.170000000000002</v>
      </c>
      <c r="K53" s="9">
        <v>2</v>
      </c>
      <c r="L53" s="4">
        <f t="shared" si="0"/>
        <v>0</v>
      </c>
      <c r="M53" s="4" t="str">
        <f t="shared" si="1"/>
        <v>Friday</v>
      </c>
    </row>
    <row r="54" spans="1:13">
      <c r="A54" s="5" t="s">
        <v>153</v>
      </c>
      <c r="B54" s="5" t="s">
        <v>39</v>
      </c>
      <c r="C54" s="6" t="s">
        <v>46</v>
      </c>
      <c r="D54" s="7" t="s">
        <v>154</v>
      </c>
      <c r="E54" s="9">
        <v>30</v>
      </c>
      <c r="F54" s="9">
        <v>130</v>
      </c>
      <c r="G54" s="5" t="s">
        <v>56</v>
      </c>
      <c r="H54" s="5" t="s">
        <v>52</v>
      </c>
      <c r="I54" s="8">
        <v>6.22</v>
      </c>
      <c r="J54" s="8">
        <v>20.23</v>
      </c>
      <c r="K54" s="9">
        <v>2</v>
      </c>
      <c r="L54" s="4">
        <f t="shared" si="0"/>
        <v>1</v>
      </c>
      <c r="M54" s="4" t="str">
        <f t="shared" si="1"/>
        <v>Saturday</v>
      </c>
    </row>
    <row r="55" spans="1:13">
      <c r="A55" s="5" t="s">
        <v>155</v>
      </c>
      <c r="B55" s="5" t="s">
        <v>61</v>
      </c>
      <c r="C55" s="6" t="s">
        <v>54</v>
      </c>
      <c r="D55" s="7" t="s">
        <v>156</v>
      </c>
      <c r="E55" s="9">
        <v>7</v>
      </c>
      <c r="F55" s="9">
        <v>41</v>
      </c>
      <c r="G55" s="5" t="s">
        <v>42</v>
      </c>
      <c r="H55" s="5" t="s">
        <v>43</v>
      </c>
      <c r="I55" s="8">
        <v>1.68</v>
      </c>
      <c r="J55" s="8">
        <v>8.91</v>
      </c>
      <c r="K55" s="9">
        <v>3</v>
      </c>
      <c r="L55" s="4">
        <f t="shared" si="0"/>
        <v>0</v>
      </c>
      <c r="M55" s="4" t="str">
        <f t="shared" si="1"/>
        <v>Friday</v>
      </c>
    </row>
    <row r="56" spans="1:13">
      <c r="A56" s="5" t="s">
        <v>157</v>
      </c>
      <c r="B56" s="5" t="s">
        <v>45</v>
      </c>
      <c r="C56" s="6" t="s">
        <v>40</v>
      </c>
      <c r="D56" s="7" t="s">
        <v>158</v>
      </c>
      <c r="E56" s="9">
        <v>14</v>
      </c>
      <c r="F56" s="9">
        <v>62</v>
      </c>
      <c r="G56" s="5" t="s">
        <v>56</v>
      </c>
      <c r="H56" s="5" t="s">
        <v>43</v>
      </c>
      <c r="I56" s="8">
        <v>3.07</v>
      </c>
      <c r="J56" s="8">
        <v>12.25</v>
      </c>
      <c r="K56" s="9">
        <v>1</v>
      </c>
      <c r="L56" s="4">
        <f t="shared" si="0"/>
        <v>1</v>
      </c>
      <c r="M56" s="4" t="str">
        <f t="shared" si="1"/>
        <v>Monday</v>
      </c>
    </row>
    <row r="57" spans="1:13">
      <c r="A57" s="5" t="s">
        <v>159</v>
      </c>
      <c r="B57" s="5" t="s">
        <v>39</v>
      </c>
      <c r="C57" s="6" t="s">
        <v>46</v>
      </c>
      <c r="D57" s="7" t="s">
        <v>160</v>
      </c>
      <c r="E57" s="9">
        <v>28</v>
      </c>
      <c r="F57" s="9">
        <v>80</v>
      </c>
      <c r="G57" s="5" t="s">
        <v>42</v>
      </c>
      <c r="H57" s="5" t="s">
        <v>43</v>
      </c>
      <c r="I57" s="8">
        <v>6.1</v>
      </c>
      <c r="J57" s="8">
        <v>19.57</v>
      </c>
      <c r="K57" s="9">
        <v>5</v>
      </c>
      <c r="L57" s="4">
        <f t="shared" si="0"/>
        <v>1</v>
      </c>
      <c r="M57" s="4" t="str">
        <f t="shared" si="1"/>
        <v>Saturday</v>
      </c>
    </row>
    <row r="58" spans="1:13">
      <c r="A58" s="5" t="s">
        <v>161</v>
      </c>
      <c r="B58" s="5" t="s">
        <v>61</v>
      </c>
      <c r="C58" s="6" t="s">
        <v>67</v>
      </c>
      <c r="D58" s="7" t="s">
        <v>162</v>
      </c>
      <c r="E58" s="9">
        <v>28</v>
      </c>
      <c r="F58" s="9">
        <v>32</v>
      </c>
      <c r="G58" s="5" t="s">
        <v>42</v>
      </c>
      <c r="H58" s="5" t="s">
        <v>43</v>
      </c>
      <c r="I58" s="8">
        <v>5.72</v>
      </c>
      <c r="J58" s="8">
        <v>21.73</v>
      </c>
      <c r="K58" s="9">
        <v>3</v>
      </c>
      <c r="L58" s="4">
        <f t="shared" si="0"/>
        <v>1</v>
      </c>
      <c r="M58" s="4" t="str">
        <f t="shared" si="1"/>
        <v>Thursday</v>
      </c>
    </row>
    <row r="59" spans="1:13">
      <c r="A59" s="5" t="s">
        <v>163</v>
      </c>
      <c r="B59" s="5" t="s">
        <v>39</v>
      </c>
      <c r="C59" s="6" t="s">
        <v>46</v>
      </c>
      <c r="D59" s="7" t="s">
        <v>164</v>
      </c>
      <c r="E59" s="9">
        <v>10</v>
      </c>
      <c r="F59" s="9">
        <v>105</v>
      </c>
      <c r="G59" s="5" t="s">
        <v>56</v>
      </c>
      <c r="H59" s="5" t="s">
        <v>43</v>
      </c>
      <c r="I59" s="8">
        <v>2.13</v>
      </c>
      <c r="J59" s="8">
        <v>18.239999999999998</v>
      </c>
      <c r="K59" s="9">
        <v>4</v>
      </c>
      <c r="L59" s="4">
        <f t="shared" si="0"/>
        <v>1</v>
      </c>
      <c r="M59" s="4" t="str">
        <f t="shared" si="1"/>
        <v>Saturday</v>
      </c>
    </row>
    <row r="60" spans="1:13">
      <c r="A60" s="5" t="s">
        <v>165</v>
      </c>
      <c r="B60" s="5" t="s">
        <v>61</v>
      </c>
      <c r="C60" s="6" t="s">
        <v>67</v>
      </c>
      <c r="D60" s="7" t="s">
        <v>166</v>
      </c>
      <c r="E60" s="9">
        <v>28</v>
      </c>
      <c r="F60" s="9">
        <v>31</v>
      </c>
      <c r="G60" s="5" t="s">
        <v>42</v>
      </c>
      <c r="H60" s="5" t="s">
        <v>43</v>
      </c>
      <c r="I60" s="8">
        <v>5.96</v>
      </c>
      <c r="J60" s="8">
        <v>22.87</v>
      </c>
      <c r="K60" s="9">
        <v>4</v>
      </c>
      <c r="L60" s="4">
        <f t="shared" si="0"/>
        <v>1</v>
      </c>
      <c r="M60" s="4" t="str">
        <f t="shared" si="1"/>
        <v>Thursday</v>
      </c>
    </row>
    <row r="61" spans="1:13">
      <c r="A61" s="5" t="s">
        <v>167</v>
      </c>
      <c r="B61" s="5" t="s">
        <v>45</v>
      </c>
      <c r="C61" s="6" t="s">
        <v>46</v>
      </c>
      <c r="D61" s="7" t="s">
        <v>168</v>
      </c>
      <c r="E61" s="9">
        <v>14</v>
      </c>
      <c r="F61" s="9">
        <v>137</v>
      </c>
      <c r="G61" s="5" t="s">
        <v>42</v>
      </c>
      <c r="H61" s="5" t="s">
        <v>52</v>
      </c>
      <c r="I61" s="8">
        <v>2.92</v>
      </c>
      <c r="J61" s="8">
        <v>21.06</v>
      </c>
      <c r="K61" s="9">
        <v>3</v>
      </c>
      <c r="L61" s="4">
        <f t="shared" si="0"/>
        <v>1</v>
      </c>
      <c r="M61" s="4" t="str">
        <f t="shared" si="1"/>
        <v>Saturday</v>
      </c>
    </row>
    <row r="62" spans="1:13">
      <c r="A62" s="5" t="s">
        <v>169</v>
      </c>
      <c r="B62" s="5" t="s">
        <v>45</v>
      </c>
      <c r="C62" s="6" t="s">
        <v>58</v>
      </c>
      <c r="D62" s="7" t="s">
        <v>170</v>
      </c>
      <c r="E62" s="9">
        <v>4</v>
      </c>
      <c r="F62" s="9">
        <v>119</v>
      </c>
      <c r="G62" s="5" t="s">
        <v>42</v>
      </c>
      <c r="H62" s="5" t="s">
        <v>52</v>
      </c>
      <c r="I62" s="8">
        <v>1.25</v>
      </c>
      <c r="J62" s="8">
        <v>16.61</v>
      </c>
      <c r="K62" s="9">
        <v>1</v>
      </c>
      <c r="L62" s="4">
        <f t="shared" si="0"/>
        <v>0</v>
      </c>
      <c r="M62" s="4" t="str">
        <f t="shared" si="1"/>
        <v>Sunday</v>
      </c>
    </row>
    <row r="63" spans="1:13">
      <c r="A63" s="5" t="s">
        <v>171</v>
      </c>
      <c r="B63" s="5" t="s">
        <v>45</v>
      </c>
      <c r="C63" s="6" t="s">
        <v>67</v>
      </c>
      <c r="D63" s="7" t="s">
        <v>172</v>
      </c>
      <c r="E63" s="9">
        <v>12</v>
      </c>
      <c r="F63" s="9">
        <v>86</v>
      </c>
      <c r="G63" s="5" t="s">
        <v>42</v>
      </c>
      <c r="H63" s="5" t="s">
        <v>43</v>
      </c>
      <c r="I63" s="8">
        <v>2.5299999999999998</v>
      </c>
      <c r="J63" s="8">
        <v>15.09</v>
      </c>
      <c r="K63" s="9">
        <v>1</v>
      </c>
      <c r="L63" s="4">
        <f t="shared" si="0"/>
        <v>0</v>
      </c>
      <c r="M63" s="4" t="str">
        <f t="shared" si="1"/>
        <v>Thursday</v>
      </c>
    </row>
    <row r="64" spans="1:13">
      <c r="A64" s="5" t="s">
        <v>173</v>
      </c>
      <c r="B64" s="5" t="s">
        <v>61</v>
      </c>
      <c r="C64" s="6" t="s">
        <v>81</v>
      </c>
      <c r="D64" s="7" t="s">
        <v>174</v>
      </c>
      <c r="E64" s="9">
        <v>19</v>
      </c>
      <c r="F64" s="9">
        <v>85</v>
      </c>
      <c r="G64" s="5" t="s">
        <v>42</v>
      </c>
      <c r="H64" s="5" t="s">
        <v>52</v>
      </c>
      <c r="I64" s="8">
        <v>4.0199999999999996</v>
      </c>
      <c r="J64" s="8">
        <v>21.55</v>
      </c>
      <c r="K64" s="9">
        <v>2</v>
      </c>
      <c r="L64" s="4">
        <f t="shared" si="0"/>
        <v>1</v>
      </c>
      <c r="M64" s="4" t="str">
        <f t="shared" si="1"/>
        <v>Tuesday</v>
      </c>
    </row>
    <row r="65" spans="1:13">
      <c r="A65" s="5" t="s">
        <v>175</v>
      </c>
      <c r="B65" s="5" t="s">
        <v>49</v>
      </c>
      <c r="C65" s="6" t="s">
        <v>40</v>
      </c>
      <c r="D65" s="7" t="s">
        <v>176</v>
      </c>
      <c r="E65" s="9">
        <v>21</v>
      </c>
      <c r="F65" s="9">
        <v>106</v>
      </c>
      <c r="G65" s="5" t="s">
        <v>42</v>
      </c>
      <c r="H65" s="5" t="s">
        <v>43</v>
      </c>
      <c r="I65" s="8">
        <v>4.5</v>
      </c>
      <c r="J65" s="8">
        <v>15.78</v>
      </c>
      <c r="K65" s="9">
        <v>3</v>
      </c>
      <c r="L65" s="4">
        <f t="shared" si="0"/>
        <v>0</v>
      </c>
      <c r="M65" s="4" t="str">
        <f t="shared" si="1"/>
        <v>Monday</v>
      </c>
    </row>
    <row r="66" spans="1:13">
      <c r="A66" s="5" t="s">
        <v>177</v>
      </c>
      <c r="B66" s="5" t="s">
        <v>45</v>
      </c>
      <c r="C66" s="6" t="s">
        <v>40</v>
      </c>
      <c r="D66" s="7" t="s">
        <v>178</v>
      </c>
      <c r="E66" s="9">
        <v>19</v>
      </c>
      <c r="F66" s="9">
        <v>153</v>
      </c>
      <c r="G66" s="5" t="s">
        <v>56</v>
      </c>
      <c r="H66" s="5" t="s">
        <v>43</v>
      </c>
      <c r="I66" s="8">
        <v>3.91</v>
      </c>
      <c r="J66" s="8">
        <v>19.71</v>
      </c>
      <c r="K66" s="9">
        <v>1</v>
      </c>
      <c r="L66" s="4">
        <f t="shared" si="0"/>
        <v>1</v>
      </c>
      <c r="M66" s="4" t="str">
        <f t="shared" si="1"/>
        <v>Monday</v>
      </c>
    </row>
    <row r="67" spans="1:13">
      <c r="A67" s="5" t="s">
        <v>179</v>
      </c>
      <c r="B67" s="5" t="s">
        <v>39</v>
      </c>
      <c r="C67" s="6" t="s">
        <v>40</v>
      </c>
      <c r="D67" s="7" t="s">
        <v>180</v>
      </c>
      <c r="E67" s="9">
        <v>3</v>
      </c>
      <c r="F67" s="9">
        <v>73</v>
      </c>
      <c r="G67" s="5" t="s">
        <v>56</v>
      </c>
      <c r="H67" s="5" t="s">
        <v>52</v>
      </c>
      <c r="I67" s="8">
        <v>1.1000000000000001</v>
      </c>
      <c r="J67" s="8">
        <v>15.55</v>
      </c>
      <c r="K67" s="9">
        <v>3</v>
      </c>
      <c r="L67" s="4">
        <f t="shared" ref="L67:L101" si="2">IF(H66="Delayed", 1, 0)</f>
        <v>1</v>
      </c>
      <c r="M67" s="4" t="str">
        <f t="shared" ref="M67:M101" si="3">TEXT(C67, "dddd")</f>
        <v>Monday</v>
      </c>
    </row>
    <row r="68" spans="1:13">
      <c r="A68" s="5" t="s">
        <v>181</v>
      </c>
      <c r="B68" s="5" t="s">
        <v>49</v>
      </c>
      <c r="C68" s="6" t="s">
        <v>81</v>
      </c>
      <c r="D68" s="7" t="s">
        <v>182</v>
      </c>
      <c r="E68" s="9">
        <v>30</v>
      </c>
      <c r="F68" s="9">
        <v>72</v>
      </c>
      <c r="G68" s="5" t="s">
        <v>56</v>
      </c>
      <c r="H68" s="5" t="s">
        <v>43</v>
      </c>
      <c r="I68" s="8">
        <v>6.18</v>
      </c>
      <c r="J68" s="8">
        <v>26.24</v>
      </c>
      <c r="K68" s="9">
        <v>3</v>
      </c>
      <c r="L68" s="4">
        <f t="shared" si="2"/>
        <v>0</v>
      </c>
      <c r="M68" s="4" t="str">
        <f t="shared" si="3"/>
        <v>Tuesday</v>
      </c>
    </row>
    <row r="69" spans="1:13">
      <c r="A69" s="5" t="s">
        <v>183</v>
      </c>
      <c r="B69" s="5" t="s">
        <v>61</v>
      </c>
      <c r="C69" s="6" t="s">
        <v>46</v>
      </c>
      <c r="D69" s="7" t="s">
        <v>184</v>
      </c>
      <c r="E69" s="9">
        <v>14</v>
      </c>
      <c r="F69" s="9">
        <v>165</v>
      </c>
      <c r="G69" s="5" t="s">
        <v>42</v>
      </c>
      <c r="H69" s="5" t="s">
        <v>43</v>
      </c>
      <c r="I69" s="8">
        <v>2.93</v>
      </c>
      <c r="J69" s="8">
        <v>14.53</v>
      </c>
      <c r="K69" s="9">
        <v>5</v>
      </c>
      <c r="L69" s="4">
        <f t="shared" si="2"/>
        <v>1</v>
      </c>
      <c r="M69" s="4" t="str">
        <f t="shared" si="3"/>
        <v>Saturday</v>
      </c>
    </row>
    <row r="70" spans="1:13">
      <c r="A70" s="5" t="s">
        <v>185</v>
      </c>
      <c r="B70" s="5" t="s">
        <v>49</v>
      </c>
      <c r="C70" s="6" t="s">
        <v>54</v>
      </c>
      <c r="D70" s="7" t="s">
        <v>186</v>
      </c>
      <c r="E70" s="9">
        <v>28</v>
      </c>
      <c r="F70" s="9">
        <v>32</v>
      </c>
      <c r="G70" s="5" t="s">
        <v>56</v>
      </c>
      <c r="H70" s="5" t="s">
        <v>43</v>
      </c>
      <c r="I70" s="8">
        <v>5.96</v>
      </c>
      <c r="J70" s="8">
        <v>22.51</v>
      </c>
      <c r="K70" s="9">
        <v>4</v>
      </c>
      <c r="L70" s="4">
        <f t="shared" si="2"/>
        <v>1</v>
      </c>
      <c r="M70" s="4" t="str">
        <f t="shared" si="3"/>
        <v>Friday</v>
      </c>
    </row>
    <row r="71" spans="1:13">
      <c r="A71" s="5" t="s">
        <v>187</v>
      </c>
      <c r="B71" s="5" t="s">
        <v>45</v>
      </c>
      <c r="C71" s="6" t="s">
        <v>40</v>
      </c>
      <c r="D71" s="7" t="s">
        <v>188</v>
      </c>
      <c r="E71" s="9">
        <v>30</v>
      </c>
      <c r="F71" s="9">
        <v>82</v>
      </c>
      <c r="G71" s="5" t="s">
        <v>42</v>
      </c>
      <c r="H71" s="5" t="s">
        <v>52</v>
      </c>
      <c r="I71" s="8">
        <v>6.17</v>
      </c>
      <c r="J71" s="8">
        <v>20.45</v>
      </c>
      <c r="K71" s="9">
        <v>2</v>
      </c>
      <c r="L71" s="4">
        <f t="shared" si="2"/>
        <v>1</v>
      </c>
      <c r="M71" s="4" t="str">
        <f t="shared" si="3"/>
        <v>Monday</v>
      </c>
    </row>
    <row r="72" spans="1:13">
      <c r="A72" s="5" t="s">
        <v>189</v>
      </c>
      <c r="B72" s="5" t="s">
        <v>49</v>
      </c>
      <c r="C72" s="6" t="s">
        <v>67</v>
      </c>
      <c r="D72" s="7" t="s">
        <v>190</v>
      </c>
      <c r="E72" s="9">
        <v>9</v>
      </c>
      <c r="F72" s="9">
        <v>175</v>
      </c>
      <c r="G72" s="5" t="s">
        <v>56</v>
      </c>
      <c r="H72" s="5" t="s">
        <v>52</v>
      </c>
      <c r="I72" s="8">
        <v>2.16</v>
      </c>
      <c r="J72" s="8">
        <v>10.94</v>
      </c>
      <c r="K72" s="9">
        <v>1</v>
      </c>
      <c r="L72" s="4">
        <f t="shared" si="2"/>
        <v>0</v>
      </c>
      <c r="M72" s="4" t="str">
        <f t="shared" si="3"/>
        <v>Thursday</v>
      </c>
    </row>
    <row r="73" spans="1:13">
      <c r="A73" s="5" t="s">
        <v>191</v>
      </c>
      <c r="B73" s="5" t="s">
        <v>45</v>
      </c>
      <c r="C73" s="6" t="s">
        <v>81</v>
      </c>
      <c r="D73" s="7" t="s">
        <v>192</v>
      </c>
      <c r="E73" s="9">
        <v>15</v>
      </c>
      <c r="F73" s="9">
        <v>122</v>
      </c>
      <c r="G73" s="5" t="s">
        <v>42</v>
      </c>
      <c r="H73" s="5" t="s">
        <v>52</v>
      </c>
      <c r="I73" s="8">
        <v>3.22</v>
      </c>
      <c r="J73" s="8">
        <v>14.35</v>
      </c>
      <c r="K73" s="9">
        <v>5</v>
      </c>
      <c r="L73" s="4">
        <f t="shared" si="2"/>
        <v>0</v>
      </c>
      <c r="M73" s="4" t="str">
        <f t="shared" si="3"/>
        <v>Tuesday</v>
      </c>
    </row>
    <row r="74" spans="1:13">
      <c r="A74" s="5" t="s">
        <v>193</v>
      </c>
      <c r="B74" s="5" t="s">
        <v>39</v>
      </c>
      <c r="C74" s="6" t="s">
        <v>50</v>
      </c>
      <c r="D74" s="7" t="s">
        <v>194</v>
      </c>
      <c r="E74" s="9">
        <v>14</v>
      </c>
      <c r="F74" s="9">
        <v>158</v>
      </c>
      <c r="G74" s="5" t="s">
        <v>42</v>
      </c>
      <c r="H74" s="5" t="s">
        <v>43</v>
      </c>
      <c r="I74" s="8">
        <v>3.19</v>
      </c>
      <c r="J74" s="8">
        <v>18.89</v>
      </c>
      <c r="K74" s="9">
        <v>2</v>
      </c>
      <c r="L74" s="4">
        <f t="shared" si="2"/>
        <v>0</v>
      </c>
      <c r="M74" s="4" t="str">
        <f t="shared" si="3"/>
        <v>Wednesday</v>
      </c>
    </row>
    <row r="75" spans="1:13">
      <c r="A75" s="5" t="s">
        <v>195</v>
      </c>
      <c r="B75" s="5" t="s">
        <v>39</v>
      </c>
      <c r="C75" s="6" t="s">
        <v>58</v>
      </c>
      <c r="D75" s="7" t="s">
        <v>196</v>
      </c>
      <c r="E75" s="9">
        <v>5</v>
      </c>
      <c r="F75" s="9">
        <v>74</v>
      </c>
      <c r="G75" s="5" t="s">
        <v>56</v>
      </c>
      <c r="H75" s="5" t="s">
        <v>43</v>
      </c>
      <c r="I75" s="8">
        <v>1.44</v>
      </c>
      <c r="J75" s="8">
        <v>11.33</v>
      </c>
      <c r="K75" s="9">
        <v>5</v>
      </c>
      <c r="L75" s="4">
        <f t="shared" si="2"/>
        <v>1</v>
      </c>
      <c r="M75" s="4" t="str">
        <f t="shared" si="3"/>
        <v>Sunday</v>
      </c>
    </row>
    <row r="76" spans="1:13">
      <c r="A76" s="5" t="s">
        <v>197</v>
      </c>
      <c r="B76" s="5" t="s">
        <v>45</v>
      </c>
      <c r="C76" s="6" t="s">
        <v>46</v>
      </c>
      <c r="D76" s="7" t="s">
        <v>198</v>
      </c>
      <c r="E76" s="9">
        <v>13</v>
      </c>
      <c r="F76" s="9">
        <v>69</v>
      </c>
      <c r="G76" s="5" t="s">
        <v>42</v>
      </c>
      <c r="H76" s="5" t="s">
        <v>43</v>
      </c>
      <c r="I76" s="8">
        <v>2.79</v>
      </c>
      <c r="J76" s="8">
        <v>18.260000000000002</v>
      </c>
      <c r="K76" s="9">
        <v>1</v>
      </c>
      <c r="L76" s="4">
        <f t="shared" si="2"/>
        <v>1</v>
      </c>
      <c r="M76" s="4" t="str">
        <f t="shared" si="3"/>
        <v>Saturday</v>
      </c>
    </row>
    <row r="77" spans="1:13">
      <c r="A77" s="5" t="s">
        <v>199</v>
      </c>
      <c r="B77" s="5" t="s">
        <v>39</v>
      </c>
      <c r="C77" s="6" t="s">
        <v>46</v>
      </c>
      <c r="D77" s="7" t="s">
        <v>200</v>
      </c>
      <c r="E77" s="9">
        <v>3</v>
      </c>
      <c r="F77" s="9">
        <v>124</v>
      </c>
      <c r="G77" s="5" t="s">
        <v>42</v>
      </c>
      <c r="H77" s="5" t="s">
        <v>52</v>
      </c>
      <c r="I77" s="8">
        <v>0.93</v>
      </c>
      <c r="J77" s="8">
        <v>13.74</v>
      </c>
      <c r="K77" s="9">
        <v>3</v>
      </c>
      <c r="L77" s="4">
        <f t="shared" si="2"/>
        <v>1</v>
      </c>
      <c r="M77" s="4" t="str">
        <f t="shared" si="3"/>
        <v>Saturday</v>
      </c>
    </row>
    <row r="78" spans="1:13">
      <c r="A78" s="5" t="s">
        <v>201</v>
      </c>
      <c r="B78" s="5" t="s">
        <v>61</v>
      </c>
      <c r="C78" s="6" t="s">
        <v>40</v>
      </c>
      <c r="D78" s="7" t="s">
        <v>202</v>
      </c>
      <c r="E78" s="9">
        <v>21</v>
      </c>
      <c r="F78" s="9">
        <v>146</v>
      </c>
      <c r="G78" s="5" t="s">
        <v>42</v>
      </c>
      <c r="H78" s="5" t="s">
        <v>43</v>
      </c>
      <c r="I78" s="8">
        <v>4.6399999999999997</v>
      </c>
      <c r="J78" s="8">
        <v>22.51</v>
      </c>
      <c r="K78" s="9">
        <v>2</v>
      </c>
      <c r="L78" s="4">
        <f t="shared" si="2"/>
        <v>0</v>
      </c>
      <c r="M78" s="4" t="str">
        <f t="shared" si="3"/>
        <v>Monday</v>
      </c>
    </row>
    <row r="79" spans="1:13">
      <c r="A79" s="5" t="s">
        <v>203</v>
      </c>
      <c r="B79" s="5" t="s">
        <v>49</v>
      </c>
      <c r="C79" s="6" t="s">
        <v>54</v>
      </c>
      <c r="D79" s="7" t="s">
        <v>204</v>
      </c>
      <c r="E79" s="9">
        <v>12</v>
      </c>
      <c r="F79" s="9">
        <v>80</v>
      </c>
      <c r="G79" s="5" t="s">
        <v>42</v>
      </c>
      <c r="H79" s="5" t="s">
        <v>43</v>
      </c>
      <c r="I79" s="8">
        <v>2.9</v>
      </c>
      <c r="J79" s="8">
        <v>17.13</v>
      </c>
      <c r="K79" s="9">
        <v>3</v>
      </c>
      <c r="L79" s="4">
        <f t="shared" si="2"/>
        <v>1</v>
      </c>
      <c r="M79" s="4" t="str">
        <f t="shared" si="3"/>
        <v>Friday</v>
      </c>
    </row>
    <row r="80" spans="1:13">
      <c r="A80" s="5" t="s">
        <v>205</v>
      </c>
      <c r="B80" s="5" t="s">
        <v>45</v>
      </c>
      <c r="C80" s="6" t="s">
        <v>81</v>
      </c>
      <c r="D80" s="7" t="s">
        <v>206</v>
      </c>
      <c r="E80" s="9">
        <v>21</v>
      </c>
      <c r="F80" s="9">
        <v>106</v>
      </c>
      <c r="G80" s="5" t="s">
        <v>42</v>
      </c>
      <c r="H80" s="5" t="s">
        <v>43</v>
      </c>
      <c r="I80" s="8">
        <v>4.33</v>
      </c>
      <c r="J80" s="8">
        <v>21.71</v>
      </c>
      <c r="K80" s="9">
        <v>2</v>
      </c>
      <c r="L80" s="4">
        <f t="shared" si="2"/>
        <v>1</v>
      </c>
      <c r="M80" s="4" t="str">
        <f t="shared" si="3"/>
        <v>Tuesday</v>
      </c>
    </row>
    <row r="81" spans="1:13">
      <c r="A81" s="5" t="s">
        <v>207</v>
      </c>
      <c r="B81" s="5" t="s">
        <v>39</v>
      </c>
      <c r="C81" s="6" t="s">
        <v>81</v>
      </c>
      <c r="D81" s="7" t="s">
        <v>208</v>
      </c>
      <c r="E81" s="9">
        <v>13</v>
      </c>
      <c r="F81" s="9">
        <v>44</v>
      </c>
      <c r="G81" s="5" t="s">
        <v>56</v>
      </c>
      <c r="H81" s="5" t="s">
        <v>43</v>
      </c>
      <c r="I81" s="8">
        <v>2.92</v>
      </c>
      <c r="J81" s="8">
        <v>14.34</v>
      </c>
      <c r="K81" s="9">
        <v>4</v>
      </c>
      <c r="L81" s="4">
        <f t="shared" si="2"/>
        <v>1</v>
      </c>
      <c r="M81" s="4" t="str">
        <f t="shared" si="3"/>
        <v>Tuesday</v>
      </c>
    </row>
    <row r="82" spans="1:13">
      <c r="A82" s="5" t="s">
        <v>209</v>
      </c>
      <c r="B82" s="5" t="s">
        <v>45</v>
      </c>
      <c r="C82" s="6" t="s">
        <v>81</v>
      </c>
      <c r="D82" s="7" t="s">
        <v>210</v>
      </c>
      <c r="E82" s="9">
        <v>10</v>
      </c>
      <c r="F82" s="9">
        <v>104</v>
      </c>
      <c r="G82" s="5" t="s">
        <v>56</v>
      </c>
      <c r="H82" s="5" t="s">
        <v>52</v>
      </c>
      <c r="I82" s="8">
        <v>2.39</v>
      </c>
      <c r="J82" s="8">
        <v>18.93</v>
      </c>
      <c r="K82" s="9">
        <v>5</v>
      </c>
      <c r="L82" s="4">
        <f t="shared" si="2"/>
        <v>1</v>
      </c>
      <c r="M82" s="4" t="str">
        <f t="shared" si="3"/>
        <v>Tuesday</v>
      </c>
    </row>
    <row r="83" spans="1:13">
      <c r="A83" s="5" t="s">
        <v>211</v>
      </c>
      <c r="B83" s="5" t="s">
        <v>45</v>
      </c>
      <c r="C83" s="6" t="s">
        <v>58</v>
      </c>
      <c r="D83" s="7" t="s">
        <v>212</v>
      </c>
      <c r="E83" s="9">
        <v>27</v>
      </c>
      <c r="F83" s="9">
        <v>31</v>
      </c>
      <c r="G83" s="5" t="s">
        <v>42</v>
      </c>
      <c r="H83" s="5" t="s">
        <v>43</v>
      </c>
      <c r="I83" s="8">
        <v>5.83</v>
      </c>
      <c r="J83" s="8">
        <v>21.17</v>
      </c>
      <c r="K83" s="9">
        <v>2</v>
      </c>
      <c r="L83" s="4">
        <f t="shared" si="2"/>
        <v>0</v>
      </c>
      <c r="M83" s="4" t="str">
        <f t="shared" si="3"/>
        <v>Sunday</v>
      </c>
    </row>
    <row r="84" spans="1:13">
      <c r="A84" s="5" t="s">
        <v>213</v>
      </c>
      <c r="B84" s="5" t="s">
        <v>49</v>
      </c>
      <c r="C84" s="6" t="s">
        <v>58</v>
      </c>
      <c r="D84" s="7" t="s">
        <v>214</v>
      </c>
      <c r="E84" s="9">
        <v>5</v>
      </c>
      <c r="F84" s="9">
        <v>180</v>
      </c>
      <c r="G84" s="5" t="s">
        <v>56</v>
      </c>
      <c r="H84" s="5" t="s">
        <v>43</v>
      </c>
      <c r="I84" s="8">
        <v>1.17</v>
      </c>
      <c r="J84" s="8">
        <v>16.72</v>
      </c>
      <c r="K84" s="9">
        <v>5</v>
      </c>
      <c r="L84" s="4">
        <f t="shared" si="2"/>
        <v>1</v>
      </c>
      <c r="M84" s="4" t="str">
        <f t="shared" si="3"/>
        <v>Sunday</v>
      </c>
    </row>
    <row r="85" spans="1:13">
      <c r="A85" s="5" t="s">
        <v>215</v>
      </c>
      <c r="B85" s="5" t="s">
        <v>49</v>
      </c>
      <c r="C85" s="6" t="s">
        <v>46</v>
      </c>
      <c r="D85" s="7" t="s">
        <v>172</v>
      </c>
      <c r="E85" s="9">
        <v>4</v>
      </c>
      <c r="F85" s="9">
        <v>100</v>
      </c>
      <c r="G85" s="5" t="s">
        <v>42</v>
      </c>
      <c r="H85" s="5" t="s">
        <v>43</v>
      </c>
      <c r="I85" s="8">
        <v>1.25</v>
      </c>
      <c r="J85" s="8">
        <v>16.73</v>
      </c>
      <c r="K85" s="9">
        <v>5</v>
      </c>
      <c r="L85" s="4">
        <f t="shared" si="2"/>
        <v>1</v>
      </c>
      <c r="M85" s="4" t="str">
        <f t="shared" si="3"/>
        <v>Saturday</v>
      </c>
    </row>
    <row r="86" spans="1:13">
      <c r="A86" s="5" t="s">
        <v>216</v>
      </c>
      <c r="B86" s="5" t="s">
        <v>45</v>
      </c>
      <c r="C86" s="6" t="s">
        <v>54</v>
      </c>
      <c r="D86" s="7" t="s">
        <v>138</v>
      </c>
      <c r="E86" s="9">
        <v>11</v>
      </c>
      <c r="F86" s="9">
        <v>85</v>
      </c>
      <c r="G86" s="5" t="s">
        <v>42</v>
      </c>
      <c r="H86" s="5" t="s">
        <v>43</v>
      </c>
      <c r="I86" s="8">
        <v>2.64</v>
      </c>
      <c r="J86" s="8">
        <v>10.98</v>
      </c>
      <c r="K86" s="9">
        <v>2</v>
      </c>
      <c r="L86" s="4">
        <f t="shared" si="2"/>
        <v>1</v>
      </c>
      <c r="M86" s="4" t="str">
        <f t="shared" si="3"/>
        <v>Friday</v>
      </c>
    </row>
    <row r="87" spans="1:13">
      <c r="A87" s="5" t="s">
        <v>217</v>
      </c>
      <c r="B87" s="5" t="s">
        <v>39</v>
      </c>
      <c r="C87" s="6" t="s">
        <v>46</v>
      </c>
      <c r="D87" s="7" t="s">
        <v>218</v>
      </c>
      <c r="E87" s="9">
        <v>25</v>
      </c>
      <c r="F87" s="9">
        <v>86</v>
      </c>
      <c r="G87" s="5" t="s">
        <v>56</v>
      </c>
      <c r="H87" s="5" t="s">
        <v>43</v>
      </c>
      <c r="I87" s="8">
        <v>5.24</v>
      </c>
      <c r="J87" s="8">
        <v>23.73</v>
      </c>
      <c r="K87" s="9">
        <v>3</v>
      </c>
      <c r="L87" s="4">
        <f t="shared" si="2"/>
        <v>1</v>
      </c>
      <c r="M87" s="4" t="str">
        <f t="shared" si="3"/>
        <v>Saturday</v>
      </c>
    </row>
    <row r="88" spans="1:13">
      <c r="A88" s="5" t="s">
        <v>219</v>
      </c>
      <c r="B88" s="5" t="s">
        <v>49</v>
      </c>
      <c r="C88" s="6" t="s">
        <v>54</v>
      </c>
      <c r="D88" s="7" t="s">
        <v>220</v>
      </c>
      <c r="E88" s="9">
        <v>18</v>
      </c>
      <c r="F88" s="9">
        <v>97</v>
      </c>
      <c r="G88" s="5" t="s">
        <v>42</v>
      </c>
      <c r="H88" s="5" t="s">
        <v>43</v>
      </c>
      <c r="I88" s="8">
        <v>4.05</v>
      </c>
      <c r="J88" s="8">
        <v>20.05</v>
      </c>
      <c r="K88" s="9">
        <v>2</v>
      </c>
      <c r="L88" s="4">
        <f t="shared" si="2"/>
        <v>1</v>
      </c>
      <c r="M88" s="4" t="str">
        <f t="shared" si="3"/>
        <v>Friday</v>
      </c>
    </row>
    <row r="89" spans="1:13">
      <c r="A89" s="5" t="s">
        <v>221</v>
      </c>
      <c r="B89" s="5" t="s">
        <v>61</v>
      </c>
      <c r="C89" s="6" t="s">
        <v>46</v>
      </c>
      <c r="D89" s="7" t="s">
        <v>222</v>
      </c>
      <c r="E89" s="9">
        <v>4</v>
      </c>
      <c r="F89" s="9">
        <v>160</v>
      </c>
      <c r="G89" s="5" t="s">
        <v>42</v>
      </c>
      <c r="H89" s="5" t="s">
        <v>52</v>
      </c>
      <c r="I89" s="8">
        <v>0.96</v>
      </c>
      <c r="J89" s="8">
        <v>8.3800000000000008</v>
      </c>
      <c r="K89" s="9">
        <v>1</v>
      </c>
      <c r="L89" s="4">
        <f t="shared" si="2"/>
        <v>1</v>
      </c>
      <c r="M89" s="4" t="str">
        <f t="shared" si="3"/>
        <v>Saturday</v>
      </c>
    </row>
    <row r="90" spans="1:13">
      <c r="A90" s="5" t="s">
        <v>223</v>
      </c>
      <c r="B90" s="5" t="s">
        <v>61</v>
      </c>
      <c r="C90" s="6" t="s">
        <v>54</v>
      </c>
      <c r="D90" s="7" t="s">
        <v>224</v>
      </c>
      <c r="E90" s="9">
        <v>14</v>
      </c>
      <c r="F90" s="9">
        <v>111</v>
      </c>
      <c r="G90" s="5" t="s">
        <v>42</v>
      </c>
      <c r="H90" s="5" t="s">
        <v>43</v>
      </c>
      <c r="I90" s="8">
        <v>3.29</v>
      </c>
      <c r="J90" s="8">
        <v>21.36</v>
      </c>
      <c r="K90" s="9">
        <v>3</v>
      </c>
      <c r="L90" s="4">
        <f t="shared" si="2"/>
        <v>0</v>
      </c>
      <c r="M90" s="4" t="str">
        <f t="shared" si="3"/>
        <v>Friday</v>
      </c>
    </row>
    <row r="91" spans="1:13">
      <c r="A91" s="5" t="s">
        <v>225</v>
      </c>
      <c r="B91" s="5" t="s">
        <v>45</v>
      </c>
      <c r="C91" s="6" t="s">
        <v>50</v>
      </c>
      <c r="D91" s="7" t="s">
        <v>226</v>
      </c>
      <c r="E91" s="9">
        <v>11</v>
      </c>
      <c r="F91" s="9">
        <v>127</v>
      </c>
      <c r="G91" s="5" t="s">
        <v>42</v>
      </c>
      <c r="H91" s="5" t="s">
        <v>52</v>
      </c>
      <c r="I91" s="8">
        <v>2.66</v>
      </c>
      <c r="J91" s="8">
        <v>10.71</v>
      </c>
      <c r="K91" s="9">
        <v>5</v>
      </c>
      <c r="L91" s="4">
        <f t="shared" si="2"/>
        <v>1</v>
      </c>
      <c r="M91" s="4" t="str">
        <f t="shared" si="3"/>
        <v>Wednesday</v>
      </c>
    </row>
    <row r="92" spans="1:13">
      <c r="A92" s="5" t="s">
        <v>227</v>
      </c>
      <c r="B92" s="5" t="s">
        <v>39</v>
      </c>
      <c r="C92" s="6" t="s">
        <v>81</v>
      </c>
      <c r="D92" s="7" t="s">
        <v>228</v>
      </c>
      <c r="E92" s="9">
        <v>20</v>
      </c>
      <c r="F92" s="9">
        <v>98</v>
      </c>
      <c r="G92" s="5" t="s">
        <v>42</v>
      </c>
      <c r="H92" s="5" t="s">
        <v>52</v>
      </c>
      <c r="I92" s="8">
        <v>4.4400000000000004</v>
      </c>
      <c r="J92" s="8">
        <v>16.89</v>
      </c>
      <c r="K92" s="9">
        <v>5</v>
      </c>
      <c r="L92" s="4">
        <f t="shared" si="2"/>
        <v>0</v>
      </c>
      <c r="M92" s="4" t="str">
        <f t="shared" si="3"/>
        <v>Tuesday</v>
      </c>
    </row>
    <row r="93" spans="1:13">
      <c r="A93" s="5" t="s">
        <v>229</v>
      </c>
      <c r="B93" s="5" t="s">
        <v>49</v>
      </c>
      <c r="C93" s="6" t="s">
        <v>67</v>
      </c>
      <c r="D93" s="7" t="s">
        <v>230</v>
      </c>
      <c r="E93" s="9">
        <v>6</v>
      </c>
      <c r="F93" s="9">
        <v>44</v>
      </c>
      <c r="G93" s="5" t="s">
        <v>42</v>
      </c>
      <c r="H93" s="5" t="s">
        <v>52</v>
      </c>
      <c r="I93" s="8">
        <v>1.49</v>
      </c>
      <c r="J93" s="8">
        <v>15.5</v>
      </c>
      <c r="K93" s="9">
        <v>1</v>
      </c>
      <c r="L93" s="4">
        <f t="shared" si="2"/>
        <v>0</v>
      </c>
      <c r="M93" s="4" t="str">
        <f t="shared" si="3"/>
        <v>Thursday</v>
      </c>
    </row>
    <row r="94" spans="1:13">
      <c r="A94" s="5" t="s">
        <v>231</v>
      </c>
      <c r="B94" s="5" t="s">
        <v>45</v>
      </c>
      <c r="C94" s="6" t="s">
        <v>58</v>
      </c>
      <c r="D94" s="7" t="s">
        <v>232</v>
      </c>
      <c r="E94" s="9">
        <v>9</v>
      </c>
      <c r="F94" s="9">
        <v>58</v>
      </c>
      <c r="G94" s="5" t="s">
        <v>42</v>
      </c>
      <c r="H94" s="5" t="s">
        <v>43</v>
      </c>
      <c r="I94" s="8">
        <v>2.15</v>
      </c>
      <c r="J94" s="8">
        <v>19.34</v>
      </c>
      <c r="K94" s="9">
        <v>2</v>
      </c>
      <c r="L94" s="4">
        <f t="shared" si="2"/>
        <v>0</v>
      </c>
      <c r="M94" s="4" t="str">
        <f t="shared" si="3"/>
        <v>Sunday</v>
      </c>
    </row>
    <row r="95" spans="1:13">
      <c r="A95" s="5" t="s">
        <v>233</v>
      </c>
      <c r="B95" s="5" t="s">
        <v>39</v>
      </c>
      <c r="C95" s="6" t="s">
        <v>40</v>
      </c>
      <c r="D95" s="7" t="s">
        <v>234</v>
      </c>
      <c r="E95" s="9">
        <v>16</v>
      </c>
      <c r="F95" s="9">
        <v>62</v>
      </c>
      <c r="G95" s="5" t="s">
        <v>42</v>
      </c>
      <c r="H95" s="5" t="s">
        <v>43</v>
      </c>
      <c r="I95" s="8">
        <v>3.5</v>
      </c>
      <c r="J95" s="8">
        <v>15.58</v>
      </c>
      <c r="K95" s="9">
        <v>3</v>
      </c>
      <c r="L95" s="4">
        <f t="shared" si="2"/>
        <v>1</v>
      </c>
      <c r="M95" s="4" t="str">
        <f t="shared" si="3"/>
        <v>Monday</v>
      </c>
    </row>
    <row r="96" spans="1:13">
      <c r="A96" s="5" t="s">
        <v>235</v>
      </c>
      <c r="B96" s="5" t="s">
        <v>49</v>
      </c>
      <c r="C96" s="6" t="s">
        <v>58</v>
      </c>
      <c r="D96" s="7" t="s">
        <v>236</v>
      </c>
      <c r="E96" s="9">
        <v>26</v>
      </c>
      <c r="F96" s="9">
        <v>149</v>
      </c>
      <c r="G96" s="5" t="s">
        <v>56</v>
      </c>
      <c r="H96" s="5" t="s">
        <v>52</v>
      </c>
      <c r="I96" s="8">
        <v>5.68</v>
      </c>
      <c r="J96" s="8">
        <v>24.24</v>
      </c>
      <c r="K96" s="9">
        <v>4</v>
      </c>
      <c r="L96" s="4">
        <f t="shared" si="2"/>
        <v>1</v>
      </c>
      <c r="M96" s="4" t="str">
        <f t="shared" si="3"/>
        <v>Sunday</v>
      </c>
    </row>
    <row r="97" spans="1:13">
      <c r="A97" s="5" t="s">
        <v>237</v>
      </c>
      <c r="B97" s="5" t="s">
        <v>39</v>
      </c>
      <c r="C97" s="6" t="s">
        <v>46</v>
      </c>
      <c r="D97" s="7" t="s">
        <v>55</v>
      </c>
      <c r="E97" s="9">
        <v>28</v>
      </c>
      <c r="F97" s="9">
        <v>30</v>
      </c>
      <c r="G97" s="5" t="s">
        <v>56</v>
      </c>
      <c r="H97" s="5" t="s">
        <v>52</v>
      </c>
      <c r="I97" s="8">
        <v>5.79</v>
      </c>
      <c r="J97" s="8">
        <v>25.37</v>
      </c>
      <c r="K97" s="9">
        <v>2</v>
      </c>
      <c r="L97" s="4">
        <f t="shared" si="2"/>
        <v>0</v>
      </c>
      <c r="M97" s="4" t="str">
        <f t="shared" si="3"/>
        <v>Saturday</v>
      </c>
    </row>
    <row r="98" spans="1:13">
      <c r="A98" s="5" t="s">
        <v>238</v>
      </c>
      <c r="B98" s="5" t="s">
        <v>49</v>
      </c>
      <c r="C98" s="6" t="s">
        <v>67</v>
      </c>
      <c r="D98" s="7" t="s">
        <v>239</v>
      </c>
      <c r="E98" s="9">
        <v>24</v>
      </c>
      <c r="F98" s="9">
        <v>107</v>
      </c>
      <c r="G98" s="5" t="s">
        <v>42</v>
      </c>
      <c r="H98" s="5" t="s">
        <v>43</v>
      </c>
      <c r="I98" s="8">
        <v>4.96</v>
      </c>
      <c r="J98" s="8">
        <v>19.45</v>
      </c>
      <c r="K98" s="9">
        <v>1</v>
      </c>
      <c r="L98" s="4">
        <f t="shared" si="2"/>
        <v>0</v>
      </c>
      <c r="M98" s="4" t="str">
        <f t="shared" si="3"/>
        <v>Thursday</v>
      </c>
    </row>
    <row r="99" spans="1:13">
      <c r="A99" s="5" t="s">
        <v>240</v>
      </c>
      <c r="B99" s="5" t="s">
        <v>49</v>
      </c>
      <c r="C99" s="6" t="s">
        <v>67</v>
      </c>
      <c r="D99" s="7" t="s">
        <v>241</v>
      </c>
      <c r="E99" s="9">
        <v>25</v>
      </c>
      <c r="F99" s="9">
        <v>171</v>
      </c>
      <c r="G99" s="5" t="s">
        <v>42</v>
      </c>
      <c r="H99" s="5" t="s">
        <v>52</v>
      </c>
      <c r="I99" s="8">
        <v>5.39</v>
      </c>
      <c r="J99" s="8">
        <v>23.42</v>
      </c>
      <c r="K99" s="9">
        <v>5</v>
      </c>
      <c r="L99" s="4">
        <f t="shared" si="2"/>
        <v>1</v>
      </c>
      <c r="M99" s="4" t="str">
        <f t="shared" si="3"/>
        <v>Thursday</v>
      </c>
    </row>
    <row r="100" spans="1:13">
      <c r="A100" s="5" t="s">
        <v>242</v>
      </c>
      <c r="B100" s="5" t="s">
        <v>49</v>
      </c>
      <c r="C100" s="6" t="s">
        <v>50</v>
      </c>
      <c r="D100" s="7" t="s">
        <v>243</v>
      </c>
      <c r="E100" s="9">
        <v>5</v>
      </c>
      <c r="F100" s="9">
        <v>59</v>
      </c>
      <c r="G100" s="5" t="s">
        <v>56</v>
      </c>
      <c r="H100" s="5" t="s">
        <v>52</v>
      </c>
      <c r="I100" s="8">
        <v>1.1499999999999999</v>
      </c>
      <c r="J100" s="8">
        <v>14.7</v>
      </c>
      <c r="K100" s="9">
        <v>2</v>
      </c>
      <c r="L100" s="4">
        <f t="shared" si="2"/>
        <v>0</v>
      </c>
      <c r="M100" s="4" t="str">
        <f t="shared" si="3"/>
        <v>Wednesday</v>
      </c>
    </row>
    <row r="101" spans="1:13">
      <c r="A101" s="5" t="s">
        <v>244</v>
      </c>
      <c r="B101" s="5" t="s">
        <v>39</v>
      </c>
      <c r="C101" s="6" t="s">
        <v>81</v>
      </c>
      <c r="D101" s="7" t="s">
        <v>245</v>
      </c>
      <c r="E101" s="9">
        <v>8</v>
      </c>
      <c r="F101" s="9">
        <v>149</v>
      </c>
      <c r="G101" s="5" t="s">
        <v>56</v>
      </c>
      <c r="H101" s="5" t="s">
        <v>43</v>
      </c>
      <c r="I101" s="8">
        <v>1.86</v>
      </c>
      <c r="J101" s="8">
        <v>11.32</v>
      </c>
      <c r="K101" s="9">
        <v>3</v>
      </c>
      <c r="L101" s="4">
        <f t="shared" si="2"/>
        <v>0</v>
      </c>
      <c r="M101" s="4" t="str">
        <f t="shared" si="3"/>
        <v>Tuesday</v>
      </c>
    </row>
  </sheetData>
  <autoFilter ref="A1:M1" xr:uid="{00000000-0001-0000-0100-000000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BBECEB-988D-4AED-AC2B-92FB86BE5E13}">
  <dimension ref="B1:P19"/>
  <sheetViews>
    <sheetView workbookViewId="0">
      <selection activeCell="H7" sqref="H7"/>
    </sheetView>
  </sheetViews>
  <sheetFormatPr defaultRowHeight="15"/>
  <cols>
    <col min="1" max="1" width="9.28515625" customWidth="1"/>
    <col min="2" max="2" width="41" bestFit="1" customWidth="1"/>
    <col min="3" max="3" width="37.140625" customWidth="1"/>
    <col min="4" max="4" width="34.28515625" customWidth="1"/>
    <col min="9" max="9" width="10.42578125" customWidth="1"/>
    <col min="10" max="10" width="11.85546875" customWidth="1"/>
    <col min="11" max="11" width="16.28515625" bestFit="1" customWidth="1"/>
    <col min="12" max="12" width="8.7109375" bestFit="1" customWidth="1"/>
  </cols>
  <sheetData>
    <row r="1" spans="2:16" ht="15.75" thickBot="1"/>
    <row r="2" spans="2:16" ht="15" customHeight="1">
      <c r="B2" s="56" t="s">
        <v>263</v>
      </c>
      <c r="C2" s="57"/>
      <c r="D2" s="58"/>
    </row>
    <row r="3" spans="2:16" ht="15" customHeight="1" thickBot="1">
      <c r="B3" s="59"/>
      <c r="C3" s="60"/>
      <c r="D3" s="61"/>
    </row>
    <row r="4" spans="2:16" ht="15.75" thickBot="1">
      <c r="B4" s="49" t="s">
        <v>250</v>
      </c>
      <c r="C4" s="48" t="s">
        <v>262</v>
      </c>
      <c r="D4" s="53"/>
    </row>
    <row r="5" spans="2:16" ht="15.75" thickBot="1">
      <c r="B5" s="30" t="s">
        <v>246</v>
      </c>
      <c r="C5" t="s">
        <v>43</v>
      </c>
      <c r="D5" s="54" t="s">
        <v>52</v>
      </c>
    </row>
    <row r="6" spans="2:16">
      <c r="B6" s="20" t="s">
        <v>45</v>
      </c>
      <c r="C6" s="50">
        <v>16</v>
      </c>
      <c r="D6" s="33">
        <v>14</v>
      </c>
    </row>
    <row r="7" spans="2:16">
      <c r="B7" s="20" t="s">
        <v>49</v>
      </c>
      <c r="C7" s="51">
        <v>14</v>
      </c>
      <c r="D7" s="54">
        <v>8</v>
      </c>
    </row>
    <row r="8" spans="2:16">
      <c r="B8" s="20" t="s">
        <v>61</v>
      </c>
      <c r="C8" s="51">
        <v>12</v>
      </c>
      <c r="D8" s="54">
        <v>10</v>
      </c>
    </row>
    <row r="9" spans="2:16" ht="15.75" thickBot="1">
      <c r="B9" s="21" t="s">
        <v>39</v>
      </c>
      <c r="C9" s="52">
        <v>11</v>
      </c>
      <c r="D9" s="55">
        <v>15</v>
      </c>
    </row>
    <row r="12" spans="2:16" ht="15.75" thickBot="1"/>
    <row r="14" spans="2:16" ht="15.75" thickBot="1"/>
    <row r="15" spans="2:16">
      <c r="P15" s="10" t="s">
        <v>261</v>
      </c>
    </row>
    <row r="18" ht="15" customHeight="1"/>
    <row r="19" ht="15.75" customHeight="1"/>
  </sheetData>
  <mergeCells count="1">
    <mergeCell ref="B2:D3"/>
  </mergeCells>
  <conditionalFormatting pivot="1" sqref="C6:C9">
    <cfRule type="dataBar" priority="2">
      <dataBar>
        <cfvo type="min"/>
        <cfvo type="max"/>
        <color rgb="FFFF555A"/>
      </dataBar>
      <extLst>
        <ext xmlns:x14="http://schemas.microsoft.com/office/spreadsheetml/2009/9/main" uri="{B025F937-C7B1-47D3-B67F-A62EFF666E3E}">
          <x14:id>{E3528446-5250-414E-9929-47BCF54840F3}</x14:id>
        </ext>
      </extLst>
    </cfRule>
  </conditionalFormatting>
  <conditionalFormatting pivot="1" sqref="D6:D9">
    <cfRule type="dataBar" priority="1">
      <dataBar>
        <cfvo type="min"/>
        <cfvo type="max"/>
        <color rgb="FF63C384"/>
      </dataBar>
      <extLst>
        <ext xmlns:x14="http://schemas.microsoft.com/office/spreadsheetml/2009/9/main" uri="{B025F937-C7B1-47D3-B67F-A62EFF666E3E}">
          <x14:id>{876EFC64-B95A-4F9F-A375-B8BB8C9C980C}</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E3528446-5250-414E-9929-47BCF54840F3}">
            <x14:dataBar minLength="0" maxLength="100" gradient="0">
              <x14:cfvo type="autoMin"/>
              <x14:cfvo type="autoMax"/>
              <x14:negativeFillColor rgb="FFFF0000"/>
              <x14:axisColor rgb="FF000000"/>
            </x14:dataBar>
          </x14:cfRule>
          <xm:sqref>C6:C9</xm:sqref>
        </x14:conditionalFormatting>
        <x14:conditionalFormatting xmlns:xm="http://schemas.microsoft.com/office/excel/2006/main" pivot="1">
          <x14:cfRule type="dataBar" id="{876EFC64-B95A-4F9F-A375-B8BB8C9C980C}">
            <x14:dataBar minLength="0" maxLength="100" gradient="0">
              <x14:cfvo type="autoMin"/>
              <x14:cfvo type="autoMax"/>
              <x14:negativeFillColor rgb="FFFF0000"/>
              <x14:axisColor rgb="FF000000"/>
            </x14:dataBar>
          </x14:cfRule>
          <xm:sqref>D6:D9</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384FE-FD4F-478F-8A39-E87D685A6507}">
  <dimension ref="B1:O44"/>
  <sheetViews>
    <sheetView workbookViewId="0">
      <selection activeCell="B2" sqref="B2:C3"/>
    </sheetView>
  </sheetViews>
  <sheetFormatPr defaultRowHeight="15"/>
  <cols>
    <col min="1" max="1" width="11.140625" customWidth="1"/>
    <col min="2" max="2" width="42.140625" customWidth="1"/>
    <col min="3" max="3" width="30.140625" bestFit="1" customWidth="1"/>
    <col min="13" max="13" width="16.140625" customWidth="1"/>
    <col min="14" max="14" width="30.140625" bestFit="1" customWidth="1"/>
    <col min="15" max="15" width="26.140625" bestFit="1" customWidth="1"/>
  </cols>
  <sheetData>
    <row r="1" spans="2:15" ht="15.75" thickBot="1"/>
    <row r="2" spans="2:15">
      <c r="B2" s="56" t="s">
        <v>16</v>
      </c>
      <c r="C2" s="58"/>
      <c r="M2" s="56" t="s">
        <v>17</v>
      </c>
      <c r="N2" s="57"/>
      <c r="O2" s="58"/>
    </row>
    <row r="3" spans="2:15" ht="15.75" thickBot="1">
      <c r="B3" s="59"/>
      <c r="C3" s="61"/>
      <c r="M3" s="59"/>
      <c r="N3" s="60"/>
      <c r="O3" s="61"/>
    </row>
    <row r="4" spans="2:15" ht="15.75" thickBot="1">
      <c r="B4" s="24" t="s">
        <v>246</v>
      </c>
      <c r="C4" s="46" t="s">
        <v>247</v>
      </c>
      <c r="M4" s="48" t="s">
        <v>246</v>
      </c>
      <c r="N4" s="33" t="s">
        <v>247</v>
      </c>
      <c r="O4" s="46" t="s">
        <v>249</v>
      </c>
    </row>
    <row r="5" spans="2:15">
      <c r="B5" s="20" t="s">
        <v>61</v>
      </c>
      <c r="C5" s="34">
        <v>111.45454545454545</v>
      </c>
      <c r="M5" s="20" t="s">
        <v>56</v>
      </c>
      <c r="N5" s="34">
        <v>104.28205128205128</v>
      </c>
      <c r="O5" s="41">
        <v>18.315641025641032</v>
      </c>
    </row>
    <row r="6" spans="2:15" ht="15.75" thickBot="1">
      <c r="B6" s="20" t="s">
        <v>39</v>
      </c>
      <c r="C6" s="28">
        <v>108.46153846153847</v>
      </c>
      <c r="M6" s="21" t="s">
        <v>42</v>
      </c>
      <c r="N6" s="29">
        <v>102.29508196721312</v>
      </c>
      <c r="O6" s="23">
        <v>17.712131147540983</v>
      </c>
    </row>
    <row r="7" spans="2:15">
      <c r="B7" s="20" t="s">
        <v>49</v>
      </c>
      <c r="C7" s="28">
        <v>103.81818181818181</v>
      </c>
    </row>
    <row r="8" spans="2:15" ht="15.75" thickBot="1">
      <c r="B8" s="21" t="s">
        <v>45</v>
      </c>
      <c r="C8" s="29">
        <v>91.7</v>
      </c>
    </row>
    <row r="44" ht="15.75" thickBot="1"/>
  </sheetData>
  <mergeCells count="2">
    <mergeCell ref="B2:C3"/>
    <mergeCell ref="M2:O3"/>
  </mergeCells>
  <pageMargins left="0.7" right="0.7" top="0.75" bottom="0.75" header="0.3" footer="0.3"/>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5F38D9-BAF2-4B15-9B12-126CB0548FFA}">
  <dimension ref="B1:M40"/>
  <sheetViews>
    <sheetView workbookViewId="0">
      <selection activeCell="F5" sqref="F5"/>
    </sheetView>
  </sheetViews>
  <sheetFormatPr defaultRowHeight="15"/>
  <cols>
    <col min="1" max="1" width="11.7109375" customWidth="1"/>
    <col min="2" max="2" width="40.5703125" customWidth="1"/>
    <col min="3" max="3" width="38.5703125" customWidth="1"/>
    <col min="10" max="10" width="9" customWidth="1"/>
    <col min="11" max="11" width="9.140625" hidden="1" customWidth="1"/>
    <col min="12" max="12" width="32.42578125" customWidth="1"/>
    <col min="13" max="13" width="30.85546875" customWidth="1"/>
  </cols>
  <sheetData>
    <row r="1" spans="2:13" ht="15.75" thickBot="1"/>
    <row r="2" spans="2:13" ht="15" customHeight="1">
      <c r="B2" s="56" t="s">
        <v>19</v>
      </c>
      <c r="C2" s="58"/>
      <c r="L2" s="56" t="s">
        <v>20</v>
      </c>
      <c r="M2" s="58"/>
    </row>
    <row r="3" spans="2:13" ht="15.75" customHeight="1" thickBot="1">
      <c r="B3" s="59"/>
      <c r="C3" s="61"/>
      <c r="L3" s="59"/>
      <c r="M3" s="61"/>
    </row>
    <row r="4" spans="2:13" ht="15.75" thickBot="1">
      <c r="B4" s="24" t="s">
        <v>246</v>
      </c>
      <c r="C4" s="46" t="s">
        <v>248</v>
      </c>
      <c r="G4" s="47"/>
      <c r="L4" s="24" t="s">
        <v>246</v>
      </c>
      <c r="M4" s="46" t="s">
        <v>249</v>
      </c>
    </row>
    <row r="5" spans="2:13">
      <c r="B5" s="20" t="s">
        <v>61</v>
      </c>
      <c r="C5" s="44">
        <v>3.6404545454545456</v>
      </c>
      <c r="L5" s="20" t="s">
        <v>61</v>
      </c>
      <c r="M5" s="44">
        <v>18.433181818181819</v>
      </c>
    </row>
    <row r="6" spans="2:13">
      <c r="B6" s="20" t="s">
        <v>39</v>
      </c>
      <c r="C6" s="35">
        <v>3.4296153846153854</v>
      </c>
      <c r="L6" s="20" t="s">
        <v>49</v>
      </c>
      <c r="M6" s="35">
        <v>18.344545454545457</v>
      </c>
    </row>
    <row r="7" spans="2:13">
      <c r="B7" s="20" t="s">
        <v>49</v>
      </c>
      <c r="C7" s="35">
        <v>3.394545454545455</v>
      </c>
      <c r="L7" s="20" t="s">
        <v>39</v>
      </c>
      <c r="M7" s="35">
        <v>17.719230769230769</v>
      </c>
    </row>
    <row r="8" spans="2:13" ht="15.75" thickBot="1">
      <c r="B8" s="21" t="s">
        <v>45</v>
      </c>
      <c r="C8" s="36">
        <v>3.3723333333333332</v>
      </c>
      <c r="L8" s="21" t="s">
        <v>45</v>
      </c>
      <c r="M8" s="36">
        <v>17.498000000000001</v>
      </c>
    </row>
    <row r="40" ht="15.75" thickBot="1"/>
  </sheetData>
  <mergeCells count="2">
    <mergeCell ref="B2:C3"/>
    <mergeCell ref="L2:M3"/>
  </mergeCells>
  <pageMargins left="0.7" right="0.7" top="0.75" bottom="0.75" header="0.3" footer="0.3"/>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0A3989-65BA-4934-9B8E-380229072E37}">
  <dimension ref="B1:L23"/>
  <sheetViews>
    <sheetView workbookViewId="0">
      <selection activeCell="F19" sqref="F19"/>
    </sheetView>
  </sheetViews>
  <sheetFormatPr defaultRowHeight="15"/>
  <cols>
    <col min="1" max="1" width="11.140625" customWidth="1"/>
    <col min="2" max="2" width="40.85546875" customWidth="1"/>
    <col min="3" max="3" width="30.85546875" bestFit="1" customWidth="1"/>
    <col min="4" max="4" width="23.42578125" customWidth="1"/>
    <col min="10" max="10" width="27.85546875" customWidth="1"/>
    <col min="11" max="11" width="33" customWidth="1"/>
    <col min="12" max="12" width="34" customWidth="1"/>
  </cols>
  <sheetData>
    <row r="1" spans="2:12" ht="15.75" thickBot="1"/>
    <row r="2" spans="2:12">
      <c r="B2" s="56" t="s">
        <v>22</v>
      </c>
      <c r="C2" s="58"/>
      <c r="J2" s="56" t="s">
        <v>23</v>
      </c>
      <c r="K2" s="57"/>
      <c r="L2" s="58"/>
    </row>
    <row r="3" spans="2:12" ht="15.75" thickBot="1">
      <c r="B3" s="59"/>
      <c r="C3" s="61"/>
      <c r="J3" s="59"/>
      <c r="K3" s="60"/>
      <c r="L3" s="61"/>
    </row>
    <row r="4" spans="2:12" ht="15.75" thickBot="1">
      <c r="B4" s="24" t="s">
        <v>246</v>
      </c>
      <c r="C4" s="46" t="s">
        <v>251</v>
      </c>
      <c r="J4" s="11"/>
      <c r="K4" s="12" t="s">
        <v>37</v>
      </c>
      <c r="L4" s="13" t="s">
        <v>252</v>
      </c>
    </row>
    <row r="5" spans="2:12">
      <c r="B5" s="20" t="s">
        <v>45</v>
      </c>
      <c r="C5" s="34">
        <v>2.9666666666666668</v>
      </c>
      <c r="J5" s="14" t="s">
        <v>37</v>
      </c>
      <c r="K5" s="4">
        <v>1</v>
      </c>
      <c r="L5" s="15">
        <v>0.11615245342878933</v>
      </c>
    </row>
    <row r="6" spans="2:12" ht="15.75" thickBot="1">
      <c r="B6" s="20" t="s">
        <v>49</v>
      </c>
      <c r="C6" s="28">
        <v>2.6363636363636362</v>
      </c>
      <c r="J6" s="16" t="s">
        <v>252</v>
      </c>
      <c r="K6" s="17">
        <v>0.11615245342878933</v>
      </c>
      <c r="L6" s="18">
        <v>1</v>
      </c>
    </row>
    <row r="7" spans="2:12">
      <c r="B7" s="20" t="s">
        <v>61</v>
      </c>
      <c r="C7" s="28">
        <v>2.7272727272727271</v>
      </c>
    </row>
    <row r="8" spans="2:12" ht="15.75" thickBot="1">
      <c r="B8" s="21" t="s">
        <v>39</v>
      </c>
      <c r="C8" s="29">
        <v>3.5</v>
      </c>
    </row>
    <row r="22" ht="15" customHeight="1"/>
    <row r="23" ht="15.75" customHeight="1"/>
  </sheetData>
  <mergeCells count="2">
    <mergeCell ref="B2:C3"/>
    <mergeCell ref="J2:L3"/>
  </mergeCells>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8F578-83C4-4BDA-AFED-9DD7B9EB67B0}">
  <dimension ref="B1:P37"/>
  <sheetViews>
    <sheetView workbookViewId="0">
      <selection activeCell="H10" sqref="H10"/>
    </sheetView>
  </sheetViews>
  <sheetFormatPr defaultRowHeight="15"/>
  <cols>
    <col min="1" max="1" width="10.85546875" customWidth="1"/>
    <col min="2" max="2" width="13.140625" bestFit="1" customWidth="1"/>
    <col min="3" max="3" width="41" bestFit="1" customWidth="1"/>
    <col min="4" max="4" width="26.140625" customWidth="1"/>
    <col min="5" max="5" width="9.42578125" bestFit="1" customWidth="1"/>
    <col min="6" max="6" width="8" bestFit="1" customWidth="1"/>
    <col min="7" max="7" width="4.5703125" bestFit="1" customWidth="1"/>
    <col min="8" max="8" width="11" bestFit="1" customWidth="1"/>
    <col min="9" max="9" width="8" bestFit="1" customWidth="1"/>
    <col min="10" max="10" width="4.5703125" bestFit="1" customWidth="1"/>
    <col min="11" max="11" width="11" bestFit="1" customWidth="1"/>
    <col min="12" max="12" width="7.5703125" bestFit="1" customWidth="1"/>
    <col min="13" max="13" width="4.5703125" bestFit="1" customWidth="1"/>
    <col min="14" max="14" width="39.28515625" customWidth="1"/>
    <col min="15" max="15" width="18.140625" customWidth="1"/>
    <col min="16" max="16" width="22" customWidth="1"/>
  </cols>
  <sheetData>
    <row r="1" spans="2:16" ht="15.75" thickBot="1"/>
    <row r="2" spans="2:16" ht="15" customHeight="1">
      <c r="B2" s="56" t="s">
        <v>25</v>
      </c>
      <c r="C2" s="57"/>
      <c r="D2" s="58"/>
      <c r="N2" s="56" t="s">
        <v>26</v>
      </c>
      <c r="O2" s="57"/>
      <c r="P2" s="58"/>
    </row>
    <row r="3" spans="2:16" ht="15.75" customHeight="1" thickBot="1">
      <c r="B3" s="59"/>
      <c r="C3" s="60"/>
      <c r="D3" s="61"/>
      <c r="N3" s="59"/>
      <c r="O3" s="60"/>
      <c r="P3" s="61"/>
    </row>
    <row r="4" spans="2:16" ht="15.75" thickBot="1">
      <c r="B4" s="24" t="s">
        <v>246</v>
      </c>
      <c r="C4" s="42" t="s">
        <v>250</v>
      </c>
      <c r="D4" s="43" t="s">
        <v>249</v>
      </c>
      <c r="N4" s="45" t="s">
        <v>248</v>
      </c>
      <c r="O4" s="30" t="s">
        <v>262</v>
      </c>
      <c r="P4" s="19"/>
    </row>
    <row r="5" spans="2:16" ht="15.75" thickBot="1">
      <c r="B5" s="25" t="s">
        <v>260</v>
      </c>
      <c r="C5" s="50">
        <v>15</v>
      </c>
      <c r="D5" s="41">
        <v>19.498666666666669</v>
      </c>
      <c r="N5" s="45" t="s">
        <v>246</v>
      </c>
      <c r="O5" s="39" t="s">
        <v>42</v>
      </c>
      <c r="P5" s="40" t="s">
        <v>56</v>
      </c>
    </row>
    <row r="6" spans="2:16">
      <c r="B6" s="26" t="s">
        <v>255</v>
      </c>
      <c r="C6" s="51">
        <v>18</v>
      </c>
      <c r="D6" s="22">
        <v>18.518333333333331</v>
      </c>
      <c r="N6" s="20" t="s">
        <v>45</v>
      </c>
      <c r="O6" s="37">
        <v>3.4065000000000003</v>
      </c>
      <c r="P6" s="44">
        <v>3.3039999999999998</v>
      </c>
    </row>
    <row r="7" spans="2:16">
      <c r="B7" s="26" t="s">
        <v>258</v>
      </c>
      <c r="C7" s="51">
        <v>15</v>
      </c>
      <c r="D7" s="22">
        <v>18.123333333333331</v>
      </c>
      <c r="N7" s="20" t="s">
        <v>49</v>
      </c>
      <c r="O7" s="37">
        <v>3.1991666666666667</v>
      </c>
      <c r="P7" s="35">
        <v>3.629</v>
      </c>
    </row>
    <row r="8" spans="2:16">
      <c r="B8" s="26" t="s">
        <v>257</v>
      </c>
      <c r="C8" s="51">
        <v>12</v>
      </c>
      <c r="D8" s="22">
        <v>17.772500000000001</v>
      </c>
      <c r="N8" s="20" t="s">
        <v>61</v>
      </c>
      <c r="O8" s="37">
        <v>3.6441176470588235</v>
      </c>
      <c r="P8" s="35">
        <v>3.6280000000000001</v>
      </c>
    </row>
    <row r="9" spans="2:16" ht="15.75" thickBot="1">
      <c r="B9" s="26" t="s">
        <v>256</v>
      </c>
      <c r="C9" s="51">
        <v>12</v>
      </c>
      <c r="D9" s="22">
        <v>17.569999999999997</v>
      </c>
      <c r="N9" s="21" t="s">
        <v>39</v>
      </c>
      <c r="O9" s="38">
        <v>3.6858333333333331</v>
      </c>
      <c r="P9" s="36">
        <v>3.21</v>
      </c>
    </row>
    <row r="10" spans="2:16">
      <c r="B10" s="26" t="s">
        <v>259</v>
      </c>
      <c r="C10" s="51">
        <v>16</v>
      </c>
      <c r="D10" s="22">
        <v>16.931250000000002</v>
      </c>
    </row>
    <row r="11" spans="2:16" ht="15.75" thickBot="1">
      <c r="B11" s="27" t="s">
        <v>254</v>
      </c>
      <c r="C11" s="52">
        <v>12</v>
      </c>
      <c r="D11" s="23">
        <v>16.84</v>
      </c>
    </row>
    <row r="34" ht="15.75" thickBot="1"/>
    <row r="37" ht="15.75" thickBot="1"/>
  </sheetData>
  <mergeCells count="2">
    <mergeCell ref="B2:D3"/>
    <mergeCell ref="N2:P3"/>
  </mergeCells>
  <pageMargins left="0.7" right="0.7" top="0.75" bottom="0.75" header="0.3" footer="0.3"/>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F44EAF-3E31-4E8A-955D-3C1E59ABCE2C}">
  <dimension ref="A1"/>
  <sheetViews>
    <sheetView workbookViewId="0">
      <selection sqref="A1:XFD1048576"/>
    </sheetView>
  </sheetViews>
  <sheetFormatPr defaultRowHeight="15"/>
  <cols>
    <col min="1" max="16384" width="9.140625" style="62"/>
  </cols>
  <sheetData/>
  <mergeCells count="1">
    <mergeCell ref="A1:XFD1048576"/>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A8A15B-F723-4125-AB91-02ACABB98D4F}">
  <dimension ref="B1:N8"/>
  <sheetViews>
    <sheetView workbookViewId="0">
      <selection activeCell="I32" sqref="I32"/>
    </sheetView>
  </sheetViews>
  <sheetFormatPr defaultRowHeight="15"/>
  <cols>
    <col min="2" max="2" width="41" bestFit="1" customWidth="1"/>
    <col min="3" max="3" width="16.28515625" bestFit="1" customWidth="1"/>
    <col min="4" max="4" width="4.140625" bestFit="1" customWidth="1"/>
    <col min="5" max="5" width="13.28515625" bestFit="1" customWidth="1"/>
    <col min="8" max="8" width="13.140625" bestFit="1" customWidth="1"/>
    <col min="9" max="9" width="25.7109375" customWidth="1"/>
    <col min="10" max="10" width="25" customWidth="1"/>
    <col min="11" max="11" width="22" customWidth="1"/>
    <col min="12" max="12" width="26" customWidth="1"/>
    <col min="13" max="13" width="24.85546875" customWidth="1"/>
    <col min="14" max="14" width="23.5703125" customWidth="1"/>
  </cols>
  <sheetData>
    <row r="1" spans="2:14" ht="15.75" thickBot="1"/>
    <row r="2" spans="2:14" ht="15" customHeight="1">
      <c r="B2" s="56" t="s">
        <v>265</v>
      </c>
      <c r="C2" s="57"/>
      <c r="D2" s="57"/>
      <c r="E2" s="58"/>
      <c r="H2" s="56" t="s">
        <v>267</v>
      </c>
      <c r="I2" s="57"/>
      <c r="J2" s="57"/>
      <c r="K2" s="57"/>
      <c r="L2" s="57"/>
      <c r="M2" s="57"/>
      <c r="N2" s="58"/>
    </row>
    <row r="3" spans="2:14" ht="15.75" customHeight="1" thickBot="1">
      <c r="B3" s="59"/>
      <c r="C3" s="60"/>
      <c r="D3" s="60"/>
      <c r="E3" s="61"/>
      <c r="H3" s="59"/>
      <c r="I3" s="60"/>
      <c r="J3" s="60"/>
      <c r="K3" s="60"/>
      <c r="L3" s="60"/>
      <c r="M3" s="60"/>
      <c r="N3" s="61"/>
    </row>
    <row r="4" spans="2:14">
      <c r="B4" s="49" t="s">
        <v>250</v>
      </c>
      <c r="C4" s="63" t="s">
        <v>262</v>
      </c>
      <c r="D4" s="64"/>
      <c r="E4" s="46"/>
      <c r="H4" s="51"/>
      <c r="I4" s="71" t="s">
        <v>262</v>
      </c>
      <c r="J4" s="65"/>
      <c r="K4" s="65"/>
      <c r="L4" s="65"/>
      <c r="M4" s="65"/>
      <c r="N4" s="19"/>
    </row>
    <row r="5" spans="2:14">
      <c r="B5" s="51"/>
      <c r="C5" s="65" t="s">
        <v>43</v>
      </c>
      <c r="D5" s="65"/>
      <c r="E5" s="19" t="s">
        <v>264</v>
      </c>
      <c r="H5" s="51"/>
      <c r="I5" s="65" t="s">
        <v>42</v>
      </c>
      <c r="J5" s="65"/>
      <c r="K5" s="65"/>
      <c r="L5" s="65" t="s">
        <v>56</v>
      </c>
      <c r="M5" s="65"/>
      <c r="N5" s="19"/>
    </row>
    <row r="6" spans="2:14">
      <c r="B6" s="66" t="s">
        <v>246</v>
      </c>
      <c r="C6" s="65" t="s">
        <v>42</v>
      </c>
      <c r="D6" s="65" t="s">
        <v>56</v>
      </c>
      <c r="E6" s="19"/>
      <c r="H6" s="66" t="s">
        <v>246</v>
      </c>
      <c r="I6" s="65" t="s">
        <v>248</v>
      </c>
      <c r="J6" s="65" t="s">
        <v>249</v>
      </c>
      <c r="K6" s="65" t="s">
        <v>266</v>
      </c>
      <c r="L6" s="65" t="s">
        <v>248</v>
      </c>
      <c r="M6" s="65" t="s">
        <v>249</v>
      </c>
      <c r="N6" s="19" t="s">
        <v>266</v>
      </c>
    </row>
    <row r="7" spans="2:14">
      <c r="B7" s="20" t="s">
        <v>45</v>
      </c>
      <c r="C7" s="67">
        <v>11</v>
      </c>
      <c r="D7" s="67">
        <v>5</v>
      </c>
      <c r="E7" s="68">
        <v>16</v>
      </c>
      <c r="H7" s="20" t="s">
        <v>45</v>
      </c>
      <c r="I7" s="72">
        <v>3.4065000000000003</v>
      </c>
      <c r="J7" s="72">
        <v>17.404499999999999</v>
      </c>
      <c r="K7" s="73">
        <v>15.6</v>
      </c>
      <c r="L7" s="72">
        <v>3.3039999999999998</v>
      </c>
      <c r="M7" s="72">
        <v>17.684999999999999</v>
      </c>
      <c r="N7" s="74">
        <v>15.1</v>
      </c>
    </row>
    <row r="8" spans="2:14" ht="15.75" thickBot="1">
      <c r="B8" s="21" t="s">
        <v>49</v>
      </c>
      <c r="C8" s="69">
        <v>9</v>
      </c>
      <c r="D8" s="69">
        <v>5</v>
      </c>
      <c r="E8" s="70">
        <v>14</v>
      </c>
      <c r="H8" s="21" t="s">
        <v>49</v>
      </c>
      <c r="I8" s="75">
        <v>3.1991666666666667</v>
      </c>
      <c r="J8" s="75">
        <v>17.839166666666667</v>
      </c>
      <c r="K8" s="76">
        <v>14.166666666666666</v>
      </c>
      <c r="L8" s="75">
        <v>3.629</v>
      </c>
      <c r="M8" s="75">
        <v>18.951000000000001</v>
      </c>
      <c r="N8" s="77">
        <v>16.8</v>
      </c>
    </row>
  </sheetData>
  <mergeCells count="2">
    <mergeCell ref="B2:E3"/>
    <mergeCell ref="H2:N3"/>
  </mergeCell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Case Study</vt:lpstr>
      <vt:lpstr>Data</vt:lpstr>
      <vt:lpstr>Delivery Performance</vt:lpstr>
      <vt:lpstr>Operational Efficiency</vt:lpstr>
      <vt:lpstr>Cost and Fuel Analysis</vt:lpstr>
      <vt:lpstr>Customer Feedback</vt:lpstr>
      <vt:lpstr>Trends and Patterns</vt:lpstr>
      <vt:lpstr>Dashboard </vt:lpstr>
      <vt:lpstr>Deep 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Love Chhillar</dc:creator>
  <cp:lastModifiedBy>Love Chhillar</cp:lastModifiedBy>
  <dcterms:created xsi:type="dcterms:W3CDTF">2024-11-19T11:21:00Z</dcterms:created>
  <dcterms:modified xsi:type="dcterms:W3CDTF">2024-11-25T03:19:46Z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401D661AD973457698BA4799C0619143_12</vt:lpwstr>
  </property>
  <property fmtid="{D5CDD505-2E9C-101B-9397-08002B2CF9AE}" pid="3" name="KSOProductBuildVer">
    <vt:lpwstr>1033-12.2.0.18607</vt:lpwstr>
  </property>
</Properties>
</file>