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_work\"/>
    </mc:Choice>
  </mc:AlternateContent>
  <xr:revisionPtr revIDLastSave="0" documentId="13_ncr:1_{E249CF2D-7D2C-4229-8EB1-E81FBEB325B5}" xr6:coauthVersionLast="47" xr6:coauthVersionMax="47" xr10:uidLastSave="{00000000-0000-0000-0000-000000000000}"/>
  <bookViews>
    <workbookView xWindow="-120" yWindow="-120" windowWidth="20730" windowHeight="11040" xr2:uid="{12965215-AC04-4AB7-BE03-038DCCE95A8A}"/>
  </bookViews>
  <sheets>
    <sheet name="Dashboard" sheetId="7" r:id="rId1"/>
    <sheet name="Data" sheetId="4" r:id="rId2"/>
    <sheet name="Sorted" sheetId="5" r:id="rId3"/>
    <sheet name="Sorted Micronutrients" sheetId="6" r:id="rId4"/>
    <sheet name="Dashboard helper" sheetId="1" r:id="rId5"/>
  </sheets>
  <definedNames>
    <definedName name="_xlnm._FilterDatabase" localSheetId="2" hidden="1">Sorted!#REF!</definedName>
    <definedName name="_xlnm._FilterDatabase" localSheetId="3" hidden="1">'Sorted Micronutrients'!$AI$2:$AI$1204</definedName>
    <definedName name="Common">Dashboard!$C$22</definedName>
    <definedName name="Dishes">Dashboard!$C$5</definedName>
    <definedName name="quantity">'Dashboard helper'!$AC$4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4" l="1" a="1"/>
  <c r="F2" i="4" s="1"/>
  <c r="H2" i="4" s="1" a="1"/>
  <c r="H2" i="4" s="1"/>
  <c r="AB32" i="1"/>
  <c r="AA32" i="1"/>
  <c r="Z32" i="1"/>
  <c r="AF23" i="1" a="1"/>
  <c r="AF23" i="1" s="1"/>
  <c r="AF5" i="1" a="1"/>
  <c r="AF5" i="1" s="1"/>
  <c r="AB22" i="1"/>
  <c r="X35" i="1" s="1"/>
  <c r="Z35" i="1" s="1"/>
  <c r="AA22" i="1"/>
  <c r="Y22" i="1" a="1"/>
  <c r="Y22" i="1" s="1"/>
  <c r="X22" i="1"/>
  <c r="AC22" i="1"/>
  <c r="C25" i="7" s="1"/>
  <c r="Z14" i="1"/>
  <c r="AA14" i="1" s="1"/>
  <c r="AB14" i="1" s="1"/>
  <c r="AC4" i="1"/>
  <c r="C8" i="7" s="1"/>
  <c r="AB4" i="1"/>
  <c r="X17" i="1" s="1"/>
  <c r="C28" i="7" l="1"/>
  <c r="C11" i="7"/>
  <c r="Z17" i="1"/>
  <c r="AA4" i="1"/>
  <c r="X4" i="1" a="1"/>
  <c r="X4" i="1" s="1"/>
  <c r="B3" i="5" l="1" a="1"/>
  <c r="B3" i="5" s="1"/>
  <c r="C3" i="5" l="1" a="1"/>
  <c r="D72" i="5" s="1"/>
  <c r="B2" i="6" a="1"/>
  <c r="B2" i="6" s="1"/>
  <c r="C2" i="6" s="1" a="1"/>
  <c r="C2" i="6" s="1"/>
  <c r="I3" i="5" a="1"/>
  <c r="I3" i="5" s="1"/>
  <c r="Q3" i="5" s="1" a="1"/>
  <c r="Q3" i="5" s="1"/>
  <c r="H3" i="5" a="1"/>
  <c r="H3" i="5" s="1"/>
  <c r="P3" i="5" s="1" a="1"/>
  <c r="P3" i="5" s="1"/>
  <c r="K3" i="5" a="1"/>
  <c r="K3" i="5" s="1"/>
  <c r="S3" i="5" s="1" a="1"/>
  <c r="S3" i="5" s="1"/>
  <c r="J3" i="5" a="1"/>
  <c r="J3" i="5" s="1"/>
  <c r="R3" i="5" s="1" a="1"/>
  <c r="R3" i="5" s="1"/>
  <c r="G3" i="5" a="1"/>
  <c r="G3" i="5" s="1"/>
  <c r="O3" i="5" s="1" a="1"/>
  <c r="O3" i="5" s="1"/>
  <c r="E44" i="5" l="1"/>
  <c r="E36" i="5"/>
  <c r="E80" i="5"/>
  <c r="D45" i="5"/>
  <c r="E24" i="5"/>
  <c r="D64" i="5"/>
  <c r="D23" i="5"/>
  <c r="D63" i="5"/>
  <c r="E14" i="5"/>
  <c r="E63" i="5"/>
  <c r="D69" i="5"/>
  <c r="D30" i="5"/>
  <c r="E11" i="5"/>
  <c r="D51" i="5"/>
  <c r="E90" i="5"/>
  <c r="E49" i="5"/>
  <c r="D89" i="5"/>
  <c r="E85" i="5"/>
  <c r="E76" i="5"/>
  <c r="D20" i="5"/>
  <c r="D86" i="5"/>
  <c r="D49" i="5"/>
  <c r="E88" i="5"/>
  <c r="D38" i="5"/>
  <c r="D87" i="5"/>
  <c r="E38" i="5"/>
  <c r="E78" i="5"/>
  <c r="D15" i="5"/>
  <c r="D58" i="5"/>
  <c r="E26" i="5"/>
  <c r="E75" i="5"/>
  <c r="D25" i="5"/>
  <c r="E64" i="5"/>
  <c r="F64" i="5" s="1"/>
  <c r="E12" i="5"/>
  <c r="D71" i="5"/>
  <c r="E93" i="5"/>
  <c r="D28" i="5"/>
  <c r="D17" i="5"/>
  <c r="E56" i="5"/>
  <c r="D6" i="5"/>
  <c r="D55" i="5"/>
  <c r="E6" i="5"/>
  <c r="E46" i="5"/>
  <c r="E48" i="5"/>
  <c r="D22" i="5"/>
  <c r="D75" i="5"/>
  <c r="E43" i="5"/>
  <c r="D83" i="5"/>
  <c r="E32" i="5"/>
  <c r="E81" i="5"/>
  <c r="E61" i="5"/>
  <c r="E53" i="5"/>
  <c r="D13" i="5"/>
  <c r="D54" i="5"/>
  <c r="D32" i="5"/>
  <c r="D81" i="5"/>
  <c r="D31" i="5"/>
  <c r="F31" i="5" s="1"/>
  <c r="D70" i="5"/>
  <c r="E31" i="5"/>
  <c r="E70" i="5"/>
  <c r="D84" i="5"/>
  <c r="D47" i="5"/>
  <c r="D19" i="5"/>
  <c r="E58" i="5"/>
  <c r="E17" i="5"/>
  <c r="D57" i="5"/>
  <c r="C3" i="5"/>
  <c r="E29" i="5"/>
  <c r="E65" i="5"/>
  <c r="E68" i="5"/>
  <c r="D5" i="5"/>
  <c r="D37" i="5"/>
  <c r="E9" i="5"/>
  <c r="E41" i="5"/>
  <c r="E73" i="5"/>
  <c r="D14" i="5"/>
  <c r="F14" i="5" s="1"/>
  <c r="D46" i="5"/>
  <c r="F46" i="5" s="1"/>
  <c r="D78" i="5"/>
  <c r="F78" i="5" s="1"/>
  <c r="E23" i="5"/>
  <c r="F23" i="5" s="1"/>
  <c r="E55" i="5"/>
  <c r="E87" i="5"/>
  <c r="F87" i="5" s="1"/>
  <c r="D7" i="5"/>
  <c r="D39" i="5"/>
  <c r="D90" i="5"/>
  <c r="D34" i="5"/>
  <c r="D66" i="5"/>
  <c r="D8" i="5"/>
  <c r="D40" i="5"/>
  <c r="Z2" i="6" a="1"/>
  <c r="Z2" i="6" s="1"/>
  <c r="AA2" i="6" s="1" a="1"/>
  <c r="AA2" i="6" s="1"/>
  <c r="AB2" i="6" s="1" a="1"/>
  <c r="AB2" i="6" s="1"/>
  <c r="AC2" i="6" s="1" a="1"/>
  <c r="AC2" i="6" s="1"/>
  <c r="AG2" i="6" a="1"/>
  <c r="AG2" i="6" s="1"/>
  <c r="AH2" i="6" s="1" a="1"/>
  <c r="AH2" i="6" s="1"/>
  <c r="AI2" i="6" s="1" a="1"/>
  <c r="AI2" i="6" s="1"/>
  <c r="AJ2" i="6" s="1" a="1"/>
  <c r="AJ2" i="6" s="1"/>
  <c r="S2" i="6" a="1"/>
  <c r="S2" i="6" s="1"/>
  <c r="T2" i="6" s="1" a="1"/>
  <c r="T2" i="6" s="1"/>
  <c r="U2" i="6" s="1" a="1"/>
  <c r="U2" i="6" s="1"/>
  <c r="V2" i="6" s="1" a="1"/>
  <c r="V2" i="6" s="1"/>
  <c r="E2" i="6" a="1"/>
  <c r="E2" i="6" s="1"/>
  <c r="F2" i="6" s="1" a="1"/>
  <c r="F2" i="6" s="1"/>
  <c r="G2" i="6" s="1" a="1"/>
  <c r="G2" i="6" s="1"/>
  <c r="H2" i="6" s="1" a="1"/>
  <c r="H2" i="6" s="1"/>
  <c r="L2" i="6" a="1"/>
  <c r="L2" i="6" s="1"/>
  <c r="M2" i="6" s="1" a="1"/>
  <c r="M2" i="6" s="1"/>
  <c r="N2" i="6" s="1" a="1"/>
  <c r="N2" i="6" s="1"/>
  <c r="O2" i="6" s="1" a="1"/>
  <c r="O2" i="6" s="1"/>
  <c r="F90" i="5"/>
  <c r="D93" i="5"/>
  <c r="D76" i="5"/>
  <c r="F76" i="5" s="1"/>
  <c r="D61" i="5"/>
  <c r="F61" i="5" s="1"/>
  <c r="D44" i="5"/>
  <c r="F44" i="5" s="1"/>
  <c r="D29" i="5"/>
  <c r="F29" i="5" s="1"/>
  <c r="D12" i="5"/>
  <c r="F12" i="5" s="1"/>
  <c r="E86" i="5"/>
  <c r="F86" i="5" s="1"/>
  <c r="E71" i="5"/>
  <c r="F71" i="5" s="1"/>
  <c r="E54" i="5"/>
  <c r="E39" i="5"/>
  <c r="F39" i="5" s="1"/>
  <c r="E22" i="5"/>
  <c r="F22" i="5" s="1"/>
  <c r="E7" i="5"/>
  <c r="F7" i="5" s="1"/>
  <c r="E67" i="5"/>
  <c r="D43" i="5"/>
  <c r="F43" i="5" s="1"/>
  <c r="D26" i="5"/>
  <c r="D11" i="5"/>
  <c r="F11" i="5" s="1"/>
  <c r="D77" i="5"/>
  <c r="E91" i="5"/>
  <c r="E74" i="5"/>
  <c r="E59" i="5"/>
  <c r="E42" i="5"/>
  <c r="E27" i="5"/>
  <c r="D16" i="5"/>
  <c r="D91" i="5"/>
  <c r="D74" i="5"/>
  <c r="D59" i="5"/>
  <c r="D42" i="5"/>
  <c r="F42" i="5" s="1"/>
  <c r="D27" i="5"/>
  <c r="D10" i="5"/>
  <c r="E84" i="5"/>
  <c r="F84" i="5" s="1"/>
  <c r="E69" i="5"/>
  <c r="F69" i="5" s="1"/>
  <c r="E52" i="5"/>
  <c r="E37" i="5"/>
  <c r="F37" i="5" s="1"/>
  <c r="E20" i="5"/>
  <c r="F20" i="5" s="1"/>
  <c r="E5" i="5"/>
  <c r="F5" i="5" s="1"/>
  <c r="D60" i="5"/>
  <c r="D41" i="5"/>
  <c r="D24" i="5"/>
  <c r="F24" i="5" s="1"/>
  <c r="D9" i="5"/>
  <c r="F9" i="5" s="1"/>
  <c r="D73" i="5"/>
  <c r="F73" i="5" s="1"/>
  <c r="E89" i="5"/>
  <c r="F89" i="5" s="1"/>
  <c r="E72" i="5"/>
  <c r="F72" i="5" s="1"/>
  <c r="E57" i="5"/>
  <c r="E40" i="5"/>
  <c r="F40" i="5" s="1"/>
  <c r="E25" i="5"/>
  <c r="F25" i="5" s="1"/>
  <c r="E10" i="5"/>
  <c r="E83" i="5"/>
  <c r="E66" i="5"/>
  <c r="F66" i="5" s="1"/>
  <c r="E51" i="5"/>
  <c r="F51" i="5" s="1"/>
  <c r="E34" i="5"/>
  <c r="F34" i="5" s="1"/>
  <c r="E19" i="5"/>
  <c r="F19" i="5" s="1"/>
  <c r="E92" i="5"/>
  <c r="E77" i="5"/>
  <c r="E60" i="5"/>
  <c r="E45" i="5"/>
  <c r="E28" i="5"/>
  <c r="F28" i="5" s="1"/>
  <c r="E13" i="5"/>
  <c r="F13" i="5" s="1"/>
  <c r="D79" i="5"/>
  <c r="E50" i="5"/>
  <c r="E33" i="5"/>
  <c r="E16" i="5"/>
  <c r="D88" i="5"/>
  <c r="F88" i="5" s="1"/>
  <c r="D56" i="5"/>
  <c r="F56" i="5" s="1"/>
  <c r="D80" i="5"/>
  <c r="F80" i="5" s="1"/>
  <c r="D65" i="5"/>
  <c r="F65" i="5" s="1"/>
  <c r="D48" i="5"/>
  <c r="D33" i="5"/>
  <c r="D18" i="5"/>
  <c r="E4" i="5"/>
  <c r="D85" i="5"/>
  <c r="D68" i="5"/>
  <c r="D53" i="5"/>
  <c r="F53" i="5" s="1"/>
  <c r="D36" i="5"/>
  <c r="F36" i="5" s="1"/>
  <c r="D21" i="5"/>
  <c r="D4" i="5"/>
  <c r="F4" i="5" s="1"/>
  <c r="E79" i="5"/>
  <c r="E62" i="5"/>
  <c r="E47" i="5"/>
  <c r="E30" i="5"/>
  <c r="E15" i="5"/>
  <c r="F15" i="5" s="1"/>
  <c r="E82" i="5"/>
  <c r="D52" i="5"/>
  <c r="E35" i="5"/>
  <c r="E18" i="5"/>
  <c r="D92" i="5"/>
  <c r="D62" i="5"/>
  <c r="F62" i="5" s="1"/>
  <c r="D82" i="5"/>
  <c r="F82" i="5" s="1"/>
  <c r="D67" i="5"/>
  <c r="D50" i="5"/>
  <c r="D35" i="5"/>
  <c r="E21" i="5"/>
  <c r="E8" i="5"/>
  <c r="F8" i="5" s="1"/>
  <c r="F75" i="5"/>
  <c r="F55" i="5" l="1"/>
  <c r="F81" i="5"/>
  <c r="F17" i="5"/>
  <c r="F49" i="5"/>
  <c r="F32" i="5"/>
  <c r="F6" i="5"/>
  <c r="F38" i="5"/>
  <c r="F63" i="5"/>
  <c r="F70" i="5"/>
  <c r="F58" i="5"/>
  <c r="F30" i="5"/>
  <c r="F68" i="5"/>
  <c r="F33" i="5"/>
  <c r="F26" i="5"/>
  <c r="F48" i="5"/>
  <c r="F45" i="5"/>
  <c r="F83" i="5"/>
  <c r="F57" i="5"/>
  <c r="F52" i="5"/>
  <c r="F47" i="5"/>
  <c r="F85" i="5"/>
  <c r="F59" i="5"/>
  <c r="F92" i="5"/>
  <c r="F41" i="5"/>
  <c r="F54" i="5"/>
  <c r="F93" i="5"/>
  <c r="M3" i="5" a="1"/>
  <c r="M3" i="5" s="1"/>
  <c r="E3" i="5"/>
  <c r="D3" i="5"/>
  <c r="AD2" i="6" a="1"/>
  <c r="AD2" i="6" s="1"/>
  <c r="W3" i="5" s="1" a="1"/>
  <c r="W3" i="5" s="1"/>
  <c r="AE2" i="6" a="1"/>
  <c r="AE2" i="6" s="1"/>
  <c r="S4" i="1" s="1" a="1"/>
  <c r="S4" i="1" s="1"/>
  <c r="F50" i="5"/>
  <c r="F74" i="5"/>
  <c r="F67" i="5"/>
  <c r="F27" i="5"/>
  <c r="F91" i="5"/>
  <c r="AK2" i="6" a="1"/>
  <c r="AK2" i="6" s="1"/>
  <c r="X3" i="5" s="1" a="1"/>
  <c r="X3" i="5" s="1"/>
  <c r="AL2" i="6" a="1"/>
  <c r="AL2" i="6" s="1"/>
  <c r="U4" i="1" s="1" a="1"/>
  <c r="U4" i="1" s="1"/>
  <c r="W2" i="6" a="1"/>
  <c r="W2" i="6" s="1"/>
  <c r="V3" i="5" s="1" a="1"/>
  <c r="V3" i="5" s="1"/>
  <c r="X2" i="6" a="1"/>
  <c r="X2" i="6" s="1"/>
  <c r="R4" i="1" s="1" a="1"/>
  <c r="R4" i="1" s="1"/>
  <c r="P2" i="6" a="1"/>
  <c r="P2" i="6" s="1"/>
  <c r="U3" i="5" s="1" a="1"/>
  <c r="U3" i="5" s="1"/>
  <c r="Q2" i="6" a="1"/>
  <c r="Q2" i="6" s="1"/>
  <c r="Q4" i="1" s="1" a="1"/>
  <c r="I2" i="6" a="1"/>
  <c r="I2" i="6" s="1"/>
  <c r="T3" i="5" s="1" a="1"/>
  <c r="T3" i="5" s="1"/>
  <c r="J2" i="6" a="1"/>
  <c r="J2" i="6" s="1"/>
  <c r="T4" i="1" s="1" a="1"/>
  <c r="T4" i="1" s="1"/>
  <c r="F16" i="5"/>
  <c r="F35" i="5"/>
  <c r="F21" i="5"/>
  <c r="F79" i="5"/>
  <c r="F10" i="5"/>
  <c r="F77" i="5"/>
  <c r="F18" i="5"/>
  <c r="F60" i="5"/>
  <c r="F3" i="5" l="1"/>
  <c r="N3" i="5" s="1" a="1"/>
  <c r="N3" i="5" s="1"/>
  <c r="Q4" i="1"/>
  <c r="AF4" i="1" a="1"/>
  <c r="AF4" i="1" s="1"/>
  <c r="AF22" i="1" a="1"/>
  <c r="AF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Loveman Singh</author>
  </authors>
  <commentList>
    <comment ref="C5" authorId="0" shapeId="0" xr:uid="{53CF257D-A697-4FF9-9F7C-B610228181D7}">
      <text>
        <r>
          <rPr>
            <sz val="9"/>
            <color indexed="81"/>
            <rFont val="Tahoma"/>
            <family val="2"/>
          </rPr>
          <t xml:space="preserve">Select a dish and graphs will provide the amount of nutrients it give along with what persentage of daily need it cover
</t>
        </r>
      </text>
    </comment>
    <comment ref="C22" authorId="0" shapeId="0" xr:uid="{5F17C3B5-25B2-4068-B3F4-F8A6D1CEF385}">
      <text>
        <r>
          <rPr>
            <sz val="9"/>
            <color indexed="81"/>
            <rFont val="Tahoma"/>
            <family val="2"/>
          </rPr>
          <t xml:space="preserve">Select the dish and the graphs will provide the amount of nutrients along with what percentage of daily need it cover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<sst xmlns="http://schemas.openxmlformats.org/spreadsheetml/2006/main" count="1595" uniqueCount="483">
  <si>
    <t>---</t>
  </si>
  <si>
    <t>Calories: ~450 kcal</t>
  </si>
  <si>
    <t>Carbohydrates: ~55 g</t>
  </si>
  <si>
    <t>Sugar: ~4 g</t>
  </si>
  <si>
    <t>Fiber: ~3 g</t>
  </si>
  <si>
    <t>Vitamin C: ~15 mg (17% of DV)</t>
  </si>
  <si>
    <t>Vitamin A: ~500 IU (10% of DV)</t>
  </si>
  <si>
    <t>Iron: ~3 mg (17% of DV)</t>
  </si>
  <si>
    <t>Calcium: ~80 mg (8% of DV)</t>
  </si>
  <si>
    <t>Potassium: ~400 mg (11% of DV)</t>
  </si>
  <si>
    <t>Calories: ~400 kcal</t>
  </si>
  <si>
    <t>Protein: ~28 g</t>
  </si>
  <si>
    <t>Carbohydrates: ~10 g</t>
  </si>
  <si>
    <t>Sugar: ~1 g</t>
  </si>
  <si>
    <t>Fiber: ~1 g</t>
  </si>
  <si>
    <t>Iron: ~5 mg (28% of DV)</t>
  </si>
  <si>
    <t>Calories: ~320 kcal</t>
  </si>
  <si>
    <t>Protein: ~20 g</t>
  </si>
  <si>
    <t>Carbohydrates: ~40 g</t>
  </si>
  <si>
    <t>Sugar: ~3 g</t>
  </si>
  <si>
    <t>Fiber: ~5 g</t>
  </si>
  <si>
    <t>Calcium: ~70 mg (7% of DV)</t>
  </si>
  <si>
    <t>Vitamin A: ~300 IU (6% of DV)</t>
  </si>
  <si>
    <t>Potassium: ~500 mg (14% of DV)</t>
  </si>
  <si>
    <t>Protein: ~18 g</t>
  </si>
  <si>
    <t>Sugar: ~2 g</t>
  </si>
  <si>
    <t>Iron: ~2.5 mg (14% of DV)</t>
  </si>
  <si>
    <t>Calories: ~250 kcal</t>
  </si>
  <si>
    <t>Protein: ~25 g</t>
  </si>
  <si>
    <t>Carbohydrates: ~5 g</t>
  </si>
  <si>
    <t>Vitamin C: ~10 mg (11% of DV)</t>
  </si>
  <si>
    <t>Iron: ~1.5 mg (8% of DV)</t>
  </si>
  <si>
    <t>Vitamin A: ~400 IU (8% of DV)</t>
  </si>
  <si>
    <t>Calories: ~180 kcal</t>
  </si>
  <si>
    <t>Protein: ~6 g</t>
  </si>
  <si>
    <t>Carbohydrates: ~8 g</t>
  </si>
  <si>
    <t>Fiber: ~4 g</t>
  </si>
  <si>
    <t>Calcium: ~120 mg (12% of DV)</t>
  </si>
  <si>
    <t>Calories: ~300 kcal</t>
  </si>
  <si>
    <t>Calcium: ~90 mg (9% of DV)</t>
  </si>
  <si>
    <t>Carbohydrates: ~15 g</t>
  </si>
  <si>
    <t>Fiber: ~2 g</t>
  </si>
  <si>
    <t>Potassium: ~450 mg (13% of DV)</t>
  </si>
  <si>
    <t>Calories: ~200 kcal</t>
  </si>
  <si>
    <t>Protein: ~4 g</t>
  </si>
  <si>
    <t>Carbohydrates: ~25 g</t>
  </si>
  <si>
    <t>Iron: ~1 mg (6% of DV)</t>
  </si>
  <si>
    <t>Magnesium: ~30 mg (8% of DV)</t>
  </si>
  <si>
    <t>Sugar: ~25 g</t>
  </si>
  <si>
    <t>Calcium: ~150 mg (15% of DV)</t>
  </si>
  <si>
    <t>1. Butter Chicken (Punjab, 1 Serving ~200g)</t>
  </si>
  <si>
    <t>Sugar: ~5 g</t>
  </si>
  <si>
    <t>Fat: ~35 g</t>
  </si>
  <si>
    <t>Micronutrients:</t>
  </si>
  <si>
    <t>Iron: ~2 mg (11% of DV)</t>
  </si>
  <si>
    <t>Calcium: ~100 mg (10% of DV)</t>
  </si>
  <si>
    <t>Magnesium: ~40 mg (10% of DV)</t>
  </si>
  <si>
    <t>Potassium: ~300 mg (9% of DV)</t>
  </si>
  <si>
    <t>2. Dal Makhani (Punjab, 1 Serving ~200g)</t>
  </si>
  <si>
    <t>Protein: ~12 g</t>
  </si>
  <si>
    <t>Carbohydrates: ~30 g</t>
  </si>
  <si>
    <t>Sugar: ~6 g</t>
  </si>
  <si>
    <t>Fiber: ~8 g</t>
  </si>
  <si>
    <t>Fat: ~6 g</t>
  </si>
  <si>
    <t>Magnesium: ~70 mg (17% of DV)</t>
  </si>
  <si>
    <t>3. Chole Bhature (Delhi/Punjab, 1 Serving ~250g)</t>
  </si>
  <si>
    <t>Calories: ~550 kcal</t>
  </si>
  <si>
    <t>Protein: ~15 g</t>
  </si>
  <si>
    <t>Carbohydrates: ~80 g</t>
  </si>
  <si>
    <t>Sugar: ~10 g</t>
  </si>
  <si>
    <t>Fat: ~20 g</t>
  </si>
  <si>
    <t>Iron: ~4 mg (22% of DV)</t>
  </si>
  <si>
    <t>Magnesium: ~50 mg (13% of DV)</t>
  </si>
  <si>
    <t>4. Rajma Chawal (Punjab, 1 Serving ~250g)</t>
  </si>
  <si>
    <t>Calories: ~350 kcal</t>
  </si>
  <si>
    <t>Fiber: ~10 g</t>
  </si>
  <si>
    <t>Fat: ~10 g</t>
  </si>
  <si>
    <t>Calcium: ~60 mg (6% of DV)</t>
  </si>
  <si>
    <t>Magnesium: ~80 mg (20% of DV)</t>
  </si>
  <si>
    <t>5. Paneer Butter Masala (Punjab, 1 Serving ~200g)</t>
  </si>
  <si>
    <t>Sugar: ~8 g</t>
  </si>
  <si>
    <t>Calcium: ~250 mg (25% of DV)</t>
  </si>
  <si>
    <t>6. Palak Paneer (Punjab, 1 Serving ~200g)</t>
  </si>
  <si>
    <t>Carbohydrates: ~20 g</t>
  </si>
  <si>
    <t>7. Kadai Paneer (Punjab, 1 Serving ~200g)</t>
  </si>
  <si>
    <t>Carbohydrates: ~12 g</t>
  </si>
  <si>
    <t>Fat: ~30 g</t>
  </si>
  <si>
    <t>8. Shahi Paneer (Mughlai/Delhi, 1 Serving ~200g)</t>
  </si>
  <si>
    <t>Calories: ~500 kcal</t>
  </si>
  <si>
    <t>Fat: ~40 g</t>
  </si>
  <si>
    <t>Potassium: ~350 mg (10% of DV)</t>
  </si>
  <si>
    <t>9. Malai Kofta (Mughlai/Delhi, 1 Serving ~200g)</t>
  </si>
  <si>
    <t>Calcium: ~200 mg (20% of DV)</t>
  </si>
  <si>
    <t>Magnesium: ~50 mg (12% of DV)</t>
  </si>
  <si>
    <t>10. Dum Aloo (Kashmir, 1 Serving ~200g)</t>
  </si>
  <si>
    <t>Protein: ~5 g</t>
  </si>
  <si>
    <t>Fiber: ~7 g</t>
  </si>
  <si>
    <t>Fat: ~15 g</t>
  </si>
  <si>
    <t>Calcium: ~50 mg (5% of DV)</t>
  </si>
  <si>
    <t>Magnesium: ~30 mg (7% of DV)</t>
  </si>
  <si>
    <t>Let me know if you'd like to continue with more dishes or if you'd like any further modifications!</t>
  </si>
  <si>
    <t>11. Rogan Josh (Kashmir, 1 Serving ~200g)</t>
  </si>
  <si>
    <t>Fat: ~36 g</t>
  </si>
  <si>
    <t>Vitamin A: ~800 IU (16% of DV)</t>
  </si>
  <si>
    <t>Vitamin C: ~7 mg (8% of DV)</t>
  </si>
  <si>
    <t>Potassium: ~550 mg (16% of DV)</t>
  </si>
  <si>
    <t>Zinc: ~2 mg (18% of DV)</t>
  </si>
  <si>
    <t>12. Sarson Ka Saag with Makki Ki Roti (Punjab, 1 Serving ~300g)</t>
  </si>
  <si>
    <t>Protein: ~10 g</t>
  </si>
  <si>
    <t>Fat: ~18 g</t>
  </si>
  <si>
    <t>Vitamin A: ~4,500 IU (90% of DV)</t>
  </si>
  <si>
    <t>Vitamin C: ~35 mg (39% of DV)</t>
  </si>
  <si>
    <t>Potassium: ~700 mg (20% of DV)</t>
  </si>
  <si>
    <t>Magnesium: ~70 mg (18% of DV)</t>
  </si>
  <si>
    <t>13. Pindi Chana (Punjab, 1 Serving ~200g)</t>
  </si>
  <si>
    <t>Protein: ~14 g</t>
  </si>
  <si>
    <t>Carbohydrates: ~45 g</t>
  </si>
  <si>
    <t>14. Tandoori Roti &amp; Naan (Punjab/Delhi, 1 Serving ~100g)</t>
  </si>
  <si>
    <t>Calories: ~250 kcal (Roti) / ~300 kcal (Naan)</t>
  </si>
  <si>
    <t>Protein: ~7 g</t>
  </si>
  <si>
    <t>Fat: ~5 g</t>
  </si>
  <si>
    <t>Micronutrients (Roti):</t>
  </si>
  <si>
    <t>Calcium: ~40 mg (4% of DV)</t>
  </si>
  <si>
    <t>Zinc: ~1 mg (9% of DV)</t>
  </si>
  <si>
    <t>15. Lachha Paratha (Punjab, 1 Serving ~150g)</t>
  </si>
  <si>
    <t>Carbohydrates: ~50 g</t>
  </si>
  <si>
    <t>Fat: ~12 g</t>
  </si>
  <si>
    <t>16. Kachori (UP/Rajasthan, 1 Piece ~100g)</t>
  </si>
  <si>
    <t>Fat: ~14 g</t>
  </si>
  <si>
    <t>Calcium: ~30 mg (3% of DV)</t>
  </si>
  <si>
    <t>Potassium: ~250 mg (7% of DV)</t>
  </si>
  <si>
    <t>17. Jalebi (UP/Rajasthan, 1 Piece ~80g)</t>
  </si>
  <si>
    <t>Protein: ~3 g</t>
  </si>
  <si>
    <t>Carbohydrates: ~60 g</t>
  </si>
  <si>
    <t>Sugar: ~55 g</t>
  </si>
  <si>
    <t>Fat: ~8 g</t>
  </si>
  <si>
    <t>Potassium: ~150 mg (4% of DV)</t>
  </si>
  <si>
    <t>18. Litti Chokha (Bihar, 1 Serving ~200g)</t>
  </si>
  <si>
    <t>Potassium: ~600 mg (17% of DV)</t>
  </si>
  <si>
    <t>Magnesium: ~60 mg (15% of DV)</t>
  </si>
  <si>
    <t>Calories: ~220 kcal</t>
  </si>
  <si>
    <t>Sugar: ~18 g</t>
  </si>
  <si>
    <t>20. Dosa (Tamil Nadu, 1 Piece ~100g)</t>
  </si>
  <si>
    <t>Calories: ~150 kcal</t>
  </si>
  <si>
    <t>Fat: ~2 g</t>
  </si>
  <si>
    <t>Vitamin B6: ~0.1 mg (6% of DV)</t>
  </si>
  <si>
    <t>Magnesium: ~20 mg (5% of DV)</t>
  </si>
  <si>
    <t>21. Idli (Tamil Nadu, 2 Pieces ~100g)</t>
  </si>
  <si>
    <t>Calories: ~130 kcal</t>
  </si>
  <si>
    <t>Carbohydrates: ~28 g</t>
  </si>
  <si>
    <t>Fat: ~1 g</t>
  </si>
  <si>
    <t>22. Uttapam (Tamil Nadu, 1 Piece ~150g)</t>
  </si>
  <si>
    <t>Calories: ~210 kcal</t>
  </si>
  <si>
    <t>Carbohydrates: ~35 g</t>
  </si>
  <si>
    <t>Iron: ~1.8 mg (10% of DV)</t>
  </si>
  <si>
    <t>Magnesium: ~35 mg (9% of DV)</t>
  </si>
  <si>
    <t>23. Pongal (Tamil Nadu, 1 Serving ~200g)</t>
  </si>
  <si>
    <t>24. Chicken Chettinad (Tamil Nadu, 1 Serving ~200g)</t>
  </si>
  <si>
    <t>Protein: ~30 g</t>
  </si>
  <si>
    <t>Zinc: ~2.5 mg (23% of DV)</t>
  </si>
  <si>
    <t>25. Hyderabadi Biryani (Telangana, 1 Serving ~250g)</t>
  </si>
  <si>
    <t>Magnesium: ~45 mg (11% of DV)</t>
  </si>
  <si>
    <t>26. Andhra Gongura Pachadi (Andhra Pradesh, 1 Serving ~100g)</t>
  </si>
  <si>
    <t>Vitamin C: ~50 mg (56% of DV)</t>
  </si>
  <si>
    <t>27. Appam (Kerala, 1 Piece ~100g)</t>
  </si>
  <si>
    <t>Fat: ~3 g</t>
  </si>
  <si>
    <t>28. Kerala Sadya (Kerala, 1 Serving ~400g)</t>
  </si>
  <si>
    <t>Calories: ~600 kcal</t>
  </si>
  <si>
    <t>Carbohydrates: ~90 g</t>
  </si>
  <si>
    <t>29. Fish Curry (Kerala/Goa, 1 Serving ~200g)</t>
  </si>
  <si>
    <t>Vitamin A: ~700 IU (14% of DV)</t>
  </si>
  <si>
    <t>Vitamin C: ~12 mg (13% of DV)</t>
  </si>
  <si>
    <t>30. Malabar Parotta (Kerala, 1 Piece ~100g)</t>
  </si>
  <si>
    <t>31. Pesarattu (Andhra Pradesh, 1 Piece ~100g)</t>
  </si>
  <si>
    <t>32. Mysore Masala Dosa (Karnataka, 1 Piece ~200g)</t>
  </si>
  <si>
    <t>33. Mangalore Buns (Karnataka, 1 Piece ~100g)</t>
  </si>
  <si>
    <t>Potassium: ~200 mg (6% of DV)</t>
  </si>
  <si>
    <t>34. Payasam (Kerala/Tamil Nadu, 1 Serving ~150g)</t>
  </si>
  <si>
    <t>35. Pav Bhaji (Maharashtra, 1 Serving ~200g)</t>
  </si>
  <si>
    <t>Protein: ~8 g</t>
  </si>
  <si>
    <t>Vitamin C: ~20 mg (22% of DV)</t>
  </si>
  <si>
    <t>36. Vada Pav (Maharashtra, 1 Piece ~100g)</t>
  </si>
  <si>
    <t>Magnesium: ~25 mg (6% of DV)</t>
  </si>
  <si>
    <t>37. Misal Pav (Maharashtra, 1 Serving ~200g)</t>
  </si>
  <si>
    <t>Vitamin A: ~200 IU (4% of DV)</t>
  </si>
  <si>
    <t>38. Shrikhand (Maharashtra/Gujarat, 1 Serving ~100g)</t>
  </si>
  <si>
    <t>Sugar: ~22 g</t>
  </si>
  <si>
    <t>Iron: ~0.5 mg (3% of DV)</t>
  </si>
  <si>
    <t>39. Thepla (Gujarat, 1 Piece ~100g)</t>
  </si>
  <si>
    <t>40. Dhokla (Gujarat, 1 Piece ~100g)</t>
  </si>
  <si>
    <t>Calories: ~120 kcal</t>
  </si>
  <si>
    <t>East Indian Cuisine: Nutritional Breakdown (Next 10 Dishes)</t>
  </si>
  <si>
    <t>41. Undhiyu (Gujarat, 1 Serving ~200g)</t>
  </si>
  <si>
    <t>Vitamin A: ~2000 IU (40% of DV)</t>
  </si>
  <si>
    <t>Vitamin C: ~30 mg (33% of DV)</t>
  </si>
  <si>
    <t>42. Goan Vindaloo (Goa, 1 Serving ~200g)</t>
  </si>
  <si>
    <t>Fat: ~22 g</t>
  </si>
  <si>
    <t>43. Prawn Balchao (Goa, 1 Serving ~150g)</t>
  </si>
  <si>
    <t>44. Rajasthani Dal Baati Churma (Rajasthan, 1 Serving ~300g)</t>
  </si>
  <si>
    <t>45. Gatte Ki Sabzi (Rajasthan, 1 Serving ~200g)</t>
  </si>
  <si>
    <t>46. Laal Maas (Rajasthan, 1 Serving ~200g)</t>
  </si>
  <si>
    <t>47. Bengali Shorshe Ilish (West Bengal, 1 Serving ~150g)</t>
  </si>
  <si>
    <t>Vitamin A: ~1200 IU (24% of DV)</t>
  </si>
  <si>
    <t>48. Chingri Malai Curry (West Bengal, 1 Serving ~150g)</t>
  </si>
  <si>
    <t>Fat: ~25 g</t>
  </si>
  <si>
    <t>Vitamin A: ~1000 IU (20% of DV)</t>
  </si>
  <si>
    <t>49. Aloo Posto (West Bengal, 1 Serving ~200g)</t>
  </si>
  <si>
    <t>Fiber: ~6 g</t>
  </si>
  <si>
    <t>50. Litti Chokha (Bihar, 1 Serving ~250g)</t>
  </si>
  <si>
    <t>51. Sandesh (West Bengal, 1 Piece ~50g)</t>
  </si>
  <si>
    <t>Vitamin A: ~250 IU (5% of DV)</t>
  </si>
  <si>
    <t>52. Rasgulla (West Bengal/Odisha, 1 Piece ~50g)</t>
  </si>
  <si>
    <t>Sugar: ~30 g</t>
  </si>
  <si>
    <t>Fiber: ~0 g</t>
  </si>
  <si>
    <t>53. Mishti Doi (West Bengal, 1 Serving ~100g)</t>
  </si>
  <si>
    <t>Fat: ~4 g</t>
  </si>
  <si>
    <t>54. Bhutte Ka Kees (Madhya Pradesh, 1 Serving ~200g)</t>
  </si>
  <si>
    <t>55. Poha (Madhya Pradesh, 1 Serving ~200g)</t>
  </si>
  <si>
    <t>Fat: ~7 g</t>
  </si>
  <si>
    <t>56. Mawa Baati (Madhya Pradesh, 1 Piece ~100g)</t>
  </si>
  <si>
    <t>57. Chhattisgarhi Bafauri (Chhattisgarh, 1 Piece ~100g)</t>
  </si>
  <si>
    <t>58. Samosa (Pan-India, 1 Piece ~100g)</t>
  </si>
  <si>
    <t>Carbohydrates: ~18 g</t>
  </si>
  <si>
    <t>59. Pani Puri/Golgappa (UP/Maharashtra, 6 pieces ~100g)</t>
  </si>
  <si>
    <t>60. Bhel Puri (Maharashtra, 1 Serving ~100g)</t>
  </si>
  <si>
    <t>61. Sev Puri (Maharashtra, 6 pieces ~100g)</t>
  </si>
  <si>
    <t>62. Aloo Tikki (UP, 1 Piece ~100g)</t>
  </si>
  <si>
    <t>Calcium: ~25 mg (2% of DV)</t>
  </si>
  <si>
    <t>63. Chaat (Delhi/UP, 1 Serving ~150g)</t>
  </si>
  <si>
    <t>64. Pakora (Pan-India, 1 Serving ~100g)</t>
  </si>
  <si>
    <t>65. Mirchi Bajji (Andhra Pradesh, 2 pieces ~100g)</t>
  </si>
  <si>
    <t>66. Hara Bhara Kabab (Mughlai/Delhi, 1 Serving ~100g)</t>
  </si>
  <si>
    <t>67. Gulab Jamun (UP/Rajasthan, 1 Piece ~50g)</t>
  </si>
  <si>
    <t>Protein: ~2 g</t>
  </si>
  <si>
    <t>68. Kaju Katli (Maharashtra/Gujarat, 1 Piece ~25g)</t>
  </si>
  <si>
    <t>Calories: ~110 kcal</t>
  </si>
  <si>
    <t>Sugar: ~12 g</t>
  </si>
  <si>
    <t>Calcium: ~20 mg (2% of DV)</t>
  </si>
  <si>
    <t>69. Barfi (Various States, 1 Piece ~50g)</t>
  </si>
  <si>
    <t>Sugar: ~20 g</t>
  </si>
  <si>
    <t>71. Kulfi (Delhi/UP, 1 Piece ~100g)</t>
  </si>
  <si>
    <t>72. Phirni (Mughlai/North India, 1 Serving ~150g)</t>
  </si>
  <si>
    <t>73. Rabri (UP, 1 Serving ~100g)</t>
  </si>
  <si>
    <t>Iron: ~0.8 mg (4% of DV)</t>
  </si>
  <si>
    <t>74. Malpua (Bihar/Odisha, 1 Piece ~100g)</t>
  </si>
  <si>
    <t>Calories: ~290 kcal</t>
  </si>
  <si>
    <t>75. Masala Chai (Pan-India, 1 Cup ~200ml)</t>
  </si>
  <si>
    <t>Calories: ~100 kcal</t>
  </si>
  <si>
    <t>76. Filter Coffee (South India, 1 Cup ~200ml)</t>
  </si>
  <si>
    <t>Calories: ~80 kcal</t>
  </si>
  <si>
    <t>Protein: ~1 g</t>
  </si>
  <si>
    <t>Potassium: ~100 mg (3% of DV)</t>
  </si>
  <si>
    <t>77. Lassi (Punjab, 1 Glass ~200ml)</t>
  </si>
  <si>
    <t>Iron: ~0.6 mg (3% of DV)</t>
  </si>
  <si>
    <t>78. Thandai (UP/Rajasthan, 1 Glass ~200ml)</t>
  </si>
  <si>
    <t>79. Nimbu Pani (Pan-India, 1 Glass ~200ml)</t>
  </si>
  <si>
    <t>Calories: ~50 kcal</t>
  </si>
  <si>
    <t>Fat: ~0 g</t>
  </si>
  <si>
    <t>Iron: ~0.1 mg (1% of DV)</t>
  </si>
  <si>
    <t>Magnesium: ~10 mg (3% of DV)</t>
  </si>
  <si>
    <t>80. Aam Panna (Maharashtra, 1 Glass ~200ml)</t>
  </si>
  <si>
    <t>Iron: ~0.7 mg (4% of DV)</t>
  </si>
  <si>
    <t>Magnesium: ~10 mg (2% of DV)</t>
  </si>
  <si>
    <t>81. Jaljeera (North India, 1 Glass ~200ml)</t>
  </si>
  <si>
    <t>82. Sugarcane Juice (Pan-India, 1 Glass ~200ml)</t>
  </si>
  <si>
    <t>Sugar: ~28 g</t>
  </si>
  <si>
    <t>83. Falooda (Mughlai/Delhi, 1 Glass ~250ml)</t>
  </si>
  <si>
    <t>Fat: ~28 g</t>
  </si>
  <si>
    <t>Sodium: ~900 mg (39% of DV)</t>
  </si>
  <si>
    <t>Vitamin C: ~2 mg (3% of DV)</t>
  </si>
  <si>
    <t>Calcium: ~10 mg (1% of DV)</t>
  </si>
  <si>
    <t>Sodium: ~300 mg (13% of DV)</t>
  </si>
  <si>
    <t>Calories: ~285 kcal</t>
  </si>
  <si>
    <t>Carbohydrates: ~36 g</t>
  </si>
  <si>
    <t>Sodium: ~600 mg (26% of DV)</t>
  </si>
  <si>
    <t>Magnesium: ~15 mg (4% of DV)</t>
  </si>
  <si>
    <t>Sodium: ~800 mg (35% of DV)</t>
  </si>
  <si>
    <t>Calories: ~140 kcal</t>
  </si>
  <si>
    <t>Protein: ~0 g</t>
  </si>
  <si>
    <t>Carbohydrates: ~39 g</t>
  </si>
  <si>
    <t>Sugar: ~39 g</t>
  </si>
  <si>
    <t>Iron: ~0 mg</t>
  </si>
  <si>
    <t>Magnesium: ~5 mg (1% of DV)</t>
  </si>
  <si>
    <t>Potassium: ~10 mg (1% of DV)</t>
  </si>
  <si>
    <t>Sodium: ~40 mg (2% of DV)</t>
  </si>
  <si>
    <t>Carbohydrates: ~24 g</t>
  </si>
  <si>
    <t>Magnesium: ~12 mg (3% of DV)</t>
  </si>
  <si>
    <t>Sodium: ~50 mg (2% of DV)</t>
  </si>
  <si>
    <t>84. Burger (Cheeseburger, ~250g)</t>
  </si>
  <si>
    <t>86. Pizza (1 Slice, ~150g)</t>
  </si>
  <si>
    <t>87. Fried Chicken (1 Piece, ~120g)</t>
  </si>
  <si>
    <t>88. Soft Drink (Cola, ~330ml)</t>
  </si>
  <si>
    <t>89. Sandwich (Chicken or Veg, ~200g)</t>
  </si>
  <si>
    <t>90. Ice Cream (Vanilla, 1 Scoop ~100g)</t>
  </si>
  <si>
    <t>Filtered data</t>
  </si>
  <si>
    <t>Name of the dishes</t>
  </si>
  <si>
    <t>Quantity</t>
  </si>
  <si>
    <t>91. Hot Dog (1 Piece, ~150g)</t>
  </si>
  <si>
    <t>85. French Fries ( 1 serving, ~150g)</t>
  </si>
  <si>
    <t>19. Peda (Mathura, 1 Piece ~50g)</t>
  </si>
  <si>
    <t>70. Halwa (Pan-India, 1 Serving ~150g)</t>
  </si>
  <si>
    <t>Calories</t>
  </si>
  <si>
    <t>Filtered Calories</t>
  </si>
  <si>
    <t>Filtered Protein</t>
  </si>
  <si>
    <t>Fitered Carbohydrates</t>
  </si>
  <si>
    <t>Filterd Sugar</t>
  </si>
  <si>
    <t>filtered Fat</t>
  </si>
  <si>
    <t>Dishes that contain Zinc</t>
  </si>
  <si>
    <t>Name of Dishes</t>
  </si>
  <si>
    <t>Dishes with Iron</t>
  </si>
  <si>
    <t>Amount of Iron</t>
  </si>
  <si>
    <t>Dishes with Calcium</t>
  </si>
  <si>
    <t>Amount of Calcium</t>
  </si>
  <si>
    <t>Dishes with Magnesium</t>
  </si>
  <si>
    <t>Amount of Magnesium</t>
  </si>
  <si>
    <t>Dishes  with Potassium</t>
  </si>
  <si>
    <t>Amount of Potassium</t>
  </si>
  <si>
    <t>Name</t>
  </si>
  <si>
    <t>Protein</t>
  </si>
  <si>
    <t>Carbohydrates</t>
  </si>
  <si>
    <t>Suger</t>
  </si>
  <si>
    <t>Fat</t>
  </si>
  <si>
    <t>Iron (mg)</t>
  </si>
  <si>
    <t>Calcium (mg)</t>
  </si>
  <si>
    <t>Magnesium(mg)</t>
  </si>
  <si>
    <t>Potassium</t>
  </si>
  <si>
    <t>Amount of Zinc</t>
  </si>
  <si>
    <t>zinc(mg)</t>
  </si>
  <si>
    <t>Iron</t>
  </si>
  <si>
    <t>Calcium</t>
  </si>
  <si>
    <t>Magnesium</t>
  </si>
  <si>
    <t>Zinc</t>
  </si>
  <si>
    <t>North Indian Cuisine</t>
  </si>
  <si>
    <t>South Indian Cuisine</t>
  </si>
  <si>
    <t>West Indian Cuisine</t>
  </si>
  <si>
    <t>East Indian Cuisine</t>
  </si>
  <si>
    <t>Central Indian Cuisine</t>
  </si>
  <si>
    <t>Snacks &amp; Street Foods (Various Regions Cuisine)</t>
  </si>
  <si>
    <t>Desserts (Various Regions Cuisine)</t>
  </si>
  <si>
    <t>Drinks (Various Regions Cuisine)</t>
  </si>
  <si>
    <t>Western Cuisine</t>
  </si>
  <si>
    <t>Butter Chicken</t>
  </si>
  <si>
    <t xml:space="preserve"> 1 Serving ~200g</t>
  </si>
  <si>
    <t>Dal Makhani</t>
  </si>
  <si>
    <t>Chole Bhature</t>
  </si>
  <si>
    <t xml:space="preserve"> 1 Serving ~250g</t>
  </si>
  <si>
    <t>Rajma Chawal</t>
  </si>
  <si>
    <t>Paneer Butter Masala</t>
  </si>
  <si>
    <t>Palak Paneer</t>
  </si>
  <si>
    <t>Kadai Paneer</t>
  </si>
  <si>
    <t>Shahi Paneer</t>
  </si>
  <si>
    <t>Malai Kofta</t>
  </si>
  <si>
    <t>Dum Aloo</t>
  </si>
  <si>
    <t>Rogan Josh</t>
  </si>
  <si>
    <t>Sarson Ka Saag with Makki Ki Roti</t>
  </si>
  <si>
    <t xml:space="preserve"> 1 Serving ~300g</t>
  </si>
  <si>
    <t>Pindi Chana</t>
  </si>
  <si>
    <t>Tandoori Roti &amp; Naan</t>
  </si>
  <si>
    <t xml:space="preserve"> 1 Serving ~100g</t>
  </si>
  <si>
    <t>Lachha Paratha</t>
  </si>
  <si>
    <t xml:space="preserve"> 1 Serving ~150g</t>
  </si>
  <si>
    <t>Kachori</t>
  </si>
  <si>
    <t xml:space="preserve"> 1 Piece ~100g</t>
  </si>
  <si>
    <t>Jalebi</t>
  </si>
  <si>
    <t xml:space="preserve"> 1 Piece ~80g</t>
  </si>
  <si>
    <t>Litti Chokha</t>
  </si>
  <si>
    <t>Peda</t>
  </si>
  <si>
    <t xml:space="preserve"> 1 Piece ~50g</t>
  </si>
  <si>
    <t>Dosa</t>
  </si>
  <si>
    <t>Idli</t>
  </si>
  <si>
    <t xml:space="preserve"> 2 Pieces ~100g</t>
  </si>
  <si>
    <t>Uttapam</t>
  </si>
  <si>
    <t xml:space="preserve"> 1 Piece ~150g</t>
  </si>
  <si>
    <t>Pongal</t>
  </si>
  <si>
    <t>Chicken Chettinad</t>
  </si>
  <si>
    <t>Hyderabadi Biryani</t>
  </si>
  <si>
    <t>Andhra Gongura Pachadi</t>
  </si>
  <si>
    <t>Appam</t>
  </si>
  <si>
    <t>Kerala Sadya</t>
  </si>
  <si>
    <t xml:space="preserve"> 1 Serving ~400g</t>
  </si>
  <si>
    <t>Fish Curry</t>
  </si>
  <si>
    <t>Malabar Parotta</t>
  </si>
  <si>
    <t>Pesarattu</t>
  </si>
  <si>
    <t>Mysore Masala Dosa</t>
  </si>
  <si>
    <t xml:space="preserve"> 1 Piece ~200g</t>
  </si>
  <si>
    <t>Mangalore Buns</t>
  </si>
  <si>
    <t>Payasam</t>
  </si>
  <si>
    <t>Pav Bhaji</t>
  </si>
  <si>
    <t>Vada Pav</t>
  </si>
  <si>
    <t>Misal Pav</t>
  </si>
  <si>
    <t>Shrikhand</t>
  </si>
  <si>
    <t>Thepla</t>
  </si>
  <si>
    <t>Dhokla</t>
  </si>
  <si>
    <t>Undhiyu</t>
  </si>
  <si>
    <t>Goan Vindaloo</t>
  </si>
  <si>
    <t>Prawn Balchao</t>
  </si>
  <si>
    <t>Rajasthani Dal Baati Churma</t>
  </si>
  <si>
    <t>Gatte Ki Sabzi</t>
  </si>
  <si>
    <t>Laal Maas</t>
  </si>
  <si>
    <t>Bengali Shorshe Ilish</t>
  </si>
  <si>
    <t>Chingri Malai Curry</t>
  </si>
  <si>
    <t>Aloo Posto</t>
  </si>
  <si>
    <t>Sandesh</t>
  </si>
  <si>
    <t>Rasgulla</t>
  </si>
  <si>
    <t>Mishti Doi</t>
  </si>
  <si>
    <t>Bhutte Ka Kees</t>
  </si>
  <si>
    <t>Poha</t>
  </si>
  <si>
    <t>Mawa Baati</t>
  </si>
  <si>
    <t>Chhattisgarhi Bafauri</t>
  </si>
  <si>
    <t>Samosa</t>
  </si>
  <si>
    <t>Pani Puri/Golgappa</t>
  </si>
  <si>
    <t xml:space="preserve"> 6 pieces ~100g</t>
  </si>
  <si>
    <t>Bhel Puri</t>
  </si>
  <si>
    <t>Sev Puri</t>
  </si>
  <si>
    <t>Aloo Tikki</t>
  </si>
  <si>
    <t>Chaat</t>
  </si>
  <si>
    <t>Pakora</t>
  </si>
  <si>
    <t>Mirchi Bajji</t>
  </si>
  <si>
    <t xml:space="preserve"> 2 pieces ~100g</t>
  </si>
  <si>
    <t>Hara Bhara Kabab</t>
  </si>
  <si>
    <t>Gulab Jamun</t>
  </si>
  <si>
    <t>Kaju Katli</t>
  </si>
  <si>
    <t xml:space="preserve"> 1 Piece ~25g</t>
  </si>
  <si>
    <t>Barfi</t>
  </si>
  <si>
    <t>Halwa</t>
  </si>
  <si>
    <t>Kulfi</t>
  </si>
  <si>
    <t>Phirni</t>
  </si>
  <si>
    <t>Rabri</t>
  </si>
  <si>
    <t>Malpua</t>
  </si>
  <si>
    <t>Masala Chai</t>
  </si>
  <si>
    <t xml:space="preserve"> 1 Cup ~200ml</t>
  </si>
  <si>
    <t>Filter Coffee</t>
  </si>
  <si>
    <t>Lassi</t>
  </si>
  <si>
    <t xml:space="preserve"> 1 Glass ~200ml</t>
  </si>
  <si>
    <t>Thandai</t>
  </si>
  <si>
    <t>Nimbu Pani</t>
  </si>
  <si>
    <t>Aam Panna</t>
  </si>
  <si>
    <t>Jaljeera</t>
  </si>
  <si>
    <t>Sugarcane Juice</t>
  </si>
  <si>
    <t>Falooda</t>
  </si>
  <si>
    <t xml:space="preserve"> 1 Glass ~250ml</t>
  </si>
  <si>
    <t>Burger</t>
  </si>
  <si>
    <t xml:space="preserve"> ~250g</t>
  </si>
  <si>
    <t>French Fries</t>
  </si>
  <si>
    <t xml:space="preserve"> ~150g</t>
  </si>
  <si>
    <t>Pizza</t>
  </si>
  <si>
    <t>Fried Chicken</t>
  </si>
  <si>
    <t xml:space="preserve"> ~120g</t>
  </si>
  <si>
    <t>Soft Drink</t>
  </si>
  <si>
    <t xml:space="preserve"> ~330ml</t>
  </si>
  <si>
    <t>Sandwich</t>
  </si>
  <si>
    <t xml:space="preserve"> ~200g</t>
  </si>
  <si>
    <t>Ice Cream</t>
  </si>
  <si>
    <t xml:space="preserve"> 1 Scoop ~100g</t>
  </si>
  <si>
    <t>Hot Dog</t>
  </si>
  <si>
    <t>Protein (g)</t>
  </si>
  <si>
    <t>Calories (Kcals)</t>
  </si>
  <si>
    <t>Daily Value</t>
  </si>
  <si>
    <t>Data</t>
  </si>
  <si>
    <t>Pottassium</t>
  </si>
  <si>
    <t>Calcium DV</t>
  </si>
  <si>
    <t>Magnesium DV</t>
  </si>
  <si>
    <t>Pottassium DV</t>
  </si>
  <si>
    <t>Iron Dv</t>
  </si>
  <si>
    <t>Zinc DV</t>
  </si>
  <si>
    <t>% of DV</t>
  </si>
  <si>
    <t>Good</t>
  </si>
  <si>
    <t>Medium</t>
  </si>
  <si>
    <t>High</t>
  </si>
  <si>
    <t>data for Donat Chart</t>
  </si>
  <si>
    <t>data for Pie chart</t>
  </si>
  <si>
    <t>Most Common Dishes</t>
  </si>
  <si>
    <t>Regional Dishes</t>
  </si>
  <si>
    <t xml:space="preserve">Row data of all dishes along with all details </t>
  </si>
  <si>
    <t>Fitlered Blanks</t>
  </si>
  <si>
    <t>Filtered only names</t>
  </si>
  <si>
    <t>Daily value of all the micronutrients</t>
  </si>
  <si>
    <t xml:space="preserve"> Data for charts</t>
  </si>
  <si>
    <t>Chart data for macronutrients</t>
  </si>
  <si>
    <t xml:space="preserve"> Chart data for micronutrients</t>
  </si>
  <si>
    <t>Note: This data is just an aproximate average. Amount of Nutrients can change if you put some extra ingredientes or add some other spices.</t>
  </si>
  <si>
    <t xml:space="preserve">The graph illustrates various Indian dishes, highlighting their nutrient content and the percentage of daily nutritional requirements they fulfill. </t>
  </si>
  <si>
    <t>Graphs for most common dishes and beverages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</si>
</sst>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&quot; g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8" xfId="0" applyFont="1" applyBorder="1"/>
    <xf numFmtId="0" fontId="0" fillId="0" borderId="26" xfId="0" applyBorder="1"/>
    <xf numFmtId="0" fontId="0" fillId="0" borderId="5" xfId="0" applyBorder="1"/>
    <xf numFmtId="164" fontId="1" fillId="0" borderId="26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2" borderId="5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 b="1">
                <a:solidFill>
                  <a:schemeClr val="tx1"/>
                </a:solidFill>
              </a:rPr>
              <a:t>Calories</a:t>
            </a:r>
            <a:r>
              <a:rPr lang="en-US" sz="800" b="1" baseline="0">
                <a:solidFill>
                  <a:schemeClr val="tx1"/>
                </a:solidFill>
              </a:rPr>
              <a:t> needed for a day</a:t>
            </a:r>
          </a:p>
        </c:rich>
      </c:tx>
      <c:layout>
        <c:manualLayout>
          <c:xMode val="edge"/>
          <c:yMode val="edge"/>
          <c:x val="0.14152460311393114"/>
          <c:y val="3.6255070119303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13235481487144"/>
          <c:y val="0.11196934457925854"/>
          <c:w val="0.76703424814616616"/>
          <c:h val="0.7793192665863386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helper'!$X$3</c:f>
              <c:strCache>
                <c:ptCount val="1"/>
                <c:pt idx="0">
                  <c:v>Calories</c:v>
                </c:pt>
              </c:strCache>
            </c:strRef>
          </c:cat>
          <c:val>
            <c:numRef>
              <c:f>'Dashboard helper'!$X$4</c:f>
              <c:numCache>
                <c:formatCode>General</c:formatCode>
                <c:ptCount val="1"/>
                <c:pt idx="0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9-410C-90F0-E9610015706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solidFill>
                <a:schemeClr val="accent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noFill/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479-410C-90F0-E961001570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helper'!$X$3</c:f>
              <c:strCache>
                <c:ptCount val="1"/>
                <c:pt idx="0">
                  <c:v>Calories</c:v>
                </c:pt>
              </c:strCache>
            </c:strRef>
          </c:cat>
          <c:val>
            <c:numRef>
              <c:f>'Dashboard helper'!$X$5</c:f>
              <c:numCache>
                <c:formatCode>General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79-410C-90F0-E96100157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5124751"/>
        <c:axId val="45114191"/>
      </c:barChart>
      <c:catAx>
        <c:axId val="4512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4191"/>
        <c:crosses val="autoZero"/>
        <c:auto val="1"/>
        <c:lblAlgn val="ctr"/>
        <c:lblOffset val="100"/>
        <c:noMultiLvlLbl val="0"/>
      </c:catAx>
      <c:valAx>
        <c:axId val="45114191"/>
        <c:scaling>
          <c:orientation val="minMax"/>
          <c:max val="2500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4512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macronutrients</a:t>
            </a:r>
          </a:p>
        </c:rich>
      </c:tx>
      <c:layout>
        <c:manualLayout>
          <c:xMode val="edge"/>
          <c:yMode val="edge"/>
          <c:x val="0.32385326233304412"/>
          <c:y val="3.571430245327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810071224582948E-2"/>
          <c:y val="0.1366367681662512"/>
          <c:w val="0.84118294505571034"/>
          <c:h val="0.73200335484472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helper'!$Y$3:$AA$3</c:f>
              <c:strCache>
                <c:ptCount val="3"/>
                <c:pt idx="0">
                  <c:v>Protein</c:v>
                </c:pt>
                <c:pt idx="1">
                  <c:v>Carbohydrates</c:v>
                </c:pt>
                <c:pt idx="2">
                  <c:v>Fat</c:v>
                </c:pt>
              </c:strCache>
            </c:strRef>
          </c:cat>
          <c:val>
            <c:numRef>
              <c:f>'Dashboard helper'!$Y$4:$AA$4</c:f>
              <c:numCache>
                <c:formatCode>General</c:formatCode>
                <c:ptCount val="3"/>
                <c:pt idx="0">
                  <c:v>25</c:v>
                </c:pt>
                <c:pt idx="1">
                  <c:v>15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8E-4826-BC14-334CAD3C19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119951"/>
        <c:axId val="45120431"/>
      </c:barChart>
      <c:catAx>
        <c:axId val="4511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0431"/>
        <c:crosses val="autoZero"/>
        <c:auto val="1"/>
        <c:lblAlgn val="ctr"/>
        <c:lblOffset val="100"/>
        <c:noMultiLvlLbl val="0"/>
      </c:catAx>
      <c:valAx>
        <c:axId val="45120431"/>
        <c:scaling>
          <c:orientation val="minMax"/>
        </c:scaling>
        <c:delete val="0"/>
        <c:axPos val="l"/>
        <c:numFmt formatCode="#0&quot;g&quot;" sourceLinked="0"/>
        <c:majorTickMark val="none"/>
        <c:minorTickMark val="none"/>
        <c:tickLblPos val="nextTo"/>
        <c:spPr>
          <a:noFill/>
          <a:ln w="15875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                           </a:t>
            </a:r>
            <a:r>
              <a:rPr lang="en-US" b="1" baseline="0">
                <a:solidFill>
                  <a:schemeClr val="tx1"/>
                </a:solidFill>
              </a:rPr>
              <a:t>Micronutrients/Daily Need</a:t>
            </a:r>
          </a:p>
        </c:rich>
      </c:tx>
      <c:layout>
        <c:manualLayout>
          <c:xMode val="edge"/>
          <c:yMode val="edge"/>
          <c:x val="0.16570329335179917"/>
          <c:y val="3.2818544458791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'Dashboard helper'!$AF$3:$AH$4</c:f>
              <c:multiLvlStrCache>
                <c:ptCount val="3"/>
                <c:lvl>
                  <c:pt idx="0">
                    <c:v>(10% of DV)</c:v>
                  </c:pt>
                  <c:pt idx="1">
                    <c:v>(10% of DV)</c:v>
                  </c:pt>
                  <c:pt idx="2">
                    <c:v> (9% of DV)</c:v>
                  </c:pt>
                </c:lvl>
                <c:lvl>
                  <c:pt idx="0">
                    <c:v>Calcium</c:v>
                  </c:pt>
                  <c:pt idx="1">
                    <c:v>Magnesium</c:v>
                  </c:pt>
                  <c:pt idx="2">
                    <c:v>Potassium</c:v>
                  </c:pt>
                </c:lvl>
              </c:multiLvlStrCache>
            </c:multiLvlStrRef>
          </c:cat>
          <c:val>
            <c:numRef>
              <c:f>'Dashboard helper'!$AF$5:$AH$5</c:f>
              <c:numCache>
                <c:formatCode>General</c:formatCode>
                <c:ptCount val="3"/>
                <c:pt idx="0">
                  <c:v>100</c:v>
                </c:pt>
                <c:pt idx="1">
                  <c:v>40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E5-47CF-8507-84FE74513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6270927"/>
        <c:axId val="1346265647"/>
      </c:barChart>
      <c:catAx>
        <c:axId val="134627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265647"/>
        <c:crosses val="autoZero"/>
        <c:auto val="1"/>
        <c:lblAlgn val="ctr"/>
        <c:lblOffset val="100"/>
        <c:noMultiLvlLbl val="0"/>
      </c:catAx>
      <c:valAx>
        <c:axId val="13462656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0&quot;mg&quot;" sourceLinked="0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27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32976027879274"/>
          <c:y val="6.8049511987089584E-2"/>
          <c:w val="0.84483689135068618"/>
          <c:h val="0.685137781995083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'Dashboard helper'!$AI$3:$AJ$4</c:f>
              <c:multiLvlStrCache>
                <c:ptCount val="2"/>
                <c:lvl>
                  <c:pt idx="0">
                    <c:v>(11% of DV)</c:v>
                  </c:pt>
                  <c:pt idx="1">
                    <c:v>#N/A</c:v>
                  </c:pt>
                </c:lvl>
                <c:lvl>
                  <c:pt idx="0">
                    <c:v>Iron</c:v>
                  </c:pt>
                  <c:pt idx="1">
                    <c:v>Zinc</c:v>
                  </c:pt>
                </c:lvl>
              </c:multiLvlStrCache>
            </c:multiLvlStrRef>
          </c:cat>
          <c:val>
            <c:numRef>
              <c:f>'Dashboard helper'!$AI$5:$AJ$5</c:f>
              <c:numCache>
                <c:formatCode>General</c:formatCode>
                <c:ptCount val="2"/>
                <c:pt idx="0">
                  <c:v>2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03-4771-A900-E97949195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17135"/>
        <c:axId val="53517615"/>
      </c:barChart>
      <c:catAx>
        <c:axId val="5351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7615"/>
        <c:crosses val="autoZero"/>
        <c:auto val="1"/>
        <c:lblAlgn val="ctr"/>
        <c:lblOffset val="100"/>
        <c:noMultiLvlLbl val="0"/>
      </c:catAx>
      <c:valAx>
        <c:axId val="53517615"/>
        <c:scaling>
          <c:orientation val="minMax"/>
        </c:scaling>
        <c:delete val="0"/>
        <c:axPos val="l"/>
        <c:numFmt formatCode="#0.0#&quot;mg&quot;" sourceLinked="0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1854675724402048"/>
          <c:y val="0.1370015221192733"/>
          <c:w val="0.35549900465621415"/>
          <c:h val="0.65749619470181675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75"/>
      </c:doughnutChart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D68-4574-9808-9CB53BBC486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68-4574-9808-9CB53BBC486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68-4574-9808-9CB53BBC486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D68-4574-9808-9CB53BBC4860}"/>
              </c:ext>
            </c:extLst>
          </c:dPt>
          <c:val>
            <c:numRef>
              <c:f>'Dashboard helper'!$Y$14:$AB$14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68-4574-9808-9CB53BBC4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013370014790394"/>
          <c:y val="7.3333333333333334E-2"/>
          <c:w val="0.595046822721499"/>
          <c:h val="0.8466666666666666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10-4952-A465-81F1F85EC36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10-4952-A465-81F1F85EC36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10-4952-A465-81F1F85EC366}"/>
              </c:ext>
            </c:extLst>
          </c:dPt>
          <c:val>
            <c:numRef>
              <c:f>'Dashboard helper'!$X$17:$Z$17</c:f>
              <c:numCache>
                <c:formatCode>General</c:formatCode>
                <c:ptCount val="3"/>
                <c:pt idx="0">
                  <c:v>5</c:v>
                </c:pt>
                <c:pt idx="1">
                  <c:v>1.5</c:v>
                </c:pt>
                <c:pt idx="2">
                  <c:v>113.5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710-4952-A465-81F1F85EC3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 b="1">
                <a:solidFill>
                  <a:schemeClr val="tx1"/>
                </a:solidFill>
              </a:rPr>
              <a:t>Calories</a:t>
            </a:r>
            <a:r>
              <a:rPr lang="en-US" sz="900" b="1" baseline="0">
                <a:solidFill>
                  <a:schemeClr val="tx1"/>
                </a:solidFill>
              </a:rPr>
              <a:t> needed for a day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234314901273408E-2"/>
          <c:y val="8.3098516967544139E-2"/>
          <c:w val="0.83153137019745316"/>
          <c:h val="0.789025091061873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helper'!$X$21</c:f>
              <c:strCache>
                <c:ptCount val="1"/>
                <c:pt idx="0">
                  <c:v>Calories</c:v>
                </c:pt>
              </c:strCache>
            </c:strRef>
          </c:cat>
          <c:val>
            <c:numRef>
              <c:f>'Dashboard helper'!$X$22</c:f>
              <c:numCache>
                <c:formatCode>General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4-4142-998D-3A6EB6340414}"/>
            </c:ext>
          </c:extLst>
        </c:ser>
        <c:ser>
          <c:idx val="1"/>
          <c:order val="1"/>
          <c:spPr>
            <a:noFill/>
            <a:ln>
              <a:solidFill>
                <a:schemeClr val="accent1">
                  <a:alpha val="86000"/>
                </a:schemeClr>
              </a:solidFill>
            </a:ln>
            <a:effectLst/>
          </c:spPr>
          <c:invertIfNegative val="0"/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C34-4142-998D-3A6EB63404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helper'!$X$21</c:f>
              <c:strCache>
                <c:ptCount val="1"/>
                <c:pt idx="0">
                  <c:v>Calories</c:v>
                </c:pt>
              </c:strCache>
            </c:strRef>
          </c:cat>
          <c:val>
            <c:numRef>
              <c:f>'Dashboard helper'!$X$23</c:f>
              <c:numCache>
                <c:formatCode>General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4-4142-998D-3A6EB6340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780320303"/>
        <c:axId val="1780320783"/>
      </c:barChart>
      <c:catAx>
        <c:axId val="178032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320783"/>
        <c:crosses val="autoZero"/>
        <c:auto val="1"/>
        <c:lblAlgn val="ctr"/>
        <c:lblOffset val="100"/>
        <c:noMultiLvlLbl val="0"/>
      </c:catAx>
      <c:valAx>
        <c:axId val="17803207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0320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Macronutrients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2833859537045"/>
          <c:y val="0.15289841836578241"/>
          <c:w val="0.85831826337124184"/>
          <c:h val="0.716168453443584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AFB-46C9-A87E-4BC37891917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AFB-46C9-A87E-4BC37891917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AFB-46C9-A87E-4BC3789191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helper'!$Y$21:$AA$21</c:f>
              <c:strCache>
                <c:ptCount val="3"/>
                <c:pt idx="0">
                  <c:v>Protein</c:v>
                </c:pt>
                <c:pt idx="1">
                  <c:v>Carbohydrates</c:v>
                </c:pt>
                <c:pt idx="2">
                  <c:v>Fat</c:v>
                </c:pt>
              </c:strCache>
            </c:strRef>
          </c:cat>
          <c:val>
            <c:numRef>
              <c:f>'Dashboard helper'!$Y$22:$AA$22</c:f>
              <c:numCache>
                <c:formatCode>General</c:formatCode>
                <c:ptCount val="3"/>
                <c:pt idx="0">
                  <c:v>1</c:v>
                </c:pt>
                <c:pt idx="1">
                  <c:v>30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FB-46C9-A87E-4BC378919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500335"/>
        <c:axId val="53500815"/>
      </c:barChart>
      <c:catAx>
        <c:axId val="5350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0815"/>
        <c:crosses val="autoZero"/>
        <c:auto val="1"/>
        <c:lblAlgn val="ctr"/>
        <c:lblOffset val="100"/>
        <c:noMultiLvlLbl val="0"/>
      </c:catAx>
      <c:valAx>
        <c:axId val="53500815"/>
        <c:scaling>
          <c:orientation val="minMax"/>
        </c:scaling>
        <c:delete val="0"/>
        <c:axPos val="l"/>
        <c:numFmt formatCode="#0&quot;g&quot;" sourceLinked="0"/>
        <c:majorTickMark val="none"/>
        <c:minorTickMark val="none"/>
        <c:tickLblPos val="nextTo"/>
        <c:spPr>
          <a:noFill/>
          <a:ln w="15875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                        </a:t>
            </a:r>
            <a:r>
              <a:rPr lang="en-US" baseline="0"/>
              <a:t> </a:t>
            </a:r>
            <a:r>
              <a:rPr lang="en-US"/>
              <a:t> </a:t>
            </a:r>
            <a:r>
              <a:rPr lang="en-US" b="1">
                <a:solidFill>
                  <a:schemeClr val="tx1"/>
                </a:solidFill>
              </a:rPr>
              <a:t>Micronutrients/Daily</a:t>
            </a:r>
            <a:r>
              <a:rPr lang="en-US" b="1" baseline="0">
                <a:solidFill>
                  <a:schemeClr val="tx1"/>
                </a:solidFill>
              </a:rPr>
              <a:t> Need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'Dashboard helper'!$AF$21:$AH$22</c:f>
              <c:multiLvlStrCache>
                <c:ptCount val="3"/>
                <c:lvl>
                  <c:pt idx="0">
                    <c:v> (3% of DV)</c:v>
                  </c:pt>
                  <c:pt idx="1">
                    <c:v> (5% of DV)</c:v>
                  </c:pt>
                  <c:pt idx="2">
                    <c:v> (6% of DV)</c:v>
                  </c:pt>
                </c:lvl>
                <c:lvl>
                  <c:pt idx="0">
                    <c:v>Calcium</c:v>
                  </c:pt>
                  <c:pt idx="1">
                    <c:v>Magnesium</c:v>
                  </c:pt>
                  <c:pt idx="2">
                    <c:v>Potassium</c:v>
                  </c:pt>
                </c:lvl>
              </c:multiLvlStrCache>
            </c:multiLvlStrRef>
          </c:cat>
          <c:val>
            <c:numRef>
              <c:f>'Dashboard helper'!$AF$23:$AH$23</c:f>
              <c:numCache>
                <c:formatCode>General</c:formatCode>
                <c:ptCount val="3"/>
                <c:pt idx="0">
                  <c:v>30</c:v>
                </c:pt>
                <c:pt idx="1">
                  <c:v>20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5-48C9-AF9F-E562EECE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1981343"/>
        <c:axId val="1231981823"/>
      </c:barChart>
      <c:catAx>
        <c:axId val="123198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981823"/>
        <c:crosses val="autoZero"/>
        <c:auto val="1"/>
        <c:lblAlgn val="ctr"/>
        <c:lblOffset val="100"/>
        <c:noMultiLvlLbl val="0"/>
      </c:catAx>
      <c:valAx>
        <c:axId val="1231981823"/>
        <c:scaling>
          <c:orientation val="minMax"/>
        </c:scaling>
        <c:delete val="0"/>
        <c:axPos val="l"/>
        <c:numFmt formatCode="#0&quot;mg&quot;" sourceLinked="0"/>
        <c:majorTickMark val="none"/>
        <c:minorTickMark val="none"/>
        <c:tickLblPos val="nextTo"/>
        <c:spPr>
          <a:noFill/>
          <a:ln w="12700">
            <a:solidFill>
              <a:schemeClr val="accent1">
                <a:alpha val="99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981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Iron  (6% of DV)</a:t>
            </a:r>
          </a:p>
        </c:rich>
      </c:tx>
      <c:layout>
        <c:manualLayout>
          <c:xMode val="edge"/>
          <c:yMode val="edge"/>
          <c:x val="0.33820803906860031"/>
          <c:y val="0.87536230705935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39993935651508"/>
          <c:y val="0.21359423611208728"/>
          <c:w val="0.80956484979671139"/>
          <c:h val="0.65281136453398758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496495"/>
        <c:axId val="53484495"/>
      </c:barChart>
      <c:catAx>
        <c:axId val="53496495"/>
        <c:scaling>
          <c:orientation val="minMax"/>
        </c:scaling>
        <c:delete val="1"/>
        <c:axPos val="b"/>
        <c:majorTickMark val="none"/>
        <c:minorTickMark val="none"/>
        <c:tickLblPos val="nextTo"/>
        <c:crossAx val="53484495"/>
        <c:crosses val="autoZero"/>
        <c:auto val="1"/>
        <c:lblAlgn val="ctr"/>
        <c:lblOffset val="100"/>
        <c:noMultiLvlLbl val="0"/>
      </c:catAx>
      <c:valAx>
        <c:axId val="53484495"/>
        <c:scaling>
          <c:orientation val="minMax"/>
        </c:scaling>
        <c:delete val="0"/>
        <c:axPos val="l"/>
        <c:numFmt formatCode="#0.0#&quot;mg&quot;" sourceLinked="0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9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alpha val="92000"/>
                </a:schemeClr>
              </a:solidFill>
            </a:ln>
          </c:spPr>
          <c:dPt>
            <c:idx val="0"/>
            <c:bubble3D val="0"/>
            <c:spPr>
              <a:solidFill>
                <a:srgbClr val="00B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A63-41D3-9A01-92ECBDD103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A63-41D3-9A01-92ECBDD1037A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A63-41D3-9A01-92ECBDD1037A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A63-41D3-9A01-92ECBDD1037A}"/>
              </c:ext>
            </c:extLst>
          </c:dPt>
          <c:val>
            <c:numRef>
              <c:f>'Dashboard helper'!$Y$32:$AB$32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63-41D3-9A01-92ECBDD10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CC-42CC-88C2-CA74E24D26CD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CC-42CC-88C2-CA74E24D26C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CC-42CC-88C2-CA74E24D26CD}"/>
              </c:ext>
            </c:extLst>
          </c:dPt>
          <c:val>
            <c:numRef>
              <c:f>'Dashboard helper'!$X$35:$Z$35</c:f>
              <c:numCache>
                <c:formatCode>General</c:formatCode>
                <c:ptCount val="3"/>
                <c:pt idx="0">
                  <c:v>28</c:v>
                </c:pt>
                <c:pt idx="1">
                  <c:v>1.5</c:v>
                </c:pt>
                <c:pt idx="2">
                  <c:v>90.5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CC-42CC-88C2-CA74E24D2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/>
              <a:t>Iron  (8% of DV)</a:t>
            </a:r>
          </a:p>
        </c:rich>
      </c:tx>
      <c:layout>
        <c:manualLayout>
          <c:xMode val="edge"/>
          <c:yMode val="edge"/>
          <c:x val="0.17837673445027313"/>
          <c:y val="0.913403994307452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203849518811"/>
          <c:y val="0.19486111111111112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'Dashboard helper'!$AI$21:$AI$22</c:f>
              <c:strCache>
                <c:ptCount val="2"/>
                <c:pt idx="0">
                  <c:v>Iron</c:v>
                </c:pt>
                <c:pt idx="1">
                  <c:v> (3% of DV)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'Dashboard helper'!$AI$23</c:f>
              <c:numCache>
                <c:formatCode>General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8-4AE7-929E-B247449050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5216000"/>
        <c:axId val="1525216480"/>
      </c:barChart>
      <c:catAx>
        <c:axId val="152521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16480"/>
        <c:crosses val="autoZero"/>
        <c:auto val="1"/>
        <c:lblAlgn val="ctr"/>
        <c:lblOffset val="100"/>
        <c:noMultiLvlLbl val="0"/>
      </c:catAx>
      <c:valAx>
        <c:axId val="15252164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0.0#&quot;mg&quot;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1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53787</xdr:colOff>
      <xdr:row>4</xdr:row>
      <xdr:rowOff>170329</xdr:rowOff>
    </xdr:from>
    <xdr:to>
      <xdr:col>5</xdr:col>
      <xdr:colOff>412376</xdr:colOff>
      <xdr:row>16</xdr:row>
      <xdr:rowOff>125506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E034BC-6CA0-4C9D-90C9-7D1BD45FA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349175</xdr:colOff>
      <xdr:row>4</xdr:row>
      <xdr:rowOff>170329</xdr:rowOff>
    </xdr:from>
    <xdr:to>
      <xdr:col>11</xdr:col>
      <xdr:colOff>141514</xdr:colOff>
      <xdr:row>16</xdr:row>
      <xdr:rowOff>134470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C3B98-84E0-40AA-9EA6-B8B117F9C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245248</xdr:colOff>
      <xdr:row>4</xdr:row>
      <xdr:rowOff>181215</xdr:rowOff>
    </xdr:from>
    <xdr:to>
      <xdr:col>17</xdr:col>
      <xdr:colOff>587828</xdr:colOff>
      <xdr:row>17</xdr:row>
      <xdr:rowOff>172250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853E8-4983-4F4A-A505-C6E3E4D0C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290714</xdr:colOff>
      <xdr:row>6</xdr:row>
      <xdr:rowOff>125505</xdr:rowOff>
    </xdr:from>
    <xdr:to>
      <xdr:col>22</xdr:col>
      <xdr:colOff>290713</xdr:colOff>
      <xdr:row>18</xdr:row>
      <xdr:rowOff>8963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E3D98D-F18C-415B-92BA-C3A9EBF50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80682</xdr:colOff>
      <xdr:row>10</xdr:row>
      <xdr:rowOff>168090</xdr:rowOff>
    </xdr:from>
    <xdr:to>
      <xdr:col>3</xdr:col>
      <xdr:colOff>537882</xdr:colOff>
      <xdr:row>17</xdr:row>
      <xdr:rowOff>80682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55BD74-0635-4BFC-83DA-889FB49D45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601980</xdr:colOff>
      <xdr:row>10</xdr:row>
      <xdr:rowOff>175260</xdr:rowOff>
    </xdr:from>
    <xdr:to>
      <xdr:col>4</xdr:col>
      <xdr:colOff>15240</xdr:colOff>
      <xdr:row>21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AC56DA-E05D-44C5-9128-33EC920D8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45720</xdr:colOff>
      <xdr:row>10</xdr:row>
      <xdr:rowOff>175260</xdr:rowOff>
    </xdr:from>
    <xdr:to>
      <xdr:col>3</xdr:col>
      <xdr:colOff>579120</xdr:colOff>
      <xdr:row>20</xdr:row>
      <xdr:rowOff>32657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6F5A011-8D62-4816-A8B6-8C6C0AC58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26893</xdr:colOff>
      <xdr:row>22</xdr:row>
      <xdr:rowOff>44824</xdr:rowOff>
    </xdr:from>
    <xdr:to>
      <xdr:col>5</xdr:col>
      <xdr:colOff>466162</xdr:colOff>
      <xdr:row>35</xdr:row>
      <xdr:rowOff>17929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1855983-CBD0-409E-A6C3-0BA04DC62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340658</xdr:colOff>
      <xdr:row>22</xdr:row>
      <xdr:rowOff>53789</xdr:rowOff>
    </xdr:from>
    <xdr:to>
      <xdr:col>11</xdr:col>
      <xdr:colOff>197223</xdr:colOff>
      <xdr:row>34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DF6F4A4-B719-431D-AEEA-2EB370104A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242046</xdr:colOff>
      <xdr:row>22</xdr:row>
      <xdr:rowOff>89648</xdr:rowOff>
    </xdr:from>
    <xdr:to>
      <xdr:col>17</xdr:col>
      <xdr:colOff>591670</xdr:colOff>
      <xdr:row>36</xdr:row>
      <xdr:rowOff>35860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1AEA68B-12BD-4385-A462-DE697CDD70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23</xdr:col>
      <xdr:colOff>564778</xdr:colOff>
      <xdr:row>33</xdr:row>
      <xdr:rowOff>67234</xdr:rowOff>
    </xdr:from>
    <xdr:to>
      <xdr:col>26</xdr:col>
      <xdr:colOff>286870</xdr:colOff>
      <xdr:row>45</xdr:row>
      <xdr:rowOff>118782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BE3E1D1-ED80-410B-8E02-3E023270F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589749</xdr:colOff>
      <xdr:row>28</xdr:row>
      <xdr:rowOff>28816</xdr:rowOff>
    </xdr:from>
    <xdr:to>
      <xdr:col>3</xdr:col>
      <xdr:colOff>589749</xdr:colOff>
      <xdr:row>38</xdr:row>
      <xdr:rowOff>39701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1439352-FD76-44B1-AFB7-0BFDCB66C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589749</xdr:colOff>
      <xdr:row>28</xdr:row>
      <xdr:rowOff>28816</xdr:rowOff>
    </xdr:from>
    <xdr:to>
      <xdr:col>3</xdr:col>
      <xdr:colOff>598714</xdr:colOff>
      <xdr:row>38</xdr:row>
      <xdr:rowOff>43543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74BC5CC-E593-463E-9AB1-C856826927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17</xdr:col>
      <xdr:colOff>302559</xdr:colOff>
      <xdr:row>22</xdr:row>
      <xdr:rowOff>22411</xdr:rowOff>
    </xdr:from>
    <xdr:to>
      <xdr:col>20</xdr:col>
      <xdr:colOff>59231</xdr:colOff>
      <xdr:row>34</xdr:row>
      <xdr:rowOff>142954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7739315-8EAC-4373-8ACB-0AABA11B13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62F8DC-9029-44C9-B940-3E7DF647A4AD}" name="Table3" displayName="Table3" ref="C3:N95" totalsRowShown="0">
  <autoFilter ref="C3:N95" xr:uid="{9E62F8DC-9029-44C9-B940-3E7DF647A4AD}"/>
  <tableColumns count="12">
    <tableColumn id="1" xr3:uid="{CA5BD889-5324-4215-A540-C2C70A39D7AD}" name="Name"/>
    <tableColumn id="2" xr3:uid="{7DAABA9E-B970-4202-971F-C705A4CEE076}" name="Quantity"/>
    <tableColumn id="3" xr3:uid="{138A69C0-95C1-456B-A1C6-E992CE31A3D8}" name="Calories (Kcals)"/>
    <tableColumn id="4" xr3:uid="{1A5F3220-2273-486E-B029-FE343E9CC7A0}" name="Protein (g)"/>
    <tableColumn id="5" xr3:uid="{7A0CD8AC-77CB-44A7-9233-356A8A024E1B}" name="Carbohydrates"/>
    <tableColumn id="6" xr3:uid="{8619FE43-0FFC-4BC2-AAE8-A38897BC384A}" name="Suger"/>
    <tableColumn id="7" xr3:uid="{560DD368-0E34-4D97-995A-FC1BE9AA989E}" name="Fat"/>
    <tableColumn id="8" xr3:uid="{C54577BC-5243-446B-914B-5B00ECFB05CD}" name="Calcium"/>
    <tableColumn id="9" xr3:uid="{072A2CC1-F877-4104-ABD9-F03858840EA4}" name="Magnesium"/>
    <tableColumn id="10" xr3:uid="{E7B6E875-0CEE-45EE-BA3B-B3DEACA0900B}" name="Pottassium"/>
    <tableColumn id="13" xr3:uid="{66D90850-8E58-4AA6-BFE1-0C4BAE4781FD}" name="Iron"/>
    <tableColumn id="12" xr3:uid="{53153D2F-5699-45B0-A721-ADAB0A9548F9}" name="Zin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C42C-F14D-4990-9333-7CF69AF07B94}">
  <dimension ref="A2:W38"/>
  <sheetViews>
    <sheetView showGridLines="0" tabSelected="1" topLeftCell="B1" zoomScale="85" zoomScaleNormal="85" workbookViewId="0">
      <selection activeCell="C5" sqref="C5"/>
    </sheetView>
  </sheetViews>
  <sheetFormatPr defaultRowHeight="15" x14ac:dyDescent="0.25"/>
  <cols>
    <col min="3" max="3" width="33.140625" customWidth="1"/>
  </cols>
  <sheetData>
    <row r="2" spans="3:23" ht="18.75" x14ac:dyDescent="0.3">
      <c r="C2" s="29" t="s">
        <v>481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4" spans="3:23" ht="15.75" x14ac:dyDescent="0.25">
      <c r="C4" s="7" t="s">
        <v>472</v>
      </c>
    </row>
    <row r="5" spans="3:23" ht="31.5" customHeight="1" x14ac:dyDescent="0.45">
      <c r="C5" s="40" t="s">
        <v>341</v>
      </c>
    </row>
    <row r="6" spans="3:23" x14ac:dyDescent="0.25"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</row>
    <row r="7" spans="3:23" x14ac:dyDescent="0.25">
      <c r="C7" s="38" t="s">
        <v>296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3:23" x14ac:dyDescent="0.25">
      <c r="C8" s="39" t="str">
        <f>quantity</f>
        <v xml:space="preserve"> 1 Serving ~200g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</row>
    <row r="9" spans="3:23" x14ac:dyDescent="0.25"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3:23" x14ac:dyDescent="0.25">
      <c r="C10" s="10" t="s">
        <v>320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3:23" x14ac:dyDescent="0.25">
      <c r="C11" s="28">
        <f>'Dashboard helper'!AB4</f>
        <v>5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3:23" x14ac:dyDescent="0.25">
      <c r="C12" s="2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</row>
    <row r="13" spans="3:23" x14ac:dyDescent="0.25">
      <c r="C13" s="26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</row>
    <row r="14" spans="3:23" x14ac:dyDescent="0.25">
      <c r="C14" s="26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</row>
    <row r="15" spans="3:23" x14ac:dyDescent="0.25">
      <c r="C15" s="26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</row>
    <row r="16" spans="3:23" x14ac:dyDescent="0.25">
      <c r="C16" s="27"/>
      <c r="D16" s="37"/>
      <c r="V16" s="37"/>
      <c r="W16" s="37"/>
    </row>
    <row r="17" spans="1:23" x14ac:dyDescent="0.25">
      <c r="D17" s="8"/>
      <c r="V17" s="37"/>
      <c r="W17" s="37"/>
    </row>
    <row r="18" spans="1:23" ht="15.75" thickBot="1" x14ac:dyDescent="0.3">
      <c r="A18" s="6"/>
      <c r="B18" s="6"/>
      <c r="C18" s="6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37"/>
    </row>
    <row r="19" spans="1:23" ht="15.75" thickTop="1" x14ac:dyDescent="0.25"/>
    <row r="20" spans="1:23" ht="18.75" x14ac:dyDescent="0.3">
      <c r="H20" s="29" t="s">
        <v>482</v>
      </c>
      <c r="I20" s="29"/>
      <c r="J20" s="29"/>
      <c r="K20" s="29"/>
      <c r="L20" s="29"/>
      <c r="M20" s="29"/>
      <c r="N20" s="29"/>
      <c r="O20" s="29"/>
    </row>
    <row r="21" spans="1:23" x14ac:dyDescent="0.25">
      <c r="C21" s="9" t="s">
        <v>471</v>
      </c>
    </row>
    <row r="22" spans="1:23" ht="30" customHeight="1" x14ac:dyDescent="0.25">
      <c r="C22" s="41" t="s">
        <v>438</v>
      </c>
    </row>
    <row r="24" spans="1:23" x14ac:dyDescent="0.25">
      <c r="C24" s="10" t="s">
        <v>296</v>
      </c>
    </row>
    <row r="25" spans="1:23" x14ac:dyDescent="0.25">
      <c r="C25" s="11" t="str">
        <f>'Dashboard helper'!AC22</f>
        <v xml:space="preserve"> 1 Glass ~200ml</v>
      </c>
    </row>
    <row r="27" spans="1:23" x14ac:dyDescent="0.25">
      <c r="C27" s="10" t="s">
        <v>320</v>
      </c>
    </row>
    <row r="28" spans="1:23" x14ac:dyDescent="0.25">
      <c r="C28" s="28">
        <f>'Dashboard helper'!AB22</f>
        <v>28</v>
      </c>
    </row>
    <row r="29" spans="1:23" x14ac:dyDescent="0.25">
      <c r="C29" s="26"/>
    </row>
    <row r="30" spans="1:23" x14ac:dyDescent="0.25">
      <c r="C30" s="26"/>
    </row>
    <row r="31" spans="1:23" x14ac:dyDescent="0.25">
      <c r="C31" s="26"/>
    </row>
    <row r="32" spans="1:23" x14ac:dyDescent="0.25">
      <c r="C32" s="26"/>
    </row>
    <row r="33" spans="1:23" x14ac:dyDescent="0.25">
      <c r="C33" s="26"/>
      <c r="R33" s="37"/>
      <c r="S33" s="37"/>
      <c r="T33" s="37"/>
      <c r="U33" s="37"/>
      <c r="V33" s="37"/>
      <c r="W33" s="37"/>
    </row>
    <row r="34" spans="1:23" x14ac:dyDescent="0.25">
      <c r="C34" s="27"/>
      <c r="R34" s="37"/>
      <c r="S34" s="37"/>
      <c r="T34" s="37"/>
      <c r="U34" s="37"/>
      <c r="V34" s="37"/>
      <c r="W34" s="37"/>
    </row>
    <row r="37" spans="1:23" ht="15.75" thickBo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spans="1:23" ht="15.75" thickTop="1" x14ac:dyDescent="0.25">
      <c r="B38" t="s">
        <v>480</v>
      </c>
    </row>
  </sheetData>
  <sheetProtection sheet="1" objects="1" scenarios="1" selectLockedCells="1"/>
  <mergeCells count="2">
    <mergeCell ref="C2:V2"/>
    <mergeCell ref="H20:O20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B36E2B-E1AB-40CF-90E0-324FCBEB3815}">
          <x14:formula1>
            <xm:f>'Dashboard helper'!$C$4:$C$60</xm:f>
          </x14:formula1>
          <xm:sqref>C5</xm:sqref>
        </x14:dataValidation>
        <x14:dataValidation type="list" allowBlank="1" showInputMessage="1" showErrorMessage="1" xr:uid="{D6C7B9FC-A573-4C75-9CC7-60F411351B6C}">
          <x14:formula1>
            <xm:f>'Dashboard helper'!$C$61:$C$94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DD19-327F-4F04-8FC5-72E6E3E52D08}">
  <sheetPr codeName="Sheet1"/>
  <dimension ref="B1:H2770"/>
  <sheetViews>
    <sheetView topLeftCell="A2" workbookViewId="0">
      <selection activeCell="D12" sqref="D12"/>
    </sheetView>
  </sheetViews>
  <sheetFormatPr defaultRowHeight="15" x14ac:dyDescent="0.25"/>
  <cols>
    <col min="2" max="2" width="36" customWidth="1"/>
    <col min="6" max="6" width="26.140625" customWidth="1"/>
    <col min="7" max="7" width="19.28515625" customWidth="1"/>
    <col min="8" max="8" width="17.42578125" customWidth="1"/>
  </cols>
  <sheetData>
    <row r="1" spans="2:8" x14ac:dyDescent="0.25">
      <c r="B1" s="1" t="s">
        <v>473</v>
      </c>
      <c r="F1" s="1" t="s">
        <v>474</v>
      </c>
      <c r="H1" s="1" t="s">
        <v>475</v>
      </c>
    </row>
    <row r="2" spans="2:8" x14ac:dyDescent="0.25">
      <c r="B2" t="s">
        <v>332</v>
      </c>
      <c r="F2" t="str" cm="1">
        <f t="array" ref="F2:F1209">_xlfn._xlws.FILTER(B2:B2770,NOT(ISBLANK(B2:B2770)))</f>
        <v>North Indian Cuisine</v>
      </c>
      <c r="H2" t="str" cm="1">
        <f t="array" ref="H2:H102">_xlfn._xlws.FILTER(_xlfn.ANCHORARRAY(F2),ISNUMBER(SEARCH("*cuisine*",_xlfn.ANCHORARRAY(F2)))+ISNUMBER(SEARCH("*. *",_xlfn.ANCHORARRAY(F2))))</f>
        <v>North Indian Cuisine</v>
      </c>
    </row>
    <row r="3" spans="2:8" x14ac:dyDescent="0.25">
      <c r="B3" t="s">
        <v>50</v>
      </c>
      <c r="F3" t="str">
        <v>1. Butter Chicken (Punjab, 1 Serving ~200g)</v>
      </c>
      <c r="H3" t="str">
        <v>1. Butter Chicken (Punjab, 1 Serving ~200g)</v>
      </c>
    </row>
    <row r="4" spans="2:8" x14ac:dyDescent="0.25">
      <c r="F4" t="str">
        <v>Calories: ~450 kcal</v>
      </c>
      <c r="H4" t="str">
        <v>2. Dal Makhani (Punjab, 1 Serving ~200g)</v>
      </c>
    </row>
    <row r="5" spans="2:8" x14ac:dyDescent="0.25">
      <c r="B5" t="s">
        <v>1</v>
      </c>
      <c r="F5" t="str">
        <v>Protein: ~25 g</v>
      </c>
      <c r="H5" t="str">
        <v>3. Chole Bhature (Delhi/Punjab, 1 Serving ~250g)</v>
      </c>
    </row>
    <row r="6" spans="2:8" x14ac:dyDescent="0.25">
      <c r="F6" t="str">
        <v>Carbohydrates: ~15 g</v>
      </c>
      <c r="H6" t="str">
        <v>4. Rajma Chawal (Punjab, 1 Serving ~250g)</v>
      </c>
    </row>
    <row r="7" spans="2:8" x14ac:dyDescent="0.25">
      <c r="B7" t="s">
        <v>28</v>
      </c>
      <c r="F7" t="str">
        <v>Sugar: ~5 g</v>
      </c>
      <c r="H7" t="str">
        <v>5. Paneer Butter Masala (Punjab, 1 Serving ~200g)</v>
      </c>
    </row>
    <row r="8" spans="2:8" x14ac:dyDescent="0.25">
      <c r="F8" t="str">
        <v>Fiber: ~2 g</v>
      </c>
      <c r="H8" t="str">
        <v>6. Palak Paneer (Punjab, 1 Serving ~200g)</v>
      </c>
    </row>
    <row r="9" spans="2:8" x14ac:dyDescent="0.25">
      <c r="B9" t="s">
        <v>40</v>
      </c>
      <c r="F9" t="str">
        <v>Fat: ~35 g</v>
      </c>
      <c r="H9" t="str">
        <v>7. Kadai Paneer (Punjab, 1 Serving ~200g)</v>
      </c>
    </row>
    <row r="10" spans="2:8" x14ac:dyDescent="0.25">
      <c r="F10" t="str">
        <v>Micronutrients:</v>
      </c>
      <c r="H10" t="str">
        <v>8. Shahi Paneer (Mughlai/Delhi, 1 Serving ~200g)</v>
      </c>
    </row>
    <row r="11" spans="2:8" x14ac:dyDescent="0.25">
      <c r="B11" t="s">
        <v>51</v>
      </c>
      <c r="F11" t="str">
        <v>Iron: ~2 mg (11% of DV)</v>
      </c>
      <c r="H11" t="str">
        <v>9. Malai Kofta (Mughlai/Delhi, 1 Serving ~200g)</v>
      </c>
    </row>
    <row r="12" spans="2:8" x14ac:dyDescent="0.25">
      <c r="F12" t="str">
        <v>Calcium: ~100 mg (10% of DV)</v>
      </c>
      <c r="H12" t="str">
        <v>10. Dum Aloo (Kashmir, 1 Serving ~200g)</v>
      </c>
    </row>
    <row r="13" spans="2:8" x14ac:dyDescent="0.25">
      <c r="B13" t="s">
        <v>41</v>
      </c>
      <c r="F13" t="str">
        <v>Magnesium: ~40 mg (10% of DV)</v>
      </c>
      <c r="H13" t="str">
        <v>11. Rogan Josh (Kashmir, 1 Serving ~200g)</v>
      </c>
    </row>
    <row r="14" spans="2:8" x14ac:dyDescent="0.25">
      <c r="F14" t="str">
        <v>Potassium: ~300 mg (9% of DV)</v>
      </c>
      <c r="H14" t="str">
        <v>12. Sarson Ka Saag with Makki Ki Roti (Punjab, 1 Serving ~300g)</v>
      </c>
    </row>
    <row r="15" spans="2:8" x14ac:dyDescent="0.25">
      <c r="F15" t="str">
        <v>---</v>
      </c>
      <c r="H15" t="str">
        <v>13. Pindi Chana (Punjab, 1 Serving ~200g)</v>
      </c>
    </row>
    <row r="16" spans="2:8" x14ac:dyDescent="0.25">
      <c r="B16" t="s">
        <v>52</v>
      </c>
      <c r="F16" t="str">
        <v>2. Dal Makhani (Punjab, 1 Serving ~200g)</v>
      </c>
      <c r="H16" t="str">
        <v>14. Tandoori Roti &amp; Naan (Punjab/Delhi, 1 Serving ~100g)</v>
      </c>
    </row>
    <row r="17" spans="2:8" x14ac:dyDescent="0.25">
      <c r="F17" t="str">
        <v>Calories: ~200 kcal</v>
      </c>
      <c r="H17" t="str">
        <v>15. Lachha Paratha (Punjab, 1 Serving ~150g)</v>
      </c>
    </row>
    <row r="18" spans="2:8" x14ac:dyDescent="0.25">
      <c r="B18" t="s">
        <v>53</v>
      </c>
      <c r="F18" t="str">
        <v>Protein: ~12 g</v>
      </c>
      <c r="H18" t="str">
        <v>16. Kachori (UP/Rajasthan, 1 Piece ~100g)</v>
      </c>
    </row>
    <row r="19" spans="2:8" x14ac:dyDescent="0.25">
      <c r="F19" t="str">
        <v>Carbohydrates: ~30 g</v>
      </c>
      <c r="H19" t="str">
        <v>17. Jalebi (UP/Rajasthan, 1 Piece ~80g)</v>
      </c>
    </row>
    <row r="20" spans="2:8" x14ac:dyDescent="0.25">
      <c r="B20" t="s">
        <v>54</v>
      </c>
      <c r="F20" t="str">
        <v>Sugar: ~6 g</v>
      </c>
      <c r="H20" t="str">
        <v>18. Litti Chokha (Bihar, 1 Serving ~200g)</v>
      </c>
    </row>
    <row r="21" spans="2:8" x14ac:dyDescent="0.25">
      <c r="F21" t="str">
        <v>Fiber: ~8 g</v>
      </c>
      <c r="H21" t="str">
        <v>19. Peda (Mathura, 1 Piece ~50g)</v>
      </c>
    </row>
    <row r="22" spans="2:8" x14ac:dyDescent="0.25">
      <c r="B22" t="s">
        <v>55</v>
      </c>
      <c r="F22" t="str">
        <v>Fat: ~6 g</v>
      </c>
      <c r="H22" t="str">
        <v>South Indian Cuisine</v>
      </c>
    </row>
    <row r="23" spans="2:8" x14ac:dyDescent="0.25">
      <c r="F23" t="str">
        <v>Micronutrients:</v>
      </c>
      <c r="H23" t="str">
        <v>20. Dosa (Tamil Nadu, 1 Piece ~100g)</v>
      </c>
    </row>
    <row r="24" spans="2:8" x14ac:dyDescent="0.25">
      <c r="B24" t="s">
        <v>56</v>
      </c>
      <c r="F24" t="str">
        <v>Iron: ~3 mg (17% of DV)</v>
      </c>
      <c r="H24" t="str">
        <v>21. Idli (Tamil Nadu, 2 Pieces ~100g)</v>
      </c>
    </row>
    <row r="25" spans="2:8" x14ac:dyDescent="0.25">
      <c r="F25" t="str">
        <v>Calcium: ~80 mg (8% of DV)</v>
      </c>
      <c r="H25" t="str">
        <v>22. Uttapam (Tamil Nadu, 1 Piece ~150g)</v>
      </c>
    </row>
    <row r="26" spans="2:8" x14ac:dyDescent="0.25">
      <c r="B26" t="s">
        <v>57</v>
      </c>
      <c r="F26" t="str">
        <v>Magnesium: ~70 mg (17% of DV)</v>
      </c>
      <c r="H26" t="str">
        <v>23. Pongal (Tamil Nadu, 1 Serving ~200g)</v>
      </c>
    </row>
    <row r="27" spans="2:8" x14ac:dyDescent="0.25">
      <c r="F27" t="str">
        <v>Potassium: ~400 mg (11% of DV)</v>
      </c>
      <c r="H27" t="str">
        <v>24. Chicken Chettinad (Tamil Nadu, 1 Serving ~200g)</v>
      </c>
    </row>
    <row r="28" spans="2:8" x14ac:dyDescent="0.25">
      <c r="F28" t="str">
        <v>---</v>
      </c>
      <c r="H28" t="str">
        <v>25. Hyderabadi Biryani (Telangana, 1 Serving ~250g)</v>
      </c>
    </row>
    <row r="29" spans="2:8" x14ac:dyDescent="0.25">
      <c r="F29" t="str">
        <v>3. Chole Bhature (Delhi/Punjab, 1 Serving ~250g)</v>
      </c>
      <c r="H29" t="str">
        <v>26. Andhra Gongura Pachadi (Andhra Pradesh, 1 Serving ~100g)</v>
      </c>
    </row>
    <row r="30" spans="2:8" x14ac:dyDescent="0.25">
      <c r="F30" t="str">
        <v>Calories: ~550 kcal</v>
      </c>
      <c r="H30" t="str">
        <v>27. Appam (Kerala, 1 Piece ~100g)</v>
      </c>
    </row>
    <row r="31" spans="2:8" x14ac:dyDescent="0.25">
      <c r="B31" t="s">
        <v>0</v>
      </c>
      <c r="F31" t="str">
        <v>Protein: ~15 g</v>
      </c>
      <c r="H31" t="str">
        <v>28. Kerala Sadya (Kerala, 1 Serving ~400g)</v>
      </c>
    </row>
    <row r="32" spans="2:8" x14ac:dyDescent="0.25">
      <c r="F32" t="str">
        <v>Carbohydrates: ~80 g</v>
      </c>
      <c r="H32" t="str">
        <v>29. Fish Curry (Kerala/Goa, 1 Serving ~200g)</v>
      </c>
    </row>
    <row r="33" spans="2:8" x14ac:dyDescent="0.25">
      <c r="B33" t="s">
        <v>58</v>
      </c>
      <c r="F33" t="str">
        <v>Sugar: ~10 g</v>
      </c>
      <c r="H33" t="str">
        <v>30. Malabar Parotta (Kerala, 1 Piece ~100g)</v>
      </c>
    </row>
    <row r="34" spans="2:8" x14ac:dyDescent="0.25">
      <c r="F34" t="str">
        <v>Fiber: ~8 g</v>
      </c>
      <c r="H34" t="str">
        <v>31. Pesarattu (Andhra Pradesh, 1 Piece ~100g)</v>
      </c>
    </row>
    <row r="35" spans="2:8" x14ac:dyDescent="0.25">
      <c r="B35" t="s">
        <v>43</v>
      </c>
      <c r="F35" t="str">
        <v>Fat: ~20 g</v>
      </c>
      <c r="H35" t="str">
        <v>32. Mysore Masala Dosa (Karnataka, 1 Piece ~200g)</v>
      </c>
    </row>
    <row r="36" spans="2:8" x14ac:dyDescent="0.25">
      <c r="F36" t="str">
        <v>Micronutrients:</v>
      </c>
      <c r="H36" t="str">
        <v>33. Mangalore Buns (Karnataka, 1 Piece ~100g)</v>
      </c>
    </row>
    <row r="37" spans="2:8" x14ac:dyDescent="0.25">
      <c r="B37" t="s">
        <v>59</v>
      </c>
      <c r="F37" t="str">
        <v>Iron: ~4 mg (22% of DV)</v>
      </c>
      <c r="H37" t="str">
        <v>34. Payasam (Kerala/Tamil Nadu, 1 Serving ~150g)</v>
      </c>
    </row>
    <row r="38" spans="2:8" x14ac:dyDescent="0.25">
      <c r="F38" t="str">
        <v>Calcium: ~120 mg (12% of DV)</v>
      </c>
      <c r="H38" t="str">
        <v>West Indian Cuisine</v>
      </c>
    </row>
    <row r="39" spans="2:8" x14ac:dyDescent="0.25">
      <c r="B39" t="s">
        <v>60</v>
      </c>
      <c r="F39" t="str">
        <v>Magnesium: ~50 mg (13% of DV)</v>
      </c>
      <c r="H39" t="str">
        <v>35. Pav Bhaji (Maharashtra, 1 Serving ~200g)</v>
      </c>
    </row>
    <row r="40" spans="2:8" x14ac:dyDescent="0.25">
      <c r="F40" t="str">
        <v>Potassium: ~500 mg (14% of DV)</v>
      </c>
      <c r="H40" t="str">
        <v>36. Vada Pav (Maharashtra, 1 Piece ~100g)</v>
      </c>
    </row>
    <row r="41" spans="2:8" x14ac:dyDescent="0.25">
      <c r="B41" t="s">
        <v>61</v>
      </c>
      <c r="F41" t="str">
        <v>---</v>
      </c>
      <c r="H41" t="str">
        <v>37. Misal Pav (Maharashtra, 1 Serving ~200g)</v>
      </c>
    </row>
    <row r="42" spans="2:8" x14ac:dyDescent="0.25">
      <c r="F42" t="str">
        <v>4. Rajma Chawal (Punjab, 1 Serving ~250g)</v>
      </c>
      <c r="H42" t="str">
        <v>38. Shrikhand (Maharashtra/Gujarat, 1 Serving ~100g)</v>
      </c>
    </row>
    <row r="43" spans="2:8" x14ac:dyDescent="0.25">
      <c r="B43" t="s">
        <v>62</v>
      </c>
      <c r="F43" t="str">
        <v>Calories: ~350 kcal</v>
      </c>
      <c r="H43" t="str">
        <v>39. Thepla (Gujarat, 1 Piece ~100g)</v>
      </c>
    </row>
    <row r="44" spans="2:8" x14ac:dyDescent="0.25">
      <c r="F44" t="str">
        <v>Protein: ~12 g</v>
      </c>
      <c r="H44" t="str">
        <v>40. Dhokla (Gujarat, 1 Piece ~100g)</v>
      </c>
    </row>
    <row r="45" spans="2:8" x14ac:dyDescent="0.25">
      <c r="F45" t="str">
        <v>Carbohydrates: ~55 g</v>
      </c>
      <c r="H45" t="str">
        <v>East Indian Cuisine: Nutritional Breakdown (Next 10 Dishes)</v>
      </c>
    </row>
    <row r="46" spans="2:8" x14ac:dyDescent="0.25">
      <c r="B46" t="s">
        <v>63</v>
      </c>
      <c r="F46" t="str">
        <v>Sugar: ~5 g</v>
      </c>
      <c r="H46" t="str">
        <v>41. Undhiyu (Gujarat, 1 Serving ~200g)</v>
      </c>
    </row>
    <row r="47" spans="2:8" x14ac:dyDescent="0.25">
      <c r="F47" t="str">
        <v>Fiber: ~10 g</v>
      </c>
      <c r="H47" t="str">
        <v>42. Goan Vindaloo (Goa, 1 Serving ~200g)</v>
      </c>
    </row>
    <row r="48" spans="2:8" x14ac:dyDescent="0.25">
      <c r="B48" t="s">
        <v>53</v>
      </c>
      <c r="F48" t="str">
        <v>Fat: ~10 g</v>
      </c>
      <c r="H48" t="str">
        <v>43. Prawn Balchao (Goa, 1 Serving ~150g)</v>
      </c>
    </row>
    <row r="49" spans="2:8" x14ac:dyDescent="0.25">
      <c r="F49" t="str">
        <v>Micronutrients:</v>
      </c>
      <c r="H49" t="str">
        <v>44. Rajasthani Dal Baati Churma (Rajasthan, 1 Serving ~300g)</v>
      </c>
    </row>
    <row r="50" spans="2:8" x14ac:dyDescent="0.25">
      <c r="B50" t="s">
        <v>7</v>
      </c>
      <c r="F50" t="str">
        <v>Iron: ~2 mg (11% of DV)</v>
      </c>
      <c r="H50" t="str">
        <v>45. Gatte Ki Sabzi (Rajasthan, 1 Serving ~200g)</v>
      </c>
    </row>
    <row r="51" spans="2:8" x14ac:dyDescent="0.25">
      <c r="F51" t="str">
        <v>Calcium: ~60 mg (6% of DV)</v>
      </c>
      <c r="H51" t="str">
        <v>46. Laal Maas (Rajasthan, 1 Serving ~200g)</v>
      </c>
    </row>
    <row r="52" spans="2:8" x14ac:dyDescent="0.25">
      <c r="B52" t="s">
        <v>8</v>
      </c>
      <c r="F52" t="str">
        <v>Magnesium: ~80 mg (20% of DV)</v>
      </c>
      <c r="H52" t="str">
        <v>East Indian Cuisine</v>
      </c>
    </row>
    <row r="53" spans="2:8" x14ac:dyDescent="0.25">
      <c r="F53" t="str">
        <v>Potassium: ~500 mg (14% of DV)</v>
      </c>
      <c r="H53" t="str">
        <v>47. Bengali Shorshe Ilish (West Bengal, 1 Serving ~150g)</v>
      </c>
    </row>
    <row r="54" spans="2:8" x14ac:dyDescent="0.25">
      <c r="B54" t="s">
        <v>64</v>
      </c>
      <c r="F54" t="str">
        <v>---</v>
      </c>
      <c r="H54" t="str">
        <v>48. Chingri Malai Curry (West Bengal, 1 Serving ~150g)</v>
      </c>
    </row>
    <row r="55" spans="2:8" x14ac:dyDescent="0.25">
      <c r="F55" t="str">
        <v>5. Paneer Butter Masala (Punjab, 1 Serving ~200g)</v>
      </c>
      <c r="H55" t="str">
        <v>49. Aloo Posto (West Bengal, 1 Serving ~200g)</v>
      </c>
    </row>
    <row r="56" spans="2:8" x14ac:dyDescent="0.25">
      <c r="B56" t="s">
        <v>9</v>
      </c>
      <c r="F56" t="str">
        <v>Calories: ~450 kcal</v>
      </c>
      <c r="H56" t="str">
        <v>50. Litti Chokha (Bihar, 1 Serving ~250g)</v>
      </c>
    </row>
    <row r="57" spans="2:8" x14ac:dyDescent="0.25">
      <c r="F57" t="str">
        <v>Protein: ~20 g</v>
      </c>
      <c r="H57" t="str">
        <v>51. Sandesh (West Bengal, 1 Piece ~50g)</v>
      </c>
    </row>
    <row r="58" spans="2:8" x14ac:dyDescent="0.25">
      <c r="F58" t="str">
        <v>Carbohydrates: ~10 g</v>
      </c>
      <c r="H58" t="str">
        <v>52. Rasgulla (West Bengal/Odisha, 1 Piece ~50g)</v>
      </c>
    </row>
    <row r="59" spans="2:8" x14ac:dyDescent="0.25">
      <c r="F59" t="str">
        <v>Sugar: ~8 g</v>
      </c>
      <c r="H59" t="str">
        <v>53. Mishti Doi (West Bengal, 1 Serving ~100g)</v>
      </c>
    </row>
    <row r="60" spans="2:8" x14ac:dyDescent="0.25">
      <c r="F60" t="str">
        <v>Fiber: ~2 g</v>
      </c>
      <c r="H60" t="str">
        <v>Central Indian Cuisine</v>
      </c>
    </row>
    <row r="61" spans="2:8" x14ac:dyDescent="0.25">
      <c r="B61" t="s">
        <v>0</v>
      </c>
      <c r="F61" t="str">
        <v>Fat: ~35 g</v>
      </c>
      <c r="H61" t="str">
        <v>54. Bhutte Ka Kees (Madhya Pradesh, 1 Serving ~200g)</v>
      </c>
    </row>
    <row r="62" spans="2:8" x14ac:dyDescent="0.25">
      <c r="F62" t="str">
        <v>Micronutrients:</v>
      </c>
      <c r="H62" t="str">
        <v>55. Poha (Madhya Pradesh, 1 Serving ~200g)</v>
      </c>
    </row>
    <row r="63" spans="2:8" x14ac:dyDescent="0.25">
      <c r="B63" t="s">
        <v>65</v>
      </c>
      <c r="F63" t="str">
        <v>Iron: ~1.5 mg (8% of DV)</v>
      </c>
      <c r="H63" t="str">
        <v>56. Mawa Baati (Madhya Pradesh, 1 Piece ~100g)</v>
      </c>
    </row>
    <row r="64" spans="2:8" x14ac:dyDescent="0.25">
      <c r="F64" t="str">
        <v>Calcium: ~250 mg (25% of DV)</v>
      </c>
      <c r="H64" t="str">
        <v>57. Chhattisgarhi Bafauri (Chhattisgarh, 1 Piece ~100g)</v>
      </c>
    </row>
    <row r="65" spans="2:8" x14ac:dyDescent="0.25">
      <c r="B65" t="s">
        <v>66</v>
      </c>
      <c r="F65" t="str">
        <v>Magnesium: ~40 mg (10% of DV)</v>
      </c>
      <c r="H65" t="str">
        <v>Snacks &amp; Street Foods (Various Regions Cuisine)</v>
      </c>
    </row>
    <row r="66" spans="2:8" x14ac:dyDescent="0.25">
      <c r="F66" t="str">
        <v>Potassium: ~300 mg (9% of DV)</v>
      </c>
      <c r="H66" t="str">
        <v>58. Samosa (Pan-India, 1 Piece ~100g)</v>
      </c>
    </row>
    <row r="67" spans="2:8" x14ac:dyDescent="0.25">
      <c r="B67" t="s">
        <v>67</v>
      </c>
      <c r="F67" t="str">
        <v>---</v>
      </c>
      <c r="H67" t="str">
        <v>59. Pani Puri/Golgappa (UP/Maharashtra, 6 pieces ~100g)</v>
      </c>
    </row>
    <row r="68" spans="2:8" x14ac:dyDescent="0.25">
      <c r="F68" t="str">
        <v>6. Palak Paneer (Punjab, 1 Serving ~200g)</v>
      </c>
      <c r="H68" t="str">
        <v>60. Bhel Puri (Maharashtra, 1 Serving ~100g)</v>
      </c>
    </row>
    <row r="69" spans="2:8" x14ac:dyDescent="0.25">
      <c r="B69" t="s">
        <v>68</v>
      </c>
      <c r="F69" t="str">
        <v>Calories: ~300 kcal</v>
      </c>
      <c r="H69" t="str">
        <v>61. Sev Puri (Maharashtra, 6 pieces ~100g)</v>
      </c>
    </row>
    <row r="70" spans="2:8" x14ac:dyDescent="0.25">
      <c r="F70" t="str">
        <v>Protein: ~15 g</v>
      </c>
      <c r="H70" t="str">
        <v>62. Aloo Tikki (UP, 1 Piece ~100g)</v>
      </c>
    </row>
    <row r="71" spans="2:8" x14ac:dyDescent="0.25">
      <c r="B71" t="s">
        <v>69</v>
      </c>
      <c r="F71" t="str">
        <v>Carbohydrates: ~20 g</v>
      </c>
      <c r="H71" t="str">
        <v>63. Chaat (Delhi/UP, 1 Serving ~150g)</v>
      </c>
    </row>
    <row r="72" spans="2:8" x14ac:dyDescent="0.25">
      <c r="F72" t="str">
        <v>Sugar: ~6 g</v>
      </c>
      <c r="H72" t="str">
        <v>64. Pakora (Pan-India, 1 Serving ~100g)</v>
      </c>
    </row>
    <row r="73" spans="2:8" x14ac:dyDescent="0.25">
      <c r="B73" t="s">
        <v>62</v>
      </c>
      <c r="F73" t="str">
        <v>Fiber: ~5 g</v>
      </c>
      <c r="H73" t="str">
        <v>65. Mirchi Bajji (Andhra Pradesh, 2 pieces ~100g)</v>
      </c>
    </row>
    <row r="74" spans="2:8" x14ac:dyDescent="0.25">
      <c r="F74" t="str">
        <v>Fat: ~20 g</v>
      </c>
      <c r="H74" t="str">
        <v>66. Hara Bhara Kabab (Mughlai/Delhi, 1 Serving ~100g)</v>
      </c>
    </row>
    <row r="75" spans="2:8" x14ac:dyDescent="0.25">
      <c r="F75" t="str">
        <v>Micronutrients:</v>
      </c>
      <c r="H75" t="str">
        <v>Desserts (Various Regions Cuisine)</v>
      </c>
    </row>
    <row r="76" spans="2:8" x14ac:dyDescent="0.25">
      <c r="B76" t="s">
        <v>70</v>
      </c>
      <c r="F76" t="str">
        <v>Iron: ~4 mg (22% of DV)</v>
      </c>
      <c r="H76" t="str">
        <v>67. Gulab Jamun (UP/Rajasthan, 1 Piece ~50g)</v>
      </c>
    </row>
    <row r="77" spans="2:8" x14ac:dyDescent="0.25">
      <c r="F77" t="str">
        <v>Calcium: ~150 mg (15% of DV)</v>
      </c>
      <c r="H77" t="str">
        <v>68. Kaju Katli (Maharashtra/Gujarat, 1 Piece ~25g)</v>
      </c>
    </row>
    <row r="78" spans="2:8" x14ac:dyDescent="0.25">
      <c r="B78" t="s">
        <v>53</v>
      </c>
      <c r="F78" t="str">
        <v>Magnesium: ~80 mg (20% of DV)</v>
      </c>
      <c r="H78" t="str">
        <v>69. Barfi (Various States, 1 Piece ~50g)</v>
      </c>
    </row>
    <row r="79" spans="2:8" x14ac:dyDescent="0.25">
      <c r="F79" t="str">
        <v>Potassium: ~500 mg (14% of DV)</v>
      </c>
      <c r="H79" t="str">
        <v>70. Halwa (Pan-India, 1 Serving ~150g)</v>
      </c>
    </row>
    <row r="80" spans="2:8" x14ac:dyDescent="0.25">
      <c r="B80" t="s">
        <v>71</v>
      </c>
      <c r="F80" t="str">
        <v>---</v>
      </c>
      <c r="H80" t="str">
        <v>71. Kulfi (Delhi/UP, 1 Piece ~100g)</v>
      </c>
    </row>
    <row r="81" spans="2:8" x14ac:dyDescent="0.25">
      <c r="F81" t="str">
        <v>7. Kadai Paneer (Punjab, 1 Serving ~200g)</v>
      </c>
      <c r="H81" t="str">
        <v>72. Phirni (Mughlai/North India, 1 Serving ~150g)</v>
      </c>
    </row>
    <row r="82" spans="2:8" x14ac:dyDescent="0.25">
      <c r="B82" t="s">
        <v>37</v>
      </c>
      <c r="F82" t="str">
        <v>Calories: ~400 kcal</v>
      </c>
      <c r="H82" t="str">
        <v>73. Rabri (UP, 1 Serving ~100g)</v>
      </c>
    </row>
    <row r="83" spans="2:8" x14ac:dyDescent="0.25">
      <c r="F83" t="str">
        <v>Protein: ~20 g</v>
      </c>
      <c r="H83" t="str">
        <v>74. Malpua (Bihar/Odisha, 1 Piece ~100g)</v>
      </c>
    </row>
    <row r="84" spans="2:8" x14ac:dyDescent="0.25">
      <c r="B84" t="s">
        <v>72</v>
      </c>
      <c r="F84" t="str">
        <v>Carbohydrates: ~12 g</v>
      </c>
      <c r="H84" t="str">
        <v>Drinks (Various Regions Cuisine)</v>
      </c>
    </row>
    <row r="85" spans="2:8" x14ac:dyDescent="0.25">
      <c r="F85" t="str">
        <v>Sugar: ~5 g</v>
      </c>
      <c r="H85" t="str">
        <v>75. Masala Chai (Pan-India, 1 Cup ~200ml)</v>
      </c>
    </row>
    <row r="86" spans="2:8" x14ac:dyDescent="0.25">
      <c r="B86" t="s">
        <v>23</v>
      </c>
      <c r="F86" t="str">
        <v>Fiber: ~2 g</v>
      </c>
      <c r="H86" t="str">
        <v>76. Filter Coffee (South India, 1 Cup ~200ml)</v>
      </c>
    </row>
    <row r="87" spans="2:8" x14ac:dyDescent="0.25">
      <c r="F87" t="str">
        <v>Fat: ~30 g</v>
      </c>
      <c r="H87" t="str">
        <v>77. Lassi (Punjab, 1 Glass ~200ml)</v>
      </c>
    </row>
    <row r="88" spans="2:8" x14ac:dyDescent="0.25">
      <c r="F88" t="str">
        <v>Micronutrients:</v>
      </c>
      <c r="H88" t="str">
        <v>78. Thandai (UP/Rajasthan, 1 Glass ~200ml)</v>
      </c>
    </row>
    <row r="89" spans="2:8" x14ac:dyDescent="0.25">
      <c r="F89" t="str">
        <v>Iron: ~1.5 mg (8% of DV)</v>
      </c>
      <c r="H89" t="str">
        <v>79. Nimbu Pani (Pan-India, 1 Glass ~200ml)</v>
      </c>
    </row>
    <row r="90" spans="2:8" x14ac:dyDescent="0.25">
      <c r="F90" t="str">
        <v>Calcium: ~250 mg (25% of DV)</v>
      </c>
      <c r="H90" t="str">
        <v>80. Aam Panna (Maharashtra, 1 Glass ~200ml)</v>
      </c>
    </row>
    <row r="91" spans="2:8" x14ac:dyDescent="0.25">
      <c r="B91" t="s">
        <v>0</v>
      </c>
      <c r="F91" t="str">
        <v>Magnesium: ~40 mg (10% of DV)</v>
      </c>
      <c r="H91" t="str">
        <v>81. Jaljeera (North India, 1 Glass ~200ml)</v>
      </c>
    </row>
    <row r="92" spans="2:8" x14ac:dyDescent="0.25">
      <c r="F92" t="str">
        <v>Potassium: ~400 mg (11% of DV)</v>
      </c>
      <c r="H92" t="str">
        <v>82. Sugarcane Juice (Pan-India, 1 Glass ~200ml)</v>
      </c>
    </row>
    <row r="93" spans="2:8" x14ac:dyDescent="0.25">
      <c r="B93" t="s">
        <v>73</v>
      </c>
      <c r="F93" t="str">
        <v>---</v>
      </c>
      <c r="H93" t="str">
        <v>83. Falooda (Mughlai/Delhi, 1 Glass ~250ml)</v>
      </c>
    </row>
    <row r="94" spans="2:8" x14ac:dyDescent="0.25">
      <c r="F94" t="str">
        <v>8. Shahi Paneer (Mughlai/Delhi, 1 Serving ~200g)</v>
      </c>
      <c r="H94" t="str">
        <v>84. Burger (Cheeseburger, ~250g)</v>
      </c>
    </row>
    <row r="95" spans="2:8" x14ac:dyDescent="0.25">
      <c r="B95" t="s">
        <v>74</v>
      </c>
      <c r="F95" t="str">
        <v>Calories: ~500 kcal</v>
      </c>
      <c r="H95" t="str">
        <v>Western Cuisine</v>
      </c>
    </row>
    <row r="96" spans="2:8" x14ac:dyDescent="0.25">
      <c r="F96" t="str">
        <v>Protein: ~18 g</v>
      </c>
      <c r="H96" t="str">
        <v>85. French Fries ( 1 serving, ~150g)</v>
      </c>
    </row>
    <row r="97" spans="2:8" x14ac:dyDescent="0.25">
      <c r="B97" t="s">
        <v>59</v>
      </c>
      <c r="F97" t="str">
        <v>Carbohydrates: ~15 g</v>
      </c>
      <c r="H97" t="str">
        <v>86. Pizza (1 Slice, ~150g)</v>
      </c>
    </row>
    <row r="98" spans="2:8" x14ac:dyDescent="0.25">
      <c r="F98" t="str">
        <v>Sugar: ~8 g</v>
      </c>
      <c r="H98" t="str">
        <v>87. Fried Chicken (1 Piece, ~120g)</v>
      </c>
    </row>
    <row r="99" spans="2:8" x14ac:dyDescent="0.25">
      <c r="B99" t="s">
        <v>2</v>
      </c>
      <c r="F99" t="str">
        <v>Fiber: ~3 g</v>
      </c>
      <c r="H99" t="str">
        <v>88. Soft Drink (Cola, ~330ml)</v>
      </c>
    </row>
    <row r="100" spans="2:8" x14ac:dyDescent="0.25">
      <c r="F100" t="str">
        <v>Fat: ~40 g</v>
      </c>
      <c r="H100" t="str">
        <v>89. Sandwich (Chicken or Veg, ~200g)</v>
      </c>
    </row>
    <row r="101" spans="2:8" x14ac:dyDescent="0.25">
      <c r="B101" t="s">
        <v>51</v>
      </c>
      <c r="F101" t="str">
        <v>Micronutrients:</v>
      </c>
      <c r="H101" t="str">
        <v>90. Ice Cream (Vanilla, 1 Scoop ~100g)</v>
      </c>
    </row>
    <row r="102" spans="2:8" x14ac:dyDescent="0.25">
      <c r="F102" t="str">
        <v>Iron: ~2 mg (11% of DV)</v>
      </c>
      <c r="H102" t="str">
        <v>91. Hot Dog (1 Piece, ~150g)</v>
      </c>
    </row>
    <row r="103" spans="2:8" x14ac:dyDescent="0.25">
      <c r="B103" t="s">
        <v>75</v>
      </c>
      <c r="F103" t="str">
        <v>Calcium: ~250 mg (25% of DV)</v>
      </c>
    </row>
    <row r="104" spans="2:8" x14ac:dyDescent="0.25">
      <c r="F104" t="str">
        <v>Magnesium: ~40 mg (10% of DV)</v>
      </c>
    </row>
    <row r="105" spans="2:8" x14ac:dyDescent="0.25">
      <c r="F105" t="str">
        <v>Potassium: ~350 mg (10% of DV)</v>
      </c>
    </row>
    <row r="106" spans="2:8" x14ac:dyDescent="0.25">
      <c r="B106" t="s">
        <v>76</v>
      </c>
      <c r="F106" t="str">
        <v>---</v>
      </c>
    </row>
    <row r="107" spans="2:8" x14ac:dyDescent="0.25">
      <c r="F107" t="str">
        <v>9. Malai Kofta (Mughlai/Delhi, 1 Serving ~200g)</v>
      </c>
    </row>
    <row r="108" spans="2:8" x14ac:dyDescent="0.25">
      <c r="B108" t="s">
        <v>53</v>
      </c>
      <c r="F108" t="str">
        <v>Calories: ~400 kcal</v>
      </c>
    </row>
    <row r="109" spans="2:8" x14ac:dyDescent="0.25">
      <c r="F109" t="str">
        <v>Protein: ~15 g</v>
      </c>
    </row>
    <row r="110" spans="2:8" x14ac:dyDescent="0.25">
      <c r="B110" t="s">
        <v>54</v>
      </c>
      <c r="F110" t="str">
        <v>Carbohydrates: ~30 g</v>
      </c>
    </row>
    <row r="111" spans="2:8" x14ac:dyDescent="0.25">
      <c r="F111" t="str">
        <v>Sugar: ~10 g</v>
      </c>
    </row>
    <row r="112" spans="2:8" x14ac:dyDescent="0.25">
      <c r="B112" t="s">
        <v>77</v>
      </c>
      <c r="F112" t="str">
        <v>Fiber: ~5 g</v>
      </c>
    </row>
    <row r="113" spans="2:6" x14ac:dyDescent="0.25">
      <c r="F113" t="str">
        <v>Fat: ~30 g</v>
      </c>
    </row>
    <row r="114" spans="2:6" x14ac:dyDescent="0.25">
      <c r="B114" t="s">
        <v>78</v>
      </c>
      <c r="F114" t="str">
        <v>Micronutrients:</v>
      </c>
    </row>
    <row r="115" spans="2:6" x14ac:dyDescent="0.25">
      <c r="F115" t="str">
        <v>Iron: ~2 mg (11% of DV)</v>
      </c>
    </row>
    <row r="116" spans="2:6" x14ac:dyDescent="0.25">
      <c r="B116" t="s">
        <v>23</v>
      </c>
      <c r="F116" t="str">
        <v>Calcium: ~200 mg (20% of DV)</v>
      </c>
    </row>
    <row r="117" spans="2:6" x14ac:dyDescent="0.25">
      <c r="F117" t="str">
        <v>Magnesium: ~50 mg (12% of DV)</v>
      </c>
    </row>
    <row r="118" spans="2:6" x14ac:dyDescent="0.25">
      <c r="F118" t="str">
        <v>Potassium: ~400 mg (11% of DV)</v>
      </c>
    </row>
    <row r="119" spans="2:6" x14ac:dyDescent="0.25">
      <c r="F119" t="str">
        <v>---</v>
      </c>
    </row>
    <row r="120" spans="2:6" x14ac:dyDescent="0.25">
      <c r="F120" t="str">
        <v>10. Dum Aloo (Kashmir, 1 Serving ~200g)</v>
      </c>
    </row>
    <row r="121" spans="2:6" x14ac:dyDescent="0.25">
      <c r="B121" t="s">
        <v>0</v>
      </c>
      <c r="F121" t="str">
        <v>Calories: ~300 kcal</v>
      </c>
    </row>
    <row r="122" spans="2:6" x14ac:dyDescent="0.25">
      <c r="F122" t="str">
        <v>Protein: ~5 g</v>
      </c>
    </row>
    <row r="123" spans="2:6" x14ac:dyDescent="0.25">
      <c r="B123" t="s">
        <v>79</v>
      </c>
      <c r="F123" t="str">
        <v>Carbohydrates: ~40 g</v>
      </c>
    </row>
    <row r="124" spans="2:6" x14ac:dyDescent="0.25">
      <c r="F124" t="str">
        <v>Sugar: ~4 g</v>
      </c>
    </row>
    <row r="125" spans="2:6" x14ac:dyDescent="0.25">
      <c r="B125" t="s">
        <v>1</v>
      </c>
      <c r="F125" t="str">
        <v>Fiber: ~7 g</v>
      </c>
    </row>
    <row r="126" spans="2:6" x14ac:dyDescent="0.25">
      <c r="F126" t="str">
        <v>Fat: ~15 g</v>
      </c>
    </row>
    <row r="127" spans="2:6" x14ac:dyDescent="0.25">
      <c r="B127" t="s">
        <v>17</v>
      </c>
      <c r="F127" t="str">
        <v>Micronutrients:</v>
      </c>
    </row>
    <row r="128" spans="2:6" x14ac:dyDescent="0.25">
      <c r="F128" t="str">
        <v>Iron: ~2 mg (11% of DV)</v>
      </c>
    </row>
    <row r="129" spans="2:6" x14ac:dyDescent="0.25">
      <c r="B129" t="s">
        <v>12</v>
      </c>
      <c r="F129" t="str">
        <v>Calcium: ~50 mg (5% of DV)</v>
      </c>
    </row>
    <row r="130" spans="2:6" x14ac:dyDescent="0.25">
      <c r="F130" t="str">
        <v>Magnesium: ~30 mg (7% of DV)</v>
      </c>
    </row>
    <row r="131" spans="2:6" x14ac:dyDescent="0.25">
      <c r="B131" t="s">
        <v>80</v>
      </c>
      <c r="F131" t="str">
        <v>Potassium: ~500 mg (14% of DV)</v>
      </c>
    </row>
    <row r="132" spans="2:6" x14ac:dyDescent="0.25">
      <c r="F132" t="str">
        <v>---</v>
      </c>
    </row>
    <row r="133" spans="2:6" x14ac:dyDescent="0.25">
      <c r="B133" t="s">
        <v>41</v>
      </c>
      <c r="F133" t="str">
        <v>Let me know if you'd like to continue with more dishes or if you'd like any further modifications!</v>
      </c>
    </row>
    <row r="134" spans="2:6" x14ac:dyDescent="0.25">
      <c r="F134" t="str">
        <v>11. Rogan Josh (Kashmir, 1 Serving ~200g)</v>
      </c>
    </row>
    <row r="135" spans="2:6" x14ac:dyDescent="0.25">
      <c r="F135" t="str">
        <v>Calories: ~450 kcal</v>
      </c>
    </row>
    <row r="136" spans="2:6" x14ac:dyDescent="0.25">
      <c r="B136" t="s">
        <v>52</v>
      </c>
      <c r="F136" t="str">
        <v>Protein: ~28 g</v>
      </c>
    </row>
    <row r="137" spans="2:6" x14ac:dyDescent="0.25">
      <c r="F137" t="str">
        <v>Carbohydrates: ~15 g</v>
      </c>
    </row>
    <row r="138" spans="2:6" x14ac:dyDescent="0.25">
      <c r="B138" t="s">
        <v>53</v>
      </c>
      <c r="F138" t="str">
        <v>Sugar: ~5 g</v>
      </c>
    </row>
    <row r="139" spans="2:6" x14ac:dyDescent="0.25">
      <c r="F139" t="str">
        <v>Fiber: ~3 g</v>
      </c>
    </row>
    <row r="140" spans="2:6" x14ac:dyDescent="0.25">
      <c r="B140" t="s">
        <v>31</v>
      </c>
      <c r="F140" t="str">
        <v>Fat: ~36 g</v>
      </c>
    </row>
    <row r="141" spans="2:6" x14ac:dyDescent="0.25">
      <c r="F141" t="str">
        <v>Micronutrients:</v>
      </c>
    </row>
    <row r="142" spans="2:6" x14ac:dyDescent="0.25">
      <c r="B142" t="s">
        <v>81</v>
      </c>
      <c r="F142" t="str">
        <v>Vitamin A: ~800 IU (16% of DV)</v>
      </c>
    </row>
    <row r="143" spans="2:6" x14ac:dyDescent="0.25">
      <c r="F143" t="str">
        <v>Vitamin C: ~7 mg (8% of DV)</v>
      </c>
    </row>
    <row r="144" spans="2:6" x14ac:dyDescent="0.25">
      <c r="B144" t="s">
        <v>56</v>
      </c>
      <c r="F144" t="str">
        <v>Iron: ~3 mg (17% of DV)</v>
      </c>
    </row>
    <row r="145" spans="2:6" x14ac:dyDescent="0.25">
      <c r="F145" t="str">
        <v>Calcium: ~50 mg (5% of DV)</v>
      </c>
    </row>
    <row r="146" spans="2:6" x14ac:dyDescent="0.25">
      <c r="B146" t="s">
        <v>57</v>
      </c>
      <c r="F146" t="str">
        <v>Potassium: ~550 mg (16% of DV)</v>
      </c>
    </row>
    <row r="147" spans="2:6" x14ac:dyDescent="0.25">
      <c r="F147" t="str">
        <v>Magnesium: ~50 mg (12% of DV)</v>
      </c>
    </row>
    <row r="148" spans="2:6" x14ac:dyDescent="0.25">
      <c r="F148" t="str">
        <v>Zinc: ~2 mg (18% of DV)</v>
      </c>
    </row>
    <row r="149" spans="2:6" x14ac:dyDescent="0.25">
      <c r="F149" t="str">
        <v>---</v>
      </c>
    </row>
    <row r="150" spans="2:6" x14ac:dyDescent="0.25">
      <c r="F150" t="str">
        <v>12. Sarson Ka Saag with Makki Ki Roti (Punjab, 1 Serving ~300g)</v>
      </c>
    </row>
    <row r="151" spans="2:6" x14ac:dyDescent="0.25">
      <c r="B151" t="s">
        <v>0</v>
      </c>
      <c r="F151" t="str">
        <v>Calories: ~350 kcal</v>
      </c>
    </row>
    <row r="152" spans="2:6" x14ac:dyDescent="0.25">
      <c r="F152" t="str">
        <v>Protein: ~10 g</v>
      </c>
    </row>
    <row r="153" spans="2:6" x14ac:dyDescent="0.25">
      <c r="B153" t="s">
        <v>82</v>
      </c>
      <c r="F153" t="str">
        <v>Carbohydrates: ~40 g</v>
      </c>
    </row>
    <row r="154" spans="2:6" x14ac:dyDescent="0.25">
      <c r="F154" t="str">
        <v>Sugar: ~6 g</v>
      </c>
    </row>
    <row r="155" spans="2:6" x14ac:dyDescent="0.25">
      <c r="B155" t="s">
        <v>38</v>
      </c>
      <c r="F155" t="str">
        <v>Fiber: ~8 g</v>
      </c>
    </row>
    <row r="156" spans="2:6" x14ac:dyDescent="0.25">
      <c r="F156" t="str">
        <v>Fat: ~18 g</v>
      </c>
    </row>
    <row r="157" spans="2:6" x14ac:dyDescent="0.25">
      <c r="B157" t="s">
        <v>67</v>
      </c>
      <c r="F157" t="str">
        <v>Micronutrients:</v>
      </c>
    </row>
    <row r="158" spans="2:6" x14ac:dyDescent="0.25">
      <c r="F158" t="str">
        <v>Vitamin A: ~4,500 IU (90% of DV)</v>
      </c>
    </row>
    <row r="159" spans="2:6" x14ac:dyDescent="0.25">
      <c r="B159" t="s">
        <v>83</v>
      </c>
      <c r="F159" t="str">
        <v>Vitamin C: ~35 mg (39% of DV)</v>
      </c>
    </row>
    <row r="160" spans="2:6" x14ac:dyDescent="0.25">
      <c r="F160" t="str">
        <v>Iron: ~4 mg (22% of DV)</v>
      </c>
    </row>
    <row r="161" spans="2:6" x14ac:dyDescent="0.25">
      <c r="B161" t="s">
        <v>61</v>
      </c>
      <c r="F161" t="str">
        <v>Calcium: ~200 mg (20% of DV)</v>
      </c>
    </row>
    <row r="162" spans="2:6" x14ac:dyDescent="0.25">
      <c r="F162" t="str">
        <v>Potassium: ~700 mg (20% of DV)</v>
      </c>
    </row>
    <row r="163" spans="2:6" x14ac:dyDescent="0.25">
      <c r="B163" t="s">
        <v>20</v>
      </c>
      <c r="F163" t="str">
        <v>Magnesium: ~70 mg (18% of DV)</v>
      </c>
    </row>
    <row r="164" spans="2:6" x14ac:dyDescent="0.25">
      <c r="F164" t="str">
        <v>---</v>
      </c>
    </row>
    <row r="165" spans="2:6" x14ac:dyDescent="0.25">
      <c r="F165" t="str">
        <v>13. Pindi Chana (Punjab, 1 Serving ~200g)</v>
      </c>
    </row>
    <row r="166" spans="2:6" x14ac:dyDescent="0.25">
      <c r="B166" t="s">
        <v>70</v>
      </c>
      <c r="F166" t="str">
        <v>Calories: ~320 kcal</v>
      </c>
    </row>
    <row r="167" spans="2:6" x14ac:dyDescent="0.25">
      <c r="F167" t="str">
        <v>Protein: ~14 g</v>
      </c>
    </row>
    <row r="168" spans="2:6" x14ac:dyDescent="0.25">
      <c r="B168" t="s">
        <v>53</v>
      </c>
      <c r="F168" t="str">
        <v>Carbohydrates: ~45 g</v>
      </c>
    </row>
    <row r="169" spans="2:6" x14ac:dyDescent="0.25">
      <c r="F169" t="str">
        <v>Sugar: ~5 g</v>
      </c>
    </row>
    <row r="170" spans="2:6" x14ac:dyDescent="0.25">
      <c r="B170" t="s">
        <v>71</v>
      </c>
      <c r="F170" t="str">
        <v>Fiber: ~8 g</v>
      </c>
    </row>
    <row r="171" spans="2:6" x14ac:dyDescent="0.25">
      <c r="F171" t="str">
        <v>Fat: ~6 g</v>
      </c>
    </row>
    <row r="172" spans="2:6" x14ac:dyDescent="0.25">
      <c r="B172" t="s">
        <v>49</v>
      </c>
      <c r="F172" t="str">
        <v>Micronutrients:</v>
      </c>
    </row>
    <row r="173" spans="2:6" x14ac:dyDescent="0.25">
      <c r="F173" t="str">
        <v>Iron: ~5 mg (28% of DV)</v>
      </c>
    </row>
    <row r="174" spans="2:6" x14ac:dyDescent="0.25">
      <c r="B174" t="s">
        <v>78</v>
      </c>
      <c r="F174" t="str">
        <v>Calcium: ~80 mg (8% of DV)</v>
      </c>
    </row>
    <row r="175" spans="2:6" x14ac:dyDescent="0.25">
      <c r="F175" t="str">
        <v>Potassium: ~400 mg (11% of DV)</v>
      </c>
    </row>
    <row r="176" spans="2:6" x14ac:dyDescent="0.25">
      <c r="B176" t="s">
        <v>23</v>
      </c>
      <c r="F176" t="str">
        <v>Magnesium: ~40 mg (10% of DV)</v>
      </c>
    </row>
    <row r="177" spans="2:6" x14ac:dyDescent="0.25">
      <c r="F177" t="str">
        <v>---</v>
      </c>
    </row>
    <row r="178" spans="2:6" x14ac:dyDescent="0.25">
      <c r="F178" t="str">
        <v>14. Tandoori Roti &amp; Naan (Punjab/Delhi, 1 Serving ~100g)</v>
      </c>
    </row>
    <row r="179" spans="2:6" x14ac:dyDescent="0.25">
      <c r="F179" t="str">
        <v>Calories: ~250 kcal (Roti) / ~300 kcal (Naan)</v>
      </c>
    </row>
    <row r="180" spans="2:6" x14ac:dyDescent="0.25">
      <c r="F180" t="str">
        <v>Protein: ~7 g</v>
      </c>
    </row>
    <row r="181" spans="2:6" x14ac:dyDescent="0.25">
      <c r="B181" t="s">
        <v>0</v>
      </c>
      <c r="F181" t="str">
        <v>Carbohydrates: ~40 g</v>
      </c>
    </row>
    <row r="182" spans="2:6" x14ac:dyDescent="0.25">
      <c r="F182" t="str">
        <v>Sugar: ~2 g</v>
      </c>
    </row>
    <row r="183" spans="2:6" x14ac:dyDescent="0.25">
      <c r="B183" t="s">
        <v>84</v>
      </c>
      <c r="F183" t="str">
        <v>Fiber: ~4 g</v>
      </c>
    </row>
    <row r="184" spans="2:6" x14ac:dyDescent="0.25">
      <c r="F184" t="str">
        <v>Fat: ~5 g</v>
      </c>
    </row>
    <row r="185" spans="2:6" x14ac:dyDescent="0.25">
      <c r="B185" t="s">
        <v>10</v>
      </c>
      <c r="F185" t="str">
        <v>Micronutrients (Roti):</v>
      </c>
    </row>
    <row r="186" spans="2:6" x14ac:dyDescent="0.25">
      <c r="F186" t="str">
        <v>Iron: ~2 mg (11% of DV)</v>
      </c>
    </row>
    <row r="187" spans="2:6" x14ac:dyDescent="0.25">
      <c r="B187" t="s">
        <v>17</v>
      </c>
      <c r="F187" t="str">
        <v>Calcium: ~40 mg (4% of DV)</v>
      </c>
    </row>
    <row r="188" spans="2:6" x14ac:dyDescent="0.25">
      <c r="F188" t="str">
        <v>Magnesium: ~30 mg (8% of DV)</v>
      </c>
    </row>
    <row r="189" spans="2:6" x14ac:dyDescent="0.25">
      <c r="B189" t="s">
        <v>85</v>
      </c>
      <c r="F189" t="str">
        <v>Zinc: ~1 mg (9% of DV)</v>
      </c>
    </row>
    <row r="190" spans="2:6" x14ac:dyDescent="0.25">
      <c r="F190" t="str">
        <v>---</v>
      </c>
    </row>
    <row r="191" spans="2:6" x14ac:dyDescent="0.25">
      <c r="B191" t="s">
        <v>51</v>
      </c>
      <c r="F191" t="str">
        <v>15. Lachha Paratha (Punjab, 1 Serving ~150g)</v>
      </c>
    </row>
    <row r="192" spans="2:6" x14ac:dyDescent="0.25">
      <c r="F192" t="str">
        <v>Calories: ~320 kcal</v>
      </c>
    </row>
    <row r="193" spans="2:6" x14ac:dyDescent="0.25">
      <c r="B193" t="s">
        <v>41</v>
      </c>
      <c r="F193" t="str">
        <v>Protein: ~6 g</v>
      </c>
    </row>
    <row r="194" spans="2:6" x14ac:dyDescent="0.25">
      <c r="F194" t="str">
        <v>Carbohydrates: ~50 g</v>
      </c>
    </row>
    <row r="195" spans="2:6" x14ac:dyDescent="0.25">
      <c r="F195" t="str">
        <v>Sugar: ~2 g</v>
      </c>
    </row>
    <row r="196" spans="2:6" x14ac:dyDescent="0.25">
      <c r="B196" t="s">
        <v>86</v>
      </c>
      <c r="F196" t="str">
        <v>Fiber: ~5 g</v>
      </c>
    </row>
    <row r="197" spans="2:6" x14ac:dyDescent="0.25">
      <c r="F197" t="str">
        <v>Fat: ~12 g</v>
      </c>
    </row>
    <row r="198" spans="2:6" x14ac:dyDescent="0.25">
      <c r="B198" t="s">
        <v>53</v>
      </c>
      <c r="F198" t="str">
        <v>Micronutrients:</v>
      </c>
    </row>
    <row r="199" spans="2:6" x14ac:dyDescent="0.25">
      <c r="F199" t="str">
        <v>Iron: ~3 mg (17% of DV)</v>
      </c>
    </row>
    <row r="200" spans="2:6" x14ac:dyDescent="0.25">
      <c r="B200" t="s">
        <v>31</v>
      </c>
      <c r="F200" t="str">
        <v>Calcium: ~70 mg (7% of DV)</v>
      </c>
    </row>
    <row r="201" spans="2:6" x14ac:dyDescent="0.25">
      <c r="F201" t="str">
        <v>Magnesium: ~40 mg (10% of DV)</v>
      </c>
    </row>
    <row r="202" spans="2:6" x14ac:dyDescent="0.25">
      <c r="B202" t="s">
        <v>81</v>
      </c>
      <c r="F202" t="str">
        <v>Potassium: ~300 mg (9% of DV)</v>
      </c>
    </row>
    <row r="203" spans="2:6" x14ac:dyDescent="0.25">
      <c r="F203" t="str">
        <v>---</v>
      </c>
    </row>
    <row r="204" spans="2:6" x14ac:dyDescent="0.25">
      <c r="B204" t="s">
        <v>56</v>
      </c>
      <c r="F204" t="str">
        <v>16. Kachori (UP/Rajasthan, 1 Piece ~100g)</v>
      </c>
    </row>
    <row r="205" spans="2:6" x14ac:dyDescent="0.25">
      <c r="F205" t="str">
        <v>Calories: ~250 kcal</v>
      </c>
    </row>
    <row r="206" spans="2:6" x14ac:dyDescent="0.25">
      <c r="B206" t="s">
        <v>9</v>
      </c>
      <c r="F206" t="str">
        <v>Protein: ~6 g</v>
      </c>
    </row>
    <row r="207" spans="2:6" x14ac:dyDescent="0.25">
      <c r="F207" t="str">
        <v>Carbohydrates: ~30 g</v>
      </c>
    </row>
    <row r="208" spans="2:6" x14ac:dyDescent="0.25">
      <c r="F208" t="str">
        <v>Sugar: ~3 g</v>
      </c>
    </row>
    <row r="209" spans="2:6" x14ac:dyDescent="0.25">
      <c r="F209" t="str">
        <v>Fiber: ~3 g</v>
      </c>
    </row>
    <row r="210" spans="2:6" x14ac:dyDescent="0.25">
      <c r="F210" t="str">
        <v>Fat: ~14 g</v>
      </c>
    </row>
    <row r="211" spans="2:6" x14ac:dyDescent="0.25">
      <c r="B211" t="s">
        <v>0</v>
      </c>
      <c r="F211" t="str">
        <v>Micronutrients:</v>
      </c>
    </row>
    <row r="212" spans="2:6" x14ac:dyDescent="0.25">
      <c r="F212" t="str">
        <v>Iron: ~2 mg (11% of DV)</v>
      </c>
    </row>
    <row r="213" spans="2:6" x14ac:dyDescent="0.25">
      <c r="B213" t="s">
        <v>87</v>
      </c>
      <c r="F213" t="str">
        <v>Calcium: ~30 mg (3% of DV)</v>
      </c>
    </row>
    <row r="214" spans="2:6" x14ac:dyDescent="0.25">
      <c r="F214" t="str">
        <v>Potassium: ~250 mg (7% of DV)</v>
      </c>
    </row>
    <row r="215" spans="2:6" x14ac:dyDescent="0.25">
      <c r="B215" t="s">
        <v>88</v>
      </c>
      <c r="F215" t="str">
        <v>---</v>
      </c>
    </row>
    <row r="216" spans="2:6" x14ac:dyDescent="0.25">
      <c r="F216" t="str">
        <v>17. Jalebi (UP/Rajasthan, 1 Piece ~80g)</v>
      </c>
    </row>
    <row r="217" spans="2:6" x14ac:dyDescent="0.25">
      <c r="B217" t="s">
        <v>24</v>
      </c>
      <c r="F217" t="str">
        <v>Calories: ~300 kcal</v>
      </c>
    </row>
    <row r="218" spans="2:6" x14ac:dyDescent="0.25">
      <c r="F218" t="str">
        <v>Protein: ~3 g</v>
      </c>
    </row>
    <row r="219" spans="2:6" x14ac:dyDescent="0.25">
      <c r="B219" t="s">
        <v>40</v>
      </c>
      <c r="F219" t="str">
        <v>Carbohydrates: ~60 g</v>
      </c>
    </row>
    <row r="220" spans="2:6" x14ac:dyDescent="0.25">
      <c r="F220" t="str">
        <v>Sugar: ~55 g</v>
      </c>
    </row>
    <row r="221" spans="2:6" x14ac:dyDescent="0.25">
      <c r="B221" t="s">
        <v>80</v>
      </c>
      <c r="F221" t="str">
        <v>Fiber: ~1 g</v>
      </c>
    </row>
    <row r="222" spans="2:6" x14ac:dyDescent="0.25">
      <c r="F222" t="str">
        <v>Fat: ~8 g</v>
      </c>
    </row>
    <row r="223" spans="2:6" x14ac:dyDescent="0.25">
      <c r="B223" t="s">
        <v>4</v>
      </c>
      <c r="F223" t="str">
        <v>Micronutrients:</v>
      </c>
    </row>
    <row r="224" spans="2:6" x14ac:dyDescent="0.25">
      <c r="F224" t="str">
        <v>Iron: ~1 mg (6% of DV)</v>
      </c>
    </row>
    <row r="225" spans="2:6" x14ac:dyDescent="0.25">
      <c r="F225" t="str">
        <v>Calcium: ~30 mg (3% of DV)</v>
      </c>
    </row>
    <row r="226" spans="2:6" x14ac:dyDescent="0.25">
      <c r="B226" t="s">
        <v>89</v>
      </c>
      <c r="F226" t="str">
        <v>Potassium: ~150 mg (4% of DV)</v>
      </c>
    </row>
    <row r="227" spans="2:6" x14ac:dyDescent="0.25">
      <c r="F227" t="str">
        <v>---</v>
      </c>
    </row>
    <row r="228" spans="2:6" x14ac:dyDescent="0.25">
      <c r="B228" t="s">
        <v>53</v>
      </c>
      <c r="F228" t="str">
        <v>18. Litti Chokha (Bihar, 1 Serving ~200g)</v>
      </c>
    </row>
    <row r="229" spans="2:6" x14ac:dyDescent="0.25">
      <c r="F229" t="str">
        <v>Calories: ~350 kcal</v>
      </c>
    </row>
    <row r="230" spans="2:6" x14ac:dyDescent="0.25">
      <c r="B230" t="s">
        <v>54</v>
      </c>
      <c r="F230" t="str">
        <v>Protein: ~10 g</v>
      </c>
    </row>
    <row r="231" spans="2:6" x14ac:dyDescent="0.25">
      <c r="F231" t="str">
        <v>Carbohydrates: ~45 g</v>
      </c>
    </row>
    <row r="232" spans="2:6" x14ac:dyDescent="0.25">
      <c r="B232" t="s">
        <v>81</v>
      </c>
      <c r="F232" t="str">
        <v>Sugar: ~4 g</v>
      </c>
    </row>
    <row r="233" spans="2:6" x14ac:dyDescent="0.25">
      <c r="F233" t="str">
        <v>Fiber: ~7 g</v>
      </c>
    </row>
    <row r="234" spans="2:6" x14ac:dyDescent="0.25">
      <c r="B234" t="s">
        <v>56</v>
      </c>
      <c r="F234" t="str">
        <v>Fat: ~12 g</v>
      </c>
    </row>
    <row r="235" spans="2:6" x14ac:dyDescent="0.25">
      <c r="F235" t="str">
        <v>Micronutrients:</v>
      </c>
    </row>
    <row r="236" spans="2:6" x14ac:dyDescent="0.25">
      <c r="B236" t="s">
        <v>90</v>
      </c>
      <c r="F236" t="str">
        <v>Iron: ~4 mg (22% of DV)</v>
      </c>
    </row>
    <row r="237" spans="2:6" x14ac:dyDescent="0.25">
      <c r="F237" t="str">
        <v>Calcium: ~100 mg (10% of DV)</v>
      </c>
    </row>
    <row r="238" spans="2:6" x14ac:dyDescent="0.25">
      <c r="F238" t="str">
        <v>Potassium: ~600 mg (17% of DV)</v>
      </c>
    </row>
    <row r="239" spans="2:6" x14ac:dyDescent="0.25">
      <c r="F239" t="str">
        <v>Magnesium: ~60 mg (15% of DV)</v>
      </c>
    </row>
    <row r="240" spans="2:6" x14ac:dyDescent="0.25">
      <c r="F240" t="str">
        <v>---</v>
      </c>
    </row>
    <row r="241" spans="2:6" x14ac:dyDescent="0.25">
      <c r="B241" t="s">
        <v>0</v>
      </c>
      <c r="F241" t="str">
        <v>19. Peda (Mathura, 1 Piece ~50g)</v>
      </c>
    </row>
    <row r="242" spans="2:6" x14ac:dyDescent="0.25">
      <c r="F242" t="str">
        <v>Calories: ~220 kcal</v>
      </c>
    </row>
    <row r="243" spans="2:6" x14ac:dyDescent="0.25">
      <c r="B243" t="s">
        <v>91</v>
      </c>
      <c r="F243" t="str">
        <v>Protein: ~6 g</v>
      </c>
    </row>
    <row r="244" spans="2:6" x14ac:dyDescent="0.25">
      <c r="F244" t="str">
        <v>Carbohydrates: ~25 g</v>
      </c>
    </row>
    <row r="245" spans="2:6" x14ac:dyDescent="0.25">
      <c r="B245" t="s">
        <v>10</v>
      </c>
      <c r="F245" t="str">
        <v>Sugar: ~18 g</v>
      </c>
    </row>
    <row r="246" spans="2:6" x14ac:dyDescent="0.25">
      <c r="F246" t="str">
        <v>Fiber: ~1 g</v>
      </c>
    </row>
    <row r="247" spans="2:6" x14ac:dyDescent="0.25">
      <c r="B247" t="s">
        <v>67</v>
      </c>
      <c r="F247" t="str">
        <v>Fat: ~12 g</v>
      </c>
    </row>
    <row r="248" spans="2:6" x14ac:dyDescent="0.25">
      <c r="F248" t="str">
        <v>Micronutrients:</v>
      </c>
    </row>
    <row r="249" spans="2:6" x14ac:dyDescent="0.25">
      <c r="B249" t="s">
        <v>60</v>
      </c>
      <c r="F249" t="str">
        <v>Iron: ~1 mg (6% of DV)</v>
      </c>
    </row>
    <row r="250" spans="2:6" x14ac:dyDescent="0.25">
      <c r="F250" t="str">
        <v>Calcium: ~100 mg (10% of DV)</v>
      </c>
    </row>
    <row r="251" spans="2:6" x14ac:dyDescent="0.25">
      <c r="B251" t="s">
        <v>69</v>
      </c>
      <c r="F251" t="str">
        <v>Vitamin A: ~500 IU (10% of DV)</v>
      </c>
    </row>
    <row r="252" spans="2:6" x14ac:dyDescent="0.25">
      <c r="F252" t="str">
        <v>Potassium: ~150 mg (4% of DV)</v>
      </c>
    </row>
    <row r="253" spans="2:6" x14ac:dyDescent="0.25">
      <c r="B253" t="s">
        <v>20</v>
      </c>
      <c r="F253" t="str">
        <v>---</v>
      </c>
    </row>
    <row r="254" spans="2:6" x14ac:dyDescent="0.25">
      <c r="F254" t="str">
        <v>South Indian Cuisine</v>
      </c>
    </row>
    <row r="255" spans="2:6" x14ac:dyDescent="0.25">
      <c r="F255" t="str">
        <v>20. Dosa (Tamil Nadu, 1 Piece ~100g)</v>
      </c>
    </row>
    <row r="256" spans="2:6" x14ac:dyDescent="0.25">
      <c r="B256" t="s">
        <v>86</v>
      </c>
      <c r="F256" t="str">
        <v>Calories: ~150 kcal</v>
      </c>
    </row>
    <row r="257" spans="2:6" x14ac:dyDescent="0.25">
      <c r="F257" t="str">
        <v>Protein: ~4 g</v>
      </c>
    </row>
    <row r="258" spans="2:6" x14ac:dyDescent="0.25">
      <c r="B258" t="s">
        <v>53</v>
      </c>
      <c r="F258" t="str">
        <v>Carbohydrates: ~30 g</v>
      </c>
    </row>
    <row r="259" spans="2:6" x14ac:dyDescent="0.25">
      <c r="F259" t="str">
        <v>Sugar: ~1 g</v>
      </c>
    </row>
    <row r="260" spans="2:6" x14ac:dyDescent="0.25">
      <c r="B260" t="s">
        <v>54</v>
      </c>
      <c r="F260" t="str">
        <v>Fiber: ~3 g</v>
      </c>
    </row>
    <row r="261" spans="2:6" x14ac:dyDescent="0.25">
      <c r="F261" t="str">
        <v>Fat: ~2 g</v>
      </c>
    </row>
    <row r="262" spans="2:6" x14ac:dyDescent="0.25">
      <c r="B262" t="s">
        <v>92</v>
      </c>
      <c r="F262" t="str">
        <v>Micronutrients:</v>
      </c>
    </row>
    <row r="263" spans="2:6" x14ac:dyDescent="0.25">
      <c r="F263" t="str">
        <v>Iron: ~1.5 mg (8% of DV)</v>
      </c>
    </row>
    <row r="264" spans="2:6" x14ac:dyDescent="0.25">
      <c r="B264" t="s">
        <v>93</v>
      </c>
      <c r="F264" t="str">
        <v>Calcium: ~40 mg (4% of DV)</v>
      </c>
    </row>
    <row r="265" spans="2:6" x14ac:dyDescent="0.25">
      <c r="F265" t="str">
        <v>Vitamin B6: ~0.1 mg (6% of DV)</v>
      </c>
    </row>
    <row r="266" spans="2:6" x14ac:dyDescent="0.25">
      <c r="B266" t="s">
        <v>9</v>
      </c>
      <c r="F266" t="str">
        <v>Magnesium: ~20 mg (5% of DV)</v>
      </c>
    </row>
    <row r="267" spans="2:6" x14ac:dyDescent="0.25">
      <c r="F267" t="str">
        <v>---</v>
      </c>
    </row>
    <row r="268" spans="2:6" x14ac:dyDescent="0.25">
      <c r="F268" t="str">
        <v>---</v>
      </c>
    </row>
    <row r="269" spans="2:6" x14ac:dyDescent="0.25">
      <c r="F269" t="str">
        <v>21. Idli (Tamil Nadu, 2 Pieces ~100g)</v>
      </c>
    </row>
    <row r="270" spans="2:6" x14ac:dyDescent="0.25">
      <c r="F270" t="str">
        <v>Calories: ~130 kcal</v>
      </c>
    </row>
    <row r="271" spans="2:6" x14ac:dyDescent="0.25">
      <c r="B271" t="s">
        <v>0</v>
      </c>
      <c r="F271" t="str">
        <v>Protein: ~3 g</v>
      </c>
    </row>
    <row r="272" spans="2:6" x14ac:dyDescent="0.25">
      <c r="F272" t="str">
        <v>Carbohydrates: ~28 g</v>
      </c>
    </row>
    <row r="273" spans="2:6" x14ac:dyDescent="0.25">
      <c r="B273" t="s">
        <v>94</v>
      </c>
      <c r="F273" t="str">
        <v>Sugar: ~1 g</v>
      </c>
    </row>
    <row r="274" spans="2:6" x14ac:dyDescent="0.25">
      <c r="F274" t="str">
        <v>Fiber: ~2 g</v>
      </c>
    </row>
    <row r="275" spans="2:6" x14ac:dyDescent="0.25">
      <c r="B275" t="s">
        <v>38</v>
      </c>
      <c r="F275" t="str">
        <v>Fat: ~1 g</v>
      </c>
    </row>
    <row r="276" spans="2:6" x14ac:dyDescent="0.25">
      <c r="F276" t="str">
        <v>Micronutrients:</v>
      </c>
    </row>
    <row r="277" spans="2:6" x14ac:dyDescent="0.25">
      <c r="B277" t="s">
        <v>95</v>
      </c>
      <c r="F277" t="str">
        <v>Iron: ~1 mg (6% of DV)</v>
      </c>
    </row>
    <row r="278" spans="2:6" x14ac:dyDescent="0.25">
      <c r="F278" t="str">
        <v>Calcium: ~40 mg (4% of DV)</v>
      </c>
    </row>
    <row r="279" spans="2:6" x14ac:dyDescent="0.25">
      <c r="B279" t="s">
        <v>18</v>
      </c>
      <c r="F279" t="str">
        <v>Magnesium: ~20 mg (5% of DV)</v>
      </c>
    </row>
    <row r="280" spans="2:6" x14ac:dyDescent="0.25">
      <c r="F280" t="str">
        <v>Potassium: ~150 mg (4% of DV)</v>
      </c>
    </row>
    <row r="281" spans="2:6" x14ac:dyDescent="0.25">
      <c r="B281" t="s">
        <v>3</v>
      </c>
      <c r="F281" t="str">
        <v>---</v>
      </c>
    </row>
    <row r="282" spans="2:6" x14ac:dyDescent="0.25">
      <c r="F282" t="str">
        <v>22. Uttapam (Tamil Nadu, 1 Piece ~150g)</v>
      </c>
    </row>
    <row r="283" spans="2:6" x14ac:dyDescent="0.25">
      <c r="B283" t="s">
        <v>96</v>
      </c>
      <c r="F283" t="str">
        <v>Calories: ~210 kcal</v>
      </c>
    </row>
    <row r="284" spans="2:6" x14ac:dyDescent="0.25">
      <c r="F284" t="str">
        <v>Protein: ~6 g</v>
      </c>
    </row>
    <row r="285" spans="2:6" x14ac:dyDescent="0.25">
      <c r="F285" t="str">
        <v>Carbohydrates: ~35 g</v>
      </c>
    </row>
    <row r="286" spans="2:6" x14ac:dyDescent="0.25">
      <c r="B286" t="s">
        <v>97</v>
      </c>
      <c r="F286" t="str">
        <v>Sugar: ~3 g</v>
      </c>
    </row>
    <row r="287" spans="2:6" x14ac:dyDescent="0.25">
      <c r="F287" t="str">
        <v>Fiber: ~4 g</v>
      </c>
    </row>
    <row r="288" spans="2:6" x14ac:dyDescent="0.25">
      <c r="B288" t="s">
        <v>53</v>
      </c>
      <c r="F288" t="str">
        <v>Fat: ~5 g</v>
      </c>
    </row>
    <row r="289" spans="2:6" x14ac:dyDescent="0.25">
      <c r="F289" t="str">
        <v>Micronutrients:</v>
      </c>
    </row>
    <row r="290" spans="2:6" x14ac:dyDescent="0.25">
      <c r="B290" t="s">
        <v>54</v>
      </c>
      <c r="F290" t="str">
        <v>Iron: ~1.8 mg (10% of DV)</v>
      </c>
    </row>
    <row r="291" spans="2:6" x14ac:dyDescent="0.25">
      <c r="F291" t="str">
        <v>Calcium: ~70 mg (7% of DV)</v>
      </c>
    </row>
    <row r="292" spans="2:6" x14ac:dyDescent="0.25">
      <c r="B292" t="s">
        <v>98</v>
      </c>
      <c r="F292" t="str">
        <v>Magnesium: ~35 mg (9% of DV)</v>
      </c>
    </row>
    <row r="293" spans="2:6" x14ac:dyDescent="0.25">
      <c r="F293" t="str">
        <v>Potassium: ~300 mg (9% of DV)</v>
      </c>
    </row>
    <row r="294" spans="2:6" x14ac:dyDescent="0.25">
      <c r="B294" t="s">
        <v>99</v>
      </c>
      <c r="F294" t="str">
        <v>---</v>
      </c>
    </row>
    <row r="295" spans="2:6" x14ac:dyDescent="0.25">
      <c r="F295" t="str">
        <v>23. Pongal (Tamil Nadu, 1 Serving ~200g)</v>
      </c>
    </row>
    <row r="296" spans="2:6" x14ac:dyDescent="0.25">
      <c r="B296" t="s">
        <v>23</v>
      </c>
      <c r="F296" t="str">
        <v>Calories: ~300 kcal</v>
      </c>
    </row>
    <row r="297" spans="2:6" x14ac:dyDescent="0.25">
      <c r="F297" t="str">
        <v>Protein: ~6 g</v>
      </c>
    </row>
    <row r="298" spans="2:6" x14ac:dyDescent="0.25">
      <c r="F298" t="str">
        <v>Carbohydrates: ~50 g</v>
      </c>
    </row>
    <row r="299" spans="2:6" x14ac:dyDescent="0.25">
      <c r="F299" t="str">
        <v>Sugar: ~4 g</v>
      </c>
    </row>
    <row r="300" spans="2:6" x14ac:dyDescent="0.25">
      <c r="F300" t="str">
        <v>Fiber: ~4 g</v>
      </c>
    </row>
    <row r="301" spans="2:6" x14ac:dyDescent="0.25">
      <c r="B301" t="s">
        <v>0</v>
      </c>
      <c r="F301" t="str">
        <v>Fat: ~10 g</v>
      </c>
    </row>
    <row r="302" spans="2:6" x14ac:dyDescent="0.25">
      <c r="F302" t="str">
        <v>Micronutrients:</v>
      </c>
    </row>
    <row r="303" spans="2:6" x14ac:dyDescent="0.25">
      <c r="B303" t="s">
        <v>100</v>
      </c>
      <c r="F303" t="str">
        <v>Iron: ~2 mg (11% of DV)</v>
      </c>
    </row>
    <row r="304" spans="2:6" x14ac:dyDescent="0.25">
      <c r="F304" t="str">
        <v>Calcium: ~70 mg (7% of DV)</v>
      </c>
    </row>
    <row r="305" spans="2:6" x14ac:dyDescent="0.25">
      <c r="B305" t="s">
        <v>101</v>
      </c>
      <c r="F305" t="str">
        <v>Magnesium: ~60 mg (15% of DV)</v>
      </c>
    </row>
    <row r="306" spans="2:6" x14ac:dyDescent="0.25">
      <c r="F306" t="str">
        <v>Potassium: ~400 mg (11% of DV)</v>
      </c>
    </row>
    <row r="307" spans="2:6" x14ac:dyDescent="0.25">
      <c r="B307" t="s">
        <v>1</v>
      </c>
      <c r="F307" t="str">
        <v>---</v>
      </c>
    </row>
    <row r="308" spans="2:6" x14ac:dyDescent="0.25">
      <c r="F308" t="str">
        <v>24. Chicken Chettinad (Tamil Nadu, 1 Serving ~200g)</v>
      </c>
    </row>
    <row r="309" spans="2:6" x14ac:dyDescent="0.25">
      <c r="B309" t="s">
        <v>11</v>
      </c>
      <c r="F309" t="str">
        <v>Calories: ~400 kcal</v>
      </c>
    </row>
    <row r="310" spans="2:6" x14ac:dyDescent="0.25">
      <c r="F310" t="str">
        <v>Protein: ~30 g</v>
      </c>
    </row>
    <row r="311" spans="2:6" x14ac:dyDescent="0.25">
      <c r="B311" t="s">
        <v>40</v>
      </c>
      <c r="F311" t="str">
        <v>Carbohydrates: ~8 g</v>
      </c>
    </row>
    <row r="312" spans="2:6" x14ac:dyDescent="0.25">
      <c r="F312" t="str">
        <v>Sugar: ~2 g</v>
      </c>
    </row>
    <row r="313" spans="2:6" x14ac:dyDescent="0.25">
      <c r="B313" t="s">
        <v>51</v>
      </c>
      <c r="F313" t="str">
        <v>Fiber: ~1 g</v>
      </c>
    </row>
    <row r="314" spans="2:6" x14ac:dyDescent="0.25">
      <c r="F314" t="str">
        <v>Fat: ~30 g</v>
      </c>
    </row>
    <row r="315" spans="2:6" x14ac:dyDescent="0.25">
      <c r="B315" t="s">
        <v>4</v>
      </c>
      <c r="F315" t="str">
        <v>Micronutrients:</v>
      </c>
    </row>
    <row r="316" spans="2:6" x14ac:dyDescent="0.25">
      <c r="F316" t="str">
        <v>Vitamin A: ~500 IU (10% of DV)</v>
      </c>
    </row>
    <row r="317" spans="2:6" x14ac:dyDescent="0.25">
      <c r="F317" t="str">
        <v>Vitamin C: ~15 mg (17% of DV)</v>
      </c>
    </row>
    <row r="318" spans="2:6" x14ac:dyDescent="0.25">
      <c r="B318" t="s">
        <v>102</v>
      </c>
      <c r="F318" t="str">
        <v>Iron: ~4 mg (22% of DV)</v>
      </c>
    </row>
    <row r="319" spans="2:6" x14ac:dyDescent="0.25">
      <c r="F319" t="str">
        <v>Potassium: ~400 mg (11% of DV)</v>
      </c>
    </row>
    <row r="320" spans="2:6" x14ac:dyDescent="0.25">
      <c r="B320" t="s">
        <v>53</v>
      </c>
      <c r="F320" t="str">
        <v>Magnesium: ~60 mg (15% of DV)</v>
      </c>
    </row>
    <row r="321" spans="2:6" x14ac:dyDescent="0.25">
      <c r="F321" t="str">
        <v>Zinc: ~2.5 mg (23% of DV)</v>
      </c>
    </row>
    <row r="322" spans="2:6" x14ac:dyDescent="0.25">
      <c r="B322" t="s">
        <v>103</v>
      </c>
      <c r="F322" t="str">
        <v>---</v>
      </c>
    </row>
    <row r="323" spans="2:6" x14ac:dyDescent="0.25">
      <c r="F323" t="str">
        <v>25. Hyderabadi Biryani (Telangana, 1 Serving ~250g)</v>
      </c>
    </row>
    <row r="324" spans="2:6" x14ac:dyDescent="0.25">
      <c r="B324" t="s">
        <v>104</v>
      </c>
      <c r="F324" t="str">
        <v>Calories: ~450 kcal</v>
      </c>
    </row>
    <row r="325" spans="2:6" x14ac:dyDescent="0.25">
      <c r="F325" t="str">
        <v>Protein: ~18 g</v>
      </c>
    </row>
    <row r="326" spans="2:6" x14ac:dyDescent="0.25">
      <c r="B326" t="s">
        <v>7</v>
      </c>
      <c r="F326" t="str">
        <v>Carbohydrates: ~55 g</v>
      </c>
    </row>
    <row r="327" spans="2:6" x14ac:dyDescent="0.25">
      <c r="F327" t="str">
        <v>Sugar: ~4 g</v>
      </c>
    </row>
    <row r="328" spans="2:6" x14ac:dyDescent="0.25">
      <c r="B328" t="s">
        <v>98</v>
      </c>
      <c r="F328" t="str">
        <v>Fiber: ~3 g</v>
      </c>
    </row>
    <row r="329" spans="2:6" x14ac:dyDescent="0.25">
      <c r="F329" t="str">
        <v>Fat: ~18 g</v>
      </c>
    </row>
    <row r="330" spans="2:6" x14ac:dyDescent="0.25">
      <c r="B330" t="s">
        <v>105</v>
      </c>
      <c r="F330" t="str">
        <v>Micronutrients:</v>
      </c>
    </row>
    <row r="331" spans="2:6" x14ac:dyDescent="0.25">
      <c r="F331" t="str">
        <v>Vitamin A: ~400 IU (8% of DV)</v>
      </c>
    </row>
    <row r="332" spans="2:6" x14ac:dyDescent="0.25">
      <c r="B332" t="s">
        <v>93</v>
      </c>
      <c r="F332" t="str">
        <v>Iron: ~2.5 mg (14% of DV)</v>
      </c>
    </row>
    <row r="333" spans="2:6" x14ac:dyDescent="0.25">
      <c r="F333" t="str">
        <v>Calcium: ~50 mg (5% of DV)</v>
      </c>
    </row>
    <row r="334" spans="2:6" x14ac:dyDescent="0.25">
      <c r="B334" t="s">
        <v>106</v>
      </c>
      <c r="F334" t="str">
        <v>Potassium: ~500 mg (14% of DV)</v>
      </c>
    </row>
    <row r="335" spans="2:6" x14ac:dyDescent="0.25">
      <c r="F335" t="str">
        <v>Magnesium: ~45 mg (11% of DV)</v>
      </c>
    </row>
    <row r="336" spans="2:6" x14ac:dyDescent="0.25">
      <c r="F336" t="str">
        <v>---</v>
      </c>
    </row>
    <row r="337" spans="2:6" x14ac:dyDescent="0.25">
      <c r="F337" t="str">
        <v>26. Andhra Gongura Pachadi (Andhra Pradesh, 1 Serving ~100g)</v>
      </c>
    </row>
    <row r="338" spans="2:6" x14ac:dyDescent="0.25">
      <c r="F338" t="str">
        <v>Calories: ~150 kcal</v>
      </c>
    </row>
    <row r="339" spans="2:6" x14ac:dyDescent="0.25">
      <c r="B339" t="s">
        <v>0</v>
      </c>
      <c r="F339" t="str">
        <v>Protein: ~5 g</v>
      </c>
    </row>
    <row r="340" spans="2:6" x14ac:dyDescent="0.25">
      <c r="F340" t="str">
        <v>Carbohydrates: ~15 g</v>
      </c>
    </row>
    <row r="341" spans="2:6" x14ac:dyDescent="0.25">
      <c r="B341" t="s">
        <v>107</v>
      </c>
      <c r="F341" t="str">
        <v>Sugar: ~3 g</v>
      </c>
    </row>
    <row r="342" spans="2:6" x14ac:dyDescent="0.25">
      <c r="F342" t="str">
        <v>Fiber: ~5 g</v>
      </c>
    </row>
    <row r="343" spans="2:6" x14ac:dyDescent="0.25">
      <c r="B343" t="s">
        <v>74</v>
      </c>
      <c r="F343" t="str">
        <v>Fat: ~8 g</v>
      </c>
    </row>
    <row r="344" spans="2:6" x14ac:dyDescent="0.25">
      <c r="F344" t="str">
        <v>Micronutrients:</v>
      </c>
    </row>
    <row r="345" spans="2:6" x14ac:dyDescent="0.25">
      <c r="B345" t="s">
        <v>108</v>
      </c>
      <c r="F345" t="str">
        <v>Iron: ~3 mg (17% of DV)</v>
      </c>
    </row>
    <row r="346" spans="2:6" x14ac:dyDescent="0.25">
      <c r="F346" t="str">
        <v>Vitamin C: ~50 mg (56% of DV)</v>
      </c>
    </row>
    <row r="347" spans="2:6" x14ac:dyDescent="0.25">
      <c r="B347" t="s">
        <v>18</v>
      </c>
      <c r="F347" t="str">
        <v>Calcium: ~90 mg (9% of DV)</v>
      </c>
    </row>
    <row r="348" spans="2:6" x14ac:dyDescent="0.25">
      <c r="F348" t="str">
        <v>Magnesium: ~30 mg (8% of DV)</v>
      </c>
    </row>
    <row r="349" spans="2:6" x14ac:dyDescent="0.25">
      <c r="B349" t="s">
        <v>61</v>
      </c>
      <c r="F349" t="str">
        <v>---</v>
      </c>
    </row>
    <row r="350" spans="2:6" x14ac:dyDescent="0.25">
      <c r="F350" t="str">
        <v>27. Appam (Kerala, 1 Piece ~100g)</v>
      </c>
    </row>
    <row r="351" spans="2:6" x14ac:dyDescent="0.25">
      <c r="B351" t="s">
        <v>62</v>
      </c>
      <c r="F351" t="str">
        <v>Calories: ~150 kcal</v>
      </c>
    </row>
    <row r="352" spans="2:6" x14ac:dyDescent="0.25">
      <c r="F352" t="str">
        <v>Protein: ~3 g</v>
      </c>
    </row>
    <row r="353" spans="2:6" x14ac:dyDescent="0.25">
      <c r="F353" t="str">
        <v>Carbohydrates: ~30 g</v>
      </c>
    </row>
    <row r="354" spans="2:6" x14ac:dyDescent="0.25">
      <c r="B354" t="s">
        <v>109</v>
      </c>
      <c r="F354" t="str">
        <v>Sugar: ~1 g</v>
      </c>
    </row>
    <row r="355" spans="2:6" x14ac:dyDescent="0.25">
      <c r="F355" t="str">
        <v>Fiber: ~2 g</v>
      </c>
    </row>
    <row r="356" spans="2:6" x14ac:dyDescent="0.25">
      <c r="B356" t="s">
        <v>53</v>
      </c>
      <c r="F356" t="str">
        <v>Fat: ~3 g</v>
      </c>
    </row>
    <row r="357" spans="2:6" x14ac:dyDescent="0.25">
      <c r="F357" t="str">
        <v>Micronutrients:</v>
      </c>
    </row>
    <row r="358" spans="2:6" x14ac:dyDescent="0.25">
      <c r="B358" t="s">
        <v>110</v>
      </c>
      <c r="F358" t="str">
        <v>Iron: ~2 mg (11% of DV)</v>
      </c>
    </row>
    <row r="359" spans="2:6" x14ac:dyDescent="0.25">
      <c r="F359" t="str">
        <v>Calcium: ~50 mg (5% of DV)</v>
      </c>
    </row>
    <row r="360" spans="2:6" x14ac:dyDescent="0.25">
      <c r="B360" t="s">
        <v>111</v>
      </c>
      <c r="F360" t="str">
        <v>Magnesium: ~20 mg (5% of DV)</v>
      </c>
    </row>
    <row r="361" spans="2:6" x14ac:dyDescent="0.25">
      <c r="F361" t="str">
        <v>Potassium: ~150 mg (4% of DV)</v>
      </c>
    </row>
    <row r="362" spans="2:6" x14ac:dyDescent="0.25">
      <c r="B362" t="s">
        <v>71</v>
      </c>
      <c r="F362" t="str">
        <v>---</v>
      </c>
    </row>
    <row r="363" spans="2:6" x14ac:dyDescent="0.25">
      <c r="F363" t="str">
        <v>28. Kerala Sadya (Kerala, 1 Serving ~400g)</v>
      </c>
    </row>
    <row r="364" spans="2:6" x14ac:dyDescent="0.25">
      <c r="B364" t="s">
        <v>92</v>
      </c>
      <c r="F364" t="str">
        <v>Calories: ~600 kcal</v>
      </c>
    </row>
    <row r="365" spans="2:6" x14ac:dyDescent="0.25">
      <c r="F365" t="str">
        <v>Protein: ~12 g</v>
      </c>
    </row>
    <row r="366" spans="2:6" x14ac:dyDescent="0.25">
      <c r="B366" t="s">
        <v>112</v>
      </c>
      <c r="F366" t="str">
        <v>Carbohydrates: ~90 g</v>
      </c>
    </row>
    <row r="367" spans="2:6" x14ac:dyDescent="0.25">
      <c r="F367" t="str">
        <v>Sugar: ~10 g</v>
      </c>
    </row>
    <row r="368" spans="2:6" x14ac:dyDescent="0.25">
      <c r="B368" t="s">
        <v>113</v>
      </c>
      <c r="F368" t="str">
        <v>Fiber: ~10 g</v>
      </c>
    </row>
    <row r="369" spans="2:6" x14ac:dyDescent="0.25">
      <c r="F369" t="str">
        <v>Fat: ~20 g</v>
      </c>
    </row>
    <row r="370" spans="2:6" x14ac:dyDescent="0.25">
      <c r="F370" t="str">
        <v>Micronutrients:</v>
      </c>
    </row>
    <row r="371" spans="2:6" x14ac:dyDescent="0.25">
      <c r="F371" t="str">
        <v>Iron: ~4 mg (22% of DV)</v>
      </c>
    </row>
    <row r="372" spans="2:6" x14ac:dyDescent="0.25">
      <c r="F372" t="str">
        <v>Calcium: ~200 mg (20% of DV)</v>
      </c>
    </row>
    <row r="373" spans="2:6" x14ac:dyDescent="0.25">
      <c r="B373" t="s">
        <v>0</v>
      </c>
      <c r="F373" t="str">
        <v>Vitamin C: ~15 mg (17% of DV)</v>
      </c>
    </row>
    <row r="374" spans="2:6" x14ac:dyDescent="0.25">
      <c r="F374" t="str">
        <v>Magnesium: ~70 mg (18% of DV)</v>
      </c>
    </row>
    <row r="375" spans="2:6" x14ac:dyDescent="0.25">
      <c r="B375" t="s">
        <v>114</v>
      </c>
      <c r="F375" t="str">
        <v>Zinc: ~2 mg (18% of DV)</v>
      </c>
    </row>
    <row r="376" spans="2:6" x14ac:dyDescent="0.25">
      <c r="F376" t="str">
        <v>---</v>
      </c>
    </row>
    <row r="377" spans="2:6" x14ac:dyDescent="0.25">
      <c r="B377" t="s">
        <v>16</v>
      </c>
      <c r="F377" t="str">
        <v>29. Fish Curry (Kerala/Goa, 1 Serving ~200g)</v>
      </c>
    </row>
    <row r="378" spans="2:6" x14ac:dyDescent="0.25">
      <c r="F378" t="str">
        <v>Calories: ~300 kcal</v>
      </c>
    </row>
    <row r="379" spans="2:6" x14ac:dyDescent="0.25">
      <c r="B379" t="s">
        <v>115</v>
      </c>
      <c r="F379" t="str">
        <v>Protein: ~25 g</v>
      </c>
    </row>
    <row r="380" spans="2:6" x14ac:dyDescent="0.25">
      <c r="F380" t="str">
        <v>Carbohydrates: ~8 g</v>
      </c>
    </row>
    <row r="381" spans="2:6" x14ac:dyDescent="0.25">
      <c r="B381" t="s">
        <v>116</v>
      </c>
      <c r="F381" t="str">
        <v>Sugar: ~2 g</v>
      </c>
    </row>
    <row r="382" spans="2:6" x14ac:dyDescent="0.25">
      <c r="F382" t="str">
        <v>Fiber: ~2 g</v>
      </c>
    </row>
    <row r="383" spans="2:6" x14ac:dyDescent="0.25">
      <c r="B383" t="s">
        <v>51</v>
      </c>
      <c r="F383" t="str">
        <v>Fat: ~18 g</v>
      </c>
    </row>
    <row r="384" spans="2:6" x14ac:dyDescent="0.25">
      <c r="F384" t="str">
        <v>Micronutrients:</v>
      </c>
    </row>
    <row r="385" spans="2:6" x14ac:dyDescent="0.25">
      <c r="B385" t="s">
        <v>62</v>
      </c>
      <c r="F385" t="str">
        <v>Vitamin A: ~700 IU (14% of DV)</v>
      </c>
    </row>
    <row r="386" spans="2:6" x14ac:dyDescent="0.25">
      <c r="F386" t="str">
        <v>Vitamin C: ~12 mg (13% of DV)</v>
      </c>
    </row>
    <row r="387" spans="2:6" x14ac:dyDescent="0.25">
      <c r="F387" t="str">
        <v>Iron: ~3 mg (17% of DV)</v>
      </c>
    </row>
    <row r="388" spans="2:6" x14ac:dyDescent="0.25">
      <c r="B388" t="s">
        <v>63</v>
      </c>
      <c r="F388" t="str">
        <v>Calcium: ~100 mg (10% of DV)</v>
      </c>
    </row>
    <row r="389" spans="2:6" x14ac:dyDescent="0.25">
      <c r="F389" t="str">
        <v>Potassium: ~450 mg (13% of DV)</v>
      </c>
    </row>
    <row r="390" spans="2:6" x14ac:dyDescent="0.25">
      <c r="B390" t="s">
        <v>53</v>
      </c>
      <c r="F390" t="str">
        <v>Magnesium: ~40 mg (10% of DV)</v>
      </c>
    </row>
    <row r="391" spans="2:6" x14ac:dyDescent="0.25">
      <c r="F391" t="str">
        <v>---</v>
      </c>
    </row>
    <row r="392" spans="2:6" x14ac:dyDescent="0.25">
      <c r="B392" t="s">
        <v>15</v>
      </c>
      <c r="F392" t="str">
        <v>30. Malabar Parotta (Kerala, 1 Piece ~100g)</v>
      </c>
    </row>
    <row r="393" spans="2:6" x14ac:dyDescent="0.25">
      <c r="F393" t="str">
        <v>Calories: ~250 kcal</v>
      </c>
    </row>
    <row r="394" spans="2:6" x14ac:dyDescent="0.25">
      <c r="B394" t="s">
        <v>8</v>
      </c>
      <c r="F394" t="str">
        <v>Protein: ~5 g</v>
      </c>
    </row>
    <row r="395" spans="2:6" x14ac:dyDescent="0.25">
      <c r="F395" t="str">
        <v>Carbohydrates: ~35 g</v>
      </c>
    </row>
    <row r="396" spans="2:6" x14ac:dyDescent="0.25">
      <c r="B396" t="s">
        <v>9</v>
      </c>
      <c r="F396" t="str">
        <v>Sugar: ~1 g</v>
      </c>
    </row>
    <row r="397" spans="2:6" x14ac:dyDescent="0.25">
      <c r="F397" t="str">
        <v>Fiber: ~2 g</v>
      </c>
    </row>
    <row r="398" spans="2:6" x14ac:dyDescent="0.25">
      <c r="B398" t="s">
        <v>56</v>
      </c>
      <c r="F398" t="str">
        <v>Fat: ~12 g</v>
      </c>
    </row>
    <row r="399" spans="2:6" x14ac:dyDescent="0.25">
      <c r="F399" t="str">
        <v>Micronutrients:</v>
      </c>
    </row>
    <row r="400" spans="2:6" x14ac:dyDescent="0.25">
      <c r="F400" t="str">
        <v>Iron: ~1.5 mg (8% of DV)</v>
      </c>
    </row>
    <row r="401" spans="2:6" x14ac:dyDescent="0.25">
      <c r="F401" t="str">
        <v>Calcium: ~40 mg (4% of DV)</v>
      </c>
    </row>
    <row r="402" spans="2:6" x14ac:dyDescent="0.25">
      <c r="F402" t="str">
        <v>Magnesium: ~30 mg (8% of DV)</v>
      </c>
    </row>
    <row r="403" spans="2:6" x14ac:dyDescent="0.25">
      <c r="B403" t="s">
        <v>0</v>
      </c>
      <c r="F403" t="str">
        <v>Potassium: ~150 mg (4% of DV)</v>
      </c>
    </row>
    <row r="404" spans="2:6" x14ac:dyDescent="0.25">
      <c r="F404" t="str">
        <v>---</v>
      </c>
    </row>
    <row r="405" spans="2:6" x14ac:dyDescent="0.25">
      <c r="B405" t="s">
        <v>117</v>
      </c>
      <c r="F405" t="str">
        <v>31. Pesarattu (Andhra Pradesh, 1 Piece ~100g)</v>
      </c>
    </row>
    <row r="406" spans="2:6" x14ac:dyDescent="0.25">
      <c r="F406" t="str">
        <v>Calories: ~150 kcal</v>
      </c>
    </row>
    <row r="407" spans="2:6" x14ac:dyDescent="0.25">
      <c r="B407" t="s">
        <v>118</v>
      </c>
      <c r="F407" t="str">
        <v>Protein: ~6 g</v>
      </c>
    </row>
    <row r="408" spans="2:6" x14ac:dyDescent="0.25">
      <c r="F408" t="str">
        <v>Carbohydrates: ~25 g</v>
      </c>
    </row>
    <row r="409" spans="2:6" x14ac:dyDescent="0.25">
      <c r="B409" t="s">
        <v>119</v>
      </c>
      <c r="F409" t="str">
        <v>Sugar: ~1 g</v>
      </c>
    </row>
    <row r="410" spans="2:6" x14ac:dyDescent="0.25">
      <c r="F410" t="str">
        <v>Fiber: ~5 g</v>
      </c>
    </row>
    <row r="411" spans="2:6" x14ac:dyDescent="0.25">
      <c r="B411" t="s">
        <v>18</v>
      </c>
      <c r="F411" t="str">
        <v>Fat: ~5 g</v>
      </c>
    </row>
    <row r="412" spans="2:6" x14ac:dyDescent="0.25">
      <c r="F412" t="str">
        <v>Micronutrients:</v>
      </c>
    </row>
    <row r="413" spans="2:6" x14ac:dyDescent="0.25">
      <c r="B413" t="s">
        <v>25</v>
      </c>
      <c r="F413" t="str">
        <v>Iron: ~2 mg (11% of DV)</v>
      </c>
    </row>
    <row r="414" spans="2:6" x14ac:dyDescent="0.25">
      <c r="F414" t="str">
        <v>Calcium: ~40 mg (4% of DV)</v>
      </c>
    </row>
    <row r="415" spans="2:6" x14ac:dyDescent="0.25">
      <c r="B415" t="s">
        <v>36</v>
      </c>
      <c r="F415" t="str">
        <v>Magnesium: ~50 mg (12% of DV)</v>
      </c>
    </row>
    <row r="416" spans="2:6" x14ac:dyDescent="0.25">
      <c r="F416" t="str">
        <v>Potassium: ~250 mg (7% of DV)</v>
      </c>
    </row>
    <row r="417" spans="2:6" x14ac:dyDescent="0.25">
      <c r="F417" t="str">
        <v>---</v>
      </c>
    </row>
    <row r="418" spans="2:6" x14ac:dyDescent="0.25">
      <c r="B418" t="s">
        <v>120</v>
      </c>
      <c r="F418" t="str">
        <v>32. Mysore Masala Dosa (Karnataka, 1 Piece ~200g)</v>
      </c>
    </row>
    <row r="419" spans="2:6" x14ac:dyDescent="0.25">
      <c r="F419" t="str">
        <v>Calories: ~350 kcal</v>
      </c>
    </row>
    <row r="420" spans="2:6" x14ac:dyDescent="0.25">
      <c r="B420" t="s">
        <v>121</v>
      </c>
      <c r="F420" t="str">
        <v>Protein: ~7 g</v>
      </c>
    </row>
    <row r="421" spans="2:6" x14ac:dyDescent="0.25">
      <c r="F421" t="str">
        <v>Carbohydrates: ~55 g</v>
      </c>
    </row>
    <row r="422" spans="2:6" x14ac:dyDescent="0.25">
      <c r="B422" t="s">
        <v>54</v>
      </c>
      <c r="F422" t="str">
        <v>Sugar: ~3 g</v>
      </c>
    </row>
    <row r="423" spans="2:6" x14ac:dyDescent="0.25">
      <c r="F423" t="str">
        <v>Fiber: ~5 g</v>
      </c>
    </row>
    <row r="424" spans="2:6" x14ac:dyDescent="0.25">
      <c r="B424" t="s">
        <v>122</v>
      </c>
      <c r="F424" t="str">
        <v>Fat: ~10 g</v>
      </c>
    </row>
    <row r="425" spans="2:6" x14ac:dyDescent="0.25">
      <c r="F425" t="str">
        <v>Micronutrients:</v>
      </c>
    </row>
    <row r="426" spans="2:6" x14ac:dyDescent="0.25">
      <c r="B426" t="s">
        <v>47</v>
      </c>
      <c r="F426" t="str">
        <v>Iron: ~2 mg (11% of DV)</v>
      </c>
    </row>
    <row r="427" spans="2:6" x14ac:dyDescent="0.25">
      <c r="F427" t="str">
        <v>Calcium: ~70 mg (7% of DV)</v>
      </c>
    </row>
    <row r="428" spans="2:6" x14ac:dyDescent="0.25">
      <c r="B428" t="s">
        <v>123</v>
      </c>
      <c r="F428" t="str">
        <v>Magnesium: ~35 mg (9% of DV)</v>
      </c>
    </row>
    <row r="429" spans="2:6" x14ac:dyDescent="0.25">
      <c r="F429" t="str">
        <v>Potassium: ~350 mg (10% of DV)</v>
      </c>
    </row>
    <row r="430" spans="2:6" x14ac:dyDescent="0.25">
      <c r="F430" t="str">
        <v>---</v>
      </c>
    </row>
    <row r="431" spans="2:6" x14ac:dyDescent="0.25">
      <c r="F431" t="str">
        <v>33. Mangalore Buns (Karnataka, 1 Piece ~100g)</v>
      </c>
    </row>
    <row r="432" spans="2:6" x14ac:dyDescent="0.25">
      <c r="F432" t="str">
        <v>Calories: ~220 kcal</v>
      </c>
    </row>
    <row r="433" spans="2:6" x14ac:dyDescent="0.25">
      <c r="B433" t="s">
        <v>0</v>
      </c>
      <c r="F433" t="str">
        <v>Protein: ~4 g</v>
      </c>
    </row>
    <row r="434" spans="2:6" x14ac:dyDescent="0.25">
      <c r="F434" t="str">
        <v>Carbohydrates: ~40 g</v>
      </c>
    </row>
    <row r="435" spans="2:6" x14ac:dyDescent="0.25">
      <c r="B435" t="s">
        <v>124</v>
      </c>
      <c r="F435" t="str">
        <v>Sugar: ~10 g</v>
      </c>
    </row>
    <row r="436" spans="2:6" x14ac:dyDescent="0.25">
      <c r="F436" t="str">
        <v>Fiber: ~2 g</v>
      </c>
    </row>
    <row r="437" spans="2:6" x14ac:dyDescent="0.25">
      <c r="B437" t="s">
        <v>16</v>
      </c>
      <c r="F437" t="str">
        <v>Fat: ~6 g</v>
      </c>
    </row>
    <row r="438" spans="2:6" x14ac:dyDescent="0.25">
      <c r="F438" t="str">
        <v>Micronutrients:</v>
      </c>
    </row>
    <row r="439" spans="2:6" x14ac:dyDescent="0.25">
      <c r="B439" t="s">
        <v>34</v>
      </c>
      <c r="F439" t="str">
        <v>Iron: ~1 mg (6% of DV)</v>
      </c>
    </row>
    <row r="440" spans="2:6" x14ac:dyDescent="0.25">
      <c r="F440" t="str">
        <v>Calcium: ~40 mg (4% of DV)</v>
      </c>
    </row>
    <row r="441" spans="2:6" x14ac:dyDescent="0.25">
      <c r="B441" t="s">
        <v>125</v>
      </c>
      <c r="F441" t="str">
        <v>Magnesium: ~30 mg (8% of DV)</v>
      </c>
    </row>
    <row r="442" spans="2:6" x14ac:dyDescent="0.25">
      <c r="F442" t="str">
        <v>Potassium: ~200 mg (6% of DV)</v>
      </c>
    </row>
    <row r="443" spans="2:6" x14ac:dyDescent="0.25">
      <c r="B443" t="s">
        <v>25</v>
      </c>
      <c r="F443" t="str">
        <v>---</v>
      </c>
    </row>
    <row r="444" spans="2:6" x14ac:dyDescent="0.25">
      <c r="F444" t="str">
        <v>34. Payasam (Kerala/Tamil Nadu, 1 Serving ~150g)</v>
      </c>
    </row>
    <row r="445" spans="2:6" x14ac:dyDescent="0.25">
      <c r="B445" t="s">
        <v>20</v>
      </c>
      <c r="F445" t="str">
        <v>Calories: ~200 kcal</v>
      </c>
    </row>
    <row r="446" spans="2:6" x14ac:dyDescent="0.25">
      <c r="F446" t="str">
        <v>Protein: ~4 g</v>
      </c>
    </row>
    <row r="447" spans="2:6" x14ac:dyDescent="0.25">
      <c r="F447" t="str">
        <v>Carbohydrates: ~30 g</v>
      </c>
    </row>
    <row r="448" spans="2:6" x14ac:dyDescent="0.25">
      <c r="B448" t="s">
        <v>126</v>
      </c>
      <c r="F448" t="str">
        <v>Sugar: ~18 g</v>
      </c>
    </row>
    <row r="449" spans="2:6" x14ac:dyDescent="0.25">
      <c r="F449" t="str">
        <v>Fiber: ~1 g</v>
      </c>
    </row>
    <row r="450" spans="2:6" x14ac:dyDescent="0.25">
      <c r="B450" t="s">
        <v>53</v>
      </c>
      <c r="F450" t="str">
        <v>Fat: ~8 g</v>
      </c>
    </row>
    <row r="451" spans="2:6" x14ac:dyDescent="0.25">
      <c r="F451" t="str">
        <v>Micronutrients:</v>
      </c>
    </row>
    <row r="452" spans="2:6" x14ac:dyDescent="0.25">
      <c r="B452" t="s">
        <v>7</v>
      </c>
      <c r="F452" t="str">
        <v>Iron: ~1 mg (6% of DV)</v>
      </c>
    </row>
    <row r="453" spans="2:6" x14ac:dyDescent="0.25">
      <c r="F453" t="str">
        <v>Calcium: ~50 mg (5% of DV)</v>
      </c>
    </row>
    <row r="454" spans="2:6" x14ac:dyDescent="0.25">
      <c r="B454" t="s">
        <v>21</v>
      </c>
      <c r="F454" t="str">
        <v>Magnesium: ~30 mg (8% of DV)</v>
      </c>
    </row>
    <row r="455" spans="2:6" x14ac:dyDescent="0.25">
      <c r="F455" t="str">
        <v>Vitamin A: ~300 IU (6% of DV)</v>
      </c>
    </row>
    <row r="456" spans="2:6" x14ac:dyDescent="0.25">
      <c r="B456" t="s">
        <v>56</v>
      </c>
      <c r="F456" t="str">
        <v>---</v>
      </c>
    </row>
    <row r="457" spans="2:6" x14ac:dyDescent="0.25">
      <c r="F457" t="str">
        <v>West Indian Cuisine</v>
      </c>
    </row>
    <row r="458" spans="2:6" x14ac:dyDescent="0.25">
      <c r="B458" t="s">
        <v>57</v>
      </c>
      <c r="F458" t="str">
        <v>35. Pav Bhaji (Maharashtra, 1 Serving ~200g)</v>
      </c>
    </row>
    <row r="459" spans="2:6" x14ac:dyDescent="0.25">
      <c r="F459" t="str">
        <v>Calories: ~350 kcal</v>
      </c>
    </row>
    <row r="460" spans="2:6" x14ac:dyDescent="0.25">
      <c r="F460" t="str">
        <v>Protein: ~8 g</v>
      </c>
    </row>
    <row r="461" spans="2:6" x14ac:dyDescent="0.25">
      <c r="F461" t="str">
        <v>Carbohydrates: ~50 g</v>
      </c>
    </row>
    <row r="462" spans="2:6" x14ac:dyDescent="0.25">
      <c r="F462" t="str">
        <v>Sugar: ~8 g</v>
      </c>
    </row>
    <row r="463" spans="2:6" x14ac:dyDescent="0.25">
      <c r="B463" t="s">
        <v>0</v>
      </c>
      <c r="F463" t="str">
        <v>Fiber: ~8 g</v>
      </c>
    </row>
    <row r="464" spans="2:6" x14ac:dyDescent="0.25">
      <c r="F464" t="str">
        <v>Fat: ~12 g</v>
      </c>
    </row>
    <row r="465" spans="2:6" x14ac:dyDescent="0.25">
      <c r="B465" t="s">
        <v>127</v>
      </c>
      <c r="F465" t="str">
        <v>Micronutrients:</v>
      </c>
    </row>
    <row r="466" spans="2:6" x14ac:dyDescent="0.25">
      <c r="F466" t="str">
        <v>Iron: ~3 mg (17% of DV)</v>
      </c>
    </row>
    <row r="467" spans="2:6" x14ac:dyDescent="0.25">
      <c r="B467" t="s">
        <v>27</v>
      </c>
      <c r="F467" t="str">
        <v>Vitamin A: ~500 IU (10% of DV)</v>
      </c>
    </row>
    <row r="468" spans="2:6" x14ac:dyDescent="0.25">
      <c r="F468" t="str">
        <v>Vitamin C: ~20 mg (22% of DV)</v>
      </c>
    </row>
    <row r="469" spans="2:6" x14ac:dyDescent="0.25">
      <c r="B469" t="s">
        <v>34</v>
      </c>
      <c r="F469" t="str">
        <v>Calcium: ~80 mg (8% of DV)</v>
      </c>
    </row>
    <row r="470" spans="2:6" x14ac:dyDescent="0.25">
      <c r="F470" t="str">
        <v>Potassium: ~400 mg (11% of DV)</v>
      </c>
    </row>
    <row r="471" spans="2:6" x14ac:dyDescent="0.25">
      <c r="B471" t="s">
        <v>60</v>
      </c>
      <c r="F471" t="str">
        <v>---</v>
      </c>
    </row>
    <row r="472" spans="2:6" x14ac:dyDescent="0.25">
      <c r="F472" t="str">
        <v>36. Vada Pav (Maharashtra, 1 Piece ~100g)</v>
      </c>
    </row>
    <row r="473" spans="2:6" x14ac:dyDescent="0.25">
      <c r="B473" t="s">
        <v>19</v>
      </c>
      <c r="F473" t="str">
        <v>Calories: ~250 kcal</v>
      </c>
    </row>
    <row r="474" spans="2:6" x14ac:dyDescent="0.25">
      <c r="F474" t="str">
        <v>Protein: ~6 g</v>
      </c>
    </row>
    <row r="475" spans="2:6" x14ac:dyDescent="0.25">
      <c r="B475" t="s">
        <v>4</v>
      </c>
      <c r="F475" t="str">
        <v>Carbohydrates: ~35 g</v>
      </c>
    </row>
    <row r="476" spans="2:6" x14ac:dyDescent="0.25">
      <c r="F476" t="str">
        <v>Sugar: ~5 g</v>
      </c>
    </row>
    <row r="477" spans="2:6" x14ac:dyDescent="0.25">
      <c r="F477" t="str">
        <v>Fiber: ~3 g</v>
      </c>
    </row>
    <row r="478" spans="2:6" x14ac:dyDescent="0.25">
      <c r="B478" t="s">
        <v>128</v>
      </c>
      <c r="F478" t="str">
        <v>Fat: ~10 g</v>
      </c>
    </row>
    <row r="479" spans="2:6" x14ac:dyDescent="0.25">
      <c r="F479" t="str">
        <v>Micronutrients:</v>
      </c>
    </row>
    <row r="480" spans="2:6" x14ac:dyDescent="0.25">
      <c r="B480" t="s">
        <v>53</v>
      </c>
      <c r="F480" t="str">
        <v>Iron: ~1.5 mg (8% of DV)</v>
      </c>
    </row>
    <row r="481" spans="2:6" x14ac:dyDescent="0.25">
      <c r="F481" t="str">
        <v>Calcium: ~30 mg (3% of DV)</v>
      </c>
    </row>
    <row r="482" spans="2:6" x14ac:dyDescent="0.25">
      <c r="B482" t="s">
        <v>54</v>
      </c>
      <c r="F482" t="str">
        <v>Magnesium: ~25 mg (6% of DV)</v>
      </c>
    </row>
    <row r="483" spans="2:6" x14ac:dyDescent="0.25">
      <c r="F483" t="str">
        <v>Potassium: ~150 mg (4% of DV)</v>
      </c>
    </row>
    <row r="484" spans="2:6" x14ac:dyDescent="0.25">
      <c r="B484" t="s">
        <v>129</v>
      </c>
      <c r="F484" t="str">
        <v>---</v>
      </c>
    </row>
    <row r="485" spans="2:6" x14ac:dyDescent="0.25">
      <c r="F485" t="str">
        <v>37. Misal Pav (Maharashtra, 1 Serving ~200g)</v>
      </c>
    </row>
    <row r="486" spans="2:6" x14ac:dyDescent="0.25">
      <c r="B486" t="s">
        <v>130</v>
      </c>
      <c r="F486" t="str">
        <v>Calories: ~300 kcal</v>
      </c>
    </row>
    <row r="487" spans="2:6" x14ac:dyDescent="0.25">
      <c r="F487" t="str">
        <v>Protein: ~8 g</v>
      </c>
    </row>
    <row r="488" spans="2:6" x14ac:dyDescent="0.25">
      <c r="F488" t="str">
        <v>Carbohydrates: ~40 g</v>
      </c>
    </row>
    <row r="489" spans="2:6" x14ac:dyDescent="0.25">
      <c r="F489" t="str">
        <v>Sugar: ~6 g</v>
      </c>
    </row>
    <row r="490" spans="2:6" x14ac:dyDescent="0.25">
      <c r="F490" t="str">
        <v>Fiber: ~7 g</v>
      </c>
    </row>
    <row r="491" spans="2:6" x14ac:dyDescent="0.25">
      <c r="B491" t="s">
        <v>0</v>
      </c>
      <c r="F491" t="str">
        <v>Fat: ~8 g</v>
      </c>
    </row>
    <row r="492" spans="2:6" x14ac:dyDescent="0.25">
      <c r="F492" t="str">
        <v>Micronutrients:</v>
      </c>
    </row>
    <row r="493" spans="2:6" x14ac:dyDescent="0.25">
      <c r="B493" t="s">
        <v>131</v>
      </c>
      <c r="F493" t="str">
        <v>Iron: ~2 mg (11% of DV)</v>
      </c>
    </row>
    <row r="494" spans="2:6" x14ac:dyDescent="0.25">
      <c r="F494" t="str">
        <v>Vitamin A: ~200 IU (4% of DV)</v>
      </c>
    </row>
    <row r="495" spans="2:6" x14ac:dyDescent="0.25">
      <c r="B495" t="s">
        <v>38</v>
      </c>
      <c r="F495" t="str">
        <v>Calcium: ~50 mg (5% of DV)</v>
      </c>
    </row>
    <row r="496" spans="2:6" x14ac:dyDescent="0.25">
      <c r="F496" t="str">
        <v>Potassium: ~350 mg (10% of DV)</v>
      </c>
    </row>
    <row r="497" spans="2:6" x14ac:dyDescent="0.25">
      <c r="B497" t="s">
        <v>132</v>
      </c>
      <c r="F497" t="str">
        <v>---</v>
      </c>
    </row>
    <row r="498" spans="2:6" x14ac:dyDescent="0.25">
      <c r="F498" t="str">
        <v>38. Shrikhand (Maharashtra/Gujarat, 1 Serving ~100g)</v>
      </c>
    </row>
    <row r="499" spans="2:6" x14ac:dyDescent="0.25">
      <c r="B499" t="s">
        <v>133</v>
      </c>
      <c r="F499" t="str">
        <v>Calories: ~200 kcal</v>
      </c>
    </row>
    <row r="500" spans="2:6" x14ac:dyDescent="0.25">
      <c r="F500" t="str">
        <v>Protein: ~5 g</v>
      </c>
    </row>
    <row r="501" spans="2:6" x14ac:dyDescent="0.25">
      <c r="B501" t="s">
        <v>134</v>
      </c>
      <c r="F501" t="str">
        <v>Carbohydrates: ~25 g</v>
      </c>
    </row>
    <row r="502" spans="2:6" x14ac:dyDescent="0.25">
      <c r="F502" t="str">
        <v>Sugar: ~22 g</v>
      </c>
    </row>
    <row r="503" spans="2:6" x14ac:dyDescent="0.25">
      <c r="B503" t="s">
        <v>14</v>
      </c>
      <c r="F503" t="str">
        <v>Fiber: ~1 g</v>
      </c>
    </row>
    <row r="504" spans="2:6" x14ac:dyDescent="0.25">
      <c r="F504" t="str">
        <v>Fat: ~10 g</v>
      </c>
    </row>
    <row r="505" spans="2:6" x14ac:dyDescent="0.25">
      <c r="F505" t="str">
        <v>Micronutrients:</v>
      </c>
    </row>
    <row r="506" spans="2:6" x14ac:dyDescent="0.25">
      <c r="B506" t="s">
        <v>135</v>
      </c>
      <c r="F506" t="str">
        <v>Calcium: ~150 mg (15% of DV)</v>
      </c>
    </row>
    <row r="507" spans="2:6" x14ac:dyDescent="0.25">
      <c r="F507" t="str">
        <v>Vitamin A: ~300 IU (6% of DV)</v>
      </c>
    </row>
    <row r="508" spans="2:6" x14ac:dyDescent="0.25">
      <c r="B508" t="s">
        <v>53</v>
      </c>
      <c r="F508" t="str">
        <v>Iron: ~0.5 mg (3% of DV)</v>
      </c>
    </row>
    <row r="509" spans="2:6" x14ac:dyDescent="0.25">
      <c r="F509" t="str">
        <v>---</v>
      </c>
    </row>
    <row r="510" spans="2:6" x14ac:dyDescent="0.25">
      <c r="B510" t="s">
        <v>46</v>
      </c>
      <c r="F510" t="str">
        <v>39. Thepla (Gujarat, 1 Piece ~100g)</v>
      </c>
    </row>
    <row r="511" spans="2:6" x14ac:dyDescent="0.25">
      <c r="F511" t="str">
        <v>Calories: ~250 kcal</v>
      </c>
    </row>
    <row r="512" spans="2:6" x14ac:dyDescent="0.25">
      <c r="B512" t="s">
        <v>129</v>
      </c>
      <c r="F512" t="str">
        <v>Protein: ~6 g</v>
      </c>
    </row>
    <row r="513" spans="2:6" x14ac:dyDescent="0.25">
      <c r="F513" t="str">
        <v>Carbohydrates: ~30 g</v>
      </c>
    </row>
    <row r="514" spans="2:6" x14ac:dyDescent="0.25">
      <c r="B514" t="s">
        <v>136</v>
      </c>
      <c r="F514" t="str">
        <v>Sugar: ~2 g</v>
      </c>
    </row>
    <row r="515" spans="2:6" x14ac:dyDescent="0.25">
      <c r="F515" t="str">
        <v>Fiber: ~3 g</v>
      </c>
    </row>
    <row r="516" spans="2:6" x14ac:dyDescent="0.25">
      <c r="F516" t="str">
        <v>Fat: ~12 g</v>
      </c>
    </row>
    <row r="517" spans="2:6" x14ac:dyDescent="0.25">
      <c r="F517" t="str">
        <v>Micronutrients:</v>
      </c>
    </row>
    <row r="518" spans="2:6" x14ac:dyDescent="0.25">
      <c r="F518" t="str">
        <v>Iron: ~2 mg (11% of DV)</v>
      </c>
    </row>
    <row r="519" spans="2:6" x14ac:dyDescent="0.25">
      <c r="B519" t="s">
        <v>0</v>
      </c>
      <c r="F519" t="str">
        <v>Calcium: ~50 mg (5% of DV)</v>
      </c>
    </row>
    <row r="520" spans="2:6" x14ac:dyDescent="0.25">
      <c r="F520" t="str">
        <v>Magnesium: ~40 mg (10% of DV)</v>
      </c>
    </row>
    <row r="521" spans="2:6" x14ac:dyDescent="0.25">
      <c r="B521" t="s">
        <v>137</v>
      </c>
      <c r="F521" t="str">
        <v>Potassium: ~250 mg (7% of DV)</v>
      </c>
    </row>
    <row r="522" spans="2:6" x14ac:dyDescent="0.25">
      <c r="F522" t="str">
        <v>---</v>
      </c>
    </row>
    <row r="523" spans="2:6" x14ac:dyDescent="0.25">
      <c r="B523" t="s">
        <v>74</v>
      </c>
      <c r="F523" t="str">
        <v>40. Dhokla (Gujarat, 1 Piece ~100g)</v>
      </c>
    </row>
    <row r="524" spans="2:6" x14ac:dyDescent="0.25">
      <c r="F524" t="str">
        <v>Calories: ~120 kcal</v>
      </c>
    </row>
    <row r="525" spans="2:6" x14ac:dyDescent="0.25">
      <c r="B525" t="s">
        <v>108</v>
      </c>
      <c r="F525" t="str">
        <v>Protein: ~4 g</v>
      </c>
    </row>
    <row r="526" spans="2:6" x14ac:dyDescent="0.25">
      <c r="F526" t="str">
        <v>Carbohydrates: ~20 g</v>
      </c>
    </row>
    <row r="527" spans="2:6" x14ac:dyDescent="0.25">
      <c r="B527" t="s">
        <v>116</v>
      </c>
      <c r="F527" t="str">
        <v>Sugar: ~4 g</v>
      </c>
    </row>
    <row r="528" spans="2:6" x14ac:dyDescent="0.25">
      <c r="F528" t="str">
        <v>Fiber: ~2 g</v>
      </c>
    </row>
    <row r="529" spans="2:6" x14ac:dyDescent="0.25">
      <c r="B529" t="s">
        <v>3</v>
      </c>
      <c r="F529" t="str">
        <v>Fat: ~3 g</v>
      </c>
    </row>
    <row r="530" spans="2:6" x14ac:dyDescent="0.25">
      <c r="F530" t="str">
        <v>Micronutrients:</v>
      </c>
    </row>
    <row r="531" spans="2:6" x14ac:dyDescent="0.25">
      <c r="B531" t="s">
        <v>96</v>
      </c>
      <c r="F531" t="str">
        <v>Iron: ~1 mg (6% of DV)</v>
      </c>
    </row>
    <row r="532" spans="2:6" x14ac:dyDescent="0.25">
      <c r="F532" t="str">
        <v>Calcium: ~50 mg (5% of DV)</v>
      </c>
    </row>
    <row r="533" spans="2:6" x14ac:dyDescent="0.25">
      <c r="F533" t="str">
        <v>Magnesium: ~30 mg (8% of DV)</v>
      </c>
    </row>
    <row r="534" spans="2:6" x14ac:dyDescent="0.25">
      <c r="B534" t="s">
        <v>126</v>
      </c>
      <c r="F534" t="str">
        <v>Potassium: ~150 mg (4% of DV)</v>
      </c>
    </row>
    <row r="535" spans="2:6" x14ac:dyDescent="0.25">
      <c r="F535" t="str">
        <v>---</v>
      </c>
    </row>
    <row r="536" spans="2:6" x14ac:dyDescent="0.25">
      <c r="B536" t="s">
        <v>53</v>
      </c>
      <c r="F536" t="str">
        <v>East Indian Cuisine: Nutritional Breakdown (Next 10 Dishes)</v>
      </c>
    </row>
    <row r="537" spans="2:6" x14ac:dyDescent="0.25">
      <c r="F537" t="str">
        <v>---</v>
      </c>
    </row>
    <row r="538" spans="2:6" x14ac:dyDescent="0.25">
      <c r="B538" t="s">
        <v>71</v>
      </c>
      <c r="F538" t="str">
        <v>41. Undhiyu (Gujarat, 1 Serving ~200g)</v>
      </c>
    </row>
    <row r="539" spans="2:6" x14ac:dyDescent="0.25">
      <c r="F539" t="str">
        <v>Calories: ~350 kcal</v>
      </c>
    </row>
    <row r="540" spans="2:6" x14ac:dyDescent="0.25">
      <c r="B540" t="s">
        <v>55</v>
      </c>
      <c r="F540" t="str">
        <v>Protein: ~10 g</v>
      </c>
    </row>
    <row r="541" spans="2:6" x14ac:dyDescent="0.25">
      <c r="F541" t="str">
        <v>Carbohydrates: ~50 g</v>
      </c>
    </row>
    <row r="542" spans="2:6" x14ac:dyDescent="0.25">
      <c r="B542" t="s">
        <v>138</v>
      </c>
      <c r="F542" t="str">
        <v>Sugar: ~8 g</v>
      </c>
    </row>
    <row r="543" spans="2:6" x14ac:dyDescent="0.25">
      <c r="F543" t="str">
        <v>Fiber: ~10 g</v>
      </c>
    </row>
    <row r="544" spans="2:6" x14ac:dyDescent="0.25">
      <c r="B544" t="s">
        <v>139</v>
      </c>
      <c r="F544" t="str">
        <v>Fat: ~14 g</v>
      </c>
    </row>
    <row r="545" spans="2:6" x14ac:dyDescent="0.25">
      <c r="F545" t="str">
        <v>Micronutrients:</v>
      </c>
    </row>
    <row r="546" spans="2:6" x14ac:dyDescent="0.25">
      <c r="F546" t="str">
        <v>Vitamin A: ~2000 IU (40% of DV)</v>
      </c>
    </row>
    <row r="547" spans="2:6" x14ac:dyDescent="0.25">
      <c r="F547" t="str">
        <v>Vitamin C: ~30 mg (33% of DV)</v>
      </c>
    </row>
    <row r="548" spans="2:6" x14ac:dyDescent="0.25">
      <c r="F548" t="str">
        <v>Iron: ~4 mg (22% of DV)</v>
      </c>
    </row>
    <row r="549" spans="2:6" x14ac:dyDescent="0.25">
      <c r="B549" t="s">
        <v>0</v>
      </c>
      <c r="F549" t="str">
        <v>Calcium: ~150 mg (15% of DV)</v>
      </c>
    </row>
    <row r="550" spans="2:6" x14ac:dyDescent="0.25">
      <c r="F550" t="str">
        <v>Magnesium: ~80 mg (20% of DV)</v>
      </c>
    </row>
    <row r="551" spans="2:6" x14ac:dyDescent="0.25">
      <c r="B551" t="s">
        <v>299</v>
      </c>
      <c r="F551" t="str">
        <v>---</v>
      </c>
    </row>
    <row r="552" spans="2:6" x14ac:dyDescent="0.25">
      <c r="F552" t="str">
        <v>42. Goan Vindaloo (Goa, 1 Serving ~200g)</v>
      </c>
    </row>
    <row r="553" spans="2:6" x14ac:dyDescent="0.25">
      <c r="B553" t="s">
        <v>140</v>
      </c>
      <c r="F553" t="str">
        <v>Calories: ~350 kcal</v>
      </c>
    </row>
    <row r="554" spans="2:6" x14ac:dyDescent="0.25">
      <c r="F554" t="str">
        <v>Protein: ~20 g</v>
      </c>
    </row>
    <row r="555" spans="2:6" x14ac:dyDescent="0.25">
      <c r="B555" t="s">
        <v>34</v>
      </c>
      <c r="F555" t="str">
        <v>Carbohydrates: ~10 g</v>
      </c>
    </row>
    <row r="556" spans="2:6" x14ac:dyDescent="0.25">
      <c r="F556" t="str">
        <v>Sugar: ~4 g</v>
      </c>
    </row>
    <row r="557" spans="2:6" x14ac:dyDescent="0.25">
      <c r="B557" t="s">
        <v>45</v>
      </c>
      <c r="F557" t="str">
        <v>Fiber: ~3 g</v>
      </c>
    </row>
    <row r="558" spans="2:6" x14ac:dyDescent="0.25">
      <c r="F558" t="str">
        <v>Fat: ~22 g</v>
      </c>
    </row>
    <row r="559" spans="2:6" x14ac:dyDescent="0.25">
      <c r="B559" t="s">
        <v>141</v>
      </c>
      <c r="F559" t="str">
        <v>Micronutrients:</v>
      </c>
    </row>
    <row r="560" spans="2:6" x14ac:dyDescent="0.25">
      <c r="F560" t="str">
        <v>Vitamin A: ~500 IU (10% of DV)</v>
      </c>
    </row>
    <row r="561" spans="2:6" x14ac:dyDescent="0.25">
      <c r="B561" t="s">
        <v>14</v>
      </c>
      <c r="F561" t="str">
        <v>Iron: ~3 mg (17% of DV)</v>
      </c>
    </row>
    <row r="562" spans="2:6" x14ac:dyDescent="0.25">
      <c r="F562" t="str">
        <v>Calcium: ~80 mg (8% of DV)</v>
      </c>
    </row>
    <row r="563" spans="2:6" x14ac:dyDescent="0.25">
      <c r="F563" t="str">
        <v>Potassium: ~450 mg (13% of DV)</v>
      </c>
    </row>
    <row r="564" spans="2:6" x14ac:dyDescent="0.25">
      <c r="B564" t="s">
        <v>126</v>
      </c>
      <c r="F564" t="str">
        <v>---</v>
      </c>
    </row>
    <row r="565" spans="2:6" x14ac:dyDescent="0.25">
      <c r="F565" t="str">
        <v>43. Prawn Balchao (Goa, 1 Serving ~150g)</v>
      </c>
    </row>
    <row r="566" spans="2:6" x14ac:dyDescent="0.25">
      <c r="B566" t="s">
        <v>53</v>
      </c>
      <c r="F566" t="str">
        <v>Calories: ~300 kcal</v>
      </c>
    </row>
    <row r="567" spans="2:6" x14ac:dyDescent="0.25">
      <c r="F567" t="str">
        <v>Protein: ~25 g</v>
      </c>
    </row>
    <row r="568" spans="2:6" x14ac:dyDescent="0.25">
      <c r="B568" t="s">
        <v>46</v>
      </c>
      <c r="F568" t="str">
        <v>Carbohydrates: ~5 g</v>
      </c>
    </row>
    <row r="569" spans="2:6" x14ac:dyDescent="0.25">
      <c r="F569" t="str">
        <v>Sugar: ~2 g</v>
      </c>
    </row>
    <row r="570" spans="2:6" x14ac:dyDescent="0.25">
      <c r="B570" t="s">
        <v>55</v>
      </c>
      <c r="F570" t="str">
        <v>Fiber: ~1 g</v>
      </c>
    </row>
    <row r="571" spans="2:6" x14ac:dyDescent="0.25">
      <c r="F571" t="str">
        <v>Fat: ~20 g</v>
      </c>
    </row>
    <row r="572" spans="2:6" x14ac:dyDescent="0.25">
      <c r="B572" t="s">
        <v>6</v>
      </c>
      <c r="F572" t="str">
        <v>Micronutrients:</v>
      </c>
    </row>
    <row r="573" spans="2:6" x14ac:dyDescent="0.25">
      <c r="F573" t="str">
        <v>Vitamin A: ~400 IU (8% of DV)</v>
      </c>
    </row>
    <row r="574" spans="2:6" x14ac:dyDescent="0.25">
      <c r="B574" t="s">
        <v>136</v>
      </c>
      <c r="F574" t="str">
        <v>Vitamin C: ~10 mg (11% of DV)</v>
      </c>
    </row>
    <row r="575" spans="2:6" x14ac:dyDescent="0.25">
      <c r="F575" t="str">
        <v>Iron: ~4 mg (22% of DV)</v>
      </c>
    </row>
    <row r="576" spans="2:6" x14ac:dyDescent="0.25">
      <c r="F576" t="str">
        <v>Calcium: ~60 mg (6% of DV)</v>
      </c>
    </row>
    <row r="577" spans="2:6" x14ac:dyDescent="0.25">
      <c r="F577" t="str">
        <v>Potassium: ~500 mg (14% of DV)</v>
      </c>
    </row>
    <row r="578" spans="2:6" x14ac:dyDescent="0.25">
      <c r="F578" t="str">
        <v>---</v>
      </c>
    </row>
    <row r="579" spans="2:6" x14ac:dyDescent="0.25">
      <c r="B579" t="s">
        <v>0</v>
      </c>
      <c r="F579" t="str">
        <v>44. Rajasthani Dal Baati Churma (Rajasthan, 1 Serving ~300g)</v>
      </c>
    </row>
    <row r="580" spans="2:6" x14ac:dyDescent="0.25">
      <c r="B580" t="s">
        <v>333</v>
      </c>
      <c r="F580" t="str">
        <v>Calories: ~550 kcal</v>
      </c>
    </row>
    <row r="581" spans="2:6" x14ac:dyDescent="0.25">
      <c r="B581" t="s">
        <v>142</v>
      </c>
      <c r="F581" t="str">
        <v>Protein: ~15 g</v>
      </c>
    </row>
    <row r="582" spans="2:6" x14ac:dyDescent="0.25">
      <c r="F582" t="str">
        <v>Carbohydrates: ~80 g</v>
      </c>
    </row>
    <row r="583" spans="2:6" x14ac:dyDescent="0.25">
      <c r="B583" t="s">
        <v>143</v>
      </c>
      <c r="F583" t="str">
        <v>Sugar: ~6 g</v>
      </c>
    </row>
    <row r="584" spans="2:6" x14ac:dyDescent="0.25">
      <c r="F584" t="str">
        <v>Fiber: ~8 g</v>
      </c>
    </row>
    <row r="585" spans="2:6" x14ac:dyDescent="0.25">
      <c r="B585" t="s">
        <v>44</v>
      </c>
      <c r="F585" t="str">
        <v>Fat: ~20 g</v>
      </c>
    </row>
    <row r="586" spans="2:6" x14ac:dyDescent="0.25">
      <c r="F586" t="str">
        <v>Micronutrients:</v>
      </c>
    </row>
    <row r="587" spans="2:6" x14ac:dyDescent="0.25">
      <c r="B587" t="s">
        <v>60</v>
      </c>
      <c r="F587" t="str">
        <v>Vitamin A: ~400 IU (8% of DV)</v>
      </c>
    </row>
    <row r="588" spans="2:6" x14ac:dyDescent="0.25">
      <c r="F588" t="str">
        <v>Vitamin C: ~10 mg (11% of DV)</v>
      </c>
    </row>
    <row r="589" spans="2:6" x14ac:dyDescent="0.25">
      <c r="B589" t="s">
        <v>13</v>
      </c>
      <c r="F589" t="str">
        <v>Iron: ~4 mg (22% of DV)</v>
      </c>
    </row>
    <row r="590" spans="2:6" x14ac:dyDescent="0.25">
      <c r="F590" t="str">
        <v>Calcium: ~150 mg (15% of DV)</v>
      </c>
    </row>
    <row r="591" spans="2:6" x14ac:dyDescent="0.25">
      <c r="B591" t="s">
        <v>4</v>
      </c>
      <c r="F591" t="str">
        <v>Potassium: ~500 mg (14% of DV)</v>
      </c>
    </row>
    <row r="592" spans="2:6" x14ac:dyDescent="0.25">
      <c r="F592" t="str">
        <v>45. Gatte Ki Sabzi (Rajasthan, 1 Serving ~200g)</v>
      </c>
    </row>
    <row r="593" spans="2:6" x14ac:dyDescent="0.25">
      <c r="F593" t="str">
        <v>Calories: ~350 kcal</v>
      </c>
    </row>
    <row r="594" spans="2:6" x14ac:dyDescent="0.25">
      <c r="B594" t="s">
        <v>144</v>
      </c>
      <c r="F594" t="str">
        <v>Protein: ~15 g</v>
      </c>
    </row>
    <row r="595" spans="2:6" x14ac:dyDescent="0.25">
      <c r="F595" t="str">
        <v>Carbohydrates: ~50 g</v>
      </c>
    </row>
    <row r="596" spans="2:6" x14ac:dyDescent="0.25">
      <c r="B596" t="s">
        <v>53</v>
      </c>
      <c r="F596" t="str">
        <v>Sugar: ~5 g</v>
      </c>
    </row>
    <row r="597" spans="2:6" x14ac:dyDescent="0.25">
      <c r="F597" t="str">
        <v>Fiber: ~7 g</v>
      </c>
    </row>
    <row r="598" spans="2:6" x14ac:dyDescent="0.25">
      <c r="B598" t="s">
        <v>31</v>
      </c>
      <c r="F598" t="str">
        <v>Fat: ~15 g</v>
      </c>
    </row>
    <row r="599" spans="2:6" x14ac:dyDescent="0.25">
      <c r="F599" t="str">
        <v>Micronutrients:</v>
      </c>
    </row>
    <row r="600" spans="2:6" x14ac:dyDescent="0.25">
      <c r="B600" t="s">
        <v>122</v>
      </c>
      <c r="F600" t="str">
        <v>Iron: ~3 mg (17% of DV)</v>
      </c>
    </row>
    <row r="601" spans="2:6" x14ac:dyDescent="0.25">
      <c r="F601" t="str">
        <v>Calcium: ~100 mg (10% of DV)</v>
      </c>
    </row>
    <row r="602" spans="2:6" x14ac:dyDescent="0.25">
      <c r="B602" t="s">
        <v>145</v>
      </c>
      <c r="F602" t="str">
        <v>Magnesium: ~60 mg (15% of DV)</v>
      </c>
    </row>
    <row r="603" spans="2:6" x14ac:dyDescent="0.25">
      <c r="F603" t="str">
        <v>Potassium: ~350 mg (10% of DV)</v>
      </c>
    </row>
    <row r="604" spans="2:6" x14ac:dyDescent="0.25">
      <c r="B604" t="s">
        <v>146</v>
      </c>
      <c r="F604" t="str">
        <v>---</v>
      </c>
    </row>
    <row r="605" spans="2:6" x14ac:dyDescent="0.25">
      <c r="F605" t="str">
        <v>46. Laal Maas (Rajasthan, 1 Serving ~200g)</v>
      </c>
    </row>
    <row r="606" spans="2:6" x14ac:dyDescent="0.25">
      <c r="F606" t="str">
        <v>Calories: ~400 kcal</v>
      </c>
    </row>
    <row r="607" spans="2:6" x14ac:dyDescent="0.25">
      <c r="F607" t="str">
        <v>Protein: ~25 g</v>
      </c>
    </row>
    <row r="608" spans="2:6" x14ac:dyDescent="0.25">
      <c r="F608" t="str">
        <v>Carbohydrates: ~10 g</v>
      </c>
    </row>
    <row r="609" spans="2:6" x14ac:dyDescent="0.25">
      <c r="B609" t="s">
        <v>0</v>
      </c>
      <c r="F609" t="str">
        <v>Sugar: ~2 g</v>
      </c>
    </row>
    <row r="610" spans="2:6" x14ac:dyDescent="0.25">
      <c r="F610" t="str">
        <v>Fiber: ~2 g</v>
      </c>
    </row>
    <row r="611" spans="2:6" x14ac:dyDescent="0.25">
      <c r="F611" t="str">
        <v>Fat: ~30 g</v>
      </c>
    </row>
    <row r="612" spans="2:6" x14ac:dyDescent="0.25">
      <c r="F612" t="str">
        <v>Micronutrients:</v>
      </c>
    </row>
    <row r="613" spans="2:6" x14ac:dyDescent="0.25">
      <c r="F613" t="str">
        <v>Iron: ~5 mg (28% of DV)</v>
      </c>
    </row>
    <row r="614" spans="2:6" x14ac:dyDescent="0.25">
      <c r="B614" t="s">
        <v>0</v>
      </c>
      <c r="F614" t="str">
        <v>Vitamin A: ~800 IU (16% of DV)</v>
      </c>
    </row>
    <row r="615" spans="2:6" x14ac:dyDescent="0.25">
      <c r="F615" t="str">
        <v>Calcium: ~80 mg (8% of DV)</v>
      </c>
    </row>
    <row r="616" spans="2:6" x14ac:dyDescent="0.25">
      <c r="B616" t="s">
        <v>147</v>
      </c>
      <c r="F616" t="str">
        <v>Potassium: ~450 mg (13% of DV)</v>
      </c>
    </row>
    <row r="617" spans="2:6" x14ac:dyDescent="0.25">
      <c r="F617" t="str">
        <v>---</v>
      </c>
    </row>
    <row r="618" spans="2:6" x14ac:dyDescent="0.25">
      <c r="B618" t="s">
        <v>148</v>
      </c>
      <c r="F618" t="str">
        <v>East Indian Cuisine</v>
      </c>
    </row>
    <row r="619" spans="2:6" x14ac:dyDescent="0.25">
      <c r="F619" t="str">
        <v>47. Bengali Shorshe Ilish (West Bengal, 1 Serving ~150g)</v>
      </c>
    </row>
    <row r="620" spans="2:6" x14ac:dyDescent="0.25">
      <c r="B620" t="s">
        <v>132</v>
      </c>
      <c r="F620" t="str">
        <v>Calories: ~300 kcal</v>
      </c>
    </row>
    <row r="621" spans="2:6" x14ac:dyDescent="0.25">
      <c r="F621" t="str">
        <v>Protein: ~25 g</v>
      </c>
    </row>
    <row r="622" spans="2:6" x14ac:dyDescent="0.25">
      <c r="B622" t="s">
        <v>149</v>
      </c>
      <c r="F622" t="str">
        <v>Carbohydrates: ~5 g</v>
      </c>
    </row>
    <row r="623" spans="2:6" x14ac:dyDescent="0.25">
      <c r="F623" t="str">
        <v>Sugar: ~2 g</v>
      </c>
    </row>
    <row r="624" spans="2:6" x14ac:dyDescent="0.25">
      <c r="B624" t="s">
        <v>13</v>
      </c>
      <c r="F624" t="str">
        <v>Fiber: ~1 g</v>
      </c>
    </row>
    <row r="625" spans="2:6" x14ac:dyDescent="0.25">
      <c r="F625" t="str">
        <v>Fat: ~22 g</v>
      </c>
    </row>
    <row r="626" spans="2:6" x14ac:dyDescent="0.25">
      <c r="B626" t="s">
        <v>41</v>
      </c>
      <c r="F626" t="str">
        <v>Micronutrients:</v>
      </c>
    </row>
    <row r="627" spans="2:6" x14ac:dyDescent="0.25">
      <c r="F627" t="str">
        <v>Vitamin A: ~1200 IU (24% of DV)</v>
      </c>
    </row>
    <row r="628" spans="2:6" x14ac:dyDescent="0.25">
      <c r="F628" t="str">
        <v>Vitamin C: ~10 mg (11% of DV)</v>
      </c>
    </row>
    <row r="629" spans="2:6" x14ac:dyDescent="0.25">
      <c r="B629" t="s">
        <v>150</v>
      </c>
      <c r="F629" t="str">
        <v>Iron: ~2 mg (11% of DV)</v>
      </c>
    </row>
    <row r="630" spans="2:6" x14ac:dyDescent="0.25">
      <c r="F630" t="str">
        <v>Calcium: ~50 mg (5% of DV)</v>
      </c>
    </row>
    <row r="631" spans="2:6" x14ac:dyDescent="0.25">
      <c r="B631" t="s">
        <v>53</v>
      </c>
      <c r="F631" t="str">
        <v>Potassium: ~500 mg (14% of DV)</v>
      </c>
    </row>
    <row r="632" spans="2:6" x14ac:dyDescent="0.25">
      <c r="F632" t="str">
        <v>---</v>
      </c>
    </row>
    <row r="633" spans="2:6" x14ac:dyDescent="0.25">
      <c r="B633" t="s">
        <v>46</v>
      </c>
      <c r="F633" t="str">
        <v>48. Chingri Malai Curry (West Bengal, 1 Serving ~150g)</v>
      </c>
    </row>
    <row r="634" spans="2:6" x14ac:dyDescent="0.25">
      <c r="F634" t="str">
        <v>Calories: ~350 kcal</v>
      </c>
    </row>
    <row r="635" spans="2:6" x14ac:dyDescent="0.25">
      <c r="B635" t="s">
        <v>122</v>
      </c>
      <c r="F635" t="str">
        <v>Protein: ~25 g</v>
      </c>
    </row>
    <row r="636" spans="2:6" x14ac:dyDescent="0.25">
      <c r="F636" t="str">
        <v>Carbohydrates: ~8 g</v>
      </c>
    </row>
    <row r="637" spans="2:6" x14ac:dyDescent="0.25">
      <c r="B637" t="s">
        <v>146</v>
      </c>
      <c r="F637" t="str">
        <v>Sugar: ~3 g</v>
      </c>
    </row>
    <row r="638" spans="2:6" x14ac:dyDescent="0.25">
      <c r="F638" t="str">
        <v>Fiber: ~2 g</v>
      </c>
    </row>
    <row r="639" spans="2:6" x14ac:dyDescent="0.25">
      <c r="B639" t="s">
        <v>136</v>
      </c>
      <c r="F639" t="str">
        <v>Fat: ~25 g</v>
      </c>
    </row>
    <row r="640" spans="2:6" x14ac:dyDescent="0.25">
      <c r="F640" t="str">
        <v>Micronutrients:</v>
      </c>
    </row>
    <row r="641" spans="2:6" x14ac:dyDescent="0.25">
      <c r="F641" t="str">
        <v>Iron: ~3 mg (17% of DV)</v>
      </c>
    </row>
    <row r="642" spans="2:6" x14ac:dyDescent="0.25">
      <c r="F642" t="str">
        <v>Vitamin A: ~1000 IU (20% of DV)</v>
      </c>
    </row>
    <row r="643" spans="2:6" x14ac:dyDescent="0.25">
      <c r="F643" t="str">
        <v>Calcium: ~60 mg (6% of DV)</v>
      </c>
    </row>
    <row r="644" spans="2:6" x14ac:dyDescent="0.25">
      <c r="B644" t="s">
        <v>0</v>
      </c>
      <c r="F644" t="str">
        <v>Potassium: ~450 mg (13% of DV)</v>
      </c>
    </row>
    <row r="645" spans="2:6" x14ac:dyDescent="0.25">
      <c r="F645" t="str">
        <v>---</v>
      </c>
    </row>
    <row r="646" spans="2:6" x14ac:dyDescent="0.25">
      <c r="B646" t="s">
        <v>151</v>
      </c>
      <c r="F646" t="str">
        <v>49. Aloo Posto (West Bengal, 1 Serving ~200g)</v>
      </c>
    </row>
    <row r="647" spans="2:6" x14ac:dyDescent="0.25">
      <c r="F647" t="str">
        <v>Calories: ~250 kcal</v>
      </c>
    </row>
    <row r="648" spans="2:6" x14ac:dyDescent="0.25">
      <c r="B648" t="s">
        <v>152</v>
      </c>
      <c r="F648" t="str">
        <v>Protein: ~4 g</v>
      </c>
    </row>
    <row r="649" spans="2:6" x14ac:dyDescent="0.25">
      <c r="F649" t="str">
        <v>Carbohydrates: ~30 g</v>
      </c>
    </row>
    <row r="650" spans="2:6" x14ac:dyDescent="0.25">
      <c r="B650" t="s">
        <v>34</v>
      </c>
      <c r="F650" t="str">
        <v>Sugar: ~5 g</v>
      </c>
    </row>
    <row r="651" spans="2:6" x14ac:dyDescent="0.25">
      <c r="F651" t="str">
        <v>Fiber: ~6 g</v>
      </c>
    </row>
    <row r="652" spans="2:6" x14ac:dyDescent="0.25">
      <c r="B652" t="s">
        <v>153</v>
      </c>
      <c r="F652" t="str">
        <v>Fat: ~15 g</v>
      </c>
    </row>
    <row r="653" spans="2:6" x14ac:dyDescent="0.25">
      <c r="F653" t="str">
        <v>Micronutrients:</v>
      </c>
    </row>
    <row r="654" spans="2:6" x14ac:dyDescent="0.25">
      <c r="B654" t="s">
        <v>19</v>
      </c>
      <c r="F654" t="str">
        <v>Iron: ~2 mg (11% of DV)</v>
      </c>
    </row>
    <row r="655" spans="2:6" x14ac:dyDescent="0.25">
      <c r="F655" t="str">
        <v>Calcium: ~80 mg (8% of DV)</v>
      </c>
    </row>
    <row r="656" spans="2:6" x14ac:dyDescent="0.25">
      <c r="B656" t="s">
        <v>36</v>
      </c>
      <c r="F656" t="str">
        <v>Magnesium: ~50 mg (12% of DV)</v>
      </c>
    </row>
    <row r="657" spans="2:6" x14ac:dyDescent="0.25">
      <c r="F657" t="str">
        <v>Potassium: ~300 mg (9% of DV)</v>
      </c>
    </row>
    <row r="658" spans="2:6" x14ac:dyDescent="0.25">
      <c r="F658" t="str">
        <v>---</v>
      </c>
    </row>
    <row r="659" spans="2:6" x14ac:dyDescent="0.25">
      <c r="B659" t="s">
        <v>120</v>
      </c>
      <c r="F659" t="str">
        <v>50. Litti Chokha (Bihar, 1 Serving ~250g)</v>
      </c>
    </row>
    <row r="660" spans="2:6" x14ac:dyDescent="0.25">
      <c r="F660" t="str">
        <v>Calories: ~400 kcal</v>
      </c>
    </row>
    <row r="661" spans="2:6" x14ac:dyDescent="0.25">
      <c r="B661" t="s">
        <v>53</v>
      </c>
      <c r="F661" t="str">
        <v>Protein: ~12 g</v>
      </c>
    </row>
    <row r="662" spans="2:6" x14ac:dyDescent="0.25">
      <c r="F662" t="str">
        <v>Carbohydrates: ~50 g</v>
      </c>
    </row>
    <row r="663" spans="2:6" x14ac:dyDescent="0.25">
      <c r="B663" t="s">
        <v>154</v>
      </c>
      <c r="F663" t="str">
        <v>Sugar: ~4 g</v>
      </c>
    </row>
    <row r="664" spans="2:6" x14ac:dyDescent="0.25">
      <c r="F664" t="str">
        <v>Fiber: ~8 g</v>
      </c>
    </row>
    <row r="665" spans="2:6" x14ac:dyDescent="0.25">
      <c r="B665" t="s">
        <v>21</v>
      </c>
      <c r="F665" t="str">
        <v>Fat: ~15 g</v>
      </c>
    </row>
    <row r="666" spans="2:6" x14ac:dyDescent="0.25">
      <c r="F666" t="str">
        <v>Micronutrients:</v>
      </c>
    </row>
    <row r="667" spans="2:6" x14ac:dyDescent="0.25">
      <c r="B667" t="s">
        <v>155</v>
      </c>
      <c r="F667" t="str">
        <v>Iron: ~3 mg (17% of DV)</v>
      </c>
    </row>
    <row r="668" spans="2:6" x14ac:dyDescent="0.25">
      <c r="F668" t="str">
        <v>Calcium: ~100 mg (10% of DV)</v>
      </c>
    </row>
    <row r="669" spans="2:6" x14ac:dyDescent="0.25">
      <c r="B669" t="s">
        <v>57</v>
      </c>
      <c r="F669" t="str">
        <v>Vitamin C: ~15 mg (17% of DV)</v>
      </c>
    </row>
    <row r="670" spans="2:6" x14ac:dyDescent="0.25">
      <c r="F670" t="str">
        <v>Potassium: ~450 mg (13% of DV)</v>
      </c>
    </row>
    <row r="671" spans="2:6" x14ac:dyDescent="0.25">
      <c r="F671" t="str">
        <v>---</v>
      </c>
    </row>
    <row r="672" spans="2:6" x14ac:dyDescent="0.25">
      <c r="F672" t="str">
        <v>51. Sandesh (West Bengal, 1 Piece ~50g)</v>
      </c>
    </row>
    <row r="673" spans="2:6" x14ac:dyDescent="0.25">
      <c r="F673" t="str">
        <v>Calories: ~150 kcal</v>
      </c>
    </row>
    <row r="674" spans="2:6" x14ac:dyDescent="0.25">
      <c r="B674" t="s">
        <v>0</v>
      </c>
      <c r="F674" t="str">
        <v>Protein: ~5 g</v>
      </c>
    </row>
    <row r="675" spans="2:6" x14ac:dyDescent="0.25">
      <c r="F675" t="str">
        <v>Carbohydrates: ~20 g</v>
      </c>
    </row>
    <row r="676" spans="2:6" x14ac:dyDescent="0.25">
      <c r="B676" t="s">
        <v>156</v>
      </c>
      <c r="F676" t="str">
        <v>Sugar: ~18 g</v>
      </c>
    </row>
    <row r="677" spans="2:6" x14ac:dyDescent="0.25">
      <c r="F677" t="str">
        <v>Fiber: ~1 g</v>
      </c>
    </row>
    <row r="678" spans="2:6" x14ac:dyDescent="0.25">
      <c r="B678" t="s">
        <v>38</v>
      </c>
      <c r="F678" t="str">
        <v>Fat: ~5 g</v>
      </c>
    </row>
    <row r="679" spans="2:6" x14ac:dyDescent="0.25">
      <c r="F679" t="str">
        <v>Micronutrients:</v>
      </c>
    </row>
    <row r="680" spans="2:6" x14ac:dyDescent="0.25">
      <c r="B680" t="s">
        <v>34</v>
      </c>
      <c r="F680" t="str">
        <v>Iron: ~0.5 mg (3% of DV)</v>
      </c>
    </row>
    <row r="681" spans="2:6" x14ac:dyDescent="0.25">
      <c r="F681" t="str">
        <v>Calcium: ~100 mg (10% of DV)</v>
      </c>
    </row>
    <row r="682" spans="2:6" x14ac:dyDescent="0.25">
      <c r="B682" t="s">
        <v>125</v>
      </c>
      <c r="F682" t="str">
        <v>Magnesium: ~30 mg (8% of DV)</v>
      </c>
    </row>
    <row r="683" spans="2:6" x14ac:dyDescent="0.25">
      <c r="F683" t="str">
        <v>Vitamin A: ~250 IU (5% of DV)</v>
      </c>
    </row>
    <row r="684" spans="2:6" x14ac:dyDescent="0.25">
      <c r="B684" t="s">
        <v>3</v>
      </c>
      <c r="F684" t="str">
        <v>---</v>
      </c>
    </row>
    <row r="685" spans="2:6" x14ac:dyDescent="0.25">
      <c r="F685" t="str">
        <v>52. Rasgulla (West Bengal/Odisha, 1 Piece ~50g)</v>
      </c>
    </row>
    <row r="686" spans="2:6" x14ac:dyDescent="0.25">
      <c r="B686" t="s">
        <v>36</v>
      </c>
      <c r="F686" t="str">
        <v>Calories: ~150 kcal</v>
      </c>
    </row>
    <row r="687" spans="2:6" x14ac:dyDescent="0.25">
      <c r="F687" t="str">
        <v>Protein: ~3 g</v>
      </c>
    </row>
    <row r="688" spans="2:6" x14ac:dyDescent="0.25">
      <c r="F688" t="str">
        <v>Carbohydrates: ~35 g</v>
      </c>
    </row>
    <row r="689" spans="2:6" x14ac:dyDescent="0.25">
      <c r="B689" t="s">
        <v>76</v>
      </c>
      <c r="F689" t="str">
        <v>Sugar: ~30 g</v>
      </c>
    </row>
    <row r="690" spans="2:6" x14ac:dyDescent="0.25">
      <c r="F690" t="str">
        <v>Fiber: ~0 g</v>
      </c>
    </row>
    <row r="691" spans="2:6" x14ac:dyDescent="0.25">
      <c r="B691" t="s">
        <v>53</v>
      </c>
      <c r="F691" t="str">
        <v>Fat: ~2 g</v>
      </c>
    </row>
    <row r="692" spans="2:6" x14ac:dyDescent="0.25">
      <c r="F692" t="str">
        <v>Micronutrients:</v>
      </c>
    </row>
    <row r="693" spans="2:6" x14ac:dyDescent="0.25">
      <c r="B693" t="s">
        <v>54</v>
      </c>
      <c r="F693" t="str">
        <v>Calcium: ~150 mg (15% of DV)</v>
      </c>
    </row>
    <row r="694" spans="2:6" x14ac:dyDescent="0.25">
      <c r="F694" t="str">
        <v>Iron: ~0.5 mg (3% of DV)</v>
      </c>
    </row>
    <row r="695" spans="2:6" x14ac:dyDescent="0.25">
      <c r="B695" t="s">
        <v>21</v>
      </c>
      <c r="F695" t="str">
        <v>Magnesium: ~20 mg (5% of DV)</v>
      </c>
    </row>
    <row r="696" spans="2:6" x14ac:dyDescent="0.25">
      <c r="F696" t="str">
        <v>---</v>
      </c>
    </row>
    <row r="697" spans="2:6" x14ac:dyDescent="0.25">
      <c r="B697" t="s">
        <v>139</v>
      </c>
      <c r="F697" t="str">
        <v>53. Mishti Doi (West Bengal, 1 Serving ~100g)</v>
      </c>
    </row>
    <row r="698" spans="2:6" x14ac:dyDescent="0.25">
      <c r="F698" t="str">
        <v>Calories: ~120 kcal</v>
      </c>
    </row>
    <row r="699" spans="2:6" x14ac:dyDescent="0.25">
      <c r="B699" t="s">
        <v>9</v>
      </c>
      <c r="F699" t="str">
        <v>Protein: ~3 g</v>
      </c>
    </row>
    <row r="700" spans="2:6" x14ac:dyDescent="0.25">
      <c r="F700" t="str">
        <v>Carbohydrates: ~20 g</v>
      </c>
    </row>
    <row r="701" spans="2:6" x14ac:dyDescent="0.25">
      <c r="F701" t="str">
        <v>Sugar: ~18 g</v>
      </c>
    </row>
    <row r="702" spans="2:6" x14ac:dyDescent="0.25">
      <c r="F702" t="str">
        <v>Fiber: ~0 g</v>
      </c>
    </row>
    <row r="703" spans="2:6" x14ac:dyDescent="0.25">
      <c r="F703" t="str">
        <v>Fat: ~4 g</v>
      </c>
    </row>
    <row r="704" spans="2:6" x14ac:dyDescent="0.25">
      <c r="B704" t="s">
        <v>0</v>
      </c>
      <c r="F704" t="str">
        <v>Micronutrients:</v>
      </c>
    </row>
    <row r="705" spans="2:6" x14ac:dyDescent="0.25">
      <c r="F705" t="str">
        <v>Calcium: ~100 mg (10% of DV)</v>
      </c>
    </row>
    <row r="706" spans="2:6" x14ac:dyDescent="0.25">
      <c r="B706" t="s">
        <v>157</v>
      </c>
      <c r="F706" t="str">
        <v>Iron: ~0.5 mg (3% of DV)</v>
      </c>
    </row>
    <row r="707" spans="2:6" x14ac:dyDescent="0.25">
      <c r="F707" t="str">
        <v>Vitamin A: ~200 IU (4% of DV)</v>
      </c>
    </row>
    <row r="708" spans="2:6" x14ac:dyDescent="0.25">
      <c r="B708" t="s">
        <v>10</v>
      </c>
      <c r="F708" t="str">
        <v>---</v>
      </c>
    </row>
    <row r="709" spans="2:6" x14ac:dyDescent="0.25">
      <c r="F709" t="str">
        <v>Central Indian Cuisine</v>
      </c>
    </row>
    <row r="710" spans="2:6" x14ac:dyDescent="0.25">
      <c r="B710" t="s">
        <v>158</v>
      </c>
      <c r="F710" t="str">
        <v>---</v>
      </c>
    </row>
    <row r="711" spans="2:6" x14ac:dyDescent="0.25">
      <c r="F711" t="str">
        <v>54. Bhutte Ka Kees (Madhya Pradesh, 1 Serving ~200g)</v>
      </c>
    </row>
    <row r="712" spans="2:6" x14ac:dyDescent="0.25">
      <c r="B712" t="s">
        <v>35</v>
      </c>
      <c r="F712" t="str">
        <v>Calories: ~250 kcal</v>
      </c>
    </row>
    <row r="713" spans="2:6" x14ac:dyDescent="0.25">
      <c r="F713" t="str">
        <v>Protein: ~6 g</v>
      </c>
    </row>
    <row r="714" spans="2:6" x14ac:dyDescent="0.25">
      <c r="B714" t="s">
        <v>25</v>
      </c>
      <c r="F714" t="str">
        <v>Carbohydrates: ~45 g</v>
      </c>
    </row>
    <row r="715" spans="2:6" x14ac:dyDescent="0.25">
      <c r="F715" t="str">
        <v>Sugar: ~8 g</v>
      </c>
    </row>
    <row r="716" spans="2:6" x14ac:dyDescent="0.25">
      <c r="B716" t="s">
        <v>14</v>
      </c>
      <c r="F716" t="str">
        <v>Fiber: ~5 g</v>
      </c>
    </row>
    <row r="717" spans="2:6" x14ac:dyDescent="0.25">
      <c r="F717" t="str">
        <v>Fat: ~8 g</v>
      </c>
    </row>
    <row r="718" spans="2:6" x14ac:dyDescent="0.25">
      <c r="F718" t="str">
        <v>Micronutrients:</v>
      </c>
    </row>
    <row r="719" spans="2:6" x14ac:dyDescent="0.25">
      <c r="B719" t="s">
        <v>86</v>
      </c>
      <c r="F719" t="str">
        <v>Iron: ~2 mg (11% of DV)</v>
      </c>
    </row>
    <row r="720" spans="2:6" x14ac:dyDescent="0.25">
      <c r="F720" t="str">
        <v>Calcium: ~60 mg (6% of DV)</v>
      </c>
    </row>
    <row r="721" spans="2:6" x14ac:dyDescent="0.25">
      <c r="B721" t="s">
        <v>53</v>
      </c>
      <c r="F721" t="str">
        <v>Magnesium: ~40 mg (10% of DV)</v>
      </c>
    </row>
    <row r="722" spans="2:6" x14ac:dyDescent="0.25">
      <c r="F722" t="str">
        <v>Potassium: ~350 mg (10% of DV)</v>
      </c>
    </row>
    <row r="723" spans="2:6" x14ac:dyDescent="0.25">
      <c r="B723" t="s">
        <v>6</v>
      </c>
      <c r="F723" t="str">
        <v>---</v>
      </c>
    </row>
    <row r="724" spans="2:6" x14ac:dyDescent="0.25">
      <c r="F724" t="str">
        <v>55. Poha (Madhya Pradesh, 1 Serving ~200g)</v>
      </c>
    </row>
    <row r="725" spans="2:6" x14ac:dyDescent="0.25">
      <c r="B725" t="s">
        <v>5</v>
      </c>
      <c r="F725" t="str">
        <v>Calories: ~250 kcal</v>
      </c>
    </row>
    <row r="726" spans="2:6" x14ac:dyDescent="0.25">
      <c r="F726" t="str">
        <v>Protein: ~6 g</v>
      </c>
    </row>
    <row r="727" spans="2:6" x14ac:dyDescent="0.25">
      <c r="B727" t="s">
        <v>71</v>
      </c>
      <c r="F727" t="str">
        <v>Carbohydrates: ~40 g</v>
      </c>
    </row>
    <row r="728" spans="2:6" x14ac:dyDescent="0.25">
      <c r="F728" t="str">
        <v>Sugar: ~5 g</v>
      </c>
    </row>
    <row r="729" spans="2:6" x14ac:dyDescent="0.25">
      <c r="B729" t="s">
        <v>9</v>
      </c>
      <c r="F729" t="str">
        <v>Fiber: ~4 g</v>
      </c>
    </row>
    <row r="730" spans="2:6" x14ac:dyDescent="0.25">
      <c r="F730" t="str">
        <v>Fat: ~7 g</v>
      </c>
    </row>
    <row r="731" spans="2:6" x14ac:dyDescent="0.25">
      <c r="B731" t="s">
        <v>139</v>
      </c>
      <c r="F731" t="str">
        <v>Micronutrients:</v>
      </c>
    </row>
    <row r="732" spans="2:6" x14ac:dyDescent="0.25">
      <c r="F732" t="str">
        <v>Iron: ~2 mg (11% of DV)</v>
      </c>
    </row>
    <row r="733" spans="2:6" x14ac:dyDescent="0.25">
      <c r="B733" t="s">
        <v>159</v>
      </c>
      <c r="F733" t="str">
        <v>Vitamin A: ~300 IU (6% of DV)</v>
      </c>
    </row>
    <row r="734" spans="2:6" x14ac:dyDescent="0.25">
      <c r="F734" t="str">
        <v>Calcium: ~50 mg (5% of DV)</v>
      </c>
    </row>
    <row r="735" spans="2:6" x14ac:dyDescent="0.25">
      <c r="F735" t="str">
        <v>Potassium: ~350 mg (10% of DV)</v>
      </c>
    </row>
    <row r="736" spans="2:6" x14ac:dyDescent="0.25">
      <c r="F736" t="str">
        <v>---</v>
      </c>
    </row>
    <row r="737" spans="2:6" x14ac:dyDescent="0.25">
      <c r="F737" t="str">
        <v>56. Mawa Baati (Madhya Pradesh, 1 Piece ~100g)</v>
      </c>
    </row>
    <row r="738" spans="2:6" x14ac:dyDescent="0.25">
      <c r="B738" t="s">
        <v>0</v>
      </c>
      <c r="F738" t="str">
        <v>Calories: ~400 kcal</v>
      </c>
    </row>
    <row r="739" spans="2:6" x14ac:dyDescent="0.25">
      <c r="F739" t="str">
        <v>Protein: ~8 g</v>
      </c>
    </row>
    <row r="740" spans="2:6" x14ac:dyDescent="0.25">
      <c r="B740" t="s">
        <v>160</v>
      </c>
      <c r="F740" t="str">
        <v>Carbohydrates: ~50 g</v>
      </c>
    </row>
    <row r="741" spans="2:6" x14ac:dyDescent="0.25">
      <c r="F741" t="str">
        <v>Sugar: ~30 g</v>
      </c>
    </row>
    <row r="742" spans="2:6" x14ac:dyDescent="0.25">
      <c r="B742" t="s">
        <v>1</v>
      </c>
      <c r="F742" t="str">
        <v>Fiber: ~2 g</v>
      </c>
    </row>
    <row r="743" spans="2:6" x14ac:dyDescent="0.25">
      <c r="F743" t="str">
        <v>Fat: ~15 g</v>
      </c>
    </row>
    <row r="744" spans="2:6" x14ac:dyDescent="0.25">
      <c r="B744" t="s">
        <v>24</v>
      </c>
      <c r="F744" t="str">
        <v>Micronutrients:</v>
      </c>
    </row>
    <row r="745" spans="2:6" x14ac:dyDescent="0.25">
      <c r="F745" t="str">
        <v>Iron: ~2 mg (11% of DV)</v>
      </c>
    </row>
    <row r="746" spans="2:6" x14ac:dyDescent="0.25">
      <c r="B746" t="s">
        <v>2</v>
      </c>
      <c r="F746" t="str">
        <v>Calcium: ~100 mg (10% of DV)</v>
      </c>
    </row>
    <row r="747" spans="2:6" x14ac:dyDescent="0.25">
      <c r="F747" t="str">
        <v>Vitamin A: ~500 IU (10% of DV)</v>
      </c>
    </row>
    <row r="748" spans="2:6" x14ac:dyDescent="0.25">
      <c r="B748" t="s">
        <v>3</v>
      </c>
      <c r="F748" t="str">
        <v>Potassium: ~200 mg (6% of DV)</v>
      </c>
    </row>
    <row r="749" spans="2:6" x14ac:dyDescent="0.25">
      <c r="F749" t="str">
        <v>---</v>
      </c>
    </row>
    <row r="750" spans="2:6" x14ac:dyDescent="0.25">
      <c r="B750" t="s">
        <v>4</v>
      </c>
      <c r="F750" t="str">
        <v>57. Chhattisgarhi Bafauri (Chhattisgarh, 1 Piece ~100g)</v>
      </c>
    </row>
    <row r="751" spans="2:6" x14ac:dyDescent="0.25">
      <c r="F751" t="str">
        <v>Calories: ~220 kcal</v>
      </c>
    </row>
    <row r="752" spans="2:6" x14ac:dyDescent="0.25">
      <c r="F752" t="str">
        <v>Protein: ~7 g</v>
      </c>
    </row>
    <row r="753" spans="2:6" x14ac:dyDescent="0.25">
      <c r="B753" t="s">
        <v>109</v>
      </c>
      <c r="F753" t="str">
        <v>Carbohydrates: ~30 g</v>
      </c>
    </row>
    <row r="754" spans="2:6" x14ac:dyDescent="0.25">
      <c r="F754" t="str">
        <v>Sugar: ~5 g</v>
      </c>
    </row>
    <row r="755" spans="2:6" x14ac:dyDescent="0.25">
      <c r="B755" t="s">
        <v>53</v>
      </c>
      <c r="F755" t="str">
        <v>Fiber: ~6 g</v>
      </c>
    </row>
    <row r="756" spans="2:6" x14ac:dyDescent="0.25">
      <c r="F756" t="str">
        <v>Fat: ~8 g</v>
      </c>
    </row>
    <row r="757" spans="2:6" x14ac:dyDescent="0.25">
      <c r="B757" t="s">
        <v>32</v>
      </c>
      <c r="F757" t="str">
        <v>Micronutrients:</v>
      </c>
    </row>
    <row r="758" spans="2:6" x14ac:dyDescent="0.25">
      <c r="F758" t="str">
        <v>Iron: ~2 mg (11% of DV)</v>
      </c>
    </row>
    <row r="759" spans="2:6" x14ac:dyDescent="0.25">
      <c r="B759" t="s">
        <v>26</v>
      </c>
      <c r="F759" t="str">
        <v>Calcium: ~60 mg (6% of DV)</v>
      </c>
    </row>
    <row r="760" spans="2:6" x14ac:dyDescent="0.25">
      <c r="F760" t="str">
        <v>Magnesium: ~30 mg (8% of DV)</v>
      </c>
    </row>
    <row r="761" spans="2:6" x14ac:dyDescent="0.25">
      <c r="B761" t="s">
        <v>98</v>
      </c>
      <c r="F761" t="str">
        <v>Potassium: ~300 mg (9% of DV)</v>
      </c>
    </row>
    <row r="762" spans="2:6" x14ac:dyDescent="0.25">
      <c r="F762" t="str">
        <v>Snacks &amp; Street Foods (Various Regions Cuisine)</v>
      </c>
    </row>
    <row r="763" spans="2:6" x14ac:dyDescent="0.25">
      <c r="B763" t="s">
        <v>23</v>
      </c>
      <c r="F763" t="str">
        <v>58. Samosa (Pan-India, 1 Piece ~100g)</v>
      </c>
    </row>
    <row r="764" spans="2:6" x14ac:dyDescent="0.25">
      <c r="F764" t="str">
        <v>Calories: ~150 kcal</v>
      </c>
    </row>
    <row r="765" spans="2:6" x14ac:dyDescent="0.25">
      <c r="B765" t="s">
        <v>161</v>
      </c>
      <c r="F765" t="str">
        <v>Protein: ~3 g</v>
      </c>
    </row>
    <row r="766" spans="2:6" x14ac:dyDescent="0.25">
      <c r="F766" t="str">
        <v>Carbohydrates: ~18 g</v>
      </c>
    </row>
    <row r="767" spans="2:6" x14ac:dyDescent="0.25">
      <c r="F767" t="str">
        <v>Sugar: ~3 g</v>
      </c>
    </row>
    <row r="768" spans="2:6" x14ac:dyDescent="0.25">
      <c r="F768" t="str">
        <v>Fiber: ~2 g</v>
      </c>
    </row>
    <row r="769" spans="2:6" x14ac:dyDescent="0.25">
      <c r="F769" t="str">
        <v>Fat: ~8 g</v>
      </c>
    </row>
    <row r="770" spans="2:6" x14ac:dyDescent="0.25">
      <c r="B770" t="s">
        <v>0</v>
      </c>
      <c r="F770" t="str">
        <v>Micronutrients:</v>
      </c>
    </row>
    <row r="771" spans="2:6" x14ac:dyDescent="0.25">
      <c r="F771" t="str">
        <v>Iron: ~1.5 mg (8% of DV)</v>
      </c>
    </row>
    <row r="772" spans="2:6" x14ac:dyDescent="0.25">
      <c r="B772" t="s">
        <v>162</v>
      </c>
      <c r="F772" t="str">
        <v>Calcium: ~30 mg (3% of DV)</v>
      </c>
    </row>
    <row r="773" spans="2:6" x14ac:dyDescent="0.25">
      <c r="F773" t="str">
        <v>Magnesium: ~25 mg (6% of DV)</v>
      </c>
    </row>
    <row r="774" spans="2:6" x14ac:dyDescent="0.25">
      <c r="B774" t="s">
        <v>143</v>
      </c>
      <c r="F774" t="str">
        <v>Potassium: ~150 mg (4% of DV)</v>
      </c>
    </row>
    <row r="775" spans="2:6" x14ac:dyDescent="0.25">
      <c r="F775" t="str">
        <v>---</v>
      </c>
    </row>
    <row r="776" spans="2:6" x14ac:dyDescent="0.25">
      <c r="B776" t="s">
        <v>95</v>
      </c>
      <c r="F776" t="str">
        <v>59. Pani Puri/Golgappa (UP/Maharashtra, 6 pieces ~100g)</v>
      </c>
    </row>
    <row r="777" spans="2:6" x14ac:dyDescent="0.25">
      <c r="F777" t="str">
        <v>Calories: ~200 kcal</v>
      </c>
    </row>
    <row r="778" spans="2:6" x14ac:dyDescent="0.25">
      <c r="B778" t="s">
        <v>40</v>
      </c>
      <c r="F778" t="str">
        <v>Protein: ~3 g</v>
      </c>
    </row>
    <row r="779" spans="2:6" x14ac:dyDescent="0.25">
      <c r="F779" t="str">
        <v>Carbohydrates: ~40 g</v>
      </c>
    </row>
    <row r="780" spans="2:6" x14ac:dyDescent="0.25">
      <c r="B780" t="s">
        <v>19</v>
      </c>
      <c r="F780" t="str">
        <v>Sugar: ~5 g</v>
      </c>
    </row>
    <row r="781" spans="2:6" x14ac:dyDescent="0.25">
      <c r="F781" t="str">
        <v>Fiber: ~5 g</v>
      </c>
    </row>
    <row r="782" spans="2:6" x14ac:dyDescent="0.25">
      <c r="B782" t="s">
        <v>20</v>
      </c>
      <c r="F782" t="str">
        <v>Fat: ~6 g</v>
      </c>
    </row>
    <row r="783" spans="2:6" x14ac:dyDescent="0.25">
      <c r="F783" t="str">
        <v>Micronutrients:</v>
      </c>
    </row>
    <row r="784" spans="2:6" x14ac:dyDescent="0.25">
      <c r="F784" t="str">
        <v>Iron: ~1 mg (6% of DV)</v>
      </c>
    </row>
    <row r="785" spans="2:6" x14ac:dyDescent="0.25">
      <c r="B785" t="s">
        <v>135</v>
      </c>
      <c r="F785" t="str">
        <v>Calcium: ~40 mg (4% of DV)</v>
      </c>
    </row>
    <row r="786" spans="2:6" x14ac:dyDescent="0.25">
      <c r="F786" t="str">
        <v>Magnesium: ~30 mg (7% of DV)</v>
      </c>
    </row>
    <row r="787" spans="2:6" x14ac:dyDescent="0.25">
      <c r="B787" t="s">
        <v>53</v>
      </c>
      <c r="F787" t="str">
        <v>Potassium: ~250 mg (7% of DV)</v>
      </c>
    </row>
    <row r="788" spans="2:6" x14ac:dyDescent="0.25">
      <c r="F788" t="str">
        <v>---</v>
      </c>
    </row>
    <row r="789" spans="2:6" x14ac:dyDescent="0.25">
      <c r="B789" t="s">
        <v>7</v>
      </c>
      <c r="F789" t="str">
        <v>60. Bhel Puri (Maharashtra, 1 Serving ~100g)</v>
      </c>
    </row>
    <row r="790" spans="2:6" x14ac:dyDescent="0.25">
      <c r="F790" t="str">
        <v>Calories: ~250 kcal</v>
      </c>
    </row>
    <row r="791" spans="2:6" x14ac:dyDescent="0.25">
      <c r="B791" t="s">
        <v>163</v>
      </c>
      <c r="F791" t="str">
        <v>Protein: ~5 g</v>
      </c>
    </row>
    <row r="792" spans="2:6" x14ac:dyDescent="0.25">
      <c r="F792" t="str">
        <v>Carbohydrates: ~40 g</v>
      </c>
    </row>
    <row r="793" spans="2:6" x14ac:dyDescent="0.25">
      <c r="B793" t="s">
        <v>39</v>
      </c>
      <c r="F793" t="str">
        <v>Sugar: ~10 g</v>
      </c>
    </row>
    <row r="794" spans="2:6" x14ac:dyDescent="0.25">
      <c r="F794" t="str">
        <v>Fiber: ~5 g</v>
      </c>
    </row>
    <row r="795" spans="2:6" x14ac:dyDescent="0.25">
      <c r="B795" t="s">
        <v>47</v>
      </c>
      <c r="F795" t="str">
        <v>Fat: ~10 g</v>
      </c>
    </row>
    <row r="796" spans="2:6" x14ac:dyDescent="0.25">
      <c r="F796" t="str">
        <v>Micronutrients:</v>
      </c>
    </row>
    <row r="797" spans="2:6" x14ac:dyDescent="0.25">
      <c r="F797" t="str">
        <v>Iron: ~1 mg (6% of DV)</v>
      </c>
    </row>
    <row r="798" spans="2:6" x14ac:dyDescent="0.25">
      <c r="F798" t="str">
        <v>Calcium: ~30 mg (3% of DV)</v>
      </c>
    </row>
    <row r="799" spans="2:6" x14ac:dyDescent="0.25">
      <c r="F799" t="str">
        <v>Magnesium: ~25 mg (6% of DV)</v>
      </c>
    </row>
    <row r="800" spans="2:6" x14ac:dyDescent="0.25">
      <c r="B800" t="s">
        <v>0</v>
      </c>
      <c r="F800" t="str">
        <v>Potassium: ~200 mg (6% of DV)</v>
      </c>
    </row>
    <row r="801" spans="2:6" x14ac:dyDescent="0.25">
      <c r="F801" t="str">
        <v>---</v>
      </c>
    </row>
    <row r="802" spans="2:6" x14ac:dyDescent="0.25">
      <c r="B802" t="s">
        <v>164</v>
      </c>
      <c r="F802" t="str">
        <v>61. Sev Puri (Maharashtra, 6 pieces ~100g)</v>
      </c>
    </row>
    <row r="803" spans="2:6" x14ac:dyDescent="0.25">
      <c r="F803" t="str">
        <v>Calories: ~200 kcal</v>
      </c>
    </row>
    <row r="804" spans="2:6" x14ac:dyDescent="0.25">
      <c r="B804" t="s">
        <v>143</v>
      </c>
      <c r="F804" t="str">
        <v>Protein: ~4 g</v>
      </c>
    </row>
    <row r="805" spans="2:6" x14ac:dyDescent="0.25">
      <c r="F805" t="str">
        <v>Carbohydrates: ~30 g</v>
      </c>
    </row>
    <row r="806" spans="2:6" x14ac:dyDescent="0.25">
      <c r="B806" t="s">
        <v>132</v>
      </c>
      <c r="F806" t="str">
        <v>Sugar: ~10 g</v>
      </c>
    </row>
    <row r="807" spans="2:6" x14ac:dyDescent="0.25">
      <c r="F807" t="str">
        <v>Fiber: ~3 g</v>
      </c>
    </row>
    <row r="808" spans="2:6" x14ac:dyDescent="0.25">
      <c r="B808" t="s">
        <v>60</v>
      </c>
      <c r="F808" t="str">
        <v>Fat: ~7 g</v>
      </c>
    </row>
    <row r="809" spans="2:6" x14ac:dyDescent="0.25">
      <c r="F809" t="str">
        <v>Micronutrients:</v>
      </c>
    </row>
    <row r="810" spans="2:6" x14ac:dyDescent="0.25">
      <c r="B810" t="s">
        <v>13</v>
      </c>
      <c r="F810" t="str">
        <v>Iron: ~1.5 mg (8% of DV)</v>
      </c>
    </row>
    <row r="811" spans="2:6" x14ac:dyDescent="0.25">
      <c r="F811" t="str">
        <v>Calcium: ~40 mg (4% of DV)</v>
      </c>
    </row>
    <row r="812" spans="2:6" x14ac:dyDescent="0.25">
      <c r="B812" t="s">
        <v>41</v>
      </c>
      <c r="F812" t="str">
        <v>Magnesium: ~20 mg (5% of DV)</v>
      </c>
    </row>
    <row r="813" spans="2:6" x14ac:dyDescent="0.25">
      <c r="F813" t="str">
        <v>Potassium: ~150 mg (4% of DV)</v>
      </c>
    </row>
    <row r="814" spans="2:6" x14ac:dyDescent="0.25">
      <c r="F814" t="str">
        <v>---</v>
      </c>
    </row>
    <row r="815" spans="2:6" x14ac:dyDescent="0.25">
      <c r="B815" t="s">
        <v>165</v>
      </c>
      <c r="F815" t="str">
        <v>62. Aloo Tikki (UP, 1 Piece ~100g)</v>
      </c>
    </row>
    <row r="816" spans="2:6" x14ac:dyDescent="0.25">
      <c r="F816" t="str">
        <v>Calories: ~180 kcal</v>
      </c>
    </row>
    <row r="817" spans="2:6" x14ac:dyDescent="0.25">
      <c r="B817" t="s">
        <v>53</v>
      </c>
      <c r="F817" t="str">
        <v>Protein: ~4 g</v>
      </c>
    </row>
    <row r="818" spans="2:6" x14ac:dyDescent="0.25">
      <c r="F818" t="str">
        <v>Carbohydrates: ~25 g</v>
      </c>
    </row>
    <row r="819" spans="2:6" x14ac:dyDescent="0.25">
      <c r="B819" t="s">
        <v>54</v>
      </c>
      <c r="F819" t="str">
        <v>Sugar: ~4 g</v>
      </c>
    </row>
    <row r="820" spans="2:6" x14ac:dyDescent="0.25">
      <c r="F820" t="str">
        <v>Fiber: ~3 g</v>
      </c>
    </row>
    <row r="821" spans="2:6" x14ac:dyDescent="0.25">
      <c r="B821" t="s">
        <v>98</v>
      </c>
      <c r="F821" t="str">
        <v>Fat: ~7 g</v>
      </c>
    </row>
    <row r="822" spans="2:6" x14ac:dyDescent="0.25">
      <c r="F822" t="str">
        <v>Micronutrients:</v>
      </c>
    </row>
    <row r="823" spans="2:6" x14ac:dyDescent="0.25">
      <c r="B823" t="s">
        <v>146</v>
      </c>
      <c r="F823" t="str">
        <v>Iron: ~1 mg (6% of DV)</v>
      </c>
    </row>
    <row r="824" spans="2:6" x14ac:dyDescent="0.25">
      <c r="F824" t="str">
        <v>Calcium: ~25 mg (2% of DV)</v>
      </c>
    </row>
    <row r="825" spans="2:6" x14ac:dyDescent="0.25">
      <c r="B825" t="s">
        <v>136</v>
      </c>
      <c r="F825" t="str">
        <v>Magnesium: ~20 mg (5% of DV)</v>
      </c>
    </row>
    <row r="826" spans="2:6" x14ac:dyDescent="0.25">
      <c r="F826" t="str">
        <v>Potassium: ~250 mg (7% of DV)</v>
      </c>
    </row>
    <row r="827" spans="2:6" x14ac:dyDescent="0.25">
      <c r="F827" t="str">
        <v>---</v>
      </c>
    </row>
    <row r="828" spans="2:6" x14ac:dyDescent="0.25">
      <c r="F828" t="str">
        <v>63. Chaat (Delhi/UP, 1 Serving ~150g)</v>
      </c>
    </row>
    <row r="829" spans="2:6" x14ac:dyDescent="0.25">
      <c r="F829" t="str">
        <v>Calories: ~250 kcal</v>
      </c>
    </row>
    <row r="830" spans="2:6" x14ac:dyDescent="0.25">
      <c r="B830" t="s">
        <v>0</v>
      </c>
      <c r="F830" t="str">
        <v>Protein: ~5 g</v>
      </c>
    </row>
    <row r="831" spans="2:6" x14ac:dyDescent="0.25">
      <c r="F831" t="str">
        <v>Carbohydrates: ~35 g</v>
      </c>
    </row>
    <row r="832" spans="2:6" x14ac:dyDescent="0.25">
      <c r="B832" t="s">
        <v>166</v>
      </c>
      <c r="F832" t="str">
        <v>Sugar: ~10 g</v>
      </c>
    </row>
    <row r="833" spans="2:6" x14ac:dyDescent="0.25">
      <c r="F833" t="str">
        <v>Fiber: ~4 g</v>
      </c>
    </row>
    <row r="834" spans="2:6" x14ac:dyDescent="0.25">
      <c r="B834" t="s">
        <v>167</v>
      </c>
      <c r="F834" t="str">
        <v>Fat: ~10 g</v>
      </c>
    </row>
    <row r="835" spans="2:6" x14ac:dyDescent="0.25">
      <c r="F835" t="str">
        <v>Micronutrients:</v>
      </c>
    </row>
    <row r="836" spans="2:6" x14ac:dyDescent="0.25">
      <c r="B836" t="s">
        <v>59</v>
      </c>
      <c r="F836" t="str">
        <v>Iron: ~2 mg (11% of DV)</v>
      </c>
    </row>
    <row r="837" spans="2:6" x14ac:dyDescent="0.25">
      <c r="F837" t="str">
        <v>Calcium: ~40 mg (4% of DV)</v>
      </c>
    </row>
    <row r="838" spans="2:6" x14ac:dyDescent="0.25">
      <c r="B838" t="s">
        <v>168</v>
      </c>
      <c r="F838" t="str">
        <v>Magnesium: ~30 mg (7% of DV)</v>
      </c>
    </row>
    <row r="839" spans="2:6" x14ac:dyDescent="0.25">
      <c r="F839" t="str">
        <v>Potassium: ~200 mg (6% of DV)</v>
      </c>
    </row>
    <row r="840" spans="2:6" x14ac:dyDescent="0.25">
      <c r="B840" t="s">
        <v>69</v>
      </c>
      <c r="F840" t="str">
        <v>---</v>
      </c>
    </row>
    <row r="841" spans="2:6" x14ac:dyDescent="0.25">
      <c r="F841" t="str">
        <v>64. Pakora (Pan-India, 1 Serving ~100g)</v>
      </c>
    </row>
    <row r="842" spans="2:6" x14ac:dyDescent="0.25">
      <c r="B842" t="s">
        <v>75</v>
      </c>
      <c r="F842" t="str">
        <v>Calories: ~220 kcal</v>
      </c>
    </row>
    <row r="843" spans="2:6" x14ac:dyDescent="0.25">
      <c r="F843" t="str">
        <v>Protein: ~5 g</v>
      </c>
    </row>
    <row r="844" spans="2:6" x14ac:dyDescent="0.25">
      <c r="F844" t="str">
        <v>Carbohydrates: ~30 g</v>
      </c>
    </row>
    <row r="845" spans="2:6" x14ac:dyDescent="0.25">
      <c r="B845" t="s">
        <v>70</v>
      </c>
      <c r="F845" t="str">
        <v>Sugar: ~5 g</v>
      </c>
    </row>
    <row r="846" spans="2:6" x14ac:dyDescent="0.25">
      <c r="F846" t="str">
        <v>Fiber: ~4 g</v>
      </c>
    </row>
    <row r="847" spans="2:6" x14ac:dyDescent="0.25">
      <c r="B847" t="s">
        <v>53</v>
      </c>
      <c r="F847" t="str">
        <v>Fat: ~10 g</v>
      </c>
    </row>
    <row r="848" spans="2:6" x14ac:dyDescent="0.25">
      <c r="F848" t="str">
        <v>Micronutrients:</v>
      </c>
    </row>
    <row r="849" spans="2:6" x14ac:dyDescent="0.25">
      <c r="B849" t="s">
        <v>71</v>
      </c>
      <c r="F849" t="str">
        <v>Iron: ~1 mg (6% of DV)</v>
      </c>
    </row>
    <row r="850" spans="2:6" x14ac:dyDescent="0.25">
      <c r="F850" t="str">
        <v>Calcium: ~30 mg (3% of DV)</v>
      </c>
    </row>
    <row r="851" spans="2:6" x14ac:dyDescent="0.25">
      <c r="B851" t="s">
        <v>92</v>
      </c>
      <c r="F851" t="str">
        <v>Magnesium: ~25 mg (6% of DV)</v>
      </c>
    </row>
    <row r="852" spans="2:6" x14ac:dyDescent="0.25">
      <c r="F852" t="str">
        <v>Potassium: ~250 mg (7% of DV)</v>
      </c>
    </row>
    <row r="853" spans="2:6" x14ac:dyDescent="0.25">
      <c r="B853" t="s">
        <v>5</v>
      </c>
      <c r="F853" t="str">
        <v>---</v>
      </c>
    </row>
    <row r="854" spans="2:6" x14ac:dyDescent="0.25">
      <c r="F854" t="str">
        <v>65. Mirchi Bajji (Andhra Pradesh, 2 pieces ~100g)</v>
      </c>
    </row>
    <row r="855" spans="2:6" x14ac:dyDescent="0.25">
      <c r="B855" t="s">
        <v>113</v>
      </c>
      <c r="F855" t="str">
        <v>Calories: ~150 kcal</v>
      </c>
    </row>
    <row r="856" spans="2:6" x14ac:dyDescent="0.25">
      <c r="F856" t="str">
        <v>Protein: ~3 g</v>
      </c>
    </row>
    <row r="857" spans="2:6" x14ac:dyDescent="0.25">
      <c r="B857" t="s">
        <v>106</v>
      </c>
      <c r="F857" t="str">
        <v>Carbohydrates: ~20 g</v>
      </c>
    </row>
    <row r="858" spans="2:6" x14ac:dyDescent="0.25">
      <c r="F858" t="str">
        <v>Sugar: ~3 g</v>
      </c>
    </row>
    <row r="859" spans="2:6" x14ac:dyDescent="0.25">
      <c r="F859" t="str">
        <v>Fiber: ~2 g</v>
      </c>
    </row>
    <row r="860" spans="2:6" x14ac:dyDescent="0.25">
      <c r="F860" t="str">
        <v>Fat: ~7 g</v>
      </c>
    </row>
    <row r="861" spans="2:6" x14ac:dyDescent="0.25">
      <c r="F861" t="str">
        <v>Micronutrients:</v>
      </c>
    </row>
    <row r="862" spans="2:6" x14ac:dyDescent="0.25">
      <c r="B862" t="s">
        <v>0</v>
      </c>
      <c r="F862" t="str">
        <v>Iron: ~1.5 mg (8% of DV)</v>
      </c>
    </row>
    <row r="863" spans="2:6" x14ac:dyDescent="0.25">
      <c r="F863" t="str">
        <v>Calcium: ~30 mg (3% of DV)</v>
      </c>
    </row>
    <row r="864" spans="2:6" x14ac:dyDescent="0.25">
      <c r="B864" t="s">
        <v>169</v>
      </c>
      <c r="F864" t="str">
        <v>Magnesium: ~25 mg (6% of DV)</v>
      </c>
    </row>
    <row r="865" spans="2:6" x14ac:dyDescent="0.25">
      <c r="F865" t="str">
        <v>Potassium: ~150 mg (4% of DV)</v>
      </c>
    </row>
    <row r="866" spans="2:6" x14ac:dyDescent="0.25">
      <c r="B866" t="s">
        <v>38</v>
      </c>
      <c r="F866" t="str">
        <v>---</v>
      </c>
    </row>
    <row r="867" spans="2:6" x14ac:dyDescent="0.25">
      <c r="F867" t="str">
        <v>66. Hara Bhara Kabab (Mughlai/Delhi, 1 Serving ~100g)</v>
      </c>
    </row>
    <row r="868" spans="2:6" x14ac:dyDescent="0.25">
      <c r="B868" t="s">
        <v>28</v>
      </c>
      <c r="F868" t="str">
        <v>Calories: ~180 kcal</v>
      </c>
    </row>
    <row r="869" spans="2:6" x14ac:dyDescent="0.25">
      <c r="F869" t="str">
        <v>Protein: ~6 g</v>
      </c>
    </row>
    <row r="870" spans="2:6" x14ac:dyDescent="0.25">
      <c r="B870" t="s">
        <v>35</v>
      </c>
      <c r="F870" t="str">
        <v>Carbohydrates: ~20 g</v>
      </c>
    </row>
    <row r="871" spans="2:6" x14ac:dyDescent="0.25">
      <c r="F871" t="str">
        <v>Sugar: ~5 g</v>
      </c>
    </row>
    <row r="872" spans="2:6" x14ac:dyDescent="0.25">
      <c r="B872" t="s">
        <v>25</v>
      </c>
      <c r="F872" t="str">
        <v>Fiber: ~6 g</v>
      </c>
    </row>
    <row r="873" spans="2:6" x14ac:dyDescent="0.25">
      <c r="F873" t="str">
        <v>Fat: ~8 g</v>
      </c>
    </row>
    <row r="874" spans="2:6" x14ac:dyDescent="0.25">
      <c r="B874" t="s">
        <v>41</v>
      </c>
      <c r="F874" t="str">
        <v>Micronutrients:</v>
      </c>
    </row>
    <row r="875" spans="2:6" x14ac:dyDescent="0.25">
      <c r="F875" t="str">
        <v>Iron: ~2 mg (11% of DV)</v>
      </c>
    </row>
    <row r="876" spans="2:6" x14ac:dyDescent="0.25">
      <c r="F876" t="str">
        <v>Calcium: ~40 mg (4% of DV)</v>
      </c>
    </row>
    <row r="877" spans="2:6" x14ac:dyDescent="0.25">
      <c r="B877" t="s">
        <v>109</v>
      </c>
      <c r="F877" t="str">
        <v>Magnesium: ~30 mg (7% of DV)</v>
      </c>
    </row>
    <row r="878" spans="2:6" x14ac:dyDescent="0.25">
      <c r="F878" t="str">
        <v>Potassium: ~250 mg (7% of DV)</v>
      </c>
    </row>
    <row r="879" spans="2:6" x14ac:dyDescent="0.25">
      <c r="B879" t="s">
        <v>53</v>
      </c>
      <c r="F879" t="str">
        <v>---</v>
      </c>
    </row>
    <row r="880" spans="2:6" x14ac:dyDescent="0.25">
      <c r="F880" t="str">
        <v>Desserts (Various Regions Cuisine)</v>
      </c>
    </row>
    <row r="881" spans="2:6" x14ac:dyDescent="0.25">
      <c r="B881" t="s">
        <v>170</v>
      </c>
      <c r="F881" t="str">
        <v>---</v>
      </c>
    </row>
    <row r="882" spans="2:6" x14ac:dyDescent="0.25">
      <c r="F882" t="str">
        <v>67. Gulab Jamun (UP/Rajasthan, 1 Piece ~50g)</v>
      </c>
    </row>
    <row r="883" spans="2:6" x14ac:dyDescent="0.25">
      <c r="B883" t="s">
        <v>171</v>
      </c>
      <c r="F883" t="str">
        <v>Calories: ~150 kcal</v>
      </c>
    </row>
    <row r="884" spans="2:6" x14ac:dyDescent="0.25">
      <c r="F884" t="str">
        <v>Protein: ~2 g</v>
      </c>
    </row>
    <row r="885" spans="2:6" x14ac:dyDescent="0.25">
      <c r="B885" t="s">
        <v>7</v>
      </c>
      <c r="F885" t="str">
        <v>Carbohydrates: ~30 g</v>
      </c>
    </row>
    <row r="886" spans="2:6" x14ac:dyDescent="0.25">
      <c r="F886" t="str">
        <v>Sugar: ~25 g</v>
      </c>
    </row>
    <row r="887" spans="2:6" x14ac:dyDescent="0.25">
      <c r="B887" t="s">
        <v>55</v>
      </c>
      <c r="F887" t="str">
        <v>Fiber: ~0 g</v>
      </c>
    </row>
    <row r="888" spans="2:6" x14ac:dyDescent="0.25">
      <c r="F888" t="str">
        <v>Fat: ~6 g</v>
      </c>
    </row>
    <row r="889" spans="2:6" x14ac:dyDescent="0.25">
      <c r="B889" t="s">
        <v>42</v>
      </c>
      <c r="F889" t="str">
        <v>Micronutrients:</v>
      </c>
    </row>
    <row r="890" spans="2:6" x14ac:dyDescent="0.25">
      <c r="F890" t="str">
        <v>Iron: ~0.5 mg (3% of DV)</v>
      </c>
    </row>
    <row r="891" spans="2:6" x14ac:dyDescent="0.25">
      <c r="B891" t="s">
        <v>56</v>
      </c>
      <c r="F891" t="str">
        <v>Calcium: ~40 mg (4% of DV)</v>
      </c>
    </row>
    <row r="892" spans="2:6" x14ac:dyDescent="0.25">
      <c r="F892" t="str">
        <v>Magnesium: ~20 mg (5% of DV)</v>
      </c>
    </row>
    <row r="893" spans="2:6" x14ac:dyDescent="0.25">
      <c r="F893" t="str">
        <v>---</v>
      </c>
    </row>
    <row r="894" spans="2:6" x14ac:dyDescent="0.25">
      <c r="F894" t="str">
        <v>68. Kaju Katli (Maharashtra/Gujarat, 1 Piece ~25g)</v>
      </c>
    </row>
    <row r="895" spans="2:6" x14ac:dyDescent="0.25">
      <c r="F895" t="str">
        <v>Calories: ~110 kcal</v>
      </c>
    </row>
    <row r="896" spans="2:6" x14ac:dyDescent="0.25">
      <c r="B896" t="s">
        <v>0</v>
      </c>
      <c r="F896" t="str">
        <v>Protein: ~2 g</v>
      </c>
    </row>
    <row r="897" spans="2:6" x14ac:dyDescent="0.25">
      <c r="F897" t="str">
        <v>Carbohydrates: ~15 g</v>
      </c>
    </row>
    <row r="898" spans="2:6" x14ac:dyDescent="0.25">
      <c r="B898" t="s">
        <v>172</v>
      </c>
      <c r="F898" t="str">
        <v>Sugar: ~12 g</v>
      </c>
    </row>
    <row r="899" spans="2:6" x14ac:dyDescent="0.25">
      <c r="F899" t="str">
        <v>Fiber: ~1 g</v>
      </c>
    </row>
    <row r="900" spans="2:6" x14ac:dyDescent="0.25">
      <c r="B900" t="s">
        <v>27</v>
      </c>
      <c r="F900" t="str">
        <v>Fat: ~5 g</v>
      </c>
    </row>
    <row r="901" spans="2:6" x14ac:dyDescent="0.25">
      <c r="F901" t="str">
        <v>Micronutrients:</v>
      </c>
    </row>
    <row r="902" spans="2:6" x14ac:dyDescent="0.25">
      <c r="B902" t="s">
        <v>95</v>
      </c>
      <c r="F902" t="str">
        <v>Iron: ~0.5 mg (3% of DV)</v>
      </c>
    </row>
    <row r="903" spans="2:6" x14ac:dyDescent="0.25">
      <c r="F903" t="str">
        <v>Calcium: ~20 mg (2% of DV)</v>
      </c>
    </row>
    <row r="904" spans="2:6" x14ac:dyDescent="0.25">
      <c r="B904" t="s">
        <v>153</v>
      </c>
      <c r="F904" t="str">
        <v>Magnesium: ~25 mg (6% of DV)</v>
      </c>
    </row>
    <row r="905" spans="2:6" x14ac:dyDescent="0.25">
      <c r="F905" t="str">
        <v>---</v>
      </c>
    </row>
    <row r="906" spans="2:6" x14ac:dyDescent="0.25">
      <c r="B906" t="s">
        <v>13</v>
      </c>
      <c r="F906" t="str">
        <v>69. Barfi (Various States, 1 Piece ~50g)</v>
      </c>
    </row>
    <row r="907" spans="2:6" x14ac:dyDescent="0.25">
      <c r="F907" t="str">
        <v>Calories: ~150 kcal</v>
      </c>
    </row>
    <row r="908" spans="2:6" x14ac:dyDescent="0.25">
      <c r="B908" t="s">
        <v>41</v>
      </c>
      <c r="F908" t="str">
        <v>Protein: ~3 g</v>
      </c>
    </row>
    <row r="909" spans="2:6" x14ac:dyDescent="0.25">
      <c r="F909" t="str">
        <v>Carbohydrates: ~25 g</v>
      </c>
    </row>
    <row r="910" spans="2:6" x14ac:dyDescent="0.25">
      <c r="F910" t="str">
        <v>Sugar: ~20 g</v>
      </c>
    </row>
    <row r="911" spans="2:6" x14ac:dyDescent="0.25">
      <c r="B911" t="s">
        <v>126</v>
      </c>
      <c r="F911" t="str">
        <v>Fiber: ~1 g</v>
      </c>
    </row>
    <row r="912" spans="2:6" x14ac:dyDescent="0.25">
      <c r="F912" t="str">
        <v>Fat: ~7 g</v>
      </c>
    </row>
    <row r="913" spans="2:6" x14ac:dyDescent="0.25">
      <c r="B913" t="s">
        <v>53</v>
      </c>
      <c r="F913" t="str">
        <v>Micronutrients:</v>
      </c>
    </row>
    <row r="914" spans="2:6" x14ac:dyDescent="0.25">
      <c r="F914" t="str">
        <v>Iron: ~0.5 mg (3% of DV)</v>
      </c>
    </row>
    <row r="915" spans="2:6" x14ac:dyDescent="0.25">
      <c r="B915" t="s">
        <v>31</v>
      </c>
      <c r="F915" t="str">
        <v>Calcium: ~80 mg (8% of DV)</v>
      </c>
    </row>
    <row r="916" spans="2:6" x14ac:dyDescent="0.25">
      <c r="F916" t="str">
        <v>Magnesium: ~30 mg (7% of DV)</v>
      </c>
    </row>
    <row r="917" spans="2:6" x14ac:dyDescent="0.25">
      <c r="B917" t="s">
        <v>122</v>
      </c>
      <c r="F917" t="str">
        <v>---</v>
      </c>
    </row>
    <row r="918" spans="2:6" x14ac:dyDescent="0.25">
      <c r="F918" t="str">
        <v>70. Halwa (Pan-India, 1 Serving ~150g)</v>
      </c>
    </row>
    <row r="919" spans="2:6" x14ac:dyDescent="0.25">
      <c r="B919" t="s">
        <v>47</v>
      </c>
      <c r="F919" t="str">
        <v>Calories: ~200 kcal</v>
      </c>
    </row>
    <row r="920" spans="2:6" x14ac:dyDescent="0.25">
      <c r="F920" t="str">
        <v>Protein: ~4 g</v>
      </c>
    </row>
    <row r="921" spans="2:6" x14ac:dyDescent="0.25">
      <c r="B921" t="s">
        <v>136</v>
      </c>
      <c r="F921" t="str">
        <v>Carbohydrates: ~35 g</v>
      </c>
    </row>
    <row r="922" spans="2:6" x14ac:dyDescent="0.25">
      <c r="F922" t="str">
        <v>Sugar: ~20 g</v>
      </c>
    </row>
    <row r="923" spans="2:6" x14ac:dyDescent="0.25">
      <c r="F923" t="str">
        <v>Fiber: ~3 g</v>
      </c>
    </row>
    <row r="924" spans="2:6" x14ac:dyDescent="0.25">
      <c r="F924" t="str">
        <v>Fat: ~8 g</v>
      </c>
    </row>
    <row r="925" spans="2:6" x14ac:dyDescent="0.25">
      <c r="F925" t="str">
        <v>Micronutrients:</v>
      </c>
    </row>
    <row r="926" spans="2:6" x14ac:dyDescent="0.25">
      <c r="B926" t="s">
        <v>0</v>
      </c>
      <c r="F926" t="str">
        <v>Iron: ~1 mg (6% of DV)</v>
      </c>
    </row>
    <row r="927" spans="2:6" x14ac:dyDescent="0.25">
      <c r="F927" t="str">
        <v>Calcium: ~60 mg (6% of DV)</v>
      </c>
    </row>
    <row r="928" spans="2:6" x14ac:dyDescent="0.25">
      <c r="F928" t="str">
        <v>Magnesium: ~30 mg (7% of DV)</v>
      </c>
    </row>
    <row r="929" spans="2:6" x14ac:dyDescent="0.25">
      <c r="B929" t="s">
        <v>173</v>
      </c>
      <c r="F929" t="str">
        <v>---</v>
      </c>
    </row>
    <row r="930" spans="2:6" x14ac:dyDescent="0.25">
      <c r="F930" t="str">
        <v>71. Kulfi (Delhi/UP, 1 Piece ~100g)</v>
      </c>
    </row>
    <row r="931" spans="2:6" x14ac:dyDescent="0.25">
      <c r="B931" t="s">
        <v>143</v>
      </c>
      <c r="F931" t="str">
        <v>Calories: ~250 kcal</v>
      </c>
    </row>
    <row r="932" spans="2:6" x14ac:dyDescent="0.25">
      <c r="F932" t="str">
        <v>Protein: ~7 g</v>
      </c>
    </row>
    <row r="933" spans="2:6" x14ac:dyDescent="0.25">
      <c r="B933" t="s">
        <v>34</v>
      </c>
      <c r="F933" t="str">
        <v>Carbohydrates: ~30 g</v>
      </c>
    </row>
    <row r="934" spans="2:6" x14ac:dyDescent="0.25">
      <c r="F934" t="str">
        <v>Sugar: ~25 g</v>
      </c>
    </row>
    <row r="935" spans="2:6" x14ac:dyDescent="0.25">
      <c r="B935" t="s">
        <v>45</v>
      </c>
      <c r="F935" t="str">
        <v>Fiber: ~1 g</v>
      </c>
    </row>
    <row r="936" spans="2:6" x14ac:dyDescent="0.25">
      <c r="F936" t="str">
        <v>Fat: ~12 g</v>
      </c>
    </row>
    <row r="937" spans="2:6" x14ac:dyDescent="0.25">
      <c r="B937" t="s">
        <v>13</v>
      </c>
      <c r="F937" t="str">
        <v>Micronutrients:</v>
      </c>
    </row>
    <row r="938" spans="2:6" x14ac:dyDescent="0.25">
      <c r="F938" t="str">
        <v>Iron: ~1 mg (6% of DV)</v>
      </c>
    </row>
    <row r="939" spans="2:6" x14ac:dyDescent="0.25">
      <c r="B939" t="s">
        <v>20</v>
      </c>
      <c r="F939" t="str">
        <v>Calcium: ~150 mg (15% of DV)</v>
      </c>
    </row>
    <row r="940" spans="2:6" x14ac:dyDescent="0.25">
      <c r="F940" t="str">
        <v>Magnesium: ~40 mg (10% of DV)</v>
      </c>
    </row>
    <row r="941" spans="2:6" x14ac:dyDescent="0.25">
      <c r="F941" t="str">
        <v>---</v>
      </c>
    </row>
    <row r="942" spans="2:6" x14ac:dyDescent="0.25">
      <c r="B942" t="s">
        <v>120</v>
      </c>
      <c r="F942" t="str">
        <v>72. Phirni (Mughlai/North India, 1 Serving ~150g)</v>
      </c>
    </row>
    <row r="943" spans="2:6" x14ac:dyDescent="0.25">
      <c r="F943" t="str">
        <v>Calories: ~200 kcal</v>
      </c>
    </row>
    <row r="944" spans="2:6" x14ac:dyDescent="0.25">
      <c r="B944" t="s">
        <v>53</v>
      </c>
      <c r="F944" t="str">
        <v>Protein: ~4 g</v>
      </c>
    </row>
    <row r="945" spans="2:6" x14ac:dyDescent="0.25">
      <c r="F945" t="str">
        <v>Carbohydrates: ~35 g</v>
      </c>
    </row>
    <row r="946" spans="2:6" x14ac:dyDescent="0.25">
      <c r="B946" t="s">
        <v>54</v>
      </c>
      <c r="F946" t="str">
        <v>Sugar: ~20 g</v>
      </c>
    </row>
    <row r="947" spans="2:6" x14ac:dyDescent="0.25">
      <c r="F947" t="str">
        <v>Fiber: ~1 g</v>
      </c>
    </row>
    <row r="948" spans="2:6" x14ac:dyDescent="0.25">
      <c r="B948" t="s">
        <v>122</v>
      </c>
      <c r="F948" t="str">
        <v>Fat: ~6 g</v>
      </c>
    </row>
    <row r="949" spans="2:6" x14ac:dyDescent="0.25">
      <c r="F949" t="str">
        <v>Micronutrients:</v>
      </c>
    </row>
    <row r="950" spans="2:6" x14ac:dyDescent="0.25">
      <c r="B950" t="s">
        <v>93</v>
      </c>
      <c r="F950" t="str">
        <v>Iron: ~0.5 mg (3% of DV)</v>
      </c>
    </row>
    <row r="951" spans="2:6" x14ac:dyDescent="0.25">
      <c r="F951" t="str">
        <v>Calcium: ~150 mg (15% of DV)</v>
      </c>
    </row>
    <row r="952" spans="2:6" x14ac:dyDescent="0.25">
      <c r="B952" t="s">
        <v>130</v>
      </c>
      <c r="F952" t="str">
        <v>Magnesium: ~40 mg (10% of DV)</v>
      </c>
    </row>
    <row r="953" spans="2:6" x14ac:dyDescent="0.25">
      <c r="F953" t="str">
        <v>---</v>
      </c>
    </row>
    <row r="954" spans="2:6" x14ac:dyDescent="0.25">
      <c r="F954" t="str">
        <v>---</v>
      </c>
    </row>
    <row r="955" spans="2:6" x14ac:dyDescent="0.25">
      <c r="F955" t="str">
        <v>73. Rabri (UP, 1 Serving ~100g)</v>
      </c>
    </row>
    <row r="956" spans="2:6" x14ac:dyDescent="0.25">
      <c r="F956" t="str">
        <v>Calories: ~250 kcal</v>
      </c>
    </row>
    <row r="957" spans="2:6" x14ac:dyDescent="0.25">
      <c r="B957" t="s">
        <v>0</v>
      </c>
      <c r="F957" t="str">
        <v>Protein: ~6 g</v>
      </c>
    </row>
    <row r="958" spans="2:6" x14ac:dyDescent="0.25">
      <c r="F958" t="str">
        <v>Carbohydrates: ~30 g</v>
      </c>
    </row>
    <row r="959" spans="2:6" x14ac:dyDescent="0.25">
      <c r="B959" t="s">
        <v>174</v>
      </c>
      <c r="F959" t="str">
        <v>Sugar: ~20 g</v>
      </c>
    </row>
    <row r="960" spans="2:6" x14ac:dyDescent="0.25">
      <c r="F960" t="str">
        <v>Fiber: ~0 g</v>
      </c>
    </row>
    <row r="961" spans="2:6" x14ac:dyDescent="0.25">
      <c r="B961" t="s">
        <v>74</v>
      </c>
      <c r="F961" t="str">
        <v>Fat: ~12 g</v>
      </c>
    </row>
    <row r="962" spans="2:6" x14ac:dyDescent="0.25">
      <c r="F962" t="str">
        <v>Micronutrients:</v>
      </c>
    </row>
    <row r="963" spans="2:6" x14ac:dyDescent="0.25">
      <c r="B963" t="s">
        <v>119</v>
      </c>
      <c r="F963" t="str">
        <v>Iron: ~0.8 mg (4% of DV)</v>
      </c>
    </row>
    <row r="964" spans="2:6" x14ac:dyDescent="0.25">
      <c r="F964" t="str">
        <v>Calcium: ~150 mg (15% of DV)</v>
      </c>
    </row>
    <row r="965" spans="2:6" x14ac:dyDescent="0.25">
      <c r="B965" t="s">
        <v>2</v>
      </c>
      <c r="F965" t="str">
        <v>Magnesium: ~40 mg (10% of DV)</v>
      </c>
    </row>
    <row r="966" spans="2:6" x14ac:dyDescent="0.25">
      <c r="F966" t="str">
        <v>---</v>
      </c>
    </row>
    <row r="967" spans="2:6" x14ac:dyDescent="0.25">
      <c r="B967" t="s">
        <v>19</v>
      </c>
      <c r="F967" t="str">
        <v>74. Malpua (Bihar/Odisha, 1 Piece ~100g)</v>
      </c>
    </row>
    <row r="968" spans="2:6" x14ac:dyDescent="0.25">
      <c r="F968" t="str">
        <v>Calories: ~290 kcal</v>
      </c>
    </row>
    <row r="969" spans="2:6" x14ac:dyDescent="0.25">
      <c r="B969" t="s">
        <v>20</v>
      </c>
      <c r="F969" t="str">
        <v>Protein: ~5 g</v>
      </c>
    </row>
    <row r="970" spans="2:6" x14ac:dyDescent="0.25">
      <c r="F970" t="str">
        <v>Carbohydrates: ~40 g</v>
      </c>
    </row>
    <row r="971" spans="2:6" x14ac:dyDescent="0.25">
      <c r="F971" t="str">
        <v>Sugar: ~25 g</v>
      </c>
    </row>
    <row r="972" spans="2:6" x14ac:dyDescent="0.25">
      <c r="B972" t="s">
        <v>76</v>
      </c>
      <c r="F972" t="str">
        <v>Fiber: ~2 g</v>
      </c>
    </row>
    <row r="973" spans="2:6" x14ac:dyDescent="0.25">
      <c r="F973" t="str">
        <v>Fat: ~12 g</v>
      </c>
    </row>
    <row r="974" spans="2:6" x14ac:dyDescent="0.25">
      <c r="B974" t="s">
        <v>53</v>
      </c>
      <c r="F974" t="str">
        <v>Micronutrients:</v>
      </c>
    </row>
    <row r="975" spans="2:6" x14ac:dyDescent="0.25">
      <c r="F975" t="str">
        <v>Iron: ~1.5 mg (8% of DV)</v>
      </c>
    </row>
    <row r="976" spans="2:6" x14ac:dyDescent="0.25">
      <c r="B976" t="s">
        <v>54</v>
      </c>
      <c r="F976" t="str">
        <v>Calcium: ~50 mg (5% of DV)</v>
      </c>
    </row>
    <row r="977" spans="2:6" x14ac:dyDescent="0.25">
      <c r="F977" t="str">
        <v>Magnesium: ~30 mg (7% of DV)</v>
      </c>
    </row>
    <row r="978" spans="2:6" x14ac:dyDescent="0.25">
      <c r="B978" t="s">
        <v>21</v>
      </c>
      <c r="F978" t="str">
        <v>---</v>
      </c>
    </row>
    <row r="979" spans="2:6" x14ac:dyDescent="0.25">
      <c r="F979" t="str">
        <v>Drinks (Various Regions Cuisine)</v>
      </c>
    </row>
    <row r="980" spans="2:6" x14ac:dyDescent="0.25">
      <c r="B980" t="s">
        <v>155</v>
      </c>
      <c r="F980" t="str">
        <v>---</v>
      </c>
    </row>
    <row r="981" spans="2:6" x14ac:dyDescent="0.25">
      <c r="F981" t="str">
        <v>75. Masala Chai (Pan-India, 1 Cup ~200ml)</v>
      </c>
    </row>
    <row r="982" spans="2:6" x14ac:dyDescent="0.25">
      <c r="B982" t="s">
        <v>90</v>
      </c>
      <c r="F982" t="str">
        <v>Calories: ~100 kcal</v>
      </c>
    </row>
    <row r="983" spans="2:6" x14ac:dyDescent="0.25">
      <c r="F983" t="str">
        <v>Protein: ~2 g</v>
      </c>
    </row>
    <row r="984" spans="2:6" x14ac:dyDescent="0.25">
      <c r="F984" t="str">
        <v>Carbohydrates: ~15 g</v>
      </c>
    </row>
    <row r="985" spans="2:6" x14ac:dyDescent="0.25">
      <c r="F985" t="str">
        <v>Sugar: ~12 g</v>
      </c>
    </row>
    <row r="986" spans="2:6" x14ac:dyDescent="0.25">
      <c r="F986" t="str">
        <v>Fiber: ~0 g</v>
      </c>
    </row>
    <row r="987" spans="2:6" x14ac:dyDescent="0.25">
      <c r="B987" t="s">
        <v>0</v>
      </c>
      <c r="F987" t="str">
        <v>Fat: ~4 g</v>
      </c>
    </row>
    <row r="988" spans="2:6" x14ac:dyDescent="0.25">
      <c r="F988" t="str">
        <v>Micronutrients:</v>
      </c>
    </row>
    <row r="989" spans="2:6" x14ac:dyDescent="0.25">
      <c r="B989" t="s">
        <v>175</v>
      </c>
      <c r="F989" t="str">
        <v>Iron: ~0.5 mg (3% of DV)</v>
      </c>
    </row>
    <row r="990" spans="2:6" x14ac:dyDescent="0.25">
      <c r="F990" t="str">
        <v>Calcium: ~80 mg (8% of DV)</v>
      </c>
    </row>
    <row r="991" spans="2:6" x14ac:dyDescent="0.25">
      <c r="B991" t="s">
        <v>140</v>
      </c>
      <c r="F991" t="str">
        <v>Magnesium: ~30 mg (7% of DV)</v>
      </c>
    </row>
    <row r="992" spans="2:6" x14ac:dyDescent="0.25">
      <c r="F992" t="str">
        <v>Potassium: ~150 mg (4% of DV)</v>
      </c>
    </row>
    <row r="993" spans="2:6" x14ac:dyDescent="0.25">
      <c r="B993" t="s">
        <v>44</v>
      </c>
      <c r="F993" t="str">
        <v>---</v>
      </c>
    </row>
    <row r="994" spans="2:6" x14ac:dyDescent="0.25">
      <c r="F994" t="str">
        <v>76. Filter Coffee (South India, 1 Cup ~200ml)</v>
      </c>
    </row>
    <row r="995" spans="2:6" x14ac:dyDescent="0.25">
      <c r="B995" t="s">
        <v>18</v>
      </c>
      <c r="F995" t="str">
        <v>Calories: ~80 kcal</v>
      </c>
    </row>
    <row r="996" spans="2:6" x14ac:dyDescent="0.25">
      <c r="F996" t="str">
        <v>Protein: ~1 g</v>
      </c>
    </row>
    <row r="997" spans="2:6" x14ac:dyDescent="0.25">
      <c r="B997" t="s">
        <v>69</v>
      </c>
      <c r="F997" t="str">
        <v>Carbohydrates: ~15 g</v>
      </c>
    </row>
    <row r="998" spans="2:6" x14ac:dyDescent="0.25">
      <c r="F998" t="str">
        <v>Sugar: ~10 g</v>
      </c>
    </row>
    <row r="999" spans="2:6" x14ac:dyDescent="0.25">
      <c r="B999" t="s">
        <v>41</v>
      </c>
      <c r="F999" t="str">
        <v>Fiber: ~0 g</v>
      </c>
    </row>
    <row r="1000" spans="2:6" x14ac:dyDescent="0.25">
      <c r="F1000" t="str">
        <v>Fat: ~3 g</v>
      </c>
    </row>
    <row r="1001" spans="2:6" x14ac:dyDescent="0.25">
      <c r="F1001" t="str">
        <v>Micronutrients:</v>
      </c>
    </row>
    <row r="1002" spans="2:6" x14ac:dyDescent="0.25">
      <c r="B1002" t="s">
        <v>63</v>
      </c>
      <c r="F1002" t="str">
        <v>Iron: ~0.5 mg (3% of DV)</v>
      </c>
    </row>
    <row r="1003" spans="2:6" x14ac:dyDescent="0.25">
      <c r="F1003" t="str">
        <v>Calcium: ~40 mg (4% of DV)</v>
      </c>
    </row>
    <row r="1004" spans="2:6" x14ac:dyDescent="0.25">
      <c r="B1004" t="s">
        <v>53</v>
      </c>
      <c r="F1004" t="str">
        <v>Magnesium: ~20 mg (5% of DV)</v>
      </c>
    </row>
    <row r="1005" spans="2:6" x14ac:dyDescent="0.25">
      <c r="F1005" t="str">
        <v>Potassium: ~100 mg (3% of DV)</v>
      </c>
    </row>
    <row r="1006" spans="2:6" x14ac:dyDescent="0.25">
      <c r="B1006" t="s">
        <v>46</v>
      </c>
      <c r="F1006" t="str">
        <v>---</v>
      </c>
    </row>
    <row r="1007" spans="2:6" x14ac:dyDescent="0.25">
      <c r="F1007" t="str">
        <v>77. Lassi (Punjab, 1 Glass ~200ml)</v>
      </c>
    </row>
    <row r="1008" spans="2:6" x14ac:dyDescent="0.25">
      <c r="B1008" t="s">
        <v>122</v>
      </c>
      <c r="F1008" t="str">
        <v>Calories: ~150 kcal</v>
      </c>
    </row>
    <row r="1009" spans="2:6" x14ac:dyDescent="0.25">
      <c r="F1009" t="str">
        <v>Protein: ~6 g</v>
      </c>
    </row>
    <row r="1010" spans="2:6" x14ac:dyDescent="0.25">
      <c r="B1010" t="s">
        <v>47</v>
      </c>
      <c r="F1010" t="str">
        <v>Carbohydrates: ~25 g</v>
      </c>
    </row>
    <row r="1011" spans="2:6" x14ac:dyDescent="0.25">
      <c r="F1011" t="str">
        <v>Sugar: ~20 g</v>
      </c>
    </row>
    <row r="1012" spans="2:6" x14ac:dyDescent="0.25">
      <c r="B1012" t="s">
        <v>176</v>
      </c>
      <c r="F1012" t="str">
        <v>Fiber: ~0 g</v>
      </c>
    </row>
    <row r="1013" spans="2:6" x14ac:dyDescent="0.25">
      <c r="F1013" t="str">
        <v>Fat: ~4 g</v>
      </c>
    </row>
    <row r="1014" spans="2:6" x14ac:dyDescent="0.25">
      <c r="F1014" t="str">
        <v>Micronutrients:</v>
      </c>
    </row>
    <row r="1015" spans="2:6" x14ac:dyDescent="0.25">
      <c r="F1015" t="str">
        <v>Iron: ~0.6 mg (3% of DV)</v>
      </c>
    </row>
    <row r="1016" spans="2:6" x14ac:dyDescent="0.25">
      <c r="F1016" t="str">
        <v>Calcium: ~200 mg (20% of DV)</v>
      </c>
    </row>
    <row r="1017" spans="2:6" x14ac:dyDescent="0.25">
      <c r="B1017" t="s">
        <v>0</v>
      </c>
      <c r="F1017" t="str">
        <v>Magnesium: ~40 mg (10% of DV)</v>
      </c>
    </row>
    <row r="1018" spans="2:6" x14ac:dyDescent="0.25">
      <c r="F1018" t="str">
        <v>Potassium: ~200 mg (6% of DV)</v>
      </c>
    </row>
    <row r="1019" spans="2:6" x14ac:dyDescent="0.25">
      <c r="B1019" t="s">
        <v>177</v>
      </c>
      <c r="F1019" t="str">
        <v>---</v>
      </c>
    </row>
    <row r="1020" spans="2:6" x14ac:dyDescent="0.25">
      <c r="F1020" t="str">
        <v>78. Thandai (UP/Rajasthan, 1 Glass ~200ml)</v>
      </c>
    </row>
    <row r="1021" spans="2:6" x14ac:dyDescent="0.25">
      <c r="B1021" t="s">
        <v>43</v>
      </c>
      <c r="F1021" t="str">
        <v>Calories: ~180 kcal</v>
      </c>
    </row>
    <row r="1022" spans="2:6" x14ac:dyDescent="0.25">
      <c r="F1022" t="str">
        <v>Protein: ~4 g</v>
      </c>
    </row>
    <row r="1023" spans="2:6" x14ac:dyDescent="0.25">
      <c r="B1023" t="s">
        <v>44</v>
      </c>
      <c r="F1023" t="str">
        <v>Carbohydrates: ~35 g</v>
      </c>
    </row>
    <row r="1024" spans="2:6" x14ac:dyDescent="0.25">
      <c r="F1024" t="str">
        <v>Sugar: ~25 g</v>
      </c>
    </row>
    <row r="1025" spans="2:6" x14ac:dyDescent="0.25">
      <c r="B1025" t="s">
        <v>60</v>
      </c>
      <c r="F1025" t="str">
        <v>Fiber: ~1 g</v>
      </c>
    </row>
    <row r="1026" spans="2:6" x14ac:dyDescent="0.25">
      <c r="F1026" t="str">
        <v>Fat: ~6 g</v>
      </c>
    </row>
    <row r="1027" spans="2:6" x14ac:dyDescent="0.25">
      <c r="B1027" t="s">
        <v>141</v>
      </c>
      <c r="F1027" t="str">
        <v>Micronutrients:</v>
      </c>
    </row>
    <row r="1028" spans="2:6" x14ac:dyDescent="0.25">
      <c r="F1028" t="str">
        <v>Iron: ~1 mg (6% of DV)</v>
      </c>
    </row>
    <row r="1029" spans="2:6" x14ac:dyDescent="0.25">
      <c r="B1029" t="s">
        <v>14</v>
      </c>
      <c r="F1029" t="str">
        <v>Calcium: ~150 mg (15% of DV)</v>
      </c>
    </row>
    <row r="1030" spans="2:6" x14ac:dyDescent="0.25">
      <c r="F1030" t="str">
        <v>Magnesium: ~40 mg (10% of DV)</v>
      </c>
    </row>
    <row r="1031" spans="2:6" x14ac:dyDescent="0.25">
      <c r="F1031" t="str">
        <v>---</v>
      </c>
    </row>
    <row r="1032" spans="2:6" x14ac:dyDescent="0.25">
      <c r="B1032" t="s">
        <v>135</v>
      </c>
      <c r="F1032" t="str">
        <v>79. Nimbu Pani (Pan-India, 1 Glass ~200ml)</v>
      </c>
    </row>
    <row r="1033" spans="2:6" x14ac:dyDescent="0.25">
      <c r="F1033" t="str">
        <v>Calories: ~50 kcal</v>
      </c>
    </row>
    <row r="1034" spans="2:6" x14ac:dyDescent="0.25">
      <c r="B1034" t="s">
        <v>53</v>
      </c>
      <c r="F1034" t="str">
        <v>Protein: ~1 g</v>
      </c>
    </row>
    <row r="1035" spans="2:6" x14ac:dyDescent="0.25">
      <c r="F1035" t="str">
        <v>Carbohydrates: ~15 g</v>
      </c>
    </row>
    <row r="1036" spans="2:6" x14ac:dyDescent="0.25">
      <c r="B1036" t="s">
        <v>46</v>
      </c>
      <c r="F1036" t="str">
        <v>Sugar: ~12 g</v>
      </c>
    </row>
    <row r="1037" spans="2:6" x14ac:dyDescent="0.25">
      <c r="F1037" t="str">
        <v>Fiber: ~1 g</v>
      </c>
    </row>
    <row r="1038" spans="2:6" x14ac:dyDescent="0.25">
      <c r="B1038" t="s">
        <v>98</v>
      </c>
      <c r="F1038" t="str">
        <v>Fat: ~0 g</v>
      </c>
    </row>
    <row r="1039" spans="2:6" x14ac:dyDescent="0.25">
      <c r="F1039" t="str">
        <v>Micronutrients:</v>
      </c>
    </row>
    <row r="1040" spans="2:6" x14ac:dyDescent="0.25">
      <c r="B1040" t="s">
        <v>47</v>
      </c>
      <c r="F1040" t="str">
        <v>Iron: ~0.1 mg (1% of DV)</v>
      </c>
    </row>
    <row r="1041" spans="2:6" x14ac:dyDescent="0.25">
      <c r="F1041" t="str">
        <v>Calcium: ~20 mg (2% of DV)</v>
      </c>
    </row>
    <row r="1042" spans="2:6" x14ac:dyDescent="0.25">
      <c r="B1042" t="s">
        <v>22</v>
      </c>
      <c r="F1042" t="str">
        <v>Magnesium: ~10 mg (3% of DV)</v>
      </c>
    </row>
    <row r="1043" spans="2:6" x14ac:dyDescent="0.25">
      <c r="F1043" t="str">
        <v>Potassium: ~100 mg (3% of DV)</v>
      </c>
    </row>
    <row r="1044" spans="2:6" x14ac:dyDescent="0.25">
      <c r="F1044" t="str">
        <v>---</v>
      </c>
    </row>
    <row r="1045" spans="2:6" x14ac:dyDescent="0.25">
      <c r="F1045" t="str">
        <v>80. Aam Panna (Maharashtra, 1 Glass ~200ml)</v>
      </c>
    </row>
    <row r="1046" spans="2:6" x14ac:dyDescent="0.25">
      <c r="F1046" t="str">
        <v>Calories: ~100 kcal</v>
      </c>
    </row>
    <row r="1047" spans="2:6" x14ac:dyDescent="0.25">
      <c r="B1047" t="s">
        <v>0</v>
      </c>
      <c r="F1047" t="str">
        <v>Protein: ~1 g</v>
      </c>
    </row>
    <row r="1048" spans="2:6" x14ac:dyDescent="0.25">
      <c r="B1048" t="s">
        <v>334</v>
      </c>
      <c r="F1048" t="str">
        <v>Carbohydrates: ~25 g</v>
      </c>
    </row>
    <row r="1049" spans="2:6" x14ac:dyDescent="0.25">
      <c r="B1049" t="s">
        <v>178</v>
      </c>
      <c r="F1049" t="str">
        <v>Sugar: ~20 g</v>
      </c>
    </row>
    <row r="1050" spans="2:6" x14ac:dyDescent="0.25">
      <c r="F1050" t="str">
        <v>Fiber: ~2 g</v>
      </c>
    </row>
    <row r="1051" spans="2:6" x14ac:dyDescent="0.25">
      <c r="B1051" t="s">
        <v>74</v>
      </c>
      <c r="F1051" t="str">
        <v>Fat: ~0 g</v>
      </c>
    </row>
    <row r="1052" spans="2:6" x14ac:dyDescent="0.25">
      <c r="F1052" t="str">
        <v>Micronutrients:</v>
      </c>
    </row>
    <row r="1053" spans="2:6" x14ac:dyDescent="0.25">
      <c r="B1053" t="s">
        <v>179</v>
      </c>
      <c r="F1053" t="str">
        <v>Iron: ~0.7 mg (4% of DV)</v>
      </c>
    </row>
    <row r="1054" spans="2:6" x14ac:dyDescent="0.25">
      <c r="F1054" t="str">
        <v>Calcium: ~25 mg (2% of DV)</v>
      </c>
    </row>
    <row r="1055" spans="2:6" x14ac:dyDescent="0.25">
      <c r="B1055" t="s">
        <v>125</v>
      </c>
      <c r="F1055" t="str">
        <v>Magnesium: ~10 mg (2% of DV)</v>
      </c>
    </row>
    <row r="1056" spans="2:6" x14ac:dyDescent="0.25">
      <c r="F1056" t="str">
        <v>Potassium: ~200 mg (6% of DV)</v>
      </c>
    </row>
    <row r="1057" spans="2:6" x14ac:dyDescent="0.25">
      <c r="B1057" t="s">
        <v>80</v>
      </c>
      <c r="F1057" t="str">
        <v>---</v>
      </c>
    </row>
    <row r="1058" spans="2:6" x14ac:dyDescent="0.25">
      <c r="F1058" t="str">
        <v>81. Jaljeera (North India, 1 Glass ~200ml)</v>
      </c>
    </row>
    <row r="1059" spans="2:6" x14ac:dyDescent="0.25">
      <c r="B1059" t="s">
        <v>62</v>
      </c>
      <c r="F1059" t="str">
        <v>Calories: ~50 kcal</v>
      </c>
    </row>
    <row r="1060" spans="2:6" x14ac:dyDescent="0.25">
      <c r="F1060" t="str">
        <v>Protein: ~1 g</v>
      </c>
    </row>
    <row r="1061" spans="2:6" x14ac:dyDescent="0.25">
      <c r="F1061" t="str">
        <v>Carbohydrates: ~10 g</v>
      </c>
    </row>
    <row r="1062" spans="2:6" x14ac:dyDescent="0.25">
      <c r="B1062" t="s">
        <v>126</v>
      </c>
      <c r="F1062" t="str">
        <v>Sugar: ~5 g</v>
      </c>
    </row>
    <row r="1063" spans="2:6" x14ac:dyDescent="0.25">
      <c r="F1063" t="str">
        <v>Fiber: ~1 g</v>
      </c>
    </row>
    <row r="1064" spans="2:6" x14ac:dyDescent="0.25">
      <c r="B1064" t="s">
        <v>53</v>
      </c>
      <c r="F1064" t="str">
        <v>Fat: ~0 g</v>
      </c>
    </row>
    <row r="1065" spans="2:6" x14ac:dyDescent="0.25">
      <c r="F1065" t="str">
        <v>Micronutrients:</v>
      </c>
    </row>
    <row r="1066" spans="2:6" x14ac:dyDescent="0.25">
      <c r="B1066" t="s">
        <v>7</v>
      </c>
      <c r="F1066" t="str">
        <v>Iron: ~0.5 mg (3% of DV)</v>
      </c>
    </row>
    <row r="1067" spans="2:6" x14ac:dyDescent="0.25">
      <c r="F1067" t="str">
        <v>Calcium: ~25 mg (2% of DV)</v>
      </c>
    </row>
    <row r="1068" spans="2:6" x14ac:dyDescent="0.25">
      <c r="B1068" t="s">
        <v>6</v>
      </c>
      <c r="F1068" t="str">
        <v>Magnesium: ~10 mg (2% of DV)</v>
      </c>
    </row>
    <row r="1069" spans="2:6" x14ac:dyDescent="0.25">
      <c r="F1069" t="str">
        <v>Potassium: ~150 mg (4% of DV)</v>
      </c>
    </row>
    <row r="1070" spans="2:6" x14ac:dyDescent="0.25">
      <c r="B1070" t="s">
        <v>180</v>
      </c>
      <c r="F1070" t="str">
        <v>---</v>
      </c>
    </row>
    <row r="1071" spans="2:6" x14ac:dyDescent="0.25">
      <c r="F1071" t="str">
        <v>82. Sugarcane Juice (Pan-India, 1 Glass ~200ml)</v>
      </c>
    </row>
    <row r="1072" spans="2:6" x14ac:dyDescent="0.25">
      <c r="B1072" t="s">
        <v>8</v>
      </c>
      <c r="F1072" t="str">
        <v>Calories: ~120 kcal</v>
      </c>
    </row>
    <row r="1073" spans="2:6" x14ac:dyDescent="0.25">
      <c r="F1073" t="str">
        <v>Protein: ~1 g</v>
      </c>
    </row>
    <row r="1074" spans="2:6" x14ac:dyDescent="0.25">
      <c r="B1074" t="s">
        <v>9</v>
      </c>
      <c r="F1074" t="str">
        <v>Carbohydrates: ~30 g</v>
      </c>
    </row>
    <row r="1075" spans="2:6" x14ac:dyDescent="0.25">
      <c r="F1075" t="str">
        <v>Sugar: ~28 g</v>
      </c>
    </row>
    <row r="1076" spans="2:6" x14ac:dyDescent="0.25">
      <c r="F1076" t="str">
        <v>Fiber: ~1 g</v>
      </c>
    </row>
    <row r="1077" spans="2:6" x14ac:dyDescent="0.25">
      <c r="F1077" t="str">
        <v>Fat: ~0 g</v>
      </c>
    </row>
    <row r="1078" spans="2:6" x14ac:dyDescent="0.25">
      <c r="F1078" t="str">
        <v>Micronutrients:</v>
      </c>
    </row>
    <row r="1079" spans="2:6" x14ac:dyDescent="0.25">
      <c r="B1079" t="s">
        <v>0</v>
      </c>
      <c r="F1079" t="str">
        <v>Iron: ~0.6 mg (3% of DV)</v>
      </c>
    </row>
    <row r="1080" spans="2:6" x14ac:dyDescent="0.25">
      <c r="F1080" t="str">
        <v>Calcium: ~30 mg (3% of DV)</v>
      </c>
    </row>
    <row r="1081" spans="2:6" x14ac:dyDescent="0.25">
      <c r="B1081" t="s">
        <v>181</v>
      </c>
      <c r="F1081" t="str">
        <v>Magnesium: ~20 mg (5% of DV)</v>
      </c>
    </row>
    <row r="1082" spans="2:6" x14ac:dyDescent="0.25">
      <c r="F1082" t="str">
        <v>Potassium: ~200 mg (6% of DV)</v>
      </c>
    </row>
    <row r="1083" spans="2:6" x14ac:dyDescent="0.25">
      <c r="B1083" t="s">
        <v>27</v>
      </c>
      <c r="F1083" t="str">
        <v>---</v>
      </c>
    </row>
    <row r="1084" spans="2:6" x14ac:dyDescent="0.25">
      <c r="F1084" t="str">
        <v>83. Falooda (Mughlai/Delhi, 1 Glass ~250ml)</v>
      </c>
    </row>
    <row r="1085" spans="2:6" x14ac:dyDescent="0.25">
      <c r="B1085" t="s">
        <v>34</v>
      </c>
      <c r="F1085" t="str">
        <v>Calories: ~180 kcal</v>
      </c>
    </row>
    <row r="1086" spans="2:6" x14ac:dyDescent="0.25">
      <c r="F1086" t="str">
        <v>Protein: ~2 g</v>
      </c>
    </row>
    <row r="1087" spans="2:6" x14ac:dyDescent="0.25">
      <c r="B1087" t="s">
        <v>153</v>
      </c>
      <c r="F1087" t="str">
        <v>Carbohydrates: ~40 g</v>
      </c>
    </row>
    <row r="1088" spans="2:6" x14ac:dyDescent="0.25">
      <c r="F1088" t="str">
        <v>Sugar: ~30 g</v>
      </c>
    </row>
    <row r="1089" spans="2:6" x14ac:dyDescent="0.25">
      <c r="B1089" t="s">
        <v>51</v>
      </c>
      <c r="F1089" t="str">
        <v>Fiber: ~1 g</v>
      </c>
    </row>
    <row r="1090" spans="2:6" x14ac:dyDescent="0.25">
      <c r="F1090" t="str">
        <v>Fat: ~5 g</v>
      </c>
    </row>
    <row r="1091" spans="2:6" x14ac:dyDescent="0.25">
      <c r="B1091" t="s">
        <v>4</v>
      </c>
      <c r="F1091" t="str">
        <v>Micronutrients:</v>
      </c>
    </row>
    <row r="1092" spans="2:6" x14ac:dyDescent="0.25">
      <c r="F1092" t="str">
        <v>Iron: ~1 mg (6% of DV)</v>
      </c>
    </row>
    <row r="1093" spans="2:6" x14ac:dyDescent="0.25">
      <c r="F1093" t="str">
        <v>Calcium: ~100 mg (10% of DV)</v>
      </c>
    </row>
    <row r="1094" spans="2:6" x14ac:dyDescent="0.25">
      <c r="B1094" t="s">
        <v>76</v>
      </c>
      <c r="F1094" t="str">
        <v>Magnesium: ~25 mg (6% of DV)</v>
      </c>
    </row>
    <row r="1095" spans="2:6" x14ac:dyDescent="0.25">
      <c r="F1095" t="str">
        <v>Potassium: ~150 mg (4% of DV)</v>
      </c>
    </row>
    <row r="1096" spans="2:6" x14ac:dyDescent="0.25">
      <c r="B1096" t="s">
        <v>53</v>
      </c>
      <c r="F1096" t="str">
        <v>84. Burger (Cheeseburger, ~250g)</v>
      </c>
    </row>
    <row r="1097" spans="2:6" x14ac:dyDescent="0.25">
      <c r="F1097" t="str">
        <v>Calories: ~500 kcal</v>
      </c>
    </row>
    <row r="1098" spans="2:6" x14ac:dyDescent="0.25">
      <c r="B1098" t="s">
        <v>31</v>
      </c>
      <c r="F1098" t="str">
        <v>Protein: ~25 g</v>
      </c>
    </row>
    <row r="1099" spans="2:6" x14ac:dyDescent="0.25">
      <c r="F1099" t="str">
        <v>Carbohydrates: ~40 g</v>
      </c>
    </row>
    <row r="1100" spans="2:6" x14ac:dyDescent="0.25">
      <c r="B1100" t="s">
        <v>129</v>
      </c>
      <c r="F1100" t="str">
        <v>Sugar: ~8 g</v>
      </c>
    </row>
    <row r="1101" spans="2:6" x14ac:dyDescent="0.25">
      <c r="F1101" t="str">
        <v>Fiber: ~3 g</v>
      </c>
    </row>
    <row r="1102" spans="2:6" x14ac:dyDescent="0.25">
      <c r="B1102" t="s">
        <v>182</v>
      </c>
      <c r="F1102" t="str">
        <v>Fat: ~28 g</v>
      </c>
    </row>
    <row r="1103" spans="2:6" x14ac:dyDescent="0.25">
      <c r="F1103" t="str">
        <v>Micronutrients:</v>
      </c>
    </row>
    <row r="1104" spans="2:6" x14ac:dyDescent="0.25">
      <c r="B1104" t="s">
        <v>136</v>
      </c>
      <c r="F1104" t="str">
        <v>Iron: ~3 mg (17% of DV)</v>
      </c>
    </row>
    <row r="1105" spans="2:6" x14ac:dyDescent="0.25">
      <c r="F1105" t="str">
        <v>Calcium: ~150 mg (15% of DV)</v>
      </c>
    </row>
    <row r="1106" spans="2:6" x14ac:dyDescent="0.25">
      <c r="F1106" t="str">
        <v>Magnesium: ~30 mg (8% of DV)</v>
      </c>
    </row>
    <row r="1107" spans="2:6" x14ac:dyDescent="0.25">
      <c r="F1107" t="str">
        <v>Potassium: ~400 mg (11% of DV)</v>
      </c>
    </row>
    <row r="1108" spans="2:6" x14ac:dyDescent="0.25">
      <c r="F1108" t="str">
        <v>Sodium: ~900 mg (39% of DV)</v>
      </c>
    </row>
    <row r="1109" spans="2:6" x14ac:dyDescent="0.25">
      <c r="B1109" t="s">
        <v>0</v>
      </c>
      <c r="F1109" t="str">
        <v>Vitamin A: ~500 IU (10% of DV)</v>
      </c>
    </row>
    <row r="1110" spans="2:6" x14ac:dyDescent="0.25">
      <c r="F1110" t="str">
        <v>Vitamin C: ~2 mg (3% of DV)</v>
      </c>
    </row>
    <row r="1111" spans="2:6" x14ac:dyDescent="0.25">
      <c r="B1111" t="s">
        <v>183</v>
      </c>
      <c r="F1111" t="str">
        <v>---</v>
      </c>
    </row>
    <row r="1112" spans="2:6" x14ac:dyDescent="0.25">
      <c r="F1112" t="str">
        <v>Western Cuisine</v>
      </c>
    </row>
    <row r="1113" spans="2:6" x14ac:dyDescent="0.25">
      <c r="B1113" t="s">
        <v>38</v>
      </c>
      <c r="F1113" t="str">
        <v>85. French Fries ( 1 serving, ~150g)</v>
      </c>
    </row>
    <row r="1114" spans="2:6" x14ac:dyDescent="0.25">
      <c r="F1114" t="str">
        <v>Calories: ~400 kcal</v>
      </c>
    </row>
    <row r="1115" spans="2:6" x14ac:dyDescent="0.25">
      <c r="B1115" t="s">
        <v>179</v>
      </c>
      <c r="F1115" t="str">
        <v>Protein: ~5 g</v>
      </c>
    </row>
    <row r="1116" spans="2:6" x14ac:dyDescent="0.25">
      <c r="F1116" t="str">
        <v>Carbohydrates: ~55 g</v>
      </c>
    </row>
    <row r="1117" spans="2:6" x14ac:dyDescent="0.25">
      <c r="B1117" t="s">
        <v>18</v>
      </c>
      <c r="F1117" t="str">
        <v>Sugar: ~1 g</v>
      </c>
    </row>
    <row r="1118" spans="2:6" x14ac:dyDescent="0.25">
      <c r="F1118" t="str">
        <v>Fiber: ~5 g</v>
      </c>
    </row>
    <row r="1119" spans="2:6" x14ac:dyDescent="0.25">
      <c r="B1119" t="s">
        <v>61</v>
      </c>
      <c r="F1119" t="str">
        <v>Fat: ~20 g</v>
      </c>
    </row>
    <row r="1120" spans="2:6" x14ac:dyDescent="0.25">
      <c r="F1120" t="str">
        <v>Micronutrients:</v>
      </c>
    </row>
    <row r="1121" spans="2:6" x14ac:dyDescent="0.25">
      <c r="B1121" t="s">
        <v>96</v>
      </c>
      <c r="F1121" t="str">
        <v>Iron: ~1 mg (6% of DV)</v>
      </c>
    </row>
    <row r="1122" spans="2:6" x14ac:dyDescent="0.25">
      <c r="F1122" t="str">
        <v>Calcium: ~10 mg (1% of DV)</v>
      </c>
    </row>
    <row r="1123" spans="2:6" x14ac:dyDescent="0.25">
      <c r="F1123" t="str">
        <v>Magnesium: ~25 mg (6% of DV)</v>
      </c>
    </row>
    <row r="1124" spans="2:6" x14ac:dyDescent="0.25">
      <c r="B1124" t="s">
        <v>135</v>
      </c>
      <c r="F1124" t="str">
        <v>Potassium: ~450 mg (13% of DV)</v>
      </c>
    </row>
    <row r="1125" spans="2:6" x14ac:dyDescent="0.25">
      <c r="F1125" t="str">
        <v>Sodium: ~300 mg (13% of DV)</v>
      </c>
    </row>
    <row r="1126" spans="2:6" x14ac:dyDescent="0.25">
      <c r="B1126" t="s">
        <v>53</v>
      </c>
      <c r="F1126" t="str">
        <v>---</v>
      </c>
    </row>
    <row r="1127" spans="2:6" x14ac:dyDescent="0.25">
      <c r="F1127" t="str">
        <v>86. Pizza (1 Slice, ~150g)</v>
      </c>
    </row>
    <row r="1128" spans="2:6" x14ac:dyDescent="0.25">
      <c r="B1128" t="s">
        <v>54</v>
      </c>
      <c r="F1128" t="str">
        <v>Calories: ~285 kcal</v>
      </c>
    </row>
    <row r="1129" spans="2:6" x14ac:dyDescent="0.25">
      <c r="F1129" t="str">
        <v>Protein: ~12 g</v>
      </c>
    </row>
    <row r="1130" spans="2:6" x14ac:dyDescent="0.25">
      <c r="B1130" t="s">
        <v>184</v>
      </c>
      <c r="F1130" t="str">
        <v>Carbohydrates: ~36 g</v>
      </c>
    </row>
    <row r="1131" spans="2:6" x14ac:dyDescent="0.25">
      <c r="F1131" t="str">
        <v>Sugar: ~5 g</v>
      </c>
    </row>
    <row r="1132" spans="2:6" x14ac:dyDescent="0.25">
      <c r="B1132" t="s">
        <v>98</v>
      </c>
      <c r="F1132" t="str">
        <v>Fiber: ~2 g</v>
      </c>
    </row>
    <row r="1133" spans="2:6" x14ac:dyDescent="0.25">
      <c r="F1133" t="str">
        <v>Fat: ~10 g</v>
      </c>
    </row>
    <row r="1134" spans="2:6" x14ac:dyDescent="0.25">
      <c r="B1134" t="s">
        <v>90</v>
      </c>
      <c r="F1134" t="str">
        <v>Micronutrients:</v>
      </c>
    </row>
    <row r="1135" spans="2:6" x14ac:dyDescent="0.25">
      <c r="F1135" t="str">
        <v>Iron: ~2 mg (11% of DV)</v>
      </c>
    </row>
    <row r="1136" spans="2:6" x14ac:dyDescent="0.25">
      <c r="F1136" t="str">
        <v>Calcium: ~200 mg (20% of DV)</v>
      </c>
    </row>
    <row r="1137" spans="2:6" x14ac:dyDescent="0.25">
      <c r="F1137" t="str">
        <v>Magnesium: ~20 mg (5% of DV)</v>
      </c>
    </row>
    <row r="1138" spans="2:6" x14ac:dyDescent="0.25">
      <c r="F1138" t="str">
        <v>Potassium: ~200 mg (6% of DV)</v>
      </c>
    </row>
    <row r="1139" spans="2:6" x14ac:dyDescent="0.25">
      <c r="B1139" t="s">
        <v>0</v>
      </c>
      <c r="F1139" t="str">
        <v>Sodium: ~600 mg (26% of DV)</v>
      </c>
    </row>
    <row r="1140" spans="2:6" x14ac:dyDescent="0.25">
      <c r="F1140" t="str">
        <v>---</v>
      </c>
    </row>
    <row r="1141" spans="2:6" x14ac:dyDescent="0.25">
      <c r="B1141" t="s">
        <v>185</v>
      </c>
      <c r="F1141" t="str">
        <v>87. Fried Chicken (1 Piece, ~120g)</v>
      </c>
    </row>
    <row r="1142" spans="2:6" x14ac:dyDescent="0.25">
      <c r="F1142" t="str">
        <v>Calories: ~350 kcal</v>
      </c>
    </row>
    <row r="1143" spans="2:6" x14ac:dyDescent="0.25">
      <c r="B1143" t="s">
        <v>43</v>
      </c>
      <c r="F1143" t="str">
        <v>Protein: ~25 g</v>
      </c>
    </row>
    <row r="1144" spans="2:6" x14ac:dyDescent="0.25">
      <c r="F1144" t="str">
        <v>Carbohydrates: ~10 g</v>
      </c>
    </row>
    <row r="1145" spans="2:6" x14ac:dyDescent="0.25">
      <c r="B1145" t="s">
        <v>95</v>
      </c>
      <c r="F1145" t="str">
        <v>Sugar: ~1 g</v>
      </c>
    </row>
    <row r="1146" spans="2:6" x14ac:dyDescent="0.25">
      <c r="F1146" t="str">
        <v>Fiber: ~1 g</v>
      </c>
    </row>
    <row r="1147" spans="2:6" x14ac:dyDescent="0.25">
      <c r="B1147" t="s">
        <v>45</v>
      </c>
      <c r="F1147" t="str">
        <v>Fat: ~22 g</v>
      </c>
    </row>
    <row r="1148" spans="2:6" x14ac:dyDescent="0.25">
      <c r="F1148" t="str">
        <v>Micronutrients:</v>
      </c>
    </row>
    <row r="1149" spans="2:6" x14ac:dyDescent="0.25">
      <c r="B1149" t="s">
        <v>186</v>
      </c>
      <c r="F1149" t="str">
        <v>Iron: ~1 mg (6% of DV)</v>
      </c>
    </row>
    <row r="1150" spans="2:6" x14ac:dyDescent="0.25">
      <c r="F1150" t="str">
        <v>Calcium: ~20 mg (2% of DV)</v>
      </c>
    </row>
    <row r="1151" spans="2:6" x14ac:dyDescent="0.25">
      <c r="B1151" t="s">
        <v>14</v>
      </c>
      <c r="F1151" t="str">
        <v>Magnesium: ~15 mg (4% of DV)</v>
      </c>
    </row>
    <row r="1152" spans="2:6" x14ac:dyDescent="0.25">
      <c r="F1152" t="str">
        <v>Potassium: ~250 mg (7% of DV)</v>
      </c>
    </row>
    <row r="1153" spans="2:6" x14ac:dyDescent="0.25">
      <c r="F1153" t="str">
        <v>Sodium: ~800 mg (35% of DV)</v>
      </c>
    </row>
    <row r="1154" spans="2:6" x14ac:dyDescent="0.25">
      <c r="B1154" t="s">
        <v>76</v>
      </c>
      <c r="F1154" t="str">
        <v>---</v>
      </c>
    </row>
    <row r="1155" spans="2:6" x14ac:dyDescent="0.25">
      <c r="F1155" t="str">
        <v>88. Soft Drink (Cola, ~330ml)</v>
      </c>
    </row>
    <row r="1156" spans="2:6" x14ac:dyDescent="0.25">
      <c r="B1156" t="s">
        <v>53</v>
      </c>
      <c r="F1156" t="str">
        <v>Calories: ~140 kcal</v>
      </c>
    </row>
    <row r="1157" spans="2:6" x14ac:dyDescent="0.25">
      <c r="F1157" t="str">
        <v>Protein: ~0 g</v>
      </c>
    </row>
    <row r="1158" spans="2:6" x14ac:dyDescent="0.25">
      <c r="B1158" t="s">
        <v>49</v>
      </c>
      <c r="F1158" t="str">
        <v>Carbohydrates: ~39 g</v>
      </c>
    </row>
    <row r="1159" spans="2:6" x14ac:dyDescent="0.25">
      <c r="F1159" t="str">
        <v>Sugar: ~39 g</v>
      </c>
    </row>
    <row r="1160" spans="2:6" x14ac:dyDescent="0.25">
      <c r="B1160" t="s">
        <v>22</v>
      </c>
      <c r="F1160" t="str">
        <v>Fiber: ~0 g</v>
      </c>
    </row>
    <row r="1161" spans="2:6" x14ac:dyDescent="0.25">
      <c r="F1161" t="str">
        <v>Fat: ~0 g</v>
      </c>
    </row>
    <row r="1162" spans="2:6" x14ac:dyDescent="0.25">
      <c r="B1162" t="s">
        <v>187</v>
      </c>
      <c r="F1162" t="str">
        <v>Micronutrients:</v>
      </c>
    </row>
    <row r="1163" spans="2:6" x14ac:dyDescent="0.25">
      <c r="F1163" t="str">
        <v>Iron: ~0 mg</v>
      </c>
    </row>
    <row r="1164" spans="2:6" x14ac:dyDescent="0.25">
      <c r="F1164" t="str">
        <v>Calcium: ~10 mg (1% of DV)</v>
      </c>
    </row>
    <row r="1165" spans="2:6" x14ac:dyDescent="0.25">
      <c r="F1165" t="str">
        <v>Magnesium: ~5 mg (1% of DV)</v>
      </c>
    </row>
    <row r="1166" spans="2:6" x14ac:dyDescent="0.25">
      <c r="F1166" t="str">
        <v>Potassium: ~10 mg (1% of DV)</v>
      </c>
    </row>
    <row r="1167" spans="2:6" x14ac:dyDescent="0.25">
      <c r="B1167" t="s">
        <v>0</v>
      </c>
      <c r="F1167" t="str">
        <v>Sodium: ~40 mg (2% of DV)</v>
      </c>
    </row>
    <row r="1168" spans="2:6" x14ac:dyDescent="0.25">
      <c r="F1168" t="str">
        <v>---</v>
      </c>
    </row>
    <row r="1169" spans="2:6" x14ac:dyDescent="0.25">
      <c r="B1169" t="s">
        <v>188</v>
      </c>
      <c r="F1169" t="str">
        <v>89. Sandwich (Chicken or Veg, ~200g)</v>
      </c>
    </row>
    <row r="1170" spans="2:6" x14ac:dyDescent="0.25">
      <c r="F1170" t="str">
        <v>Calories: ~350 kcal</v>
      </c>
    </row>
    <row r="1171" spans="2:6" x14ac:dyDescent="0.25">
      <c r="B1171" t="s">
        <v>27</v>
      </c>
      <c r="F1171" t="str">
        <v>Protein: ~18 g</v>
      </c>
    </row>
    <row r="1172" spans="2:6" x14ac:dyDescent="0.25">
      <c r="F1172" t="str">
        <v>Carbohydrates: ~35 g</v>
      </c>
    </row>
    <row r="1173" spans="2:6" x14ac:dyDescent="0.25">
      <c r="B1173" t="s">
        <v>34</v>
      </c>
      <c r="F1173" t="str">
        <v>Sugar: ~5 g</v>
      </c>
    </row>
    <row r="1174" spans="2:6" x14ac:dyDescent="0.25">
      <c r="F1174" t="str">
        <v>Fiber: ~4 g</v>
      </c>
    </row>
    <row r="1175" spans="2:6" x14ac:dyDescent="0.25">
      <c r="B1175" t="s">
        <v>60</v>
      </c>
      <c r="F1175" t="str">
        <v>Fat: ~12 g</v>
      </c>
    </row>
    <row r="1176" spans="2:6" x14ac:dyDescent="0.25">
      <c r="F1176" t="str">
        <v>Micronutrients:</v>
      </c>
    </row>
    <row r="1177" spans="2:6" x14ac:dyDescent="0.25">
      <c r="B1177" t="s">
        <v>25</v>
      </c>
      <c r="F1177" t="str">
        <v>Iron: ~2 mg (11% of DV)</v>
      </c>
    </row>
    <row r="1178" spans="2:6" x14ac:dyDescent="0.25">
      <c r="F1178" t="str">
        <v>Calcium: ~100 mg (10% of DV)</v>
      </c>
    </row>
    <row r="1179" spans="2:6" x14ac:dyDescent="0.25">
      <c r="B1179" t="s">
        <v>4</v>
      </c>
      <c r="F1179" t="str">
        <v>Magnesium: ~25 mg (6% of DV)</v>
      </c>
    </row>
    <row r="1180" spans="2:6" x14ac:dyDescent="0.25">
      <c r="F1180" t="str">
        <v>Potassium: ~300 mg (9% of DV)</v>
      </c>
    </row>
    <row r="1181" spans="2:6" x14ac:dyDescent="0.25">
      <c r="F1181" t="str">
        <v>Sodium: ~600 mg (26% of DV)</v>
      </c>
    </row>
    <row r="1182" spans="2:6" x14ac:dyDescent="0.25">
      <c r="B1182" t="s">
        <v>126</v>
      </c>
      <c r="F1182" t="str">
        <v>---</v>
      </c>
    </row>
    <row r="1183" spans="2:6" x14ac:dyDescent="0.25">
      <c r="F1183" t="str">
        <v>90. Ice Cream (Vanilla, 1 Scoop ~100g)</v>
      </c>
    </row>
    <row r="1184" spans="2:6" x14ac:dyDescent="0.25">
      <c r="B1184" t="s">
        <v>53</v>
      </c>
      <c r="F1184" t="str">
        <v>Calories: ~200 kcal</v>
      </c>
    </row>
    <row r="1185" spans="2:6" x14ac:dyDescent="0.25">
      <c r="F1185" t="str">
        <v>Protein: ~4 g</v>
      </c>
    </row>
    <row r="1186" spans="2:6" x14ac:dyDescent="0.25">
      <c r="B1186" t="s">
        <v>54</v>
      </c>
      <c r="F1186" t="str">
        <v>Carbohydrates: ~24 g</v>
      </c>
    </row>
    <row r="1187" spans="2:6" x14ac:dyDescent="0.25">
      <c r="F1187" t="str">
        <v>Sugar: ~22 g</v>
      </c>
    </row>
    <row r="1188" spans="2:6" x14ac:dyDescent="0.25">
      <c r="B1188" t="s">
        <v>98</v>
      </c>
      <c r="F1188" t="str">
        <v>Fiber: ~0 g</v>
      </c>
    </row>
    <row r="1189" spans="2:6" x14ac:dyDescent="0.25">
      <c r="F1189" t="str">
        <v>Fat: ~10 g</v>
      </c>
    </row>
    <row r="1190" spans="2:6" x14ac:dyDescent="0.25">
      <c r="B1190" t="s">
        <v>56</v>
      </c>
      <c r="F1190" t="str">
        <v>Micronutrients:</v>
      </c>
    </row>
    <row r="1191" spans="2:6" x14ac:dyDescent="0.25">
      <c r="F1191" t="str">
        <v>Iron: ~0.1 mg (1% of DV)</v>
      </c>
    </row>
    <row r="1192" spans="2:6" x14ac:dyDescent="0.25">
      <c r="B1192" t="s">
        <v>130</v>
      </c>
      <c r="F1192" t="str">
        <v>Calcium: ~100 mg (10% of DV)</v>
      </c>
    </row>
    <row r="1193" spans="2:6" x14ac:dyDescent="0.25">
      <c r="F1193" t="str">
        <v>Magnesium: ~12 mg (3% of DV)</v>
      </c>
    </row>
    <row r="1194" spans="2:6" x14ac:dyDescent="0.25">
      <c r="F1194" t="str">
        <v>Potassium: ~150 mg (4% of DV)</v>
      </c>
    </row>
    <row r="1195" spans="2:6" x14ac:dyDescent="0.25">
      <c r="F1195" t="str">
        <v>Sodium: ~50 mg (2% of DV)</v>
      </c>
    </row>
    <row r="1196" spans="2:6" x14ac:dyDescent="0.25">
      <c r="F1196" t="str">
        <v>---</v>
      </c>
    </row>
    <row r="1197" spans="2:6" x14ac:dyDescent="0.25">
      <c r="B1197" t="s">
        <v>0</v>
      </c>
      <c r="F1197" t="str">
        <v>91. Hot Dog (1 Piece, ~150g)</v>
      </c>
    </row>
    <row r="1198" spans="2:6" x14ac:dyDescent="0.25">
      <c r="F1198" t="str">
        <v>Calories: ~290 kcal</v>
      </c>
    </row>
    <row r="1199" spans="2:6" x14ac:dyDescent="0.25">
      <c r="B1199" t="s">
        <v>189</v>
      </c>
      <c r="F1199" t="str">
        <v>Protein: ~10 g</v>
      </c>
    </row>
    <row r="1200" spans="2:6" x14ac:dyDescent="0.25">
      <c r="F1200" t="str">
        <v>Carbohydrates: ~30 g</v>
      </c>
    </row>
    <row r="1201" spans="2:6" x14ac:dyDescent="0.25">
      <c r="B1201" t="s">
        <v>190</v>
      </c>
      <c r="F1201" t="str">
        <v>Sugar: ~6 g</v>
      </c>
    </row>
    <row r="1202" spans="2:6" x14ac:dyDescent="0.25">
      <c r="F1202" t="str">
        <v>Fiber: ~2 g</v>
      </c>
    </row>
    <row r="1203" spans="2:6" x14ac:dyDescent="0.25">
      <c r="B1203" t="s">
        <v>44</v>
      </c>
      <c r="F1203" t="str">
        <v>Fat: ~15 g</v>
      </c>
    </row>
    <row r="1204" spans="2:6" x14ac:dyDescent="0.25">
      <c r="F1204" t="str">
        <v>Micronutrients:</v>
      </c>
    </row>
    <row r="1205" spans="2:6" x14ac:dyDescent="0.25">
      <c r="B1205" t="s">
        <v>83</v>
      </c>
      <c r="F1205" t="str">
        <v>Iron: ~2 mg (11% of DV)</v>
      </c>
    </row>
    <row r="1206" spans="2:6" x14ac:dyDescent="0.25">
      <c r="F1206" t="str">
        <v>Calcium: ~50 mg (5% of DV)</v>
      </c>
    </row>
    <row r="1207" spans="2:6" x14ac:dyDescent="0.25">
      <c r="B1207" t="s">
        <v>3</v>
      </c>
      <c r="F1207" t="str">
        <v>Magnesium: ~20 mg (5% of DV)</v>
      </c>
    </row>
    <row r="1208" spans="2:6" x14ac:dyDescent="0.25">
      <c r="F1208" t="str">
        <v>Potassium: ~300 mg (9% of DV)</v>
      </c>
    </row>
    <row r="1209" spans="2:6" x14ac:dyDescent="0.25">
      <c r="B1209" t="s">
        <v>41</v>
      </c>
      <c r="F1209" t="str">
        <v>Sodium: ~900 mg (39% of DV)</v>
      </c>
    </row>
    <row r="1212" spans="2:6" x14ac:dyDescent="0.25">
      <c r="B1212" t="s">
        <v>165</v>
      </c>
    </row>
    <row r="1214" spans="2:6" x14ac:dyDescent="0.25">
      <c r="B1214" t="s">
        <v>53</v>
      </c>
    </row>
    <row r="1216" spans="2:6" x14ac:dyDescent="0.25">
      <c r="B1216" t="s">
        <v>46</v>
      </c>
    </row>
    <row r="1218" spans="2:2" x14ac:dyDescent="0.25">
      <c r="B1218" t="s">
        <v>98</v>
      </c>
    </row>
    <row r="1220" spans="2:2" x14ac:dyDescent="0.25">
      <c r="B1220" t="s">
        <v>47</v>
      </c>
    </row>
    <row r="1222" spans="2:2" x14ac:dyDescent="0.25">
      <c r="B1222" t="s">
        <v>136</v>
      </c>
    </row>
    <row r="1227" spans="2:2" x14ac:dyDescent="0.25">
      <c r="B1227" t="s">
        <v>0</v>
      </c>
    </row>
    <row r="1229" spans="2:2" x14ac:dyDescent="0.25">
      <c r="B1229" t="s">
        <v>191</v>
      </c>
    </row>
    <row r="1232" spans="2:2" x14ac:dyDescent="0.25">
      <c r="B1232" t="s">
        <v>0</v>
      </c>
    </row>
    <row r="1234" spans="2:2" x14ac:dyDescent="0.25">
      <c r="B1234" t="s">
        <v>192</v>
      </c>
    </row>
    <row r="1236" spans="2:2" x14ac:dyDescent="0.25">
      <c r="B1236" t="s">
        <v>74</v>
      </c>
    </row>
    <row r="1238" spans="2:2" x14ac:dyDescent="0.25">
      <c r="B1238" t="s">
        <v>108</v>
      </c>
    </row>
    <row r="1240" spans="2:2" x14ac:dyDescent="0.25">
      <c r="B1240" t="s">
        <v>125</v>
      </c>
    </row>
    <row r="1242" spans="2:2" x14ac:dyDescent="0.25">
      <c r="B1242" t="s">
        <v>80</v>
      </c>
    </row>
    <row r="1244" spans="2:2" x14ac:dyDescent="0.25">
      <c r="B1244" t="s">
        <v>75</v>
      </c>
    </row>
    <row r="1247" spans="2:2" x14ac:dyDescent="0.25">
      <c r="B1247" t="s">
        <v>128</v>
      </c>
    </row>
    <row r="1249" spans="2:2" x14ac:dyDescent="0.25">
      <c r="B1249" t="s">
        <v>53</v>
      </c>
    </row>
    <row r="1251" spans="2:2" x14ac:dyDescent="0.25">
      <c r="B1251" t="s">
        <v>193</v>
      </c>
    </row>
    <row r="1253" spans="2:2" x14ac:dyDescent="0.25">
      <c r="B1253" t="s">
        <v>194</v>
      </c>
    </row>
    <row r="1255" spans="2:2" x14ac:dyDescent="0.25">
      <c r="B1255" t="s">
        <v>71</v>
      </c>
    </row>
    <row r="1257" spans="2:2" x14ac:dyDescent="0.25">
      <c r="B1257" t="s">
        <v>49</v>
      </c>
    </row>
    <row r="1259" spans="2:2" x14ac:dyDescent="0.25">
      <c r="B1259" t="s">
        <v>78</v>
      </c>
    </row>
    <row r="1264" spans="2:2" x14ac:dyDescent="0.25">
      <c r="B1264" t="s">
        <v>0</v>
      </c>
    </row>
    <row r="1266" spans="2:2" x14ac:dyDescent="0.25">
      <c r="B1266" t="s">
        <v>195</v>
      </c>
    </row>
    <row r="1268" spans="2:2" x14ac:dyDescent="0.25">
      <c r="B1268" t="s">
        <v>74</v>
      </c>
    </row>
    <row r="1270" spans="2:2" x14ac:dyDescent="0.25">
      <c r="B1270" t="s">
        <v>17</v>
      </c>
    </row>
    <row r="1272" spans="2:2" x14ac:dyDescent="0.25">
      <c r="B1272" t="s">
        <v>12</v>
      </c>
    </row>
    <row r="1274" spans="2:2" x14ac:dyDescent="0.25">
      <c r="B1274" t="s">
        <v>3</v>
      </c>
    </row>
    <row r="1276" spans="2:2" x14ac:dyDescent="0.25">
      <c r="B1276" t="s">
        <v>4</v>
      </c>
    </row>
    <row r="1279" spans="2:2" x14ac:dyDescent="0.25">
      <c r="B1279" t="s">
        <v>196</v>
      </c>
    </row>
    <row r="1281" spans="2:2" x14ac:dyDescent="0.25">
      <c r="B1281" t="s">
        <v>53</v>
      </c>
    </row>
    <row r="1283" spans="2:2" x14ac:dyDescent="0.25">
      <c r="B1283" t="s">
        <v>6</v>
      </c>
    </row>
    <row r="1285" spans="2:2" x14ac:dyDescent="0.25">
      <c r="B1285" t="s">
        <v>7</v>
      </c>
    </row>
    <row r="1287" spans="2:2" x14ac:dyDescent="0.25">
      <c r="B1287" t="s">
        <v>8</v>
      </c>
    </row>
    <row r="1289" spans="2:2" x14ac:dyDescent="0.25">
      <c r="B1289" t="s">
        <v>42</v>
      </c>
    </row>
    <row r="1294" spans="2:2" x14ac:dyDescent="0.25">
      <c r="B1294" t="s">
        <v>0</v>
      </c>
    </row>
    <row r="1296" spans="2:2" x14ac:dyDescent="0.25">
      <c r="B1296" t="s">
        <v>197</v>
      </c>
    </row>
    <row r="1298" spans="2:2" x14ac:dyDescent="0.25">
      <c r="B1298" t="s">
        <v>38</v>
      </c>
    </row>
    <row r="1300" spans="2:2" x14ac:dyDescent="0.25">
      <c r="B1300" t="s">
        <v>28</v>
      </c>
    </row>
    <row r="1302" spans="2:2" x14ac:dyDescent="0.25">
      <c r="B1302" t="s">
        <v>29</v>
      </c>
    </row>
    <row r="1304" spans="2:2" x14ac:dyDescent="0.25">
      <c r="B1304" t="s">
        <v>25</v>
      </c>
    </row>
    <row r="1306" spans="2:2" x14ac:dyDescent="0.25">
      <c r="B1306" t="s">
        <v>14</v>
      </c>
    </row>
    <row r="1309" spans="2:2" x14ac:dyDescent="0.25">
      <c r="B1309" t="s">
        <v>70</v>
      </c>
    </row>
    <row r="1311" spans="2:2" x14ac:dyDescent="0.25">
      <c r="B1311" t="s">
        <v>53</v>
      </c>
    </row>
    <row r="1313" spans="2:2" x14ac:dyDescent="0.25">
      <c r="B1313" t="s">
        <v>32</v>
      </c>
    </row>
    <row r="1315" spans="2:2" x14ac:dyDescent="0.25">
      <c r="B1315" t="s">
        <v>30</v>
      </c>
    </row>
    <row r="1317" spans="2:2" x14ac:dyDescent="0.25">
      <c r="B1317" t="s">
        <v>71</v>
      </c>
    </row>
    <row r="1319" spans="2:2" x14ac:dyDescent="0.25">
      <c r="B1319" t="s">
        <v>77</v>
      </c>
    </row>
    <row r="1321" spans="2:2" x14ac:dyDescent="0.25">
      <c r="B1321" t="s">
        <v>23</v>
      </c>
    </row>
    <row r="1326" spans="2:2" x14ac:dyDescent="0.25">
      <c r="B1326" t="s">
        <v>0</v>
      </c>
    </row>
    <row r="1328" spans="2:2" x14ac:dyDescent="0.25">
      <c r="B1328" t="s">
        <v>198</v>
      </c>
    </row>
    <row r="1330" spans="2:2" x14ac:dyDescent="0.25">
      <c r="B1330" t="s">
        <v>66</v>
      </c>
    </row>
    <row r="1332" spans="2:2" x14ac:dyDescent="0.25">
      <c r="B1332" t="s">
        <v>67</v>
      </c>
    </row>
    <row r="1334" spans="2:2" x14ac:dyDescent="0.25">
      <c r="B1334" t="s">
        <v>68</v>
      </c>
    </row>
    <row r="1336" spans="2:2" x14ac:dyDescent="0.25">
      <c r="B1336" t="s">
        <v>61</v>
      </c>
    </row>
    <row r="1338" spans="2:2" x14ac:dyDescent="0.25">
      <c r="B1338" t="s">
        <v>62</v>
      </c>
    </row>
    <row r="1341" spans="2:2" x14ac:dyDescent="0.25">
      <c r="B1341" t="s">
        <v>70</v>
      </c>
    </row>
    <row r="1343" spans="2:2" x14ac:dyDescent="0.25">
      <c r="B1343" t="s">
        <v>53</v>
      </c>
    </row>
    <row r="1345" spans="2:2" x14ac:dyDescent="0.25">
      <c r="B1345" t="s">
        <v>32</v>
      </c>
    </row>
    <row r="1347" spans="2:2" x14ac:dyDescent="0.25">
      <c r="B1347" t="s">
        <v>30</v>
      </c>
    </row>
    <row r="1349" spans="2:2" x14ac:dyDescent="0.25">
      <c r="B1349" t="s">
        <v>71</v>
      </c>
    </row>
    <row r="1351" spans="2:2" x14ac:dyDescent="0.25">
      <c r="B1351" t="s">
        <v>49</v>
      </c>
    </row>
    <row r="1353" spans="2:2" x14ac:dyDescent="0.25">
      <c r="B1353" t="s">
        <v>23</v>
      </c>
    </row>
    <row r="1355" spans="2:2" x14ac:dyDescent="0.25">
      <c r="B1355" t="s">
        <v>199</v>
      </c>
    </row>
    <row r="1357" spans="2:2" x14ac:dyDescent="0.25">
      <c r="B1357" t="s">
        <v>74</v>
      </c>
    </row>
    <row r="1359" spans="2:2" x14ac:dyDescent="0.25">
      <c r="B1359" t="s">
        <v>67</v>
      </c>
    </row>
    <row r="1361" spans="2:2" x14ac:dyDescent="0.25">
      <c r="B1361" t="s">
        <v>125</v>
      </c>
    </row>
    <row r="1363" spans="2:2" x14ac:dyDescent="0.25">
      <c r="B1363" t="s">
        <v>51</v>
      </c>
    </row>
    <row r="1365" spans="2:2" x14ac:dyDescent="0.25">
      <c r="B1365" t="s">
        <v>96</v>
      </c>
    </row>
    <row r="1368" spans="2:2" x14ac:dyDescent="0.25">
      <c r="B1368" t="s">
        <v>97</v>
      </c>
    </row>
    <row r="1370" spans="2:2" x14ac:dyDescent="0.25">
      <c r="B1370" t="s">
        <v>53</v>
      </c>
    </row>
    <row r="1372" spans="2:2" x14ac:dyDescent="0.25">
      <c r="B1372" t="s">
        <v>7</v>
      </c>
    </row>
    <row r="1374" spans="2:2" x14ac:dyDescent="0.25">
      <c r="B1374" t="s">
        <v>55</v>
      </c>
    </row>
    <row r="1376" spans="2:2" x14ac:dyDescent="0.25">
      <c r="B1376" t="s">
        <v>139</v>
      </c>
    </row>
    <row r="1378" spans="2:2" x14ac:dyDescent="0.25">
      <c r="B1378" t="s">
        <v>90</v>
      </c>
    </row>
    <row r="1383" spans="2:2" x14ac:dyDescent="0.25">
      <c r="B1383" t="s">
        <v>0</v>
      </c>
    </row>
    <row r="1385" spans="2:2" x14ac:dyDescent="0.25">
      <c r="B1385" t="s">
        <v>200</v>
      </c>
    </row>
    <row r="1387" spans="2:2" x14ac:dyDescent="0.25">
      <c r="B1387" t="s">
        <v>10</v>
      </c>
    </row>
    <row r="1389" spans="2:2" x14ac:dyDescent="0.25">
      <c r="B1389" t="s">
        <v>28</v>
      </c>
    </row>
    <row r="1391" spans="2:2" x14ac:dyDescent="0.25">
      <c r="B1391" t="s">
        <v>12</v>
      </c>
    </row>
    <row r="1393" spans="2:2" x14ac:dyDescent="0.25">
      <c r="B1393" t="s">
        <v>25</v>
      </c>
    </row>
    <row r="1395" spans="2:2" x14ac:dyDescent="0.25">
      <c r="B1395" t="s">
        <v>41</v>
      </c>
    </row>
    <row r="1398" spans="2:2" x14ac:dyDescent="0.25">
      <c r="B1398" t="s">
        <v>86</v>
      </c>
    </row>
    <row r="1400" spans="2:2" x14ac:dyDescent="0.25">
      <c r="B1400" t="s">
        <v>53</v>
      </c>
    </row>
    <row r="1402" spans="2:2" x14ac:dyDescent="0.25">
      <c r="B1402" t="s">
        <v>15</v>
      </c>
    </row>
    <row r="1404" spans="2:2" x14ac:dyDescent="0.25">
      <c r="B1404" t="s">
        <v>103</v>
      </c>
    </row>
    <row r="1406" spans="2:2" x14ac:dyDescent="0.25">
      <c r="B1406" t="s">
        <v>8</v>
      </c>
    </row>
    <row r="1408" spans="2:2" x14ac:dyDescent="0.25">
      <c r="B1408" t="s">
        <v>42</v>
      </c>
    </row>
    <row r="1413" spans="2:2" x14ac:dyDescent="0.25">
      <c r="B1413" t="s">
        <v>0</v>
      </c>
    </row>
    <row r="1414" spans="2:2" x14ac:dyDescent="0.25">
      <c r="B1414" t="s">
        <v>335</v>
      </c>
    </row>
    <row r="1415" spans="2:2" x14ac:dyDescent="0.25">
      <c r="B1415" t="s">
        <v>201</v>
      </c>
    </row>
    <row r="1417" spans="2:2" x14ac:dyDescent="0.25">
      <c r="B1417" t="s">
        <v>38</v>
      </c>
    </row>
    <row r="1419" spans="2:2" x14ac:dyDescent="0.25">
      <c r="B1419" t="s">
        <v>28</v>
      </c>
    </row>
    <row r="1421" spans="2:2" x14ac:dyDescent="0.25">
      <c r="B1421" t="s">
        <v>29</v>
      </c>
    </row>
    <row r="1423" spans="2:2" x14ac:dyDescent="0.25">
      <c r="B1423" t="s">
        <v>25</v>
      </c>
    </row>
    <row r="1425" spans="2:2" x14ac:dyDescent="0.25">
      <c r="B1425" t="s">
        <v>14</v>
      </c>
    </row>
    <row r="1428" spans="2:2" x14ac:dyDescent="0.25">
      <c r="B1428" t="s">
        <v>196</v>
      </c>
    </row>
    <row r="1430" spans="2:2" x14ac:dyDescent="0.25">
      <c r="B1430" t="s">
        <v>53</v>
      </c>
    </row>
    <row r="1432" spans="2:2" x14ac:dyDescent="0.25">
      <c r="B1432" t="s">
        <v>202</v>
      </c>
    </row>
    <row r="1434" spans="2:2" x14ac:dyDescent="0.25">
      <c r="B1434" t="s">
        <v>30</v>
      </c>
    </row>
    <row r="1436" spans="2:2" x14ac:dyDescent="0.25">
      <c r="B1436" t="s">
        <v>54</v>
      </c>
    </row>
    <row r="1438" spans="2:2" x14ac:dyDescent="0.25">
      <c r="B1438" t="s">
        <v>98</v>
      </c>
    </row>
    <row r="1440" spans="2:2" x14ac:dyDescent="0.25">
      <c r="B1440" t="s">
        <v>23</v>
      </c>
    </row>
    <row r="1445" spans="2:2" x14ac:dyDescent="0.25">
      <c r="B1445" t="s">
        <v>0</v>
      </c>
    </row>
    <row r="1447" spans="2:2" x14ac:dyDescent="0.25">
      <c r="B1447" t="s">
        <v>203</v>
      </c>
    </row>
    <row r="1449" spans="2:2" x14ac:dyDescent="0.25">
      <c r="B1449" t="s">
        <v>74</v>
      </c>
    </row>
    <row r="1451" spans="2:2" x14ac:dyDescent="0.25">
      <c r="B1451" t="s">
        <v>28</v>
      </c>
    </row>
    <row r="1453" spans="2:2" x14ac:dyDescent="0.25">
      <c r="B1453" t="s">
        <v>35</v>
      </c>
    </row>
    <row r="1455" spans="2:2" x14ac:dyDescent="0.25">
      <c r="B1455" t="s">
        <v>19</v>
      </c>
    </row>
    <row r="1457" spans="2:2" x14ac:dyDescent="0.25">
      <c r="B1457" t="s">
        <v>41</v>
      </c>
    </row>
    <row r="1460" spans="2:2" x14ac:dyDescent="0.25">
      <c r="B1460" t="s">
        <v>204</v>
      </c>
    </row>
    <row r="1462" spans="2:2" x14ac:dyDescent="0.25">
      <c r="B1462" t="s">
        <v>53</v>
      </c>
    </row>
    <row r="1464" spans="2:2" x14ac:dyDescent="0.25">
      <c r="B1464" t="s">
        <v>7</v>
      </c>
    </row>
    <row r="1466" spans="2:2" x14ac:dyDescent="0.25">
      <c r="B1466" t="s">
        <v>205</v>
      </c>
    </row>
    <row r="1468" spans="2:2" x14ac:dyDescent="0.25">
      <c r="B1468" t="s">
        <v>77</v>
      </c>
    </row>
    <row r="1470" spans="2:2" x14ac:dyDescent="0.25">
      <c r="B1470" t="s">
        <v>42</v>
      </c>
    </row>
    <row r="1475" spans="2:2" x14ac:dyDescent="0.25">
      <c r="B1475" t="s">
        <v>0</v>
      </c>
    </row>
    <row r="1477" spans="2:2" x14ac:dyDescent="0.25">
      <c r="B1477" t="s">
        <v>206</v>
      </c>
    </row>
    <row r="1479" spans="2:2" x14ac:dyDescent="0.25">
      <c r="B1479" t="s">
        <v>27</v>
      </c>
    </row>
    <row r="1481" spans="2:2" x14ac:dyDescent="0.25">
      <c r="B1481" t="s">
        <v>44</v>
      </c>
    </row>
    <row r="1483" spans="2:2" x14ac:dyDescent="0.25">
      <c r="B1483" t="s">
        <v>60</v>
      </c>
    </row>
    <row r="1485" spans="2:2" x14ac:dyDescent="0.25">
      <c r="B1485" t="s">
        <v>51</v>
      </c>
    </row>
    <row r="1487" spans="2:2" x14ac:dyDescent="0.25">
      <c r="B1487" t="s">
        <v>207</v>
      </c>
    </row>
    <row r="1490" spans="2:2" x14ac:dyDescent="0.25">
      <c r="B1490" t="s">
        <v>97</v>
      </c>
    </row>
    <row r="1492" spans="2:2" x14ac:dyDescent="0.25">
      <c r="B1492" t="s">
        <v>53</v>
      </c>
    </row>
    <row r="1494" spans="2:2" x14ac:dyDescent="0.25">
      <c r="B1494" t="s">
        <v>54</v>
      </c>
    </row>
    <row r="1496" spans="2:2" x14ac:dyDescent="0.25">
      <c r="B1496" t="s">
        <v>8</v>
      </c>
    </row>
    <row r="1498" spans="2:2" x14ac:dyDescent="0.25">
      <c r="B1498" t="s">
        <v>93</v>
      </c>
    </row>
    <row r="1500" spans="2:2" x14ac:dyDescent="0.25">
      <c r="B1500" t="s">
        <v>57</v>
      </c>
    </row>
    <row r="1505" spans="2:2" x14ac:dyDescent="0.25">
      <c r="B1505" t="s">
        <v>0</v>
      </c>
    </row>
    <row r="1507" spans="2:2" x14ac:dyDescent="0.25">
      <c r="B1507" t="s">
        <v>208</v>
      </c>
    </row>
    <row r="1509" spans="2:2" x14ac:dyDescent="0.25">
      <c r="B1509" t="s">
        <v>10</v>
      </c>
    </row>
    <row r="1511" spans="2:2" x14ac:dyDescent="0.25">
      <c r="B1511" t="s">
        <v>59</v>
      </c>
    </row>
    <row r="1513" spans="2:2" x14ac:dyDescent="0.25">
      <c r="B1513" t="s">
        <v>125</v>
      </c>
    </row>
    <row r="1515" spans="2:2" x14ac:dyDescent="0.25">
      <c r="B1515" t="s">
        <v>3</v>
      </c>
    </row>
    <row r="1517" spans="2:2" x14ac:dyDescent="0.25">
      <c r="B1517" t="s">
        <v>62</v>
      </c>
    </row>
    <row r="1520" spans="2:2" x14ac:dyDescent="0.25">
      <c r="B1520" t="s">
        <v>97</v>
      </c>
    </row>
    <row r="1522" spans="2:2" x14ac:dyDescent="0.25">
      <c r="B1522" t="s">
        <v>53</v>
      </c>
    </row>
    <row r="1524" spans="2:2" x14ac:dyDescent="0.25">
      <c r="B1524" t="s">
        <v>7</v>
      </c>
    </row>
    <row r="1526" spans="2:2" x14ac:dyDescent="0.25">
      <c r="B1526" t="s">
        <v>55</v>
      </c>
    </row>
    <row r="1528" spans="2:2" x14ac:dyDescent="0.25">
      <c r="B1528" t="s">
        <v>5</v>
      </c>
    </row>
    <row r="1530" spans="2:2" x14ac:dyDescent="0.25">
      <c r="B1530" t="s">
        <v>42</v>
      </c>
    </row>
    <row r="1535" spans="2:2" x14ac:dyDescent="0.25">
      <c r="B1535" t="s">
        <v>0</v>
      </c>
    </row>
    <row r="1537" spans="2:2" x14ac:dyDescent="0.25">
      <c r="B1537" t="s">
        <v>209</v>
      </c>
    </row>
    <row r="1539" spans="2:2" x14ac:dyDescent="0.25">
      <c r="B1539" t="s">
        <v>143</v>
      </c>
    </row>
    <row r="1541" spans="2:2" x14ac:dyDescent="0.25">
      <c r="B1541" t="s">
        <v>95</v>
      </c>
    </row>
    <row r="1543" spans="2:2" x14ac:dyDescent="0.25">
      <c r="B1543" t="s">
        <v>83</v>
      </c>
    </row>
    <row r="1545" spans="2:2" x14ac:dyDescent="0.25">
      <c r="B1545" t="s">
        <v>141</v>
      </c>
    </row>
    <row r="1547" spans="2:2" x14ac:dyDescent="0.25">
      <c r="B1547" t="s">
        <v>14</v>
      </c>
    </row>
    <row r="1550" spans="2:2" x14ac:dyDescent="0.25">
      <c r="B1550" t="s">
        <v>120</v>
      </c>
    </row>
    <row r="1552" spans="2:2" x14ac:dyDescent="0.25">
      <c r="B1552" t="s">
        <v>53</v>
      </c>
    </row>
    <row r="1554" spans="2:2" x14ac:dyDescent="0.25">
      <c r="B1554" t="s">
        <v>187</v>
      </c>
    </row>
    <row r="1556" spans="2:2" x14ac:dyDescent="0.25">
      <c r="B1556" t="s">
        <v>55</v>
      </c>
    </row>
    <row r="1558" spans="2:2" x14ac:dyDescent="0.25">
      <c r="B1558" t="s">
        <v>47</v>
      </c>
    </row>
    <row r="1560" spans="2:2" x14ac:dyDescent="0.25">
      <c r="B1560" t="s">
        <v>210</v>
      </c>
    </row>
    <row r="1565" spans="2:2" x14ac:dyDescent="0.25">
      <c r="B1565" t="s">
        <v>0</v>
      </c>
    </row>
    <row r="1567" spans="2:2" x14ac:dyDescent="0.25">
      <c r="B1567" t="s">
        <v>211</v>
      </c>
    </row>
    <row r="1569" spans="2:2" x14ac:dyDescent="0.25">
      <c r="B1569" t="s">
        <v>143</v>
      </c>
    </row>
    <row r="1571" spans="2:2" x14ac:dyDescent="0.25">
      <c r="B1571" t="s">
        <v>132</v>
      </c>
    </row>
    <row r="1573" spans="2:2" x14ac:dyDescent="0.25">
      <c r="B1573" t="s">
        <v>153</v>
      </c>
    </row>
    <row r="1575" spans="2:2" x14ac:dyDescent="0.25">
      <c r="B1575" t="s">
        <v>212</v>
      </c>
    </row>
    <row r="1577" spans="2:2" x14ac:dyDescent="0.25">
      <c r="B1577" t="s">
        <v>213</v>
      </c>
    </row>
    <row r="1580" spans="2:2" x14ac:dyDescent="0.25">
      <c r="B1580" t="s">
        <v>144</v>
      </c>
    </row>
    <row r="1582" spans="2:2" x14ac:dyDescent="0.25">
      <c r="B1582" t="s">
        <v>53</v>
      </c>
    </row>
    <row r="1584" spans="2:2" x14ac:dyDescent="0.25">
      <c r="B1584" t="s">
        <v>49</v>
      </c>
    </row>
    <row r="1586" spans="2:2" x14ac:dyDescent="0.25">
      <c r="B1586" t="s">
        <v>187</v>
      </c>
    </row>
    <row r="1588" spans="2:2" x14ac:dyDescent="0.25">
      <c r="B1588" t="s">
        <v>146</v>
      </c>
    </row>
    <row r="1593" spans="2:2" x14ac:dyDescent="0.25">
      <c r="B1593" t="s">
        <v>0</v>
      </c>
    </row>
    <row r="1595" spans="2:2" x14ac:dyDescent="0.25">
      <c r="B1595" t="s">
        <v>214</v>
      </c>
    </row>
    <row r="1597" spans="2:2" x14ac:dyDescent="0.25">
      <c r="B1597" t="s">
        <v>190</v>
      </c>
    </row>
    <row r="1599" spans="2:2" x14ac:dyDescent="0.25">
      <c r="B1599" t="s">
        <v>132</v>
      </c>
    </row>
    <row r="1601" spans="2:2" x14ac:dyDescent="0.25">
      <c r="B1601" t="s">
        <v>83</v>
      </c>
    </row>
    <row r="1603" spans="2:2" x14ac:dyDescent="0.25">
      <c r="B1603" t="s">
        <v>141</v>
      </c>
    </row>
    <row r="1605" spans="2:2" x14ac:dyDescent="0.25">
      <c r="B1605" t="s">
        <v>213</v>
      </c>
    </row>
    <row r="1608" spans="2:2" x14ac:dyDescent="0.25">
      <c r="B1608" t="s">
        <v>215</v>
      </c>
    </row>
    <row r="1610" spans="2:2" x14ac:dyDescent="0.25">
      <c r="B1610" t="s">
        <v>53</v>
      </c>
    </row>
    <row r="1612" spans="2:2" x14ac:dyDescent="0.25">
      <c r="B1612" t="s">
        <v>55</v>
      </c>
    </row>
    <row r="1614" spans="2:2" x14ac:dyDescent="0.25">
      <c r="B1614" t="s">
        <v>187</v>
      </c>
    </row>
    <row r="1616" spans="2:2" x14ac:dyDescent="0.25">
      <c r="B1616" t="s">
        <v>184</v>
      </c>
    </row>
    <row r="1621" spans="2:2" x14ac:dyDescent="0.25">
      <c r="B1621" t="s">
        <v>0</v>
      </c>
    </row>
    <row r="1623" spans="2:2" x14ac:dyDescent="0.25">
      <c r="B1623" t="s">
        <v>336</v>
      </c>
    </row>
    <row r="1626" spans="2:2" x14ac:dyDescent="0.25">
      <c r="B1626" s="4" t="s">
        <v>0</v>
      </c>
    </row>
    <row r="1628" spans="2:2" x14ac:dyDescent="0.25">
      <c r="B1628" t="s">
        <v>216</v>
      </c>
    </row>
    <row r="1630" spans="2:2" x14ac:dyDescent="0.25">
      <c r="B1630" t="s">
        <v>27</v>
      </c>
    </row>
    <row r="1632" spans="2:2" x14ac:dyDescent="0.25">
      <c r="B1632" t="s">
        <v>34</v>
      </c>
    </row>
    <row r="1634" spans="2:2" x14ac:dyDescent="0.25">
      <c r="B1634" t="s">
        <v>116</v>
      </c>
    </row>
    <row r="1636" spans="2:2" x14ac:dyDescent="0.25">
      <c r="B1636" t="s">
        <v>80</v>
      </c>
    </row>
    <row r="1638" spans="2:2" x14ac:dyDescent="0.25">
      <c r="B1638" t="s">
        <v>20</v>
      </c>
    </row>
    <row r="1641" spans="2:2" x14ac:dyDescent="0.25">
      <c r="B1641" t="s">
        <v>135</v>
      </c>
    </row>
    <row r="1643" spans="2:2" x14ac:dyDescent="0.25">
      <c r="B1643" t="s">
        <v>53</v>
      </c>
    </row>
    <row r="1645" spans="2:2" x14ac:dyDescent="0.25">
      <c r="B1645" t="s">
        <v>54</v>
      </c>
    </row>
    <row r="1647" spans="2:2" x14ac:dyDescent="0.25">
      <c r="B1647" t="s">
        <v>77</v>
      </c>
    </row>
    <row r="1649" spans="2:2" x14ac:dyDescent="0.25">
      <c r="B1649" t="s">
        <v>56</v>
      </c>
    </row>
    <row r="1651" spans="2:2" x14ac:dyDescent="0.25">
      <c r="B1651" t="s">
        <v>90</v>
      </c>
    </row>
    <row r="1656" spans="2:2" x14ac:dyDescent="0.25">
      <c r="B1656" t="s">
        <v>0</v>
      </c>
    </row>
    <row r="1658" spans="2:2" x14ac:dyDescent="0.25">
      <c r="B1658" t="s">
        <v>217</v>
      </c>
    </row>
    <row r="1660" spans="2:2" x14ac:dyDescent="0.25">
      <c r="B1660" t="s">
        <v>27</v>
      </c>
    </row>
    <row r="1662" spans="2:2" x14ac:dyDescent="0.25">
      <c r="B1662" t="s">
        <v>34</v>
      </c>
    </row>
    <row r="1664" spans="2:2" x14ac:dyDescent="0.25">
      <c r="B1664" t="s">
        <v>18</v>
      </c>
    </row>
    <row r="1666" spans="2:2" x14ac:dyDescent="0.25">
      <c r="B1666" t="s">
        <v>51</v>
      </c>
    </row>
    <row r="1668" spans="2:2" x14ac:dyDescent="0.25">
      <c r="B1668" t="s">
        <v>36</v>
      </c>
    </row>
    <row r="1671" spans="2:2" x14ac:dyDescent="0.25">
      <c r="B1671" t="s">
        <v>218</v>
      </c>
    </row>
    <row r="1673" spans="2:2" x14ac:dyDescent="0.25">
      <c r="B1673" t="s">
        <v>53</v>
      </c>
    </row>
    <row r="1675" spans="2:2" x14ac:dyDescent="0.25">
      <c r="B1675" t="s">
        <v>54</v>
      </c>
    </row>
    <row r="1677" spans="2:2" x14ac:dyDescent="0.25">
      <c r="B1677" t="s">
        <v>22</v>
      </c>
    </row>
    <row r="1679" spans="2:2" x14ac:dyDescent="0.25">
      <c r="B1679" t="s">
        <v>98</v>
      </c>
    </row>
    <row r="1681" spans="2:2" x14ac:dyDescent="0.25">
      <c r="B1681" t="s">
        <v>90</v>
      </c>
    </row>
    <row r="1686" spans="2:2" x14ac:dyDescent="0.25">
      <c r="B1686" t="s">
        <v>0</v>
      </c>
    </row>
    <row r="1688" spans="2:2" x14ac:dyDescent="0.25">
      <c r="B1688" t="s">
        <v>219</v>
      </c>
    </row>
    <row r="1690" spans="2:2" x14ac:dyDescent="0.25">
      <c r="B1690" t="s">
        <v>10</v>
      </c>
    </row>
    <row r="1692" spans="2:2" x14ac:dyDescent="0.25">
      <c r="B1692" t="s">
        <v>179</v>
      </c>
    </row>
    <row r="1694" spans="2:2" x14ac:dyDescent="0.25">
      <c r="B1694" t="s">
        <v>125</v>
      </c>
    </row>
    <row r="1696" spans="2:2" x14ac:dyDescent="0.25">
      <c r="B1696" t="s">
        <v>212</v>
      </c>
    </row>
    <row r="1698" spans="2:2" x14ac:dyDescent="0.25">
      <c r="B1698" t="s">
        <v>41</v>
      </c>
    </row>
    <row r="1701" spans="2:2" x14ac:dyDescent="0.25">
      <c r="B1701" t="s">
        <v>97</v>
      </c>
    </row>
    <row r="1703" spans="2:2" x14ac:dyDescent="0.25">
      <c r="B1703" t="s">
        <v>53</v>
      </c>
    </row>
    <row r="1705" spans="2:2" x14ac:dyDescent="0.25">
      <c r="B1705" t="s">
        <v>54</v>
      </c>
    </row>
    <row r="1707" spans="2:2" x14ac:dyDescent="0.25">
      <c r="B1707" t="s">
        <v>55</v>
      </c>
    </row>
    <row r="1709" spans="2:2" x14ac:dyDescent="0.25">
      <c r="B1709" t="s">
        <v>6</v>
      </c>
    </row>
    <row r="1711" spans="2:2" x14ac:dyDescent="0.25">
      <c r="B1711" t="s">
        <v>176</v>
      </c>
    </row>
    <row r="1716" spans="2:2" x14ac:dyDescent="0.25">
      <c r="B1716" t="s">
        <v>0</v>
      </c>
    </row>
    <row r="1718" spans="2:2" x14ac:dyDescent="0.25">
      <c r="B1718" t="s">
        <v>220</v>
      </c>
    </row>
    <row r="1720" spans="2:2" x14ac:dyDescent="0.25">
      <c r="B1720" t="s">
        <v>140</v>
      </c>
    </row>
    <row r="1722" spans="2:2" x14ac:dyDescent="0.25">
      <c r="B1722" t="s">
        <v>119</v>
      </c>
    </row>
    <row r="1724" spans="2:2" x14ac:dyDescent="0.25">
      <c r="B1724" t="s">
        <v>60</v>
      </c>
    </row>
    <row r="1726" spans="2:2" x14ac:dyDescent="0.25">
      <c r="B1726" t="s">
        <v>51</v>
      </c>
    </row>
    <row r="1728" spans="2:2" x14ac:dyDescent="0.25">
      <c r="B1728" t="s">
        <v>207</v>
      </c>
    </row>
    <row r="1731" spans="2:2" x14ac:dyDescent="0.25">
      <c r="B1731" t="s">
        <v>135</v>
      </c>
    </row>
    <row r="1733" spans="2:2" x14ac:dyDescent="0.25">
      <c r="B1733" t="s">
        <v>53</v>
      </c>
    </row>
    <row r="1735" spans="2:2" x14ac:dyDescent="0.25">
      <c r="B1735" t="s">
        <v>54</v>
      </c>
    </row>
    <row r="1737" spans="2:2" x14ac:dyDescent="0.25">
      <c r="B1737" t="s">
        <v>77</v>
      </c>
    </row>
    <row r="1739" spans="2:2" x14ac:dyDescent="0.25">
      <c r="B1739" t="s">
        <v>47</v>
      </c>
    </row>
    <row r="1741" spans="2:2" x14ac:dyDescent="0.25">
      <c r="B1741" t="s">
        <v>57</v>
      </c>
    </row>
    <row r="1746" spans="2:2" x14ac:dyDescent="0.25">
      <c r="B1746" t="s">
        <v>337</v>
      </c>
    </row>
    <row r="1747" spans="2:2" x14ac:dyDescent="0.25">
      <c r="B1747" t="s">
        <v>221</v>
      </c>
    </row>
    <row r="1749" spans="2:2" x14ac:dyDescent="0.25">
      <c r="B1749" t="s">
        <v>143</v>
      </c>
    </row>
    <row r="1751" spans="2:2" x14ac:dyDescent="0.25">
      <c r="B1751" t="s">
        <v>132</v>
      </c>
    </row>
    <row r="1753" spans="2:2" x14ac:dyDescent="0.25">
      <c r="B1753" t="s">
        <v>222</v>
      </c>
    </row>
    <row r="1755" spans="2:2" x14ac:dyDescent="0.25">
      <c r="B1755" t="s">
        <v>19</v>
      </c>
    </row>
    <row r="1757" spans="2:2" x14ac:dyDescent="0.25">
      <c r="B1757" t="s">
        <v>41</v>
      </c>
    </row>
    <row r="1760" spans="2:2" x14ac:dyDescent="0.25">
      <c r="B1760" t="s">
        <v>135</v>
      </c>
    </row>
    <row r="1762" spans="2:2" x14ac:dyDescent="0.25">
      <c r="B1762" t="s">
        <v>53</v>
      </c>
    </row>
    <row r="1764" spans="2:2" x14ac:dyDescent="0.25">
      <c r="B1764" t="s">
        <v>31</v>
      </c>
    </row>
    <row r="1766" spans="2:2" x14ac:dyDescent="0.25">
      <c r="B1766" t="s">
        <v>129</v>
      </c>
    </row>
    <row r="1768" spans="2:2" x14ac:dyDescent="0.25">
      <c r="B1768" t="s">
        <v>182</v>
      </c>
    </row>
    <row r="1770" spans="2:2" x14ac:dyDescent="0.25">
      <c r="B1770" t="s">
        <v>136</v>
      </c>
    </row>
    <row r="1775" spans="2:2" x14ac:dyDescent="0.25">
      <c r="B1775" t="s">
        <v>0</v>
      </c>
    </row>
    <row r="1777" spans="2:2" x14ac:dyDescent="0.25">
      <c r="B1777" t="s">
        <v>223</v>
      </c>
    </row>
    <row r="1779" spans="2:2" x14ac:dyDescent="0.25">
      <c r="B1779" t="s">
        <v>43</v>
      </c>
    </row>
    <row r="1781" spans="2:2" x14ac:dyDescent="0.25">
      <c r="B1781" t="s">
        <v>132</v>
      </c>
    </row>
    <row r="1783" spans="2:2" x14ac:dyDescent="0.25">
      <c r="B1783" t="s">
        <v>18</v>
      </c>
    </row>
    <row r="1785" spans="2:2" x14ac:dyDescent="0.25">
      <c r="B1785" t="s">
        <v>51</v>
      </c>
    </row>
    <row r="1787" spans="2:2" x14ac:dyDescent="0.25">
      <c r="B1787" t="s">
        <v>20</v>
      </c>
    </row>
    <row r="1790" spans="2:2" x14ac:dyDescent="0.25">
      <c r="B1790" t="s">
        <v>63</v>
      </c>
    </row>
    <row r="1792" spans="2:2" x14ac:dyDescent="0.25">
      <c r="B1792" t="s">
        <v>53</v>
      </c>
    </row>
    <row r="1794" spans="2:2" x14ac:dyDescent="0.25">
      <c r="B1794" t="s">
        <v>46</v>
      </c>
    </row>
    <row r="1796" spans="2:2" x14ac:dyDescent="0.25">
      <c r="B1796" t="s">
        <v>122</v>
      </c>
    </row>
    <row r="1798" spans="2:2" x14ac:dyDescent="0.25">
      <c r="B1798" t="s">
        <v>99</v>
      </c>
    </row>
    <row r="1800" spans="2:2" x14ac:dyDescent="0.25">
      <c r="B1800" t="s">
        <v>130</v>
      </c>
    </row>
    <row r="1805" spans="2:2" x14ac:dyDescent="0.25">
      <c r="B1805" t="s">
        <v>0</v>
      </c>
    </row>
    <row r="1807" spans="2:2" x14ac:dyDescent="0.25">
      <c r="B1807" t="s">
        <v>224</v>
      </c>
    </row>
    <row r="1809" spans="2:2" x14ac:dyDescent="0.25">
      <c r="B1809" t="s">
        <v>27</v>
      </c>
    </row>
    <row r="1811" spans="2:2" x14ac:dyDescent="0.25">
      <c r="B1811" t="s">
        <v>95</v>
      </c>
    </row>
    <row r="1813" spans="2:2" x14ac:dyDescent="0.25">
      <c r="B1813" t="s">
        <v>18</v>
      </c>
    </row>
    <row r="1815" spans="2:2" x14ac:dyDescent="0.25">
      <c r="B1815" t="s">
        <v>69</v>
      </c>
    </row>
    <row r="1817" spans="2:2" x14ac:dyDescent="0.25">
      <c r="B1817" t="s">
        <v>20</v>
      </c>
    </row>
    <row r="1820" spans="2:2" x14ac:dyDescent="0.25">
      <c r="B1820" t="s">
        <v>76</v>
      </c>
    </row>
    <row r="1822" spans="2:2" x14ac:dyDescent="0.25">
      <c r="B1822" t="s">
        <v>53</v>
      </c>
    </row>
    <row r="1824" spans="2:2" x14ac:dyDescent="0.25">
      <c r="B1824" t="s">
        <v>46</v>
      </c>
    </row>
    <row r="1826" spans="2:2" x14ac:dyDescent="0.25">
      <c r="B1826" t="s">
        <v>129</v>
      </c>
    </row>
    <row r="1828" spans="2:2" x14ac:dyDescent="0.25">
      <c r="B1828" t="s">
        <v>182</v>
      </c>
    </row>
    <row r="1830" spans="2:2" x14ac:dyDescent="0.25">
      <c r="B1830" t="s">
        <v>176</v>
      </c>
    </row>
    <row r="1835" spans="2:2" x14ac:dyDescent="0.25">
      <c r="B1835" t="s">
        <v>0</v>
      </c>
    </row>
    <row r="1837" spans="2:2" x14ac:dyDescent="0.25">
      <c r="B1837" t="s">
        <v>225</v>
      </c>
    </row>
    <row r="1839" spans="2:2" x14ac:dyDescent="0.25">
      <c r="B1839" t="s">
        <v>43</v>
      </c>
    </row>
    <row r="1841" spans="2:2" x14ac:dyDescent="0.25">
      <c r="B1841" t="s">
        <v>44</v>
      </c>
    </row>
    <row r="1843" spans="2:2" x14ac:dyDescent="0.25">
      <c r="B1843" t="s">
        <v>60</v>
      </c>
    </row>
    <row r="1845" spans="2:2" x14ac:dyDescent="0.25">
      <c r="B1845" t="s">
        <v>69</v>
      </c>
    </row>
    <row r="1847" spans="2:2" x14ac:dyDescent="0.25">
      <c r="B1847" t="s">
        <v>4</v>
      </c>
    </row>
    <row r="1850" spans="2:2" x14ac:dyDescent="0.25">
      <c r="B1850" t="s">
        <v>218</v>
      </c>
    </row>
    <row r="1852" spans="2:2" x14ac:dyDescent="0.25">
      <c r="B1852" t="s">
        <v>53</v>
      </c>
    </row>
    <row r="1854" spans="2:2" x14ac:dyDescent="0.25">
      <c r="B1854" t="s">
        <v>31</v>
      </c>
    </row>
    <row r="1856" spans="2:2" x14ac:dyDescent="0.25">
      <c r="B1856" t="s">
        <v>122</v>
      </c>
    </row>
    <row r="1858" spans="2:2" x14ac:dyDescent="0.25">
      <c r="B1858" t="s">
        <v>146</v>
      </c>
    </row>
    <row r="1860" spans="2:2" x14ac:dyDescent="0.25">
      <c r="B1860" t="s">
        <v>136</v>
      </c>
    </row>
    <row r="1865" spans="2:2" x14ac:dyDescent="0.25">
      <c r="B1865" t="s">
        <v>0</v>
      </c>
    </row>
    <row r="1867" spans="2:2" x14ac:dyDescent="0.25">
      <c r="B1867" t="s">
        <v>226</v>
      </c>
    </row>
    <row r="1869" spans="2:2" x14ac:dyDescent="0.25">
      <c r="B1869" t="s">
        <v>33</v>
      </c>
    </row>
    <row r="1871" spans="2:2" x14ac:dyDescent="0.25">
      <c r="B1871" t="s">
        <v>44</v>
      </c>
    </row>
    <row r="1873" spans="2:2" x14ac:dyDescent="0.25">
      <c r="B1873" t="s">
        <v>45</v>
      </c>
    </row>
    <row r="1875" spans="2:2" x14ac:dyDescent="0.25">
      <c r="B1875" t="s">
        <v>3</v>
      </c>
    </row>
    <row r="1877" spans="2:2" x14ac:dyDescent="0.25">
      <c r="B1877" t="s">
        <v>4</v>
      </c>
    </row>
    <row r="1880" spans="2:2" x14ac:dyDescent="0.25">
      <c r="B1880" t="s">
        <v>218</v>
      </c>
    </row>
    <row r="1882" spans="2:2" x14ac:dyDescent="0.25">
      <c r="B1882" t="s">
        <v>53</v>
      </c>
    </row>
    <row r="1884" spans="2:2" x14ac:dyDescent="0.25">
      <c r="B1884" t="s">
        <v>46</v>
      </c>
    </row>
    <row r="1886" spans="2:2" x14ac:dyDescent="0.25">
      <c r="B1886" t="s">
        <v>227</v>
      </c>
    </row>
    <row r="1888" spans="2:2" x14ac:dyDescent="0.25">
      <c r="B1888" t="s">
        <v>146</v>
      </c>
    </row>
    <row r="1890" spans="2:2" x14ac:dyDescent="0.25">
      <c r="B1890" t="s">
        <v>130</v>
      </c>
    </row>
    <row r="1895" spans="2:2" x14ac:dyDescent="0.25">
      <c r="B1895" t="s">
        <v>0</v>
      </c>
    </row>
    <row r="1897" spans="2:2" x14ac:dyDescent="0.25">
      <c r="B1897" t="s">
        <v>228</v>
      </c>
    </row>
    <row r="1899" spans="2:2" x14ac:dyDescent="0.25">
      <c r="B1899" t="s">
        <v>27</v>
      </c>
    </row>
    <row r="1901" spans="2:2" x14ac:dyDescent="0.25">
      <c r="B1901" t="s">
        <v>95</v>
      </c>
    </row>
    <row r="1903" spans="2:2" x14ac:dyDescent="0.25">
      <c r="B1903" t="s">
        <v>153</v>
      </c>
    </row>
    <row r="1905" spans="2:2" x14ac:dyDescent="0.25">
      <c r="B1905" t="s">
        <v>69</v>
      </c>
    </row>
    <row r="1907" spans="2:2" x14ac:dyDescent="0.25">
      <c r="B1907" t="s">
        <v>36</v>
      </c>
    </row>
    <row r="1910" spans="2:2" x14ac:dyDescent="0.25">
      <c r="B1910" t="s">
        <v>76</v>
      </c>
    </row>
    <row r="1912" spans="2:2" x14ac:dyDescent="0.25">
      <c r="B1912" t="s">
        <v>53</v>
      </c>
    </row>
    <row r="1914" spans="2:2" x14ac:dyDescent="0.25">
      <c r="B1914" t="s">
        <v>54</v>
      </c>
    </row>
    <row r="1916" spans="2:2" x14ac:dyDescent="0.25">
      <c r="B1916" t="s">
        <v>122</v>
      </c>
    </row>
    <row r="1918" spans="2:2" x14ac:dyDescent="0.25">
      <c r="B1918" t="s">
        <v>99</v>
      </c>
    </row>
    <row r="1920" spans="2:2" x14ac:dyDescent="0.25">
      <c r="B1920" t="s">
        <v>176</v>
      </c>
    </row>
    <row r="1925" spans="2:2" x14ac:dyDescent="0.25">
      <c r="B1925" t="s">
        <v>0</v>
      </c>
    </row>
    <row r="1927" spans="2:2" x14ac:dyDescent="0.25">
      <c r="B1927" t="s">
        <v>229</v>
      </c>
    </row>
    <row r="1929" spans="2:2" x14ac:dyDescent="0.25">
      <c r="B1929" t="s">
        <v>140</v>
      </c>
    </row>
    <row r="1931" spans="2:2" x14ac:dyDescent="0.25">
      <c r="B1931" t="s">
        <v>95</v>
      </c>
    </row>
    <row r="1933" spans="2:2" x14ac:dyDescent="0.25">
      <c r="B1933" t="s">
        <v>60</v>
      </c>
    </row>
    <row r="1935" spans="2:2" x14ac:dyDescent="0.25">
      <c r="B1935" t="s">
        <v>51</v>
      </c>
    </row>
    <row r="1937" spans="2:2" x14ac:dyDescent="0.25">
      <c r="B1937" t="s">
        <v>36</v>
      </c>
    </row>
    <row r="1940" spans="2:2" x14ac:dyDescent="0.25">
      <c r="B1940" t="s">
        <v>76</v>
      </c>
    </row>
    <row r="1942" spans="2:2" x14ac:dyDescent="0.25">
      <c r="B1942" t="s">
        <v>53</v>
      </c>
    </row>
    <row r="1944" spans="2:2" x14ac:dyDescent="0.25">
      <c r="B1944" t="s">
        <v>46</v>
      </c>
    </row>
    <row r="1946" spans="2:2" x14ac:dyDescent="0.25">
      <c r="B1946" t="s">
        <v>129</v>
      </c>
    </row>
    <row r="1948" spans="2:2" x14ac:dyDescent="0.25">
      <c r="B1948" t="s">
        <v>182</v>
      </c>
    </row>
    <row r="1950" spans="2:2" x14ac:dyDescent="0.25">
      <c r="B1950" t="s">
        <v>130</v>
      </c>
    </row>
    <row r="1955" spans="2:2" x14ac:dyDescent="0.25">
      <c r="B1955" t="s">
        <v>0</v>
      </c>
    </row>
    <row r="1957" spans="2:2" x14ac:dyDescent="0.25">
      <c r="B1957" t="s">
        <v>230</v>
      </c>
    </row>
    <row r="1959" spans="2:2" x14ac:dyDescent="0.25">
      <c r="B1959" t="s">
        <v>143</v>
      </c>
    </row>
    <row r="1961" spans="2:2" x14ac:dyDescent="0.25">
      <c r="B1961" t="s">
        <v>132</v>
      </c>
    </row>
    <row r="1963" spans="2:2" x14ac:dyDescent="0.25">
      <c r="B1963" t="s">
        <v>83</v>
      </c>
    </row>
    <row r="1965" spans="2:2" x14ac:dyDescent="0.25">
      <c r="B1965" t="s">
        <v>19</v>
      </c>
    </row>
    <row r="1967" spans="2:2" x14ac:dyDescent="0.25">
      <c r="B1967" t="s">
        <v>41</v>
      </c>
    </row>
    <row r="1970" spans="2:2" x14ac:dyDescent="0.25">
      <c r="B1970" t="s">
        <v>218</v>
      </c>
    </row>
    <row r="1972" spans="2:2" x14ac:dyDescent="0.25">
      <c r="B1972" t="s">
        <v>53</v>
      </c>
    </row>
    <row r="1974" spans="2:2" x14ac:dyDescent="0.25">
      <c r="B1974" t="s">
        <v>31</v>
      </c>
    </row>
    <row r="1976" spans="2:2" x14ac:dyDescent="0.25">
      <c r="B1976" t="s">
        <v>129</v>
      </c>
    </row>
    <row r="1978" spans="2:2" x14ac:dyDescent="0.25">
      <c r="B1978" t="s">
        <v>182</v>
      </c>
    </row>
    <row r="1980" spans="2:2" x14ac:dyDescent="0.25">
      <c r="B1980" t="s">
        <v>136</v>
      </c>
    </row>
    <row r="1985" spans="2:2" x14ac:dyDescent="0.25">
      <c r="B1985" t="s">
        <v>0</v>
      </c>
    </row>
    <row r="1987" spans="2:2" x14ac:dyDescent="0.25">
      <c r="B1987" t="s">
        <v>231</v>
      </c>
    </row>
    <row r="1989" spans="2:2" x14ac:dyDescent="0.25">
      <c r="B1989" t="s">
        <v>33</v>
      </c>
    </row>
    <row r="1991" spans="2:2" x14ac:dyDescent="0.25">
      <c r="B1991" t="s">
        <v>34</v>
      </c>
    </row>
    <row r="1993" spans="2:2" x14ac:dyDescent="0.25">
      <c r="B1993" t="s">
        <v>83</v>
      </c>
    </row>
    <row r="1995" spans="2:2" x14ac:dyDescent="0.25">
      <c r="B1995" t="s">
        <v>51</v>
      </c>
    </row>
    <row r="1997" spans="2:2" x14ac:dyDescent="0.25">
      <c r="B1997" t="s">
        <v>207</v>
      </c>
    </row>
    <row r="2000" spans="2:2" x14ac:dyDescent="0.25">
      <c r="B2000" t="s">
        <v>135</v>
      </c>
    </row>
    <row r="2002" spans="2:2" x14ac:dyDescent="0.25">
      <c r="B2002" t="s">
        <v>53</v>
      </c>
    </row>
    <row r="2004" spans="2:2" x14ac:dyDescent="0.25">
      <c r="B2004" t="s">
        <v>54</v>
      </c>
    </row>
    <row r="2006" spans="2:2" x14ac:dyDescent="0.25">
      <c r="B2006" t="s">
        <v>122</v>
      </c>
    </row>
    <row r="2008" spans="2:2" x14ac:dyDescent="0.25">
      <c r="B2008" t="s">
        <v>99</v>
      </c>
    </row>
    <row r="2010" spans="2:2" x14ac:dyDescent="0.25">
      <c r="B2010" t="s">
        <v>130</v>
      </c>
    </row>
    <row r="2015" spans="2:2" x14ac:dyDescent="0.25">
      <c r="B2015" t="s">
        <v>0</v>
      </c>
    </row>
    <row r="2017" spans="2:2" x14ac:dyDescent="0.25">
      <c r="B2017" t="s">
        <v>338</v>
      </c>
    </row>
    <row r="2020" spans="2:2" x14ac:dyDescent="0.25">
      <c r="B2020" t="s">
        <v>0</v>
      </c>
    </row>
    <row r="2022" spans="2:2" x14ac:dyDescent="0.25">
      <c r="B2022" t="s">
        <v>232</v>
      </c>
    </row>
    <row r="2024" spans="2:2" x14ac:dyDescent="0.25">
      <c r="B2024" t="s">
        <v>143</v>
      </c>
    </row>
    <row r="2026" spans="2:2" x14ac:dyDescent="0.25">
      <c r="B2026" t="s">
        <v>233</v>
      </c>
    </row>
    <row r="2028" spans="2:2" x14ac:dyDescent="0.25">
      <c r="B2028" t="s">
        <v>60</v>
      </c>
    </row>
    <row r="2030" spans="2:2" x14ac:dyDescent="0.25">
      <c r="B2030" t="s">
        <v>48</v>
      </c>
    </row>
    <row r="2032" spans="2:2" x14ac:dyDescent="0.25">
      <c r="B2032" t="s">
        <v>213</v>
      </c>
    </row>
    <row r="2035" spans="2:2" x14ac:dyDescent="0.25">
      <c r="B2035" t="s">
        <v>63</v>
      </c>
    </row>
    <row r="2037" spans="2:2" x14ac:dyDescent="0.25">
      <c r="B2037" t="s">
        <v>53</v>
      </c>
    </row>
    <row r="2039" spans="2:2" x14ac:dyDescent="0.25">
      <c r="B2039" t="s">
        <v>187</v>
      </c>
    </row>
    <row r="2041" spans="2:2" x14ac:dyDescent="0.25">
      <c r="B2041" t="s">
        <v>122</v>
      </c>
    </row>
    <row r="2043" spans="2:2" x14ac:dyDescent="0.25">
      <c r="B2043" t="s">
        <v>146</v>
      </c>
    </row>
    <row r="2048" spans="2:2" x14ac:dyDescent="0.25">
      <c r="B2048" t="s">
        <v>0</v>
      </c>
    </row>
    <row r="2050" spans="2:2" x14ac:dyDescent="0.25">
      <c r="B2050" t="s">
        <v>234</v>
      </c>
    </row>
    <row r="2052" spans="2:2" x14ac:dyDescent="0.25">
      <c r="B2052" t="s">
        <v>235</v>
      </c>
    </row>
    <row r="2054" spans="2:2" x14ac:dyDescent="0.25">
      <c r="B2054" t="s">
        <v>233</v>
      </c>
    </row>
    <row r="2056" spans="2:2" x14ac:dyDescent="0.25">
      <c r="B2056" t="s">
        <v>40</v>
      </c>
    </row>
    <row r="2058" spans="2:2" x14ac:dyDescent="0.25">
      <c r="B2058" t="s">
        <v>236</v>
      </c>
    </row>
    <row r="2060" spans="2:2" x14ac:dyDescent="0.25">
      <c r="B2060" t="s">
        <v>14</v>
      </c>
    </row>
    <row r="2063" spans="2:2" x14ac:dyDescent="0.25">
      <c r="B2063" t="s">
        <v>120</v>
      </c>
    </row>
    <row r="2065" spans="2:2" x14ac:dyDescent="0.25">
      <c r="B2065" t="s">
        <v>53</v>
      </c>
    </row>
    <row r="2067" spans="2:2" x14ac:dyDescent="0.25">
      <c r="B2067" t="s">
        <v>187</v>
      </c>
    </row>
    <row r="2069" spans="2:2" x14ac:dyDescent="0.25">
      <c r="B2069" t="s">
        <v>237</v>
      </c>
    </row>
    <row r="2071" spans="2:2" x14ac:dyDescent="0.25">
      <c r="B2071" t="s">
        <v>182</v>
      </c>
    </row>
    <row r="2076" spans="2:2" x14ac:dyDescent="0.25">
      <c r="B2076" t="s">
        <v>0</v>
      </c>
    </row>
    <row r="2078" spans="2:2" x14ac:dyDescent="0.25">
      <c r="B2078" t="s">
        <v>238</v>
      </c>
    </row>
    <row r="2080" spans="2:2" x14ac:dyDescent="0.25">
      <c r="B2080" t="s">
        <v>143</v>
      </c>
    </row>
    <row r="2082" spans="2:2" x14ac:dyDescent="0.25">
      <c r="B2082" t="s">
        <v>132</v>
      </c>
    </row>
    <row r="2084" spans="2:2" x14ac:dyDescent="0.25">
      <c r="B2084" t="s">
        <v>45</v>
      </c>
    </row>
    <row r="2086" spans="2:2" x14ac:dyDescent="0.25">
      <c r="B2086" t="s">
        <v>239</v>
      </c>
    </row>
    <row r="2088" spans="2:2" x14ac:dyDescent="0.25">
      <c r="B2088" t="s">
        <v>14</v>
      </c>
    </row>
    <row r="2091" spans="2:2" x14ac:dyDescent="0.25">
      <c r="B2091" t="s">
        <v>218</v>
      </c>
    </row>
    <row r="2093" spans="2:2" x14ac:dyDescent="0.25">
      <c r="B2093" t="s">
        <v>53</v>
      </c>
    </row>
    <row r="2095" spans="2:2" x14ac:dyDescent="0.25">
      <c r="B2095" t="s">
        <v>187</v>
      </c>
    </row>
    <row r="2097" spans="2:2" x14ac:dyDescent="0.25">
      <c r="B2097" t="s">
        <v>8</v>
      </c>
    </row>
    <row r="2099" spans="2:2" x14ac:dyDescent="0.25">
      <c r="B2099" t="s">
        <v>99</v>
      </c>
    </row>
    <row r="2104" spans="2:2" x14ac:dyDescent="0.25">
      <c r="B2104" t="s">
        <v>0</v>
      </c>
    </row>
    <row r="2106" spans="2:2" x14ac:dyDescent="0.25">
      <c r="B2106" t="s">
        <v>300</v>
      </c>
    </row>
    <row r="2108" spans="2:2" x14ac:dyDescent="0.25">
      <c r="B2108" t="s">
        <v>43</v>
      </c>
    </row>
    <row r="2110" spans="2:2" x14ac:dyDescent="0.25">
      <c r="B2110" t="s">
        <v>44</v>
      </c>
    </row>
    <row r="2112" spans="2:2" x14ac:dyDescent="0.25">
      <c r="B2112" t="s">
        <v>153</v>
      </c>
    </row>
    <row r="2114" spans="2:2" x14ac:dyDescent="0.25">
      <c r="B2114" t="s">
        <v>239</v>
      </c>
    </row>
    <row r="2116" spans="2:2" x14ac:dyDescent="0.25">
      <c r="B2116" t="s">
        <v>4</v>
      </c>
    </row>
    <row r="2119" spans="2:2" x14ac:dyDescent="0.25">
      <c r="B2119" t="s">
        <v>135</v>
      </c>
    </row>
    <row r="2121" spans="2:2" x14ac:dyDescent="0.25">
      <c r="B2121" t="s">
        <v>53</v>
      </c>
    </row>
    <row r="2123" spans="2:2" x14ac:dyDescent="0.25">
      <c r="B2123" t="s">
        <v>46</v>
      </c>
    </row>
    <row r="2125" spans="2:2" x14ac:dyDescent="0.25">
      <c r="B2125" t="s">
        <v>77</v>
      </c>
    </row>
    <row r="2127" spans="2:2" x14ac:dyDescent="0.25">
      <c r="B2127" t="s">
        <v>99</v>
      </c>
    </row>
    <row r="2132" spans="2:2" x14ac:dyDescent="0.25">
      <c r="B2132" t="s">
        <v>0</v>
      </c>
    </row>
    <row r="2134" spans="2:2" x14ac:dyDescent="0.25">
      <c r="B2134" t="s">
        <v>240</v>
      </c>
    </row>
    <row r="2136" spans="2:2" x14ac:dyDescent="0.25">
      <c r="B2136" t="s">
        <v>27</v>
      </c>
    </row>
    <row r="2138" spans="2:2" x14ac:dyDescent="0.25">
      <c r="B2138" t="s">
        <v>119</v>
      </c>
    </row>
    <row r="2140" spans="2:2" x14ac:dyDescent="0.25">
      <c r="B2140" t="s">
        <v>60</v>
      </c>
    </row>
    <row r="2142" spans="2:2" x14ac:dyDescent="0.25">
      <c r="B2142" t="s">
        <v>48</v>
      </c>
    </row>
    <row r="2144" spans="2:2" x14ac:dyDescent="0.25">
      <c r="B2144" t="s">
        <v>14</v>
      </c>
    </row>
    <row r="2147" spans="2:2" x14ac:dyDescent="0.25">
      <c r="B2147" t="s">
        <v>126</v>
      </c>
    </row>
    <row r="2149" spans="2:2" x14ac:dyDescent="0.25">
      <c r="B2149" t="s">
        <v>53</v>
      </c>
    </row>
    <row r="2151" spans="2:2" x14ac:dyDescent="0.25">
      <c r="B2151" t="s">
        <v>46</v>
      </c>
    </row>
    <row r="2153" spans="2:2" x14ac:dyDescent="0.25">
      <c r="B2153" t="s">
        <v>49</v>
      </c>
    </row>
    <row r="2155" spans="2:2" x14ac:dyDescent="0.25">
      <c r="B2155" t="s">
        <v>56</v>
      </c>
    </row>
    <row r="2160" spans="2:2" x14ac:dyDescent="0.25">
      <c r="B2160" t="s">
        <v>0</v>
      </c>
    </row>
    <row r="2162" spans="2:2" x14ac:dyDescent="0.25">
      <c r="B2162" t="s">
        <v>241</v>
      </c>
    </row>
    <row r="2164" spans="2:2" x14ac:dyDescent="0.25">
      <c r="B2164" t="s">
        <v>43</v>
      </c>
    </row>
    <row r="2166" spans="2:2" x14ac:dyDescent="0.25">
      <c r="B2166" t="s">
        <v>44</v>
      </c>
    </row>
    <row r="2168" spans="2:2" x14ac:dyDescent="0.25">
      <c r="B2168" t="s">
        <v>153</v>
      </c>
    </row>
    <row r="2170" spans="2:2" x14ac:dyDescent="0.25">
      <c r="B2170" t="s">
        <v>239</v>
      </c>
    </row>
    <row r="2172" spans="2:2" x14ac:dyDescent="0.25">
      <c r="B2172" t="s">
        <v>14</v>
      </c>
    </row>
    <row r="2175" spans="2:2" x14ac:dyDescent="0.25">
      <c r="B2175" t="s">
        <v>63</v>
      </c>
    </row>
    <row r="2177" spans="2:2" x14ac:dyDescent="0.25">
      <c r="B2177" t="s">
        <v>53</v>
      </c>
    </row>
    <row r="2179" spans="2:2" x14ac:dyDescent="0.25">
      <c r="B2179" t="s">
        <v>187</v>
      </c>
    </row>
    <row r="2181" spans="2:2" x14ac:dyDescent="0.25">
      <c r="B2181" t="s">
        <v>49</v>
      </c>
    </row>
    <row r="2183" spans="2:2" x14ac:dyDescent="0.25">
      <c r="B2183" t="s">
        <v>56</v>
      </c>
    </row>
    <row r="2188" spans="2:2" x14ac:dyDescent="0.25">
      <c r="B2188" t="s">
        <v>0</v>
      </c>
    </row>
    <row r="2189" spans="2:2" x14ac:dyDescent="0.25">
      <c r="B2189" t="s">
        <v>0</v>
      </c>
    </row>
    <row r="2191" spans="2:2" x14ac:dyDescent="0.25">
      <c r="B2191" t="s">
        <v>242</v>
      </c>
    </row>
    <row r="2193" spans="2:2" x14ac:dyDescent="0.25">
      <c r="B2193" t="s">
        <v>27</v>
      </c>
    </row>
    <row r="2195" spans="2:2" x14ac:dyDescent="0.25">
      <c r="B2195" t="s">
        <v>34</v>
      </c>
    </row>
    <row r="2197" spans="2:2" x14ac:dyDescent="0.25">
      <c r="B2197" t="s">
        <v>60</v>
      </c>
    </row>
    <row r="2199" spans="2:2" x14ac:dyDescent="0.25">
      <c r="B2199" t="s">
        <v>239</v>
      </c>
    </row>
    <row r="2201" spans="2:2" x14ac:dyDescent="0.25">
      <c r="B2201" t="s">
        <v>213</v>
      </c>
    </row>
    <row r="2204" spans="2:2" x14ac:dyDescent="0.25">
      <c r="B2204" t="s">
        <v>126</v>
      </c>
    </row>
    <row r="2206" spans="2:2" x14ac:dyDescent="0.25">
      <c r="B2206" t="s">
        <v>53</v>
      </c>
    </row>
    <row r="2208" spans="2:2" x14ac:dyDescent="0.25">
      <c r="B2208" t="s">
        <v>243</v>
      </c>
    </row>
    <row r="2210" spans="2:2" x14ac:dyDescent="0.25">
      <c r="B2210" t="s">
        <v>49</v>
      </c>
    </row>
    <row r="2212" spans="2:2" x14ac:dyDescent="0.25">
      <c r="B2212" t="s">
        <v>56</v>
      </c>
    </row>
    <row r="2217" spans="2:2" x14ac:dyDescent="0.25">
      <c r="B2217" t="s">
        <v>0</v>
      </c>
    </row>
    <row r="2219" spans="2:2" x14ac:dyDescent="0.25">
      <c r="B2219" t="s">
        <v>244</v>
      </c>
    </row>
    <row r="2221" spans="2:2" x14ac:dyDescent="0.25">
      <c r="B2221" t="s">
        <v>245</v>
      </c>
    </row>
    <row r="2223" spans="2:2" x14ac:dyDescent="0.25">
      <c r="B2223" t="s">
        <v>95</v>
      </c>
    </row>
    <row r="2225" spans="2:2" x14ac:dyDescent="0.25">
      <c r="B2225" t="s">
        <v>18</v>
      </c>
    </row>
    <row r="2227" spans="2:2" x14ac:dyDescent="0.25">
      <c r="B2227" t="s">
        <v>48</v>
      </c>
    </row>
    <row r="2229" spans="2:2" x14ac:dyDescent="0.25">
      <c r="B2229" t="s">
        <v>41</v>
      </c>
    </row>
    <row r="2232" spans="2:2" x14ac:dyDescent="0.25">
      <c r="B2232" t="s">
        <v>126</v>
      </c>
    </row>
    <row r="2234" spans="2:2" x14ac:dyDescent="0.25">
      <c r="B2234" t="s">
        <v>53</v>
      </c>
    </row>
    <row r="2236" spans="2:2" x14ac:dyDescent="0.25">
      <c r="B2236" t="s">
        <v>31</v>
      </c>
    </row>
    <row r="2238" spans="2:2" x14ac:dyDescent="0.25">
      <c r="B2238" t="s">
        <v>98</v>
      </c>
    </row>
    <row r="2240" spans="2:2" x14ac:dyDescent="0.25">
      <c r="B2240" t="s">
        <v>99</v>
      </c>
    </row>
    <row r="2245" spans="2:2" x14ac:dyDescent="0.25">
      <c r="B2245" t="s">
        <v>0</v>
      </c>
    </row>
    <row r="2247" spans="2:2" x14ac:dyDescent="0.25">
      <c r="B2247" t="s">
        <v>339</v>
      </c>
    </row>
    <row r="2250" spans="2:2" x14ac:dyDescent="0.25">
      <c r="B2250" t="s">
        <v>0</v>
      </c>
    </row>
    <row r="2252" spans="2:2" x14ac:dyDescent="0.25">
      <c r="B2252" t="s">
        <v>246</v>
      </c>
    </row>
    <row r="2254" spans="2:2" x14ac:dyDescent="0.25">
      <c r="B2254" t="s">
        <v>247</v>
      </c>
    </row>
    <row r="2256" spans="2:2" x14ac:dyDescent="0.25">
      <c r="B2256" t="s">
        <v>233</v>
      </c>
    </row>
    <row r="2258" spans="2:2" x14ac:dyDescent="0.25">
      <c r="B2258" t="s">
        <v>40</v>
      </c>
    </row>
    <row r="2260" spans="2:2" x14ac:dyDescent="0.25">
      <c r="B2260" t="s">
        <v>236</v>
      </c>
    </row>
    <row r="2262" spans="2:2" x14ac:dyDescent="0.25">
      <c r="B2262" t="s">
        <v>213</v>
      </c>
    </row>
    <row r="2265" spans="2:2" x14ac:dyDescent="0.25">
      <c r="B2265" t="s">
        <v>215</v>
      </c>
    </row>
    <row r="2267" spans="2:2" x14ac:dyDescent="0.25">
      <c r="B2267" t="s">
        <v>53</v>
      </c>
    </row>
    <row r="2269" spans="2:2" x14ac:dyDescent="0.25">
      <c r="B2269" t="s">
        <v>187</v>
      </c>
    </row>
    <row r="2271" spans="2:2" x14ac:dyDescent="0.25">
      <c r="B2271" t="s">
        <v>8</v>
      </c>
    </row>
    <row r="2273" spans="2:2" x14ac:dyDescent="0.25">
      <c r="B2273" t="s">
        <v>99</v>
      </c>
    </row>
    <row r="2275" spans="2:2" x14ac:dyDescent="0.25">
      <c r="B2275" t="s">
        <v>136</v>
      </c>
    </row>
    <row r="2280" spans="2:2" x14ac:dyDescent="0.25">
      <c r="B2280" t="s">
        <v>0</v>
      </c>
    </row>
    <row r="2282" spans="2:2" x14ac:dyDescent="0.25">
      <c r="B2282" t="s">
        <v>248</v>
      </c>
    </row>
    <row r="2284" spans="2:2" x14ac:dyDescent="0.25">
      <c r="B2284" t="s">
        <v>249</v>
      </c>
    </row>
    <row r="2286" spans="2:2" x14ac:dyDescent="0.25">
      <c r="B2286" t="s">
        <v>250</v>
      </c>
    </row>
    <row r="2288" spans="2:2" x14ac:dyDescent="0.25">
      <c r="B2288" t="s">
        <v>40</v>
      </c>
    </row>
    <row r="2290" spans="2:2" x14ac:dyDescent="0.25">
      <c r="B2290" t="s">
        <v>69</v>
      </c>
    </row>
    <row r="2292" spans="2:2" x14ac:dyDescent="0.25">
      <c r="B2292" t="s">
        <v>213</v>
      </c>
    </row>
    <row r="2295" spans="2:2" x14ac:dyDescent="0.25">
      <c r="B2295" t="s">
        <v>165</v>
      </c>
    </row>
    <row r="2297" spans="2:2" x14ac:dyDescent="0.25">
      <c r="B2297" t="s">
        <v>53</v>
      </c>
    </row>
    <row r="2299" spans="2:2" x14ac:dyDescent="0.25">
      <c r="B2299" t="s">
        <v>187</v>
      </c>
    </row>
    <row r="2301" spans="2:2" x14ac:dyDescent="0.25">
      <c r="B2301" t="s">
        <v>122</v>
      </c>
    </row>
    <row r="2303" spans="2:2" x14ac:dyDescent="0.25">
      <c r="B2303" t="s">
        <v>146</v>
      </c>
    </row>
    <row r="2305" spans="2:2" x14ac:dyDescent="0.25">
      <c r="B2305" t="s">
        <v>251</v>
      </c>
    </row>
    <row r="2310" spans="2:2" x14ac:dyDescent="0.25">
      <c r="B2310" t="s">
        <v>0</v>
      </c>
    </row>
    <row r="2312" spans="2:2" x14ac:dyDescent="0.25">
      <c r="B2312" t="s">
        <v>252</v>
      </c>
    </row>
    <row r="2314" spans="2:2" x14ac:dyDescent="0.25">
      <c r="B2314" t="s">
        <v>143</v>
      </c>
    </row>
    <row r="2316" spans="2:2" x14ac:dyDescent="0.25">
      <c r="B2316" t="s">
        <v>34</v>
      </c>
    </row>
    <row r="2318" spans="2:2" x14ac:dyDescent="0.25">
      <c r="B2318" t="s">
        <v>45</v>
      </c>
    </row>
    <row r="2320" spans="2:2" x14ac:dyDescent="0.25">
      <c r="B2320" t="s">
        <v>239</v>
      </c>
    </row>
    <row r="2322" spans="2:2" x14ac:dyDescent="0.25">
      <c r="B2322" t="s">
        <v>213</v>
      </c>
    </row>
    <row r="2325" spans="2:2" x14ac:dyDescent="0.25">
      <c r="B2325" t="s">
        <v>215</v>
      </c>
    </row>
    <row r="2327" spans="2:2" x14ac:dyDescent="0.25">
      <c r="B2327" t="s">
        <v>53</v>
      </c>
    </row>
    <row r="2329" spans="2:2" x14ac:dyDescent="0.25">
      <c r="B2329" t="s">
        <v>253</v>
      </c>
    </row>
    <row r="2331" spans="2:2" x14ac:dyDescent="0.25">
      <c r="B2331" t="s">
        <v>92</v>
      </c>
    </row>
    <row r="2333" spans="2:2" x14ac:dyDescent="0.25">
      <c r="B2333" t="s">
        <v>56</v>
      </c>
    </row>
    <row r="2335" spans="2:2" x14ac:dyDescent="0.25">
      <c r="B2335" t="s">
        <v>176</v>
      </c>
    </row>
    <row r="2340" spans="2:2" x14ac:dyDescent="0.25">
      <c r="B2340" t="s">
        <v>0</v>
      </c>
    </row>
    <row r="2342" spans="2:2" x14ac:dyDescent="0.25">
      <c r="B2342" t="s">
        <v>254</v>
      </c>
    </row>
    <row r="2344" spans="2:2" x14ac:dyDescent="0.25">
      <c r="B2344" t="s">
        <v>33</v>
      </c>
    </row>
    <row r="2346" spans="2:2" x14ac:dyDescent="0.25">
      <c r="B2346" t="s">
        <v>44</v>
      </c>
    </row>
    <row r="2348" spans="2:2" x14ac:dyDescent="0.25">
      <c r="B2348" t="s">
        <v>153</v>
      </c>
    </row>
    <row r="2350" spans="2:2" x14ac:dyDescent="0.25">
      <c r="B2350" t="s">
        <v>48</v>
      </c>
    </row>
    <row r="2352" spans="2:2" x14ac:dyDescent="0.25">
      <c r="B2352" t="s">
        <v>14</v>
      </c>
    </row>
    <row r="2355" spans="2:2" x14ac:dyDescent="0.25">
      <c r="B2355" t="s">
        <v>63</v>
      </c>
    </row>
    <row r="2357" spans="2:2" x14ac:dyDescent="0.25">
      <c r="B2357" t="s">
        <v>53</v>
      </c>
    </row>
    <row r="2359" spans="2:2" x14ac:dyDescent="0.25">
      <c r="B2359" t="s">
        <v>46</v>
      </c>
    </row>
    <row r="2361" spans="2:2" x14ac:dyDescent="0.25">
      <c r="B2361" t="s">
        <v>49</v>
      </c>
    </row>
    <row r="2363" spans="2:2" x14ac:dyDescent="0.25">
      <c r="B2363" t="s">
        <v>56</v>
      </c>
    </row>
    <row r="2368" spans="2:2" x14ac:dyDescent="0.25">
      <c r="B2368" t="s">
        <v>0</v>
      </c>
    </row>
    <row r="2370" spans="2:2" x14ac:dyDescent="0.25">
      <c r="B2370" t="s">
        <v>255</v>
      </c>
    </row>
    <row r="2372" spans="2:2" x14ac:dyDescent="0.25">
      <c r="B2372" t="s">
        <v>256</v>
      </c>
    </row>
    <row r="2374" spans="2:2" x14ac:dyDescent="0.25">
      <c r="B2374" t="s">
        <v>250</v>
      </c>
    </row>
    <row r="2376" spans="2:2" x14ac:dyDescent="0.25">
      <c r="B2376" t="s">
        <v>40</v>
      </c>
    </row>
    <row r="2378" spans="2:2" x14ac:dyDescent="0.25">
      <c r="B2378" t="s">
        <v>236</v>
      </c>
    </row>
    <row r="2380" spans="2:2" x14ac:dyDescent="0.25">
      <c r="B2380" t="s">
        <v>14</v>
      </c>
    </row>
    <row r="2383" spans="2:2" x14ac:dyDescent="0.25">
      <c r="B2383" t="s">
        <v>257</v>
      </c>
    </row>
    <row r="2385" spans="2:2" x14ac:dyDescent="0.25">
      <c r="B2385" t="s">
        <v>53</v>
      </c>
    </row>
    <row r="2387" spans="2:2" x14ac:dyDescent="0.25">
      <c r="B2387" t="s">
        <v>258</v>
      </c>
    </row>
    <row r="2389" spans="2:2" x14ac:dyDescent="0.25">
      <c r="B2389" t="s">
        <v>237</v>
      </c>
    </row>
    <row r="2391" spans="2:2" x14ac:dyDescent="0.25">
      <c r="B2391" t="s">
        <v>259</v>
      </c>
    </row>
    <row r="2393" spans="2:2" x14ac:dyDescent="0.25">
      <c r="B2393" t="s">
        <v>251</v>
      </c>
    </row>
    <row r="2398" spans="2:2" x14ac:dyDescent="0.25">
      <c r="B2398" t="s">
        <v>0</v>
      </c>
    </row>
    <row r="2400" spans="2:2" x14ac:dyDescent="0.25">
      <c r="B2400" t="s">
        <v>260</v>
      </c>
    </row>
    <row r="2402" spans="2:2" x14ac:dyDescent="0.25">
      <c r="B2402" t="s">
        <v>247</v>
      </c>
    </row>
    <row r="2404" spans="2:2" x14ac:dyDescent="0.25">
      <c r="B2404" t="s">
        <v>250</v>
      </c>
    </row>
    <row r="2406" spans="2:2" x14ac:dyDescent="0.25">
      <c r="B2406" t="s">
        <v>45</v>
      </c>
    </row>
    <row r="2408" spans="2:2" x14ac:dyDescent="0.25">
      <c r="B2408" t="s">
        <v>239</v>
      </c>
    </row>
    <row r="2410" spans="2:2" x14ac:dyDescent="0.25">
      <c r="B2410" t="s">
        <v>41</v>
      </c>
    </row>
    <row r="2413" spans="2:2" x14ac:dyDescent="0.25">
      <c r="B2413" t="s">
        <v>257</v>
      </c>
    </row>
    <row r="2415" spans="2:2" x14ac:dyDescent="0.25">
      <c r="B2415" t="s">
        <v>53</v>
      </c>
    </row>
    <row r="2417" spans="2:2" x14ac:dyDescent="0.25">
      <c r="B2417" t="s">
        <v>261</v>
      </c>
    </row>
    <row r="2419" spans="2:2" x14ac:dyDescent="0.25">
      <c r="B2419" t="s">
        <v>227</v>
      </c>
    </row>
    <row r="2421" spans="2:2" x14ac:dyDescent="0.25">
      <c r="B2421" t="s">
        <v>262</v>
      </c>
    </row>
    <row r="2423" spans="2:2" x14ac:dyDescent="0.25">
      <c r="B2423" t="s">
        <v>176</v>
      </c>
    </row>
    <row r="2428" spans="2:2" x14ac:dyDescent="0.25">
      <c r="B2428" t="s">
        <v>0</v>
      </c>
    </row>
    <row r="2430" spans="2:2" x14ac:dyDescent="0.25">
      <c r="B2430" t="s">
        <v>263</v>
      </c>
    </row>
    <row r="2432" spans="2:2" x14ac:dyDescent="0.25">
      <c r="B2432" t="s">
        <v>256</v>
      </c>
    </row>
    <row r="2434" spans="2:2" x14ac:dyDescent="0.25">
      <c r="B2434" t="s">
        <v>250</v>
      </c>
    </row>
    <row r="2436" spans="2:2" x14ac:dyDescent="0.25">
      <c r="B2436" t="s">
        <v>12</v>
      </c>
    </row>
    <row r="2438" spans="2:2" x14ac:dyDescent="0.25">
      <c r="B2438" t="s">
        <v>51</v>
      </c>
    </row>
    <row r="2440" spans="2:2" x14ac:dyDescent="0.25">
      <c r="B2440" t="s">
        <v>14</v>
      </c>
    </row>
    <row r="2443" spans="2:2" x14ac:dyDescent="0.25">
      <c r="B2443" t="s">
        <v>257</v>
      </c>
    </row>
    <row r="2445" spans="2:2" x14ac:dyDescent="0.25">
      <c r="B2445" t="s">
        <v>53</v>
      </c>
    </row>
    <row r="2447" spans="2:2" x14ac:dyDescent="0.25">
      <c r="B2447" t="s">
        <v>187</v>
      </c>
    </row>
    <row r="2449" spans="2:2" x14ac:dyDescent="0.25">
      <c r="B2449" t="s">
        <v>227</v>
      </c>
    </row>
    <row r="2451" spans="2:2" x14ac:dyDescent="0.25">
      <c r="B2451" t="s">
        <v>262</v>
      </c>
    </row>
    <row r="2453" spans="2:2" x14ac:dyDescent="0.25">
      <c r="B2453" t="s">
        <v>136</v>
      </c>
    </row>
    <row r="2458" spans="2:2" x14ac:dyDescent="0.25">
      <c r="B2458" t="s">
        <v>0</v>
      </c>
    </row>
    <row r="2460" spans="2:2" x14ac:dyDescent="0.25">
      <c r="B2460" t="s">
        <v>264</v>
      </c>
    </row>
    <row r="2462" spans="2:2" x14ac:dyDescent="0.25">
      <c r="B2462" t="s">
        <v>190</v>
      </c>
    </row>
    <row r="2464" spans="2:2" x14ac:dyDescent="0.25">
      <c r="B2464" t="s">
        <v>250</v>
      </c>
    </row>
    <row r="2466" spans="2:2" x14ac:dyDescent="0.25">
      <c r="B2466" t="s">
        <v>60</v>
      </c>
    </row>
    <row r="2468" spans="2:2" x14ac:dyDescent="0.25">
      <c r="B2468" t="s">
        <v>265</v>
      </c>
    </row>
    <row r="2470" spans="2:2" x14ac:dyDescent="0.25">
      <c r="B2470" t="s">
        <v>14</v>
      </c>
    </row>
    <row r="2473" spans="2:2" x14ac:dyDescent="0.25">
      <c r="B2473" t="s">
        <v>257</v>
      </c>
    </row>
    <row r="2475" spans="2:2" x14ac:dyDescent="0.25">
      <c r="B2475" t="s">
        <v>53</v>
      </c>
    </row>
    <row r="2477" spans="2:2" x14ac:dyDescent="0.25">
      <c r="B2477" t="s">
        <v>253</v>
      </c>
    </row>
    <row r="2479" spans="2:2" x14ac:dyDescent="0.25">
      <c r="B2479" t="s">
        <v>129</v>
      </c>
    </row>
    <row r="2481" spans="2:2" x14ac:dyDescent="0.25">
      <c r="B2481" t="s">
        <v>146</v>
      </c>
    </row>
    <row r="2483" spans="2:2" x14ac:dyDescent="0.25">
      <c r="B2483" t="s">
        <v>176</v>
      </c>
    </row>
    <row r="2488" spans="2:2" x14ac:dyDescent="0.25">
      <c r="B2488" t="s">
        <v>0</v>
      </c>
    </row>
    <row r="2490" spans="2:2" x14ac:dyDescent="0.25">
      <c r="B2490" t="s">
        <v>266</v>
      </c>
    </row>
    <row r="2492" spans="2:2" x14ac:dyDescent="0.25">
      <c r="B2492" t="s">
        <v>33</v>
      </c>
    </row>
    <row r="2494" spans="2:2" x14ac:dyDescent="0.25">
      <c r="B2494" t="s">
        <v>233</v>
      </c>
    </row>
    <row r="2496" spans="2:2" x14ac:dyDescent="0.25">
      <c r="B2496" t="s">
        <v>18</v>
      </c>
    </row>
    <row r="2498" spans="2:2" x14ac:dyDescent="0.25">
      <c r="B2498" t="s">
        <v>212</v>
      </c>
    </row>
    <row r="2500" spans="2:2" x14ac:dyDescent="0.25">
      <c r="B2500" t="s">
        <v>14</v>
      </c>
    </row>
    <row r="2503" spans="2:2" x14ac:dyDescent="0.25">
      <c r="B2503" t="s">
        <v>120</v>
      </c>
    </row>
    <row r="2505" spans="2:2" x14ac:dyDescent="0.25">
      <c r="B2505" t="s">
        <v>53</v>
      </c>
    </row>
    <row r="2507" spans="2:2" x14ac:dyDescent="0.25">
      <c r="B2507" t="s">
        <v>46</v>
      </c>
    </row>
    <row r="2509" spans="2:2" x14ac:dyDescent="0.25">
      <c r="B2509" t="s">
        <v>55</v>
      </c>
    </row>
    <row r="2511" spans="2:2" x14ac:dyDescent="0.25">
      <c r="B2511" t="s">
        <v>182</v>
      </c>
    </row>
    <row r="2513" spans="2:2" x14ac:dyDescent="0.25">
      <c r="B2513" t="s">
        <v>136</v>
      </c>
    </row>
    <row r="2516" spans="2:2" x14ac:dyDescent="0.25">
      <c r="B2516" t="s">
        <v>288</v>
      </c>
    </row>
    <row r="2518" spans="2:2" x14ac:dyDescent="0.25">
      <c r="B2518" t="s">
        <v>88</v>
      </c>
    </row>
    <row r="2520" spans="2:2" x14ac:dyDescent="0.25">
      <c r="B2520" t="s">
        <v>28</v>
      </c>
    </row>
    <row r="2522" spans="2:2" x14ac:dyDescent="0.25">
      <c r="B2522" t="s">
        <v>18</v>
      </c>
    </row>
    <row r="2524" spans="2:2" x14ac:dyDescent="0.25">
      <c r="B2524" t="s">
        <v>80</v>
      </c>
    </row>
    <row r="2526" spans="2:2" x14ac:dyDescent="0.25">
      <c r="B2526" t="s">
        <v>4</v>
      </c>
    </row>
    <row r="2529" spans="2:2" x14ac:dyDescent="0.25">
      <c r="B2529" t="s">
        <v>267</v>
      </c>
    </row>
    <row r="2532" spans="2:2" x14ac:dyDescent="0.25">
      <c r="B2532" t="s">
        <v>53</v>
      </c>
    </row>
    <row r="2534" spans="2:2" x14ac:dyDescent="0.25">
      <c r="B2534" t="s">
        <v>7</v>
      </c>
    </row>
    <row r="2536" spans="2:2" x14ac:dyDescent="0.25">
      <c r="B2536" t="s">
        <v>49</v>
      </c>
    </row>
    <row r="2538" spans="2:2" x14ac:dyDescent="0.25">
      <c r="B2538" t="s">
        <v>47</v>
      </c>
    </row>
    <row r="2540" spans="2:2" x14ac:dyDescent="0.25">
      <c r="B2540" t="s">
        <v>9</v>
      </c>
    </row>
    <row r="2542" spans="2:2" x14ac:dyDescent="0.25">
      <c r="B2542" t="s">
        <v>268</v>
      </c>
    </row>
    <row r="2544" spans="2:2" x14ac:dyDescent="0.25">
      <c r="B2544" t="s">
        <v>6</v>
      </c>
    </row>
    <row r="2546" spans="2:2" x14ac:dyDescent="0.25">
      <c r="B2546" t="s">
        <v>269</v>
      </c>
    </row>
    <row r="2550" spans="2:2" x14ac:dyDescent="0.25">
      <c r="B2550" t="s">
        <v>0</v>
      </c>
    </row>
    <row r="2551" spans="2:2" x14ac:dyDescent="0.25">
      <c r="B2551" t="s">
        <v>340</v>
      </c>
    </row>
    <row r="2552" spans="2:2" x14ac:dyDescent="0.25">
      <c r="B2552" t="s">
        <v>298</v>
      </c>
    </row>
    <row r="2554" spans="2:2" x14ac:dyDescent="0.25">
      <c r="B2554" t="s">
        <v>10</v>
      </c>
    </row>
    <row r="2556" spans="2:2" x14ac:dyDescent="0.25">
      <c r="B2556" t="s">
        <v>95</v>
      </c>
    </row>
    <row r="2558" spans="2:2" x14ac:dyDescent="0.25">
      <c r="B2558" t="s">
        <v>2</v>
      </c>
    </row>
    <row r="2560" spans="2:2" x14ac:dyDescent="0.25">
      <c r="B2560" t="s">
        <v>13</v>
      </c>
    </row>
    <row r="2562" spans="2:2" x14ac:dyDescent="0.25">
      <c r="B2562" t="s">
        <v>20</v>
      </c>
    </row>
    <row r="2565" spans="2:2" x14ac:dyDescent="0.25">
      <c r="B2565" t="s">
        <v>70</v>
      </c>
    </row>
    <row r="2568" spans="2:2" x14ac:dyDescent="0.25">
      <c r="B2568" t="s">
        <v>53</v>
      </c>
    </row>
    <row r="2570" spans="2:2" x14ac:dyDescent="0.25">
      <c r="B2570" t="s">
        <v>46</v>
      </c>
    </row>
    <row r="2572" spans="2:2" x14ac:dyDescent="0.25">
      <c r="B2572" t="s">
        <v>270</v>
      </c>
    </row>
    <row r="2574" spans="2:2" x14ac:dyDescent="0.25">
      <c r="B2574" t="s">
        <v>182</v>
      </c>
    </row>
    <row r="2576" spans="2:2" x14ac:dyDescent="0.25">
      <c r="B2576" t="s">
        <v>42</v>
      </c>
    </row>
    <row r="2578" spans="2:2" x14ac:dyDescent="0.25">
      <c r="B2578" t="s">
        <v>271</v>
      </c>
    </row>
    <row r="2582" spans="2:2" x14ac:dyDescent="0.25">
      <c r="B2582" t="s">
        <v>0</v>
      </c>
    </row>
    <row r="2584" spans="2:2" x14ac:dyDescent="0.25">
      <c r="B2584" t="s">
        <v>289</v>
      </c>
    </row>
    <row r="2586" spans="2:2" x14ac:dyDescent="0.25">
      <c r="B2586" t="s">
        <v>272</v>
      </c>
    </row>
    <row r="2588" spans="2:2" x14ac:dyDescent="0.25">
      <c r="B2588" t="s">
        <v>59</v>
      </c>
    </row>
    <row r="2590" spans="2:2" x14ac:dyDescent="0.25">
      <c r="B2590" t="s">
        <v>273</v>
      </c>
    </row>
    <row r="2592" spans="2:2" x14ac:dyDescent="0.25">
      <c r="B2592" t="s">
        <v>51</v>
      </c>
    </row>
    <row r="2594" spans="2:2" x14ac:dyDescent="0.25">
      <c r="B2594" t="s">
        <v>41</v>
      </c>
    </row>
    <row r="2597" spans="2:2" x14ac:dyDescent="0.25">
      <c r="B2597" t="s">
        <v>76</v>
      </c>
    </row>
    <row r="2600" spans="2:2" x14ac:dyDescent="0.25">
      <c r="B2600" t="s">
        <v>53</v>
      </c>
    </row>
    <row r="2602" spans="2:2" x14ac:dyDescent="0.25">
      <c r="B2602" t="s">
        <v>54</v>
      </c>
    </row>
    <row r="2604" spans="2:2" x14ac:dyDescent="0.25">
      <c r="B2604" t="s">
        <v>92</v>
      </c>
    </row>
    <row r="2606" spans="2:2" x14ac:dyDescent="0.25">
      <c r="B2606" t="s">
        <v>146</v>
      </c>
    </row>
    <row r="2608" spans="2:2" x14ac:dyDescent="0.25">
      <c r="B2608" t="s">
        <v>176</v>
      </c>
    </row>
    <row r="2610" spans="2:2" x14ac:dyDescent="0.25">
      <c r="B2610" t="s">
        <v>274</v>
      </c>
    </row>
    <row r="2614" spans="2:2" x14ac:dyDescent="0.25">
      <c r="B2614" t="s">
        <v>0</v>
      </c>
    </row>
    <row r="2616" spans="2:2" x14ac:dyDescent="0.25">
      <c r="B2616" t="s">
        <v>290</v>
      </c>
    </row>
    <row r="2618" spans="2:2" x14ac:dyDescent="0.25">
      <c r="B2618" t="s">
        <v>74</v>
      </c>
    </row>
    <row r="2620" spans="2:2" x14ac:dyDescent="0.25">
      <c r="B2620" t="s">
        <v>28</v>
      </c>
    </row>
    <row r="2622" spans="2:2" x14ac:dyDescent="0.25">
      <c r="B2622" t="s">
        <v>12</v>
      </c>
    </row>
    <row r="2624" spans="2:2" x14ac:dyDescent="0.25">
      <c r="B2624" t="s">
        <v>13</v>
      </c>
    </row>
    <row r="2626" spans="2:2" x14ac:dyDescent="0.25">
      <c r="B2626" t="s">
        <v>14</v>
      </c>
    </row>
    <row r="2629" spans="2:2" x14ac:dyDescent="0.25">
      <c r="B2629" t="s">
        <v>196</v>
      </c>
    </row>
    <row r="2632" spans="2:2" x14ac:dyDescent="0.25">
      <c r="B2632" t="s">
        <v>53</v>
      </c>
    </row>
    <row r="2634" spans="2:2" x14ac:dyDescent="0.25">
      <c r="B2634" t="s">
        <v>46</v>
      </c>
    </row>
    <row r="2636" spans="2:2" x14ac:dyDescent="0.25">
      <c r="B2636" t="s">
        <v>237</v>
      </c>
    </row>
    <row r="2638" spans="2:2" x14ac:dyDescent="0.25">
      <c r="B2638" t="s">
        <v>275</v>
      </c>
    </row>
    <row r="2640" spans="2:2" x14ac:dyDescent="0.25">
      <c r="B2640" t="s">
        <v>130</v>
      </c>
    </row>
    <row r="2642" spans="2:2" x14ac:dyDescent="0.25">
      <c r="B2642" t="s">
        <v>276</v>
      </c>
    </row>
    <row r="2646" spans="2:2" x14ac:dyDescent="0.25">
      <c r="B2646" t="s">
        <v>0</v>
      </c>
    </row>
    <row r="2648" spans="2:2" x14ac:dyDescent="0.25">
      <c r="B2648" t="s">
        <v>291</v>
      </c>
    </row>
    <row r="2650" spans="2:2" x14ac:dyDescent="0.25">
      <c r="B2650" t="s">
        <v>277</v>
      </c>
    </row>
    <row r="2652" spans="2:2" x14ac:dyDescent="0.25">
      <c r="B2652" t="s">
        <v>278</v>
      </c>
    </row>
    <row r="2654" spans="2:2" x14ac:dyDescent="0.25">
      <c r="B2654" t="s">
        <v>279</v>
      </c>
    </row>
    <row r="2656" spans="2:2" x14ac:dyDescent="0.25">
      <c r="B2656" t="s">
        <v>280</v>
      </c>
    </row>
    <row r="2658" spans="2:2" x14ac:dyDescent="0.25">
      <c r="B2658" t="s">
        <v>213</v>
      </c>
    </row>
    <row r="2661" spans="2:2" x14ac:dyDescent="0.25">
      <c r="B2661" t="s">
        <v>257</v>
      </c>
    </row>
    <row r="2664" spans="2:2" x14ac:dyDescent="0.25">
      <c r="B2664" t="s">
        <v>53</v>
      </c>
    </row>
    <row r="2666" spans="2:2" x14ac:dyDescent="0.25">
      <c r="B2666" t="s">
        <v>281</v>
      </c>
    </row>
    <row r="2668" spans="2:2" x14ac:dyDescent="0.25">
      <c r="B2668" t="s">
        <v>270</v>
      </c>
    </row>
    <row r="2670" spans="2:2" x14ac:dyDescent="0.25">
      <c r="B2670" t="s">
        <v>282</v>
      </c>
    </row>
    <row r="2672" spans="2:2" x14ac:dyDescent="0.25">
      <c r="B2672" t="s">
        <v>283</v>
      </c>
    </row>
    <row r="2674" spans="2:2" x14ac:dyDescent="0.25">
      <c r="B2674" t="s">
        <v>284</v>
      </c>
    </row>
    <row r="2678" spans="2:2" x14ac:dyDescent="0.25">
      <c r="B2678" t="s">
        <v>0</v>
      </c>
    </row>
    <row r="2680" spans="2:2" x14ac:dyDescent="0.25">
      <c r="B2680" t="s">
        <v>292</v>
      </c>
    </row>
    <row r="2682" spans="2:2" x14ac:dyDescent="0.25">
      <c r="B2682" t="s">
        <v>74</v>
      </c>
    </row>
    <row r="2684" spans="2:2" x14ac:dyDescent="0.25">
      <c r="B2684" t="s">
        <v>24</v>
      </c>
    </row>
    <row r="2686" spans="2:2" x14ac:dyDescent="0.25">
      <c r="B2686" t="s">
        <v>153</v>
      </c>
    </row>
    <row r="2688" spans="2:2" x14ac:dyDescent="0.25">
      <c r="B2688" t="s">
        <v>51</v>
      </c>
    </row>
    <row r="2690" spans="2:2" x14ac:dyDescent="0.25">
      <c r="B2690" t="s">
        <v>36</v>
      </c>
    </row>
    <row r="2693" spans="2:2" x14ac:dyDescent="0.25">
      <c r="B2693" t="s">
        <v>126</v>
      </c>
    </row>
    <row r="2696" spans="2:2" x14ac:dyDescent="0.25">
      <c r="B2696" t="s">
        <v>53</v>
      </c>
    </row>
    <row r="2698" spans="2:2" x14ac:dyDescent="0.25">
      <c r="B2698" t="s">
        <v>54</v>
      </c>
    </row>
    <row r="2700" spans="2:2" x14ac:dyDescent="0.25">
      <c r="B2700" t="s">
        <v>55</v>
      </c>
    </row>
    <row r="2702" spans="2:2" x14ac:dyDescent="0.25">
      <c r="B2702" t="s">
        <v>182</v>
      </c>
    </row>
    <row r="2704" spans="2:2" x14ac:dyDescent="0.25">
      <c r="B2704" t="s">
        <v>57</v>
      </c>
    </row>
    <row r="2706" spans="2:2" x14ac:dyDescent="0.25">
      <c r="B2706" t="s">
        <v>274</v>
      </c>
    </row>
    <row r="2710" spans="2:2" x14ac:dyDescent="0.25">
      <c r="B2710" t="s">
        <v>0</v>
      </c>
    </row>
    <row r="2712" spans="2:2" x14ac:dyDescent="0.25">
      <c r="B2712" t="s">
        <v>293</v>
      </c>
    </row>
    <row r="2714" spans="2:2" x14ac:dyDescent="0.25">
      <c r="B2714" t="s">
        <v>43</v>
      </c>
    </row>
    <row r="2716" spans="2:2" x14ac:dyDescent="0.25">
      <c r="B2716" t="s">
        <v>44</v>
      </c>
    </row>
    <row r="2718" spans="2:2" x14ac:dyDescent="0.25">
      <c r="B2718" t="s">
        <v>285</v>
      </c>
    </row>
    <row r="2720" spans="2:2" x14ac:dyDescent="0.25">
      <c r="B2720" t="s">
        <v>186</v>
      </c>
    </row>
    <row r="2722" spans="2:2" x14ac:dyDescent="0.25">
      <c r="B2722" t="s">
        <v>213</v>
      </c>
    </row>
    <row r="2725" spans="2:2" x14ac:dyDescent="0.25">
      <c r="B2725" t="s">
        <v>76</v>
      </c>
    </row>
    <row r="2728" spans="2:2" x14ac:dyDescent="0.25">
      <c r="B2728" t="s">
        <v>53</v>
      </c>
    </row>
    <row r="2730" spans="2:2" x14ac:dyDescent="0.25">
      <c r="B2730" t="s">
        <v>258</v>
      </c>
    </row>
    <row r="2732" spans="2:2" x14ac:dyDescent="0.25">
      <c r="B2732" t="s">
        <v>55</v>
      </c>
    </row>
    <row r="2734" spans="2:2" x14ac:dyDescent="0.25">
      <c r="B2734" t="s">
        <v>286</v>
      </c>
    </row>
    <row r="2736" spans="2:2" x14ac:dyDescent="0.25">
      <c r="B2736" t="s">
        <v>136</v>
      </c>
    </row>
    <row r="2738" spans="2:2" x14ac:dyDescent="0.25">
      <c r="B2738" t="s">
        <v>287</v>
      </c>
    </row>
    <row r="2742" spans="2:2" x14ac:dyDescent="0.25">
      <c r="B2742" t="s">
        <v>0</v>
      </c>
    </row>
    <row r="2744" spans="2:2" x14ac:dyDescent="0.25">
      <c r="B2744" t="s">
        <v>297</v>
      </c>
    </row>
    <row r="2746" spans="2:2" x14ac:dyDescent="0.25">
      <c r="B2746" t="s">
        <v>245</v>
      </c>
    </row>
    <row r="2748" spans="2:2" x14ac:dyDescent="0.25">
      <c r="B2748" t="s">
        <v>108</v>
      </c>
    </row>
    <row r="2750" spans="2:2" x14ac:dyDescent="0.25">
      <c r="B2750" t="s">
        <v>60</v>
      </c>
    </row>
    <row r="2752" spans="2:2" x14ac:dyDescent="0.25">
      <c r="B2752" t="s">
        <v>61</v>
      </c>
    </row>
    <row r="2754" spans="2:2" x14ac:dyDescent="0.25">
      <c r="B2754" t="s">
        <v>41</v>
      </c>
    </row>
    <row r="2757" spans="2:2" x14ac:dyDescent="0.25">
      <c r="B2757" t="s">
        <v>97</v>
      </c>
    </row>
    <row r="2760" spans="2:2" x14ac:dyDescent="0.25">
      <c r="B2760" t="s">
        <v>53</v>
      </c>
    </row>
    <row r="2762" spans="2:2" x14ac:dyDescent="0.25">
      <c r="B2762" t="s">
        <v>54</v>
      </c>
    </row>
    <row r="2764" spans="2:2" x14ac:dyDescent="0.25">
      <c r="B2764" t="s">
        <v>98</v>
      </c>
    </row>
    <row r="2766" spans="2:2" x14ac:dyDescent="0.25">
      <c r="B2766" t="s">
        <v>146</v>
      </c>
    </row>
    <row r="2768" spans="2:2" x14ac:dyDescent="0.25">
      <c r="B2768" t="s">
        <v>57</v>
      </c>
    </row>
    <row r="2770" spans="2:2" x14ac:dyDescent="0.25">
      <c r="B277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861D-4009-4791-A75B-56854DF2950E}">
  <sheetPr codeName="Sheet2"/>
  <dimension ref="B2:X2771"/>
  <sheetViews>
    <sheetView topLeftCell="L1" zoomScaleNormal="100" workbookViewId="0">
      <selection activeCell="Z3" sqref="Z3"/>
    </sheetView>
  </sheetViews>
  <sheetFormatPr defaultRowHeight="15" x14ac:dyDescent="0.25"/>
  <cols>
    <col min="2" max="2" width="42.5703125" customWidth="1"/>
    <col min="3" max="3" width="56.7109375" customWidth="1"/>
    <col min="6" max="7" width="18.5703125" customWidth="1"/>
    <col min="8" max="8" width="15.7109375" customWidth="1"/>
    <col min="9" max="9" width="23" customWidth="1"/>
    <col min="10" max="10" width="12.5703125" customWidth="1"/>
    <col min="11" max="11" width="10.28515625" customWidth="1"/>
    <col min="12" max="12" width="20" customWidth="1"/>
    <col min="13" max="13" width="34.42578125" bestFit="1" customWidth="1"/>
    <col min="14" max="14" width="20.42578125" customWidth="1"/>
    <col min="17" max="17" width="13.7109375" customWidth="1"/>
    <col min="20" max="20" width="9.42578125" customWidth="1"/>
    <col min="22" max="22" width="11.7109375" customWidth="1"/>
  </cols>
  <sheetData>
    <row r="2" spans="2:24" x14ac:dyDescent="0.25">
      <c r="B2" s="1" t="s">
        <v>294</v>
      </c>
      <c r="C2" s="1" t="s">
        <v>295</v>
      </c>
      <c r="F2" s="1" t="s">
        <v>296</v>
      </c>
      <c r="G2" s="1" t="s">
        <v>302</v>
      </c>
      <c r="H2" s="1" t="s">
        <v>303</v>
      </c>
      <c r="I2" s="1" t="s">
        <v>304</v>
      </c>
      <c r="J2" s="1" t="s">
        <v>305</v>
      </c>
      <c r="K2" s="1" t="s">
        <v>306</v>
      </c>
      <c r="M2" s="2" t="s">
        <v>317</v>
      </c>
      <c r="N2" s="2" t="s">
        <v>296</v>
      </c>
      <c r="O2" s="2" t="s">
        <v>301</v>
      </c>
      <c r="P2" s="2" t="s">
        <v>318</v>
      </c>
      <c r="Q2" s="2" t="s">
        <v>319</v>
      </c>
      <c r="R2" s="2" t="s">
        <v>320</v>
      </c>
      <c r="S2" s="2" t="s">
        <v>321</v>
      </c>
      <c r="T2" s="2" t="s">
        <v>328</v>
      </c>
      <c r="U2" s="2" t="s">
        <v>329</v>
      </c>
      <c r="V2" s="2" t="s">
        <v>330</v>
      </c>
      <c r="W2" s="2" t="s">
        <v>325</v>
      </c>
      <c r="X2" s="2" t="s">
        <v>331</v>
      </c>
    </row>
    <row r="3" spans="2:24" x14ac:dyDescent="0.25">
      <c r="B3" t="str" cm="1">
        <f t="array" ref="B3:B2771">Data!F2:F2770</f>
        <v>North Indian Cuisine</v>
      </c>
      <c r="C3" t="str" cm="1">
        <f t="array" ref="C3:C93">_xlfn._xlws.FILTER(B3:B1210,ISNUMBER(SEARCH("*. *",B3:B1210)))</f>
        <v>1. Butter Chicken (Punjab, 1 Serving ~200g)</v>
      </c>
      <c r="D3">
        <f>FIND(",",C3)</f>
        <v>26</v>
      </c>
      <c r="E3">
        <f>LEN(C3)</f>
        <v>43</v>
      </c>
      <c r="F3" t="str">
        <f>MID(C3,D3+1,((E3-1)-D3))</f>
        <v xml:space="preserve"> 1 Serving ~200g</v>
      </c>
      <c r="G3" t="str" cm="1">
        <f t="array" ref="G3:G93">_xlfn._xlws.FILTER(B3:B1210,ISNUMBER(SEARCH("*Calories*",B3:B1210)))</f>
        <v>Calories: ~450 kcal</v>
      </c>
      <c r="H3" t="str" cm="1">
        <f t="array" ref="H3:H93">_xlfn._xlws.FILTER(B3:B1210,ISNUMBER(SEARCH("*protein*",B3:B1210)))</f>
        <v>Protein: ~25 g</v>
      </c>
      <c r="I3" t="str" cm="1">
        <f t="array" ref="I3:I93">_xlfn._xlws.FILTER(B3:B1210,ISNUMBER(SEARCH("*Carbo*",B3:B1210)))</f>
        <v>Carbohydrates: ~15 g</v>
      </c>
      <c r="J3" t="str" cm="1">
        <f t="array" ref="J3:J93">_xlfn._xlws.FILTER(B3:B1210,ISNUMBER(SEARCH("*sugar:*",B3:B1210)))</f>
        <v>Sugar: ~5 g</v>
      </c>
      <c r="K3" t="str" cm="1">
        <f t="array" ref="K3:K93">_xlfn._xlws.FILTER(B3:B1210,ISNUMBER(SEARCH("*fat*",B3:B1210)))</f>
        <v>Fat: ~35 g</v>
      </c>
      <c r="M3" s="3" t="str" cm="1">
        <f t="array" ref="M3:M93">MID(_xlfn.ANCHORARRAY(C3),FIND(". ",_xlfn.ANCHORARRAY(C3))+2,FIND(" (",_xlfn.ANCHORARRAY(C3))-FIND(". ",_xlfn.ANCHORARRAY(C3))-2)</f>
        <v>Butter Chicken</v>
      </c>
      <c r="N3" s="3" t="str" cm="1">
        <f t="array" ref="N3:N93">F3:F93</f>
        <v xml:space="preserve"> 1 Serving ~200g</v>
      </c>
      <c r="O3" s="3" t="str" cm="1">
        <f t="array" ref="O3:O93">MID(G3:G93,12,FIND(" ",G3:G93,12)-12)</f>
        <v>450</v>
      </c>
      <c r="P3" s="3" t="str" cm="1">
        <f t="array" ref="P3:P93">MID(_xlfn.ANCHORARRAY(H3),FIND(" ~",_xlfn.ANCHORARRAY(H3))+2,FIND(" g",_xlfn.ANCHORARRAY(H3))-FIND(" ~",_xlfn.ANCHORARRAY(H3))-2)</f>
        <v>25</v>
      </c>
      <c r="Q3" s="3" t="str" cm="1">
        <f t="array" ref="Q3:Q93">MID(_xlfn.ANCHORARRAY(I3),FIND(" ~",_xlfn.ANCHORARRAY(I3))+2,FIND(" g",_xlfn.ANCHORARRAY(I3))-FIND(" ~",_xlfn.ANCHORARRAY(I3))-2)</f>
        <v>15</v>
      </c>
      <c r="R3" s="3" t="str" cm="1">
        <f t="array" ref="R3:R93">MID(_xlfn.ANCHORARRAY(J3),FIND(" ~",_xlfn.ANCHORARRAY(J3))+2,FIND(" g",_xlfn.ANCHORARRAY(J3))-FIND(" ~",_xlfn.ANCHORARRAY(J3))-2)</f>
        <v>5</v>
      </c>
      <c r="S3" s="3" t="str" cm="1">
        <f t="array" ref="S3:S93">MID(_xlfn.ANCHORARRAY(K3),FIND(" ~",_xlfn.ANCHORARRAY(K3))+2,FIND(" g",_xlfn.ANCHORARRAY(K3))-FIND(" ~",_xlfn.ANCHORARRAY(K3))-2)</f>
        <v>35</v>
      </c>
      <c r="T3" s="3" t="str" cm="1">
        <f t="array" ref="T3:T93">_xlfn.ANCHORARRAY('Sorted Micronutrients'!I2)</f>
        <v xml:space="preserve">2 </v>
      </c>
      <c r="U3" s="3" t="str" cm="1">
        <f t="array" ref="U3:U93">_xlfn.ANCHORARRAY('Sorted Micronutrients'!P2)</f>
        <v xml:space="preserve">100 </v>
      </c>
      <c r="V3" s="3" t="str" cm="1">
        <f t="array" ref="V3:V93">_xlfn.ANCHORARRAY('Sorted Micronutrients'!W2)</f>
        <v xml:space="preserve">40 </v>
      </c>
      <c r="W3" s="3" t="str" cm="1">
        <f t="array" ref="W3:W93">_xlfn.ANCHORARRAY('Sorted Micronutrients'!AD2)</f>
        <v xml:space="preserve">300 </v>
      </c>
      <c r="X3" s="3" t="e" cm="1">
        <f t="array" ref="X3:X93">_xlfn.ANCHORARRAY('Sorted Micronutrients'!AK2)</f>
        <v>#N/A</v>
      </c>
    </row>
    <row r="4" spans="2:24" x14ac:dyDescent="0.25">
      <c r="B4" s="3" t="str">
        <v>1. Butter Chicken (Punjab, 1 Serving ~200g)</v>
      </c>
      <c r="C4" t="str">
        <v>2. Dal Makhani (Punjab, 1 Serving ~200g)</v>
      </c>
      <c r="D4">
        <f t="shared" ref="D4:D67" si="0">FIND(",",C4)</f>
        <v>23</v>
      </c>
      <c r="E4">
        <f t="shared" ref="E4:E67" si="1">LEN(C4)</f>
        <v>40</v>
      </c>
      <c r="F4" t="str">
        <f t="shared" ref="F4:F67" si="2">MID(C4,D4+1,((E4-1)-D4))</f>
        <v xml:space="preserve"> 1 Serving ~200g</v>
      </c>
      <c r="G4" t="str">
        <v>Calories: ~200 kcal</v>
      </c>
      <c r="H4" t="str">
        <v>Protein: ~12 g</v>
      </c>
      <c r="I4" t="str">
        <v>Carbohydrates: ~30 g</v>
      </c>
      <c r="J4" t="str">
        <v>Sugar: ~6 g</v>
      </c>
      <c r="K4" t="str">
        <v>Fat: ~6 g</v>
      </c>
      <c r="M4" s="3" t="str">
        <v>Dal Makhani</v>
      </c>
      <c r="N4" s="3" t="str">
        <v xml:space="preserve"> 1 Serving ~200g</v>
      </c>
      <c r="O4" s="3" t="str">
        <v>200</v>
      </c>
      <c r="P4" s="3" t="str">
        <v>12</v>
      </c>
      <c r="Q4" s="3" t="str">
        <v>30</v>
      </c>
      <c r="R4" s="3" t="str">
        <v>6</v>
      </c>
      <c r="S4" s="3" t="str">
        <v>6</v>
      </c>
      <c r="T4" s="3" t="str">
        <v xml:space="preserve">3 </v>
      </c>
      <c r="U4" s="3" t="str">
        <v xml:space="preserve">80 </v>
      </c>
      <c r="V4" s="3" t="str">
        <v xml:space="preserve">70 </v>
      </c>
      <c r="W4" s="3" t="str">
        <v xml:space="preserve">400 </v>
      </c>
      <c r="X4" s="3" t="e">
        <v>#N/A</v>
      </c>
    </row>
    <row r="5" spans="2:24" x14ac:dyDescent="0.25">
      <c r="B5" s="3" t="str">
        <v>Calories: ~450 kcal</v>
      </c>
      <c r="C5" t="str">
        <v>3. Chole Bhature (Delhi/Punjab, 1 Serving ~250g)</v>
      </c>
      <c r="D5">
        <f t="shared" si="0"/>
        <v>31</v>
      </c>
      <c r="E5">
        <f t="shared" si="1"/>
        <v>48</v>
      </c>
      <c r="F5" t="str">
        <f t="shared" si="2"/>
        <v xml:space="preserve"> 1 Serving ~250g</v>
      </c>
      <c r="G5" t="str">
        <v>Calories: ~550 kcal</v>
      </c>
      <c r="H5" t="str">
        <v>Protein: ~15 g</v>
      </c>
      <c r="I5" t="str">
        <v>Carbohydrates: ~80 g</v>
      </c>
      <c r="J5" t="str">
        <v>Sugar: ~10 g</v>
      </c>
      <c r="K5" t="str">
        <v>Fat: ~20 g</v>
      </c>
      <c r="M5" s="3" t="str">
        <v>Chole Bhature</v>
      </c>
      <c r="N5" s="3" t="str">
        <v xml:space="preserve"> 1 Serving ~250g</v>
      </c>
      <c r="O5" s="3" t="str">
        <v>550</v>
      </c>
      <c r="P5" s="3" t="str">
        <v>15</v>
      </c>
      <c r="Q5" s="3" t="str">
        <v>80</v>
      </c>
      <c r="R5" s="3" t="str">
        <v>10</v>
      </c>
      <c r="S5" s="3" t="str">
        <v>20</v>
      </c>
      <c r="T5" s="3" t="str">
        <v xml:space="preserve">4 </v>
      </c>
      <c r="U5" s="3" t="str">
        <v xml:space="preserve">120 </v>
      </c>
      <c r="V5" s="3" t="str">
        <v xml:space="preserve">50 </v>
      </c>
      <c r="W5" s="3" t="str">
        <v xml:space="preserve">500 </v>
      </c>
      <c r="X5" s="3" t="e">
        <v>#N/A</v>
      </c>
    </row>
    <row r="6" spans="2:24" x14ac:dyDescent="0.25">
      <c r="B6" s="3" t="str">
        <v>Protein: ~25 g</v>
      </c>
      <c r="C6" t="str">
        <v>4. Rajma Chawal (Punjab, 1 Serving ~250g)</v>
      </c>
      <c r="D6">
        <f t="shared" si="0"/>
        <v>24</v>
      </c>
      <c r="E6">
        <f t="shared" si="1"/>
        <v>41</v>
      </c>
      <c r="F6" t="str">
        <f t="shared" si="2"/>
        <v xml:space="preserve"> 1 Serving ~250g</v>
      </c>
      <c r="G6" t="str">
        <v>Calories: ~350 kcal</v>
      </c>
      <c r="H6" t="str">
        <v>Protein: ~12 g</v>
      </c>
      <c r="I6" t="str">
        <v>Carbohydrates: ~55 g</v>
      </c>
      <c r="J6" t="str">
        <v>Sugar: ~5 g</v>
      </c>
      <c r="K6" t="str">
        <v>Fat: ~10 g</v>
      </c>
      <c r="M6" s="3" t="str">
        <v>Rajma Chawal</v>
      </c>
      <c r="N6" s="3" t="str">
        <v xml:space="preserve"> 1 Serving ~250g</v>
      </c>
      <c r="O6" s="3" t="str">
        <v>350</v>
      </c>
      <c r="P6" s="3" t="str">
        <v>12</v>
      </c>
      <c r="Q6" s="3" t="str">
        <v>55</v>
      </c>
      <c r="R6" s="3" t="str">
        <v>5</v>
      </c>
      <c r="S6" s="3" t="str">
        <v>10</v>
      </c>
      <c r="T6" s="3" t="str">
        <v xml:space="preserve">2 </v>
      </c>
      <c r="U6" s="3" t="str">
        <v xml:space="preserve">60 </v>
      </c>
      <c r="V6" s="3" t="str">
        <v xml:space="preserve">80 </v>
      </c>
      <c r="W6" s="3" t="str">
        <v xml:space="preserve">500 </v>
      </c>
      <c r="X6" s="3" t="e">
        <v>#N/A</v>
      </c>
    </row>
    <row r="7" spans="2:24" x14ac:dyDescent="0.25">
      <c r="B7" s="3" t="str">
        <v>Carbohydrates: ~15 g</v>
      </c>
      <c r="C7" t="str">
        <v>5. Paneer Butter Masala (Punjab, 1 Serving ~200g)</v>
      </c>
      <c r="D7">
        <f t="shared" si="0"/>
        <v>32</v>
      </c>
      <c r="E7">
        <f t="shared" si="1"/>
        <v>49</v>
      </c>
      <c r="F7" t="str">
        <f t="shared" si="2"/>
        <v xml:space="preserve"> 1 Serving ~200g</v>
      </c>
      <c r="G7" t="str">
        <v>Calories: ~450 kcal</v>
      </c>
      <c r="H7" t="str">
        <v>Protein: ~20 g</v>
      </c>
      <c r="I7" t="str">
        <v>Carbohydrates: ~10 g</v>
      </c>
      <c r="J7" t="str">
        <v>Sugar: ~8 g</v>
      </c>
      <c r="K7" t="str">
        <v>Fat: ~35 g</v>
      </c>
      <c r="M7" s="3" t="str">
        <v>Paneer Butter Masala</v>
      </c>
      <c r="N7" s="3" t="str">
        <v xml:space="preserve"> 1 Serving ~200g</v>
      </c>
      <c r="O7" s="3" t="str">
        <v>450</v>
      </c>
      <c r="P7" s="3" t="str">
        <v>20</v>
      </c>
      <c r="Q7" s="3" t="str">
        <v>10</v>
      </c>
      <c r="R7" s="3" t="str">
        <v>8</v>
      </c>
      <c r="S7" s="3" t="str">
        <v>35</v>
      </c>
      <c r="T7" s="3" t="str">
        <v xml:space="preserve">1.5 </v>
      </c>
      <c r="U7" s="3" t="str">
        <v xml:space="preserve">250 </v>
      </c>
      <c r="V7" s="3" t="str">
        <v xml:space="preserve">40 </v>
      </c>
      <c r="W7" s="3" t="str">
        <v xml:space="preserve">300 </v>
      </c>
      <c r="X7" s="3" t="e">
        <v>#N/A</v>
      </c>
    </row>
    <row r="8" spans="2:24" x14ac:dyDescent="0.25">
      <c r="B8" s="3" t="str">
        <v>Sugar: ~5 g</v>
      </c>
      <c r="C8" t="str">
        <v>6. Palak Paneer (Punjab, 1 Serving ~200g)</v>
      </c>
      <c r="D8">
        <f t="shared" si="0"/>
        <v>24</v>
      </c>
      <c r="E8">
        <f t="shared" si="1"/>
        <v>41</v>
      </c>
      <c r="F8" t="str">
        <f t="shared" si="2"/>
        <v xml:space="preserve"> 1 Serving ~200g</v>
      </c>
      <c r="G8" t="str">
        <v>Calories: ~300 kcal</v>
      </c>
      <c r="H8" t="str">
        <v>Protein: ~15 g</v>
      </c>
      <c r="I8" t="str">
        <v>Carbohydrates: ~20 g</v>
      </c>
      <c r="J8" t="str">
        <v>Sugar: ~6 g</v>
      </c>
      <c r="K8" t="str">
        <v>Fat: ~20 g</v>
      </c>
      <c r="M8" s="3" t="str">
        <v>Palak Paneer</v>
      </c>
      <c r="N8" s="3" t="str">
        <v xml:space="preserve"> 1 Serving ~200g</v>
      </c>
      <c r="O8" s="3" t="str">
        <v>300</v>
      </c>
      <c r="P8" s="3" t="str">
        <v>15</v>
      </c>
      <c r="Q8" s="3" t="str">
        <v>20</v>
      </c>
      <c r="R8" s="3" t="str">
        <v>6</v>
      </c>
      <c r="S8" s="3" t="str">
        <v>20</v>
      </c>
      <c r="T8" s="3" t="str">
        <v xml:space="preserve">4 </v>
      </c>
      <c r="U8" s="3" t="str">
        <v xml:space="preserve">150 </v>
      </c>
      <c r="V8" s="3" t="str">
        <v xml:space="preserve">80 </v>
      </c>
      <c r="W8" s="3" t="str">
        <v xml:space="preserve">500 </v>
      </c>
      <c r="X8" s="3" t="e">
        <v>#N/A</v>
      </c>
    </row>
    <row r="9" spans="2:24" x14ac:dyDescent="0.25">
      <c r="B9" s="3" t="str">
        <v>Fiber: ~2 g</v>
      </c>
      <c r="C9" t="str">
        <v>7. Kadai Paneer (Punjab, 1 Serving ~200g)</v>
      </c>
      <c r="D9">
        <f t="shared" si="0"/>
        <v>24</v>
      </c>
      <c r="E9">
        <f t="shared" si="1"/>
        <v>41</v>
      </c>
      <c r="F9" t="str">
        <f t="shared" si="2"/>
        <v xml:space="preserve"> 1 Serving ~200g</v>
      </c>
      <c r="G9" t="str">
        <v>Calories: ~400 kcal</v>
      </c>
      <c r="H9" t="str">
        <v>Protein: ~20 g</v>
      </c>
      <c r="I9" t="str">
        <v>Carbohydrates: ~12 g</v>
      </c>
      <c r="J9" t="str">
        <v>Sugar: ~5 g</v>
      </c>
      <c r="K9" t="str">
        <v>Fat: ~30 g</v>
      </c>
      <c r="M9" s="3" t="str">
        <v>Kadai Paneer</v>
      </c>
      <c r="N9" s="3" t="str">
        <v xml:space="preserve"> 1 Serving ~200g</v>
      </c>
      <c r="O9" s="3" t="str">
        <v>400</v>
      </c>
      <c r="P9" s="3" t="str">
        <v>20</v>
      </c>
      <c r="Q9" s="3" t="str">
        <v>12</v>
      </c>
      <c r="R9" s="3" t="str">
        <v>5</v>
      </c>
      <c r="S9" s="3" t="str">
        <v>30</v>
      </c>
      <c r="T9" s="3" t="str">
        <v xml:space="preserve">1.5 </v>
      </c>
      <c r="U9" s="3" t="str">
        <v xml:space="preserve">250 </v>
      </c>
      <c r="V9" s="3" t="str">
        <v xml:space="preserve">40 </v>
      </c>
      <c r="W9" s="3" t="str">
        <v xml:space="preserve">400 </v>
      </c>
      <c r="X9" s="3" t="e">
        <v>#N/A</v>
      </c>
    </row>
    <row r="10" spans="2:24" x14ac:dyDescent="0.25">
      <c r="B10" s="3" t="str">
        <v>Fat: ~35 g</v>
      </c>
      <c r="C10" t="str">
        <v>8. Shahi Paneer (Mughlai/Delhi, 1 Serving ~200g)</v>
      </c>
      <c r="D10">
        <f t="shared" si="0"/>
        <v>31</v>
      </c>
      <c r="E10">
        <f t="shared" si="1"/>
        <v>48</v>
      </c>
      <c r="F10" t="str">
        <f t="shared" si="2"/>
        <v xml:space="preserve"> 1 Serving ~200g</v>
      </c>
      <c r="G10" t="str">
        <v>Calories: ~500 kcal</v>
      </c>
      <c r="H10" t="str">
        <v>Protein: ~18 g</v>
      </c>
      <c r="I10" t="str">
        <v>Carbohydrates: ~15 g</v>
      </c>
      <c r="J10" t="str">
        <v>Sugar: ~8 g</v>
      </c>
      <c r="K10" t="str">
        <v>Fat: ~40 g</v>
      </c>
      <c r="M10" s="3" t="str">
        <v>Shahi Paneer</v>
      </c>
      <c r="N10" s="3" t="str">
        <v xml:space="preserve"> 1 Serving ~200g</v>
      </c>
      <c r="O10" s="3" t="str">
        <v>500</v>
      </c>
      <c r="P10" s="3" t="str">
        <v>18</v>
      </c>
      <c r="Q10" s="3" t="str">
        <v>15</v>
      </c>
      <c r="R10" s="3" t="str">
        <v>8</v>
      </c>
      <c r="S10" s="3" t="str">
        <v>40</v>
      </c>
      <c r="T10" s="3" t="str">
        <v xml:space="preserve">2 </v>
      </c>
      <c r="U10" s="3" t="str">
        <v xml:space="preserve">250 </v>
      </c>
      <c r="V10" s="3" t="str">
        <v xml:space="preserve">40 </v>
      </c>
      <c r="W10" s="3" t="str">
        <v xml:space="preserve">350 </v>
      </c>
      <c r="X10" s="3" t="e">
        <v>#N/A</v>
      </c>
    </row>
    <row r="11" spans="2:24" x14ac:dyDescent="0.25">
      <c r="B11" s="3" t="str">
        <v>Micronutrients:</v>
      </c>
      <c r="C11" t="str">
        <v>9. Malai Kofta (Mughlai/Delhi, 1 Serving ~200g)</v>
      </c>
      <c r="D11">
        <f t="shared" si="0"/>
        <v>30</v>
      </c>
      <c r="E11">
        <f t="shared" si="1"/>
        <v>47</v>
      </c>
      <c r="F11" t="str">
        <f t="shared" si="2"/>
        <v xml:space="preserve"> 1 Serving ~200g</v>
      </c>
      <c r="G11" t="str">
        <v>Calories: ~400 kcal</v>
      </c>
      <c r="H11" t="str">
        <v>Protein: ~15 g</v>
      </c>
      <c r="I11" t="str">
        <v>Carbohydrates: ~30 g</v>
      </c>
      <c r="J11" t="str">
        <v>Sugar: ~10 g</v>
      </c>
      <c r="K11" t="str">
        <v>Fat: ~30 g</v>
      </c>
      <c r="M11" s="3" t="str">
        <v>Malai Kofta</v>
      </c>
      <c r="N11" s="3" t="str">
        <v xml:space="preserve"> 1 Serving ~200g</v>
      </c>
      <c r="O11" s="3" t="str">
        <v>400</v>
      </c>
      <c r="P11" s="3" t="str">
        <v>15</v>
      </c>
      <c r="Q11" s="3" t="str">
        <v>30</v>
      </c>
      <c r="R11" s="3" t="str">
        <v>10</v>
      </c>
      <c r="S11" s="3" t="str">
        <v>30</v>
      </c>
      <c r="T11" s="3" t="str">
        <v xml:space="preserve">2 </v>
      </c>
      <c r="U11" s="3" t="str">
        <v xml:space="preserve">200 </v>
      </c>
      <c r="V11" s="3" t="str">
        <v xml:space="preserve">50 </v>
      </c>
      <c r="W11" s="3" t="str">
        <v xml:space="preserve">400 </v>
      </c>
      <c r="X11" s="3" t="e">
        <v>#N/A</v>
      </c>
    </row>
    <row r="12" spans="2:24" x14ac:dyDescent="0.25">
      <c r="B12" s="3" t="str">
        <v>Iron: ~2 mg (11% of DV)</v>
      </c>
      <c r="C12" t="str">
        <v>10. Dum Aloo (Kashmir, 1 Serving ~200g)</v>
      </c>
      <c r="D12">
        <f t="shared" si="0"/>
        <v>22</v>
      </c>
      <c r="E12">
        <f t="shared" si="1"/>
        <v>39</v>
      </c>
      <c r="F12" t="str">
        <f t="shared" si="2"/>
        <v xml:space="preserve"> 1 Serving ~200g</v>
      </c>
      <c r="G12" t="str">
        <v>Calories: ~300 kcal</v>
      </c>
      <c r="H12" t="str">
        <v>Protein: ~5 g</v>
      </c>
      <c r="I12" t="str">
        <v>Carbohydrates: ~40 g</v>
      </c>
      <c r="J12" t="str">
        <v>Sugar: ~4 g</v>
      </c>
      <c r="K12" t="str">
        <v>Fat: ~15 g</v>
      </c>
      <c r="M12" s="3" t="str">
        <v>Dum Aloo</v>
      </c>
      <c r="N12" s="3" t="str">
        <v xml:space="preserve"> 1 Serving ~200g</v>
      </c>
      <c r="O12" s="3" t="str">
        <v>300</v>
      </c>
      <c r="P12" s="3" t="str">
        <v>5</v>
      </c>
      <c r="Q12" s="3" t="str">
        <v>40</v>
      </c>
      <c r="R12" s="3" t="str">
        <v>4</v>
      </c>
      <c r="S12" s="3" t="str">
        <v>15</v>
      </c>
      <c r="T12" s="3" t="str">
        <v xml:space="preserve">2 </v>
      </c>
      <c r="U12" s="3" t="str">
        <v xml:space="preserve">50 </v>
      </c>
      <c r="V12" s="3" t="str">
        <v xml:space="preserve">30 </v>
      </c>
      <c r="W12" s="3" t="str">
        <v xml:space="preserve">500 </v>
      </c>
      <c r="X12" s="3" t="e">
        <v>#N/A</v>
      </c>
    </row>
    <row r="13" spans="2:24" x14ac:dyDescent="0.25">
      <c r="B13" s="3" t="str">
        <v>Calcium: ~100 mg (10% of DV)</v>
      </c>
      <c r="C13" t="str">
        <v>11. Rogan Josh (Kashmir, 1 Serving ~200g)</v>
      </c>
      <c r="D13">
        <f t="shared" si="0"/>
        <v>24</v>
      </c>
      <c r="E13">
        <f t="shared" si="1"/>
        <v>41</v>
      </c>
      <c r="F13" t="str">
        <f t="shared" si="2"/>
        <v xml:space="preserve"> 1 Serving ~200g</v>
      </c>
      <c r="G13" t="str">
        <v>Calories: ~450 kcal</v>
      </c>
      <c r="H13" t="str">
        <v>Protein: ~28 g</v>
      </c>
      <c r="I13" t="str">
        <v>Carbohydrates: ~15 g</v>
      </c>
      <c r="J13" t="str">
        <v>Sugar: ~5 g</v>
      </c>
      <c r="K13" t="str">
        <v>Fat: ~36 g</v>
      </c>
      <c r="M13" s="3" t="str">
        <v>Rogan Josh</v>
      </c>
      <c r="N13" s="3" t="str">
        <v xml:space="preserve"> 1 Serving ~200g</v>
      </c>
      <c r="O13" s="3" t="str">
        <v>450</v>
      </c>
      <c r="P13" s="3" t="str">
        <v>28</v>
      </c>
      <c r="Q13" s="3" t="str">
        <v>15</v>
      </c>
      <c r="R13" s="3" t="str">
        <v>5</v>
      </c>
      <c r="S13" s="3" t="str">
        <v>36</v>
      </c>
      <c r="T13" s="3" t="str">
        <v xml:space="preserve">3 </v>
      </c>
      <c r="U13" s="3" t="str">
        <v xml:space="preserve">50 </v>
      </c>
      <c r="V13" s="3" t="str">
        <v xml:space="preserve">50 </v>
      </c>
      <c r="W13" s="3" t="str">
        <v xml:space="preserve">550 </v>
      </c>
      <c r="X13" s="3" t="str">
        <v xml:space="preserve">2 </v>
      </c>
    </row>
    <row r="14" spans="2:24" x14ac:dyDescent="0.25">
      <c r="B14" s="3" t="str">
        <v>Magnesium: ~40 mg (10% of DV)</v>
      </c>
      <c r="C14" t="str">
        <v>12. Sarson Ka Saag with Makki Ki Roti (Punjab, 1 Serving ~300g)</v>
      </c>
      <c r="D14">
        <f t="shared" si="0"/>
        <v>46</v>
      </c>
      <c r="E14">
        <f t="shared" si="1"/>
        <v>63</v>
      </c>
      <c r="F14" t="str">
        <f t="shared" si="2"/>
        <v xml:space="preserve"> 1 Serving ~300g</v>
      </c>
      <c r="G14" t="str">
        <v>Calories: ~350 kcal</v>
      </c>
      <c r="H14" t="str">
        <v>Protein: ~10 g</v>
      </c>
      <c r="I14" t="str">
        <v>Carbohydrates: ~40 g</v>
      </c>
      <c r="J14" t="str">
        <v>Sugar: ~6 g</v>
      </c>
      <c r="K14" t="str">
        <v>Fat: ~18 g</v>
      </c>
      <c r="M14" s="3" t="str">
        <v>Sarson Ka Saag with Makki Ki Roti</v>
      </c>
      <c r="N14" s="3" t="str">
        <v xml:space="preserve"> 1 Serving ~300g</v>
      </c>
      <c r="O14" s="3" t="str">
        <v>350</v>
      </c>
      <c r="P14" s="3" t="str">
        <v>10</v>
      </c>
      <c r="Q14" s="3" t="str">
        <v>40</v>
      </c>
      <c r="R14" s="3" t="str">
        <v>6</v>
      </c>
      <c r="S14" s="3" t="str">
        <v>18</v>
      </c>
      <c r="T14" s="3" t="str">
        <v xml:space="preserve">4 </v>
      </c>
      <c r="U14" s="3" t="str">
        <v xml:space="preserve">200 </v>
      </c>
      <c r="V14" s="3" t="str">
        <v xml:space="preserve">70 </v>
      </c>
      <c r="W14" s="3" t="str">
        <v xml:space="preserve">700 </v>
      </c>
      <c r="X14" s="3" t="e">
        <v>#N/A</v>
      </c>
    </row>
    <row r="15" spans="2:24" x14ac:dyDescent="0.25">
      <c r="B15" s="3" t="str">
        <v>Potassium: ~300 mg (9% of DV)</v>
      </c>
      <c r="C15" t="str">
        <v>13. Pindi Chana (Punjab, 1 Serving ~200g)</v>
      </c>
      <c r="D15">
        <f t="shared" si="0"/>
        <v>24</v>
      </c>
      <c r="E15">
        <f t="shared" si="1"/>
        <v>41</v>
      </c>
      <c r="F15" t="str">
        <f t="shared" si="2"/>
        <v xml:space="preserve"> 1 Serving ~200g</v>
      </c>
      <c r="G15" t="str">
        <v>Calories: ~320 kcal</v>
      </c>
      <c r="H15" t="str">
        <v>Protein: ~14 g</v>
      </c>
      <c r="I15" t="str">
        <v>Carbohydrates: ~45 g</v>
      </c>
      <c r="J15" t="str">
        <v>Sugar: ~5 g</v>
      </c>
      <c r="K15" t="str">
        <v>Fat: ~6 g</v>
      </c>
      <c r="M15" s="3" t="str">
        <v>Pindi Chana</v>
      </c>
      <c r="N15" s="3" t="str">
        <v xml:space="preserve"> 1 Serving ~200g</v>
      </c>
      <c r="O15" s="3" t="str">
        <v>320</v>
      </c>
      <c r="P15" s="3" t="str">
        <v>14</v>
      </c>
      <c r="Q15" s="3" t="str">
        <v>45</v>
      </c>
      <c r="R15" s="3" t="str">
        <v>5</v>
      </c>
      <c r="S15" s="3" t="str">
        <v>6</v>
      </c>
      <c r="T15" s="3" t="str">
        <v xml:space="preserve">5 </v>
      </c>
      <c r="U15" s="3" t="str">
        <v xml:space="preserve">80 </v>
      </c>
      <c r="V15" s="3" t="str">
        <v xml:space="preserve">40 </v>
      </c>
      <c r="W15" s="3" t="str">
        <v xml:space="preserve">400 </v>
      </c>
      <c r="X15" s="3" t="e">
        <v>#N/A</v>
      </c>
    </row>
    <row r="16" spans="2:24" x14ac:dyDescent="0.25">
      <c r="B16" t="str">
        <v>---</v>
      </c>
      <c r="C16" t="str">
        <v>14. Tandoori Roti &amp; Naan (Punjab/Delhi, 1 Serving ~100g)</v>
      </c>
      <c r="D16">
        <f t="shared" si="0"/>
        <v>39</v>
      </c>
      <c r="E16">
        <f t="shared" si="1"/>
        <v>56</v>
      </c>
      <c r="F16" t="str">
        <f t="shared" si="2"/>
        <v xml:space="preserve"> 1 Serving ~100g</v>
      </c>
      <c r="G16" t="str">
        <v>Calories: ~250 kcal (Roti) / ~300 kcal (Naan)</v>
      </c>
      <c r="H16" t="str">
        <v>Protein: ~7 g</v>
      </c>
      <c r="I16" t="str">
        <v>Carbohydrates: ~40 g</v>
      </c>
      <c r="J16" t="str">
        <v>Sugar: ~2 g</v>
      </c>
      <c r="K16" t="str">
        <v>Fat: ~5 g</v>
      </c>
      <c r="M16" s="3" t="str">
        <v>Tandoori Roti &amp; Naan</v>
      </c>
      <c r="N16" s="3" t="str">
        <v xml:space="preserve"> 1 Serving ~100g</v>
      </c>
      <c r="O16" s="3" t="str">
        <v>250</v>
      </c>
      <c r="P16" s="3" t="str">
        <v>7</v>
      </c>
      <c r="Q16" s="3" t="str">
        <v>40</v>
      </c>
      <c r="R16" s="3" t="str">
        <v>2</v>
      </c>
      <c r="S16" s="3" t="str">
        <v>5</v>
      </c>
      <c r="T16" s="3" t="str">
        <v xml:space="preserve">2 </v>
      </c>
      <c r="U16" s="3" t="str">
        <v xml:space="preserve">40 </v>
      </c>
      <c r="V16" s="3" t="str">
        <v xml:space="preserve">30 </v>
      </c>
      <c r="W16" s="3" t="e">
        <v>#N/A</v>
      </c>
      <c r="X16" s="3" t="str">
        <v xml:space="preserve">1 </v>
      </c>
    </row>
    <row r="17" spans="2:24" x14ac:dyDescent="0.25">
      <c r="B17" s="3" t="str">
        <v>2. Dal Makhani (Punjab, 1 Serving ~200g)</v>
      </c>
      <c r="C17" t="str">
        <v>15. Lachha Paratha (Punjab, 1 Serving ~150g)</v>
      </c>
      <c r="D17">
        <f t="shared" si="0"/>
        <v>27</v>
      </c>
      <c r="E17">
        <f t="shared" si="1"/>
        <v>44</v>
      </c>
      <c r="F17" t="str">
        <f t="shared" si="2"/>
        <v xml:space="preserve"> 1 Serving ~150g</v>
      </c>
      <c r="G17" t="str">
        <v>Calories: ~320 kcal</v>
      </c>
      <c r="H17" t="str">
        <v>Protein: ~6 g</v>
      </c>
      <c r="I17" t="str">
        <v>Carbohydrates: ~50 g</v>
      </c>
      <c r="J17" t="str">
        <v>Sugar: ~2 g</v>
      </c>
      <c r="K17" t="str">
        <v>Fat: ~12 g</v>
      </c>
      <c r="M17" s="3" t="str">
        <v>Lachha Paratha</v>
      </c>
      <c r="N17" s="3" t="str">
        <v xml:space="preserve"> 1 Serving ~150g</v>
      </c>
      <c r="O17" s="3" t="str">
        <v>320</v>
      </c>
      <c r="P17" s="3" t="str">
        <v>6</v>
      </c>
      <c r="Q17" s="3" t="str">
        <v>50</v>
      </c>
      <c r="R17" s="3" t="str">
        <v>2</v>
      </c>
      <c r="S17" s="3" t="str">
        <v>12</v>
      </c>
      <c r="T17" s="3" t="str">
        <v xml:space="preserve">3 </v>
      </c>
      <c r="U17" s="3" t="str">
        <v xml:space="preserve">70 </v>
      </c>
      <c r="V17" s="3" t="str">
        <v xml:space="preserve">40 </v>
      </c>
      <c r="W17" s="3" t="str">
        <v xml:space="preserve">300 </v>
      </c>
      <c r="X17" s="3" t="e">
        <v>#N/A</v>
      </c>
    </row>
    <row r="18" spans="2:24" x14ac:dyDescent="0.25">
      <c r="B18" s="3" t="str">
        <v>Calories: ~200 kcal</v>
      </c>
      <c r="C18" t="str">
        <v>16. Kachori (UP/Rajasthan, 1 Piece ~100g)</v>
      </c>
      <c r="D18">
        <f t="shared" si="0"/>
        <v>26</v>
      </c>
      <c r="E18">
        <f t="shared" si="1"/>
        <v>41</v>
      </c>
      <c r="F18" t="str">
        <f t="shared" si="2"/>
        <v xml:space="preserve"> 1 Piece ~100g</v>
      </c>
      <c r="G18" t="str">
        <v>Calories: ~250 kcal</v>
      </c>
      <c r="H18" t="str">
        <v>Protein: ~6 g</v>
      </c>
      <c r="I18" t="str">
        <v>Carbohydrates: ~30 g</v>
      </c>
      <c r="J18" t="str">
        <v>Sugar: ~3 g</v>
      </c>
      <c r="K18" t="str">
        <v>Fat: ~14 g</v>
      </c>
      <c r="M18" s="3" t="str">
        <v>Kachori</v>
      </c>
      <c r="N18" s="3" t="str">
        <v xml:space="preserve"> 1 Piece ~100g</v>
      </c>
      <c r="O18" s="3" t="str">
        <v>250</v>
      </c>
      <c r="P18" s="3" t="str">
        <v>6</v>
      </c>
      <c r="Q18" s="3" t="str">
        <v>30</v>
      </c>
      <c r="R18" s="3" t="str">
        <v>3</v>
      </c>
      <c r="S18" s="3" t="str">
        <v>14</v>
      </c>
      <c r="T18" s="3" t="str">
        <v xml:space="preserve">2 </v>
      </c>
      <c r="U18" s="3" t="str">
        <v xml:space="preserve">30 </v>
      </c>
      <c r="V18" s="3" t="e">
        <v>#N/A</v>
      </c>
      <c r="W18" s="3" t="str">
        <v xml:space="preserve">250 </v>
      </c>
      <c r="X18" s="3" t="e">
        <v>#N/A</v>
      </c>
    </row>
    <row r="19" spans="2:24" x14ac:dyDescent="0.25">
      <c r="B19" s="3" t="str">
        <v>Protein: ~12 g</v>
      </c>
      <c r="C19" t="str">
        <v>17. Jalebi (UP/Rajasthan, 1 Piece ~80g)</v>
      </c>
      <c r="D19">
        <f t="shared" si="0"/>
        <v>25</v>
      </c>
      <c r="E19">
        <f t="shared" si="1"/>
        <v>39</v>
      </c>
      <c r="F19" t="str">
        <f t="shared" si="2"/>
        <v xml:space="preserve"> 1 Piece ~80g</v>
      </c>
      <c r="G19" t="str">
        <v>Calories: ~300 kcal</v>
      </c>
      <c r="H19" t="str">
        <v>Protein: ~3 g</v>
      </c>
      <c r="I19" t="str">
        <v>Carbohydrates: ~60 g</v>
      </c>
      <c r="J19" t="str">
        <v>Sugar: ~55 g</v>
      </c>
      <c r="K19" t="str">
        <v>Fat: ~8 g</v>
      </c>
      <c r="M19" s="3" t="str">
        <v>Jalebi</v>
      </c>
      <c r="N19" s="3" t="str">
        <v xml:space="preserve"> 1 Piece ~80g</v>
      </c>
      <c r="O19" s="3" t="str">
        <v>300</v>
      </c>
      <c r="P19" s="3" t="str">
        <v>3</v>
      </c>
      <c r="Q19" s="3" t="str">
        <v>60</v>
      </c>
      <c r="R19" s="3" t="str">
        <v>55</v>
      </c>
      <c r="S19" s="3" t="str">
        <v>8</v>
      </c>
      <c r="T19" s="3" t="str">
        <v xml:space="preserve">1 </v>
      </c>
      <c r="U19" s="3" t="str">
        <v xml:space="preserve">30 </v>
      </c>
      <c r="V19" s="3" t="e">
        <v>#N/A</v>
      </c>
      <c r="W19" s="3" t="str">
        <v xml:space="preserve">150 </v>
      </c>
      <c r="X19" s="3" t="e">
        <v>#N/A</v>
      </c>
    </row>
    <row r="20" spans="2:24" x14ac:dyDescent="0.25">
      <c r="B20" s="3" t="str">
        <v>Carbohydrates: ~30 g</v>
      </c>
      <c r="C20" t="str">
        <v>18. Litti Chokha (Bihar, 1 Serving ~200g)</v>
      </c>
      <c r="D20">
        <f t="shared" si="0"/>
        <v>24</v>
      </c>
      <c r="E20">
        <f t="shared" si="1"/>
        <v>41</v>
      </c>
      <c r="F20" t="str">
        <f t="shared" si="2"/>
        <v xml:space="preserve"> 1 Serving ~200g</v>
      </c>
      <c r="G20" t="str">
        <v>Calories: ~350 kcal</v>
      </c>
      <c r="H20" t="str">
        <v>Protein: ~10 g</v>
      </c>
      <c r="I20" t="str">
        <v>Carbohydrates: ~45 g</v>
      </c>
      <c r="J20" t="str">
        <v>Sugar: ~4 g</v>
      </c>
      <c r="K20" t="str">
        <v>Fat: ~12 g</v>
      </c>
      <c r="M20" s="3" t="str">
        <v>Litti Chokha</v>
      </c>
      <c r="N20" s="3" t="str">
        <v xml:space="preserve"> 1 Serving ~200g</v>
      </c>
      <c r="O20" s="3" t="str">
        <v>350</v>
      </c>
      <c r="P20" s="3" t="str">
        <v>10</v>
      </c>
      <c r="Q20" s="3" t="str">
        <v>45</v>
      </c>
      <c r="R20" s="3" t="str">
        <v>4</v>
      </c>
      <c r="S20" s="3" t="str">
        <v>12</v>
      </c>
      <c r="T20" s="3" t="str">
        <v xml:space="preserve">4 </v>
      </c>
      <c r="U20" s="3" t="str">
        <v xml:space="preserve">100 </v>
      </c>
      <c r="V20" s="3" t="str">
        <v xml:space="preserve">60 </v>
      </c>
      <c r="W20" s="3" t="str">
        <v xml:space="preserve">600 </v>
      </c>
      <c r="X20" s="3" t="e">
        <v>#N/A</v>
      </c>
    </row>
    <row r="21" spans="2:24" x14ac:dyDescent="0.25">
      <c r="B21" s="3" t="str">
        <v>Sugar: ~6 g</v>
      </c>
      <c r="C21" t="str">
        <v>19. Peda (Mathura, 1 Piece ~50g)</v>
      </c>
      <c r="D21">
        <f t="shared" si="0"/>
        <v>18</v>
      </c>
      <c r="E21">
        <f t="shared" si="1"/>
        <v>32</v>
      </c>
      <c r="F21" t="str">
        <f>MID(C21,D21+1,((E21-1)-D21))</f>
        <v xml:space="preserve"> 1 Piece ~50g</v>
      </c>
      <c r="G21" t="str">
        <v>Calories: ~220 kcal</v>
      </c>
      <c r="H21" t="str">
        <v>Protein: ~6 g</v>
      </c>
      <c r="I21" t="str">
        <v>Carbohydrates: ~25 g</v>
      </c>
      <c r="J21" t="str">
        <v>Sugar: ~18 g</v>
      </c>
      <c r="K21" t="str">
        <v>Fat: ~12 g</v>
      </c>
      <c r="M21" s="3" t="str">
        <v>Peda</v>
      </c>
      <c r="N21" s="3" t="str">
        <v xml:space="preserve"> 1 Piece ~50g</v>
      </c>
      <c r="O21" s="3" t="str">
        <v>220</v>
      </c>
      <c r="P21" s="3" t="str">
        <v>6</v>
      </c>
      <c r="Q21" s="3" t="str">
        <v>25</v>
      </c>
      <c r="R21" s="3" t="str">
        <v>18</v>
      </c>
      <c r="S21" s="3" t="str">
        <v>12</v>
      </c>
      <c r="T21" s="3" t="str">
        <v xml:space="preserve">1 </v>
      </c>
      <c r="U21" s="3" t="str">
        <v xml:space="preserve">100 </v>
      </c>
      <c r="V21" s="3" t="e">
        <v>#N/A</v>
      </c>
      <c r="W21" s="3" t="str">
        <v xml:space="preserve">150 </v>
      </c>
      <c r="X21" s="3" t="e">
        <v>#N/A</v>
      </c>
    </row>
    <row r="22" spans="2:24" x14ac:dyDescent="0.25">
      <c r="B22" s="3" t="str">
        <v>Fiber: ~8 g</v>
      </c>
      <c r="C22" t="str">
        <v>20. Dosa (Tamil Nadu, 1 Piece ~100g)</v>
      </c>
      <c r="D22">
        <f t="shared" si="0"/>
        <v>21</v>
      </c>
      <c r="E22">
        <f t="shared" si="1"/>
        <v>36</v>
      </c>
      <c r="F22" t="str">
        <f t="shared" si="2"/>
        <v xml:space="preserve"> 1 Piece ~100g</v>
      </c>
      <c r="G22" t="str">
        <v>Calories: ~150 kcal</v>
      </c>
      <c r="H22" t="str">
        <v>Protein: ~4 g</v>
      </c>
      <c r="I22" t="str">
        <v>Carbohydrates: ~30 g</v>
      </c>
      <c r="J22" t="str">
        <v>Sugar: ~1 g</v>
      </c>
      <c r="K22" t="str">
        <v>Fat: ~2 g</v>
      </c>
      <c r="M22" s="3" t="str">
        <v>Dosa</v>
      </c>
      <c r="N22" s="3" t="str">
        <v xml:space="preserve"> 1 Piece ~100g</v>
      </c>
      <c r="O22" s="3" t="str">
        <v>150</v>
      </c>
      <c r="P22" s="3" t="str">
        <v>4</v>
      </c>
      <c r="Q22" s="3" t="str">
        <v>30</v>
      </c>
      <c r="R22" s="3" t="str">
        <v>1</v>
      </c>
      <c r="S22" s="3" t="str">
        <v>2</v>
      </c>
      <c r="T22" s="3" t="str">
        <v xml:space="preserve">1.5 </v>
      </c>
      <c r="U22" s="3" t="str">
        <v xml:space="preserve">40 </v>
      </c>
      <c r="V22" s="3" t="str">
        <v xml:space="preserve">20 </v>
      </c>
      <c r="W22" s="3" t="e">
        <v>#N/A</v>
      </c>
      <c r="X22" s="3" t="e">
        <v>#N/A</v>
      </c>
    </row>
    <row r="23" spans="2:24" x14ac:dyDescent="0.25">
      <c r="B23" s="3" t="str">
        <v>Fat: ~6 g</v>
      </c>
      <c r="C23" t="str">
        <v>21. Idli (Tamil Nadu, 2 Pieces ~100g)</v>
      </c>
      <c r="D23">
        <f t="shared" si="0"/>
        <v>21</v>
      </c>
      <c r="E23">
        <f t="shared" si="1"/>
        <v>37</v>
      </c>
      <c r="F23" t="str">
        <f t="shared" si="2"/>
        <v xml:space="preserve"> 2 Pieces ~100g</v>
      </c>
      <c r="G23" t="str">
        <v>Calories: ~130 kcal</v>
      </c>
      <c r="H23" t="str">
        <v>Protein: ~3 g</v>
      </c>
      <c r="I23" t="str">
        <v>Carbohydrates: ~28 g</v>
      </c>
      <c r="J23" t="str">
        <v>Sugar: ~1 g</v>
      </c>
      <c r="K23" t="str">
        <v>Fat: ~1 g</v>
      </c>
      <c r="M23" s="3" t="str">
        <v>Idli</v>
      </c>
      <c r="N23" s="3" t="str">
        <v xml:space="preserve"> 2 Pieces ~100g</v>
      </c>
      <c r="O23" s="3" t="str">
        <v>130</v>
      </c>
      <c r="P23" s="3" t="str">
        <v>3</v>
      </c>
      <c r="Q23" s="3" t="str">
        <v>28</v>
      </c>
      <c r="R23" s="3" t="str">
        <v>1</v>
      </c>
      <c r="S23" s="3" t="str">
        <v>1</v>
      </c>
      <c r="T23" s="3" t="str">
        <v xml:space="preserve">1 </v>
      </c>
      <c r="U23" s="3" t="str">
        <v xml:space="preserve">40 </v>
      </c>
      <c r="V23" s="3" t="str">
        <v xml:space="preserve">20 </v>
      </c>
      <c r="W23" s="3" t="str">
        <v xml:space="preserve">150 </v>
      </c>
      <c r="X23" s="3" t="e">
        <v>#N/A</v>
      </c>
    </row>
    <row r="24" spans="2:24" x14ac:dyDescent="0.25">
      <c r="B24" s="3" t="str">
        <v>Micronutrients:</v>
      </c>
      <c r="C24" t="str">
        <v>22. Uttapam (Tamil Nadu, 1 Piece ~150g)</v>
      </c>
      <c r="D24">
        <f t="shared" si="0"/>
        <v>24</v>
      </c>
      <c r="E24">
        <f t="shared" si="1"/>
        <v>39</v>
      </c>
      <c r="F24" t="str">
        <f t="shared" si="2"/>
        <v xml:space="preserve"> 1 Piece ~150g</v>
      </c>
      <c r="G24" t="str">
        <v>Calories: ~210 kcal</v>
      </c>
      <c r="H24" t="str">
        <v>Protein: ~6 g</v>
      </c>
      <c r="I24" t="str">
        <v>Carbohydrates: ~35 g</v>
      </c>
      <c r="J24" t="str">
        <v>Sugar: ~3 g</v>
      </c>
      <c r="K24" t="str">
        <v>Fat: ~5 g</v>
      </c>
      <c r="M24" s="3" t="str">
        <v>Uttapam</v>
      </c>
      <c r="N24" s="3" t="str">
        <v xml:space="preserve"> 1 Piece ~150g</v>
      </c>
      <c r="O24" s="3" t="str">
        <v>210</v>
      </c>
      <c r="P24" s="3" t="str">
        <v>6</v>
      </c>
      <c r="Q24" s="3" t="str">
        <v>35</v>
      </c>
      <c r="R24" s="3" t="str">
        <v>3</v>
      </c>
      <c r="S24" s="3" t="str">
        <v>5</v>
      </c>
      <c r="T24" s="3" t="str">
        <v xml:space="preserve">1.8 </v>
      </c>
      <c r="U24" s="3" t="str">
        <v xml:space="preserve">70 </v>
      </c>
      <c r="V24" s="3" t="str">
        <v xml:space="preserve">35 </v>
      </c>
      <c r="W24" s="3" t="str">
        <v xml:space="preserve">300 </v>
      </c>
      <c r="X24" s="3" t="e">
        <v>#N/A</v>
      </c>
    </row>
    <row r="25" spans="2:24" x14ac:dyDescent="0.25">
      <c r="B25" s="3" t="str">
        <v>Iron: ~3 mg (17% of DV)</v>
      </c>
      <c r="C25" t="str">
        <v>23. Pongal (Tamil Nadu, 1 Serving ~200g)</v>
      </c>
      <c r="D25">
        <f t="shared" si="0"/>
        <v>23</v>
      </c>
      <c r="E25">
        <f t="shared" si="1"/>
        <v>40</v>
      </c>
      <c r="F25" t="str">
        <f t="shared" si="2"/>
        <v xml:space="preserve"> 1 Serving ~200g</v>
      </c>
      <c r="G25" t="str">
        <v>Calories: ~300 kcal</v>
      </c>
      <c r="H25" t="str">
        <v>Protein: ~6 g</v>
      </c>
      <c r="I25" t="str">
        <v>Carbohydrates: ~50 g</v>
      </c>
      <c r="J25" t="str">
        <v>Sugar: ~4 g</v>
      </c>
      <c r="K25" t="str">
        <v>Fat: ~10 g</v>
      </c>
      <c r="M25" s="3" t="str">
        <v>Pongal</v>
      </c>
      <c r="N25" s="3" t="str">
        <v xml:space="preserve"> 1 Serving ~200g</v>
      </c>
      <c r="O25" s="3" t="str">
        <v>300</v>
      </c>
      <c r="P25" s="3" t="str">
        <v>6</v>
      </c>
      <c r="Q25" s="3" t="str">
        <v>50</v>
      </c>
      <c r="R25" s="3" t="str">
        <v>4</v>
      </c>
      <c r="S25" s="3" t="str">
        <v>10</v>
      </c>
      <c r="T25" s="3" t="str">
        <v xml:space="preserve">2 </v>
      </c>
      <c r="U25" s="3" t="str">
        <v xml:space="preserve">70 </v>
      </c>
      <c r="V25" s="3" t="str">
        <v xml:space="preserve">60 </v>
      </c>
      <c r="W25" s="3" t="str">
        <v xml:space="preserve">400 </v>
      </c>
      <c r="X25" s="3" t="e">
        <v>#N/A</v>
      </c>
    </row>
    <row r="26" spans="2:24" x14ac:dyDescent="0.25">
      <c r="B26" s="3" t="str">
        <v>Calcium: ~80 mg (8% of DV)</v>
      </c>
      <c r="C26" t="str">
        <v>24. Chicken Chettinad (Tamil Nadu, 1 Serving ~200g)</v>
      </c>
      <c r="D26">
        <f t="shared" si="0"/>
        <v>34</v>
      </c>
      <c r="E26">
        <f t="shared" si="1"/>
        <v>51</v>
      </c>
      <c r="F26" t="str">
        <f t="shared" si="2"/>
        <v xml:space="preserve"> 1 Serving ~200g</v>
      </c>
      <c r="G26" t="str">
        <v>Calories: ~400 kcal</v>
      </c>
      <c r="H26" t="str">
        <v>Protein: ~30 g</v>
      </c>
      <c r="I26" t="str">
        <v>Carbohydrates: ~8 g</v>
      </c>
      <c r="J26" t="str">
        <v>Sugar: ~2 g</v>
      </c>
      <c r="K26" t="str">
        <v>Fat: ~30 g</v>
      </c>
      <c r="M26" s="3" t="str">
        <v>Chicken Chettinad</v>
      </c>
      <c r="N26" s="3" t="str">
        <v xml:space="preserve"> 1 Serving ~200g</v>
      </c>
      <c r="O26" s="3" t="str">
        <v>400</v>
      </c>
      <c r="P26" s="3" t="str">
        <v>30</v>
      </c>
      <c r="Q26" s="3" t="str">
        <v>8</v>
      </c>
      <c r="R26" s="3" t="str">
        <v>2</v>
      </c>
      <c r="S26" s="3" t="str">
        <v>30</v>
      </c>
      <c r="T26" s="3" t="str">
        <v xml:space="preserve">4 </v>
      </c>
      <c r="U26" s="3" t="e">
        <v>#N/A</v>
      </c>
      <c r="V26" s="3" t="str">
        <v xml:space="preserve">60 </v>
      </c>
      <c r="W26" s="3" t="str">
        <v xml:space="preserve">400 </v>
      </c>
      <c r="X26" s="3" t="str">
        <v xml:space="preserve">2.5 </v>
      </c>
    </row>
    <row r="27" spans="2:24" x14ac:dyDescent="0.25">
      <c r="B27" s="3" t="str">
        <v>Magnesium: ~70 mg (17% of DV)</v>
      </c>
      <c r="C27" t="str">
        <v>25. Hyderabadi Biryani (Telangana, 1 Serving ~250g)</v>
      </c>
      <c r="D27">
        <f t="shared" si="0"/>
        <v>34</v>
      </c>
      <c r="E27">
        <f t="shared" si="1"/>
        <v>51</v>
      </c>
      <c r="F27" t="str">
        <f t="shared" si="2"/>
        <v xml:space="preserve"> 1 Serving ~250g</v>
      </c>
      <c r="G27" t="str">
        <v>Calories: ~450 kcal</v>
      </c>
      <c r="H27" t="str">
        <v>Protein: ~18 g</v>
      </c>
      <c r="I27" t="str">
        <v>Carbohydrates: ~55 g</v>
      </c>
      <c r="J27" t="str">
        <v>Sugar: ~4 g</v>
      </c>
      <c r="K27" t="str">
        <v>Fat: ~18 g</v>
      </c>
      <c r="M27" s="3" t="str">
        <v>Hyderabadi Biryani</v>
      </c>
      <c r="N27" s="3" t="str">
        <v xml:space="preserve"> 1 Serving ~250g</v>
      </c>
      <c r="O27" s="3" t="str">
        <v>450</v>
      </c>
      <c r="P27" s="3" t="str">
        <v>18</v>
      </c>
      <c r="Q27" s="3" t="str">
        <v>55</v>
      </c>
      <c r="R27" s="3" t="str">
        <v>4</v>
      </c>
      <c r="S27" s="3" t="str">
        <v>18</v>
      </c>
      <c r="T27" s="3" t="str">
        <v xml:space="preserve">2.5 </v>
      </c>
      <c r="U27" s="3" t="str">
        <v xml:space="preserve">50 </v>
      </c>
      <c r="V27" s="3" t="str">
        <v xml:space="preserve">45 </v>
      </c>
      <c r="W27" s="3" t="str">
        <v xml:space="preserve">500 </v>
      </c>
      <c r="X27" s="3" t="e">
        <v>#N/A</v>
      </c>
    </row>
    <row r="28" spans="2:24" x14ac:dyDescent="0.25">
      <c r="B28" s="3" t="str">
        <v>Potassium: ~400 mg (11% of DV)</v>
      </c>
      <c r="C28" t="str">
        <v>26. Andhra Gongura Pachadi (Andhra Pradesh, 1 Serving ~100g)</v>
      </c>
      <c r="D28">
        <f t="shared" si="0"/>
        <v>43</v>
      </c>
      <c r="E28">
        <f t="shared" si="1"/>
        <v>60</v>
      </c>
      <c r="F28" t="str">
        <f t="shared" si="2"/>
        <v xml:space="preserve"> 1 Serving ~100g</v>
      </c>
      <c r="G28" t="str">
        <v>Calories: ~150 kcal</v>
      </c>
      <c r="H28" t="str">
        <v>Protein: ~5 g</v>
      </c>
      <c r="I28" t="str">
        <v>Carbohydrates: ~15 g</v>
      </c>
      <c r="J28" t="str">
        <v>Sugar: ~3 g</v>
      </c>
      <c r="K28" t="str">
        <v>Fat: ~8 g</v>
      </c>
      <c r="M28" s="3" t="str">
        <v>Andhra Gongura Pachadi</v>
      </c>
      <c r="N28" s="3" t="str">
        <v xml:space="preserve"> 1 Serving ~100g</v>
      </c>
      <c r="O28" s="3" t="str">
        <v>150</v>
      </c>
      <c r="P28" s="3" t="str">
        <v>5</v>
      </c>
      <c r="Q28" s="3" t="str">
        <v>15</v>
      </c>
      <c r="R28" s="3" t="str">
        <v>3</v>
      </c>
      <c r="S28" s="3" t="str">
        <v>8</v>
      </c>
      <c r="T28" s="3" t="str">
        <v xml:space="preserve">3 </v>
      </c>
      <c r="U28" s="3" t="str">
        <v xml:space="preserve">90 </v>
      </c>
      <c r="V28" s="3" t="str">
        <v xml:space="preserve">30 </v>
      </c>
      <c r="W28" s="3" t="e">
        <v>#N/A</v>
      </c>
      <c r="X28" s="3" t="e">
        <v>#N/A</v>
      </c>
    </row>
    <row r="29" spans="2:24" x14ac:dyDescent="0.25">
      <c r="B29" t="str">
        <v>---</v>
      </c>
      <c r="C29" t="str">
        <v>27. Appam (Kerala, 1 Piece ~100g)</v>
      </c>
      <c r="D29">
        <f t="shared" si="0"/>
        <v>18</v>
      </c>
      <c r="E29">
        <f t="shared" si="1"/>
        <v>33</v>
      </c>
      <c r="F29" t="str">
        <f t="shared" si="2"/>
        <v xml:space="preserve"> 1 Piece ~100g</v>
      </c>
      <c r="G29" t="str">
        <v>Calories: ~150 kcal</v>
      </c>
      <c r="H29" t="str">
        <v>Protein: ~3 g</v>
      </c>
      <c r="I29" t="str">
        <v>Carbohydrates: ~30 g</v>
      </c>
      <c r="J29" t="str">
        <v>Sugar: ~1 g</v>
      </c>
      <c r="K29" t="str">
        <v>Fat: ~3 g</v>
      </c>
      <c r="M29" s="3" t="str">
        <v>Appam</v>
      </c>
      <c r="N29" s="3" t="str">
        <v xml:space="preserve"> 1 Piece ~100g</v>
      </c>
      <c r="O29" s="3" t="str">
        <v>150</v>
      </c>
      <c r="P29" s="3" t="str">
        <v>3</v>
      </c>
      <c r="Q29" s="3" t="str">
        <v>30</v>
      </c>
      <c r="R29" s="3" t="str">
        <v>1</v>
      </c>
      <c r="S29" s="3" t="str">
        <v>3</v>
      </c>
      <c r="T29" s="3" t="str">
        <v xml:space="preserve">2 </v>
      </c>
      <c r="U29" s="3" t="str">
        <v xml:space="preserve">50 </v>
      </c>
      <c r="V29" s="3" t="str">
        <v xml:space="preserve">20 </v>
      </c>
      <c r="W29" s="3" t="str">
        <v xml:space="preserve">150 </v>
      </c>
      <c r="X29" s="3" t="e">
        <v>#N/A</v>
      </c>
    </row>
    <row r="30" spans="2:24" x14ac:dyDescent="0.25">
      <c r="B30" t="str">
        <v>3. Chole Bhature (Delhi/Punjab, 1 Serving ~250g)</v>
      </c>
      <c r="C30" t="str">
        <v>28. Kerala Sadya (Kerala, 1 Serving ~400g)</v>
      </c>
      <c r="D30">
        <f t="shared" si="0"/>
        <v>25</v>
      </c>
      <c r="E30">
        <f t="shared" si="1"/>
        <v>42</v>
      </c>
      <c r="F30" t="str">
        <f t="shared" si="2"/>
        <v xml:space="preserve"> 1 Serving ~400g</v>
      </c>
      <c r="G30" t="str">
        <v>Calories: ~600 kcal</v>
      </c>
      <c r="H30" t="str">
        <v>Protein: ~12 g</v>
      </c>
      <c r="I30" t="str">
        <v>Carbohydrates: ~90 g</v>
      </c>
      <c r="J30" t="str">
        <v>Sugar: ~10 g</v>
      </c>
      <c r="K30" t="str">
        <v>Fat: ~20 g</v>
      </c>
      <c r="M30" s="3" t="str">
        <v>Kerala Sadya</v>
      </c>
      <c r="N30" s="3" t="str">
        <v xml:space="preserve"> 1 Serving ~400g</v>
      </c>
      <c r="O30" s="3" t="str">
        <v>600</v>
      </c>
      <c r="P30" s="3" t="str">
        <v>12</v>
      </c>
      <c r="Q30" s="3" t="str">
        <v>90</v>
      </c>
      <c r="R30" s="3" t="str">
        <v>10</v>
      </c>
      <c r="S30" s="3" t="str">
        <v>20</v>
      </c>
      <c r="T30" s="3" t="str">
        <v xml:space="preserve">4 </v>
      </c>
      <c r="U30" s="3" t="str">
        <v xml:space="preserve">200 </v>
      </c>
      <c r="V30" s="3" t="str">
        <v xml:space="preserve">70 </v>
      </c>
      <c r="W30" s="3" t="e">
        <v>#N/A</v>
      </c>
      <c r="X30" s="3" t="str">
        <v xml:space="preserve">2 </v>
      </c>
    </row>
    <row r="31" spans="2:24" x14ac:dyDescent="0.25">
      <c r="B31" t="str">
        <v>Calories: ~550 kcal</v>
      </c>
      <c r="C31" t="str">
        <v>29. Fish Curry (Kerala/Goa, 1 Serving ~200g)</v>
      </c>
      <c r="D31">
        <f t="shared" si="0"/>
        <v>27</v>
      </c>
      <c r="E31">
        <f t="shared" si="1"/>
        <v>44</v>
      </c>
      <c r="F31" t="str">
        <f t="shared" si="2"/>
        <v xml:space="preserve"> 1 Serving ~200g</v>
      </c>
      <c r="G31" t="str">
        <v>Calories: ~300 kcal</v>
      </c>
      <c r="H31" t="str">
        <v>Protein: ~25 g</v>
      </c>
      <c r="I31" t="str">
        <v>Carbohydrates: ~8 g</v>
      </c>
      <c r="J31" t="str">
        <v>Sugar: ~2 g</v>
      </c>
      <c r="K31" t="str">
        <v>Fat: ~18 g</v>
      </c>
      <c r="M31" s="3" t="str">
        <v>Fish Curry</v>
      </c>
      <c r="N31" s="3" t="str">
        <v xml:space="preserve"> 1 Serving ~200g</v>
      </c>
      <c r="O31" s="3" t="str">
        <v>300</v>
      </c>
      <c r="P31" s="3" t="str">
        <v>25</v>
      </c>
      <c r="Q31" s="3" t="str">
        <v>8</v>
      </c>
      <c r="R31" s="3" t="str">
        <v>2</v>
      </c>
      <c r="S31" s="3" t="str">
        <v>18</v>
      </c>
      <c r="T31" s="3" t="str">
        <v xml:space="preserve">3 </v>
      </c>
      <c r="U31" s="3" t="str">
        <v xml:space="preserve">100 </v>
      </c>
      <c r="V31" s="3" t="str">
        <v xml:space="preserve">40 </v>
      </c>
      <c r="W31" s="3" t="str">
        <v xml:space="preserve">450 </v>
      </c>
      <c r="X31" s="3" t="e">
        <v>#N/A</v>
      </c>
    </row>
    <row r="32" spans="2:24" x14ac:dyDescent="0.25">
      <c r="B32" t="str">
        <v>Protein: ~15 g</v>
      </c>
      <c r="C32" t="str">
        <v>30. Malabar Parotta (Kerala, 1 Piece ~100g)</v>
      </c>
      <c r="D32">
        <f t="shared" si="0"/>
        <v>28</v>
      </c>
      <c r="E32">
        <f t="shared" si="1"/>
        <v>43</v>
      </c>
      <c r="F32" t="str">
        <f t="shared" si="2"/>
        <v xml:space="preserve"> 1 Piece ~100g</v>
      </c>
      <c r="G32" t="str">
        <v>Calories: ~250 kcal</v>
      </c>
      <c r="H32" t="str">
        <v>Protein: ~5 g</v>
      </c>
      <c r="I32" t="str">
        <v>Carbohydrates: ~35 g</v>
      </c>
      <c r="J32" t="str">
        <v>Sugar: ~1 g</v>
      </c>
      <c r="K32" t="str">
        <v>Fat: ~12 g</v>
      </c>
      <c r="M32" s="3" t="str">
        <v>Malabar Parotta</v>
      </c>
      <c r="N32" s="3" t="str">
        <v xml:space="preserve"> 1 Piece ~100g</v>
      </c>
      <c r="O32" s="3" t="str">
        <v>250</v>
      </c>
      <c r="P32" s="3" t="str">
        <v>5</v>
      </c>
      <c r="Q32" s="3" t="str">
        <v>35</v>
      </c>
      <c r="R32" s="3" t="str">
        <v>1</v>
      </c>
      <c r="S32" s="3" t="str">
        <v>12</v>
      </c>
      <c r="T32" s="3" t="str">
        <v xml:space="preserve">1.5 </v>
      </c>
      <c r="U32" s="3" t="str">
        <v xml:space="preserve">40 </v>
      </c>
      <c r="V32" s="3" t="str">
        <v xml:space="preserve">30 </v>
      </c>
      <c r="W32" s="3" t="str">
        <v xml:space="preserve">150 </v>
      </c>
      <c r="X32" s="3" t="e">
        <v>#N/A</v>
      </c>
    </row>
    <row r="33" spans="2:24" x14ac:dyDescent="0.25">
      <c r="B33" t="str">
        <v>Carbohydrates: ~80 g</v>
      </c>
      <c r="C33" t="str">
        <v>31. Pesarattu (Andhra Pradesh, 1 Piece ~100g)</v>
      </c>
      <c r="D33">
        <f t="shared" si="0"/>
        <v>30</v>
      </c>
      <c r="E33">
        <f t="shared" si="1"/>
        <v>45</v>
      </c>
      <c r="F33" t="str">
        <f t="shared" si="2"/>
        <v xml:space="preserve"> 1 Piece ~100g</v>
      </c>
      <c r="G33" t="str">
        <v>Calories: ~150 kcal</v>
      </c>
      <c r="H33" t="str">
        <v>Protein: ~6 g</v>
      </c>
      <c r="I33" t="str">
        <v>Carbohydrates: ~25 g</v>
      </c>
      <c r="J33" t="str">
        <v>Sugar: ~1 g</v>
      </c>
      <c r="K33" t="str">
        <v>Fat: ~5 g</v>
      </c>
      <c r="M33" s="3" t="str">
        <v>Pesarattu</v>
      </c>
      <c r="N33" s="3" t="str">
        <v xml:space="preserve"> 1 Piece ~100g</v>
      </c>
      <c r="O33" s="3" t="str">
        <v>150</v>
      </c>
      <c r="P33" s="3" t="str">
        <v>6</v>
      </c>
      <c r="Q33" s="3" t="str">
        <v>25</v>
      </c>
      <c r="R33" s="3" t="str">
        <v>1</v>
      </c>
      <c r="S33" s="3" t="str">
        <v>5</v>
      </c>
      <c r="T33" s="3" t="str">
        <v xml:space="preserve">2 </v>
      </c>
      <c r="U33" s="3" t="str">
        <v xml:space="preserve">40 </v>
      </c>
      <c r="V33" s="3" t="str">
        <v xml:space="preserve">50 </v>
      </c>
      <c r="W33" s="3" t="str">
        <v xml:space="preserve">250 </v>
      </c>
      <c r="X33" s="3" t="e">
        <v>#N/A</v>
      </c>
    </row>
    <row r="34" spans="2:24" x14ac:dyDescent="0.25">
      <c r="B34" t="str">
        <v>Sugar: ~10 g</v>
      </c>
      <c r="C34" t="str">
        <v>32. Mysore Masala Dosa (Karnataka, 1 Piece ~200g)</v>
      </c>
      <c r="D34">
        <f t="shared" si="0"/>
        <v>34</v>
      </c>
      <c r="E34">
        <f t="shared" si="1"/>
        <v>49</v>
      </c>
      <c r="F34" t="str">
        <f t="shared" si="2"/>
        <v xml:space="preserve"> 1 Piece ~200g</v>
      </c>
      <c r="G34" t="str">
        <v>Calories: ~350 kcal</v>
      </c>
      <c r="H34" t="str">
        <v>Protein: ~7 g</v>
      </c>
      <c r="I34" t="str">
        <v>Carbohydrates: ~55 g</v>
      </c>
      <c r="J34" t="str">
        <v>Sugar: ~3 g</v>
      </c>
      <c r="K34" t="str">
        <v>Fat: ~10 g</v>
      </c>
      <c r="M34" s="3" t="str">
        <v>Mysore Masala Dosa</v>
      </c>
      <c r="N34" s="3" t="str">
        <v xml:space="preserve"> 1 Piece ~200g</v>
      </c>
      <c r="O34" s="3" t="str">
        <v>350</v>
      </c>
      <c r="P34" s="3" t="str">
        <v>7</v>
      </c>
      <c r="Q34" s="3" t="str">
        <v>55</v>
      </c>
      <c r="R34" s="3" t="str">
        <v>3</v>
      </c>
      <c r="S34" s="3" t="str">
        <v>10</v>
      </c>
      <c r="T34" s="3" t="str">
        <v xml:space="preserve">2 </v>
      </c>
      <c r="U34" s="3" t="str">
        <v xml:space="preserve">70 </v>
      </c>
      <c r="V34" s="3" t="str">
        <v xml:space="preserve">35 </v>
      </c>
      <c r="W34" s="3" t="str">
        <v xml:space="preserve">350 </v>
      </c>
      <c r="X34" s="3" t="e">
        <v>#N/A</v>
      </c>
    </row>
    <row r="35" spans="2:24" x14ac:dyDescent="0.25">
      <c r="B35" t="str">
        <v>Fiber: ~8 g</v>
      </c>
      <c r="C35" t="str">
        <v>33. Mangalore Buns (Karnataka, 1 Piece ~100g)</v>
      </c>
      <c r="D35">
        <f t="shared" si="0"/>
        <v>30</v>
      </c>
      <c r="E35">
        <f t="shared" si="1"/>
        <v>45</v>
      </c>
      <c r="F35" t="str">
        <f t="shared" si="2"/>
        <v xml:space="preserve"> 1 Piece ~100g</v>
      </c>
      <c r="G35" t="str">
        <v>Calories: ~220 kcal</v>
      </c>
      <c r="H35" t="str">
        <v>Protein: ~4 g</v>
      </c>
      <c r="I35" t="str">
        <v>Carbohydrates: ~40 g</v>
      </c>
      <c r="J35" t="str">
        <v>Sugar: ~10 g</v>
      </c>
      <c r="K35" t="str">
        <v>Fat: ~6 g</v>
      </c>
      <c r="M35" s="3" t="str">
        <v>Mangalore Buns</v>
      </c>
      <c r="N35" s="3" t="str">
        <v xml:space="preserve"> 1 Piece ~100g</v>
      </c>
      <c r="O35" s="3" t="str">
        <v>220</v>
      </c>
      <c r="P35" s="3" t="str">
        <v>4</v>
      </c>
      <c r="Q35" s="3" t="str">
        <v>40</v>
      </c>
      <c r="R35" s="3" t="str">
        <v>10</v>
      </c>
      <c r="S35" s="3" t="str">
        <v>6</v>
      </c>
      <c r="T35" s="3" t="str">
        <v xml:space="preserve">1 </v>
      </c>
      <c r="U35" s="3" t="str">
        <v xml:space="preserve">40 </v>
      </c>
      <c r="V35" s="3" t="str">
        <v xml:space="preserve">30 </v>
      </c>
      <c r="W35" s="3" t="str">
        <v xml:space="preserve">200 </v>
      </c>
      <c r="X35" s="3" t="e">
        <v>#N/A</v>
      </c>
    </row>
    <row r="36" spans="2:24" x14ac:dyDescent="0.25">
      <c r="B36" t="str">
        <v>Fat: ~20 g</v>
      </c>
      <c r="C36" t="str">
        <v>34. Payasam (Kerala/Tamil Nadu, 1 Serving ~150g)</v>
      </c>
      <c r="D36">
        <f t="shared" si="0"/>
        <v>31</v>
      </c>
      <c r="E36">
        <f t="shared" si="1"/>
        <v>48</v>
      </c>
      <c r="F36" t="str">
        <f t="shared" si="2"/>
        <v xml:space="preserve"> 1 Serving ~150g</v>
      </c>
      <c r="G36" t="str">
        <v>Calories: ~200 kcal</v>
      </c>
      <c r="H36" t="str">
        <v>Protein: ~4 g</v>
      </c>
      <c r="I36" t="str">
        <v>Carbohydrates: ~30 g</v>
      </c>
      <c r="J36" t="str">
        <v>Sugar: ~18 g</v>
      </c>
      <c r="K36" t="str">
        <v>Fat: ~8 g</v>
      </c>
      <c r="M36" s="3" t="str">
        <v>Payasam</v>
      </c>
      <c r="N36" s="3" t="str">
        <v xml:space="preserve"> 1 Serving ~150g</v>
      </c>
      <c r="O36" s="3" t="str">
        <v>200</v>
      </c>
      <c r="P36" s="3" t="str">
        <v>4</v>
      </c>
      <c r="Q36" s="3" t="str">
        <v>30</v>
      </c>
      <c r="R36" s="3" t="str">
        <v>18</v>
      </c>
      <c r="S36" s="3" t="str">
        <v>8</v>
      </c>
      <c r="T36" s="3" t="str">
        <v xml:space="preserve">1 </v>
      </c>
      <c r="U36" s="3" t="str">
        <v xml:space="preserve">50 </v>
      </c>
      <c r="V36" s="3" t="str">
        <v xml:space="preserve">30 </v>
      </c>
      <c r="W36" s="3" t="e">
        <v>#N/A</v>
      </c>
      <c r="X36" s="3" t="e">
        <v>#N/A</v>
      </c>
    </row>
    <row r="37" spans="2:24" x14ac:dyDescent="0.25">
      <c r="B37" t="str">
        <v>Micronutrients:</v>
      </c>
      <c r="C37" t="str">
        <v>35. Pav Bhaji (Maharashtra, 1 Serving ~200g)</v>
      </c>
      <c r="D37">
        <f t="shared" si="0"/>
        <v>27</v>
      </c>
      <c r="E37">
        <f t="shared" si="1"/>
        <v>44</v>
      </c>
      <c r="F37" t="str">
        <f t="shared" si="2"/>
        <v xml:space="preserve"> 1 Serving ~200g</v>
      </c>
      <c r="G37" t="str">
        <v>Calories: ~350 kcal</v>
      </c>
      <c r="H37" t="str">
        <v>Protein: ~8 g</v>
      </c>
      <c r="I37" t="str">
        <v>Carbohydrates: ~50 g</v>
      </c>
      <c r="J37" t="str">
        <v>Sugar: ~8 g</v>
      </c>
      <c r="K37" t="str">
        <v>Fat: ~12 g</v>
      </c>
      <c r="M37" s="3" t="str">
        <v>Pav Bhaji</v>
      </c>
      <c r="N37" s="3" t="str">
        <v xml:space="preserve"> 1 Serving ~200g</v>
      </c>
      <c r="O37" s="3" t="str">
        <v>350</v>
      </c>
      <c r="P37" s="3" t="str">
        <v>8</v>
      </c>
      <c r="Q37" s="3" t="str">
        <v>50</v>
      </c>
      <c r="R37" s="3" t="str">
        <v>8</v>
      </c>
      <c r="S37" s="3" t="str">
        <v>12</v>
      </c>
      <c r="T37" s="3" t="str">
        <v xml:space="preserve">3 </v>
      </c>
      <c r="U37" s="3" t="str">
        <v xml:space="preserve">80 </v>
      </c>
      <c r="V37" s="3" t="e">
        <v>#N/A</v>
      </c>
      <c r="W37" s="3" t="str">
        <v xml:space="preserve">400 </v>
      </c>
      <c r="X37" s="3" t="e">
        <v>#N/A</v>
      </c>
    </row>
    <row r="38" spans="2:24" x14ac:dyDescent="0.25">
      <c r="B38" t="str">
        <v>Iron: ~4 mg (22% of DV)</v>
      </c>
      <c r="C38" t="str">
        <v>36. Vada Pav (Maharashtra, 1 Piece ~100g)</v>
      </c>
      <c r="D38">
        <f t="shared" si="0"/>
        <v>26</v>
      </c>
      <c r="E38">
        <f t="shared" si="1"/>
        <v>41</v>
      </c>
      <c r="F38" t="str">
        <f t="shared" si="2"/>
        <v xml:space="preserve"> 1 Piece ~100g</v>
      </c>
      <c r="G38" t="str">
        <v>Calories: ~250 kcal</v>
      </c>
      <c r="H38" t="str">
        <v>Protein: ~6 g</v>
      </c>
      <c r="I38" t="str">
        <v>Carbohydrates: ~35 g</v>
      </c>
      <c r="J38" t="str">
        <v>Sugar: ~5 g</v>
      </c>
      <c r="K38" t="str">
        <v>Fat: ~10 g</v>
      </c>
      <c r="M38" s="3" t="str">
        <v>Vada Pav</v>
      </c>
      <c r="N38" s="3" t="str">
        <v xml:space="preserve"> 1 Piece ~100g</v>
      </c>
      <c r="O38" s="3" t="str">
        <v>250</v>
      </c>
      <c r="P38" s="3" t="str">
        <v>6</v>
      </c>
      <c r="Q38" s="3" t="str">
        <v>35</v>
      </c>
      <c r="R38" s="3" t="str">
        <v>5</v>
      </c>
      <c r="S38" s="3" t="str">
        <v>10</v>
      </c>
      <c r="T38" s="3" t="str">
        <v xml:space="preserve">1.5 </v>
      </c>
      <c r="U38" s="3" t="str">
        <v xml:space="preserve">30 </v>
      </c>
      <c r="V38" s="3" t="str">
        <v xml:space="preserve">25 </v>
      </c>
      <c r="W38" s="3" t="str">
        <v xml:space="preserve">150 </v>
      </c>
      <c r="X38" s="3" t="e">
        <v>#N/A</v>
      </c>
    </row>
    <row r="39" spans="2:24" x14ac:dyDescent="0.25">
      <c r="B39" t="str">
        <v>Calcium: ~120 mg (12% of DV)</v>
      </c>
      <c r="C39" t="str">
        <v>37. Misal Pav (Maharashtra, 1 Serving ~200g)</v>
      </c>
      <c r="D39">
        <f t="shared" si="0"/>
        <v>27</v>
      </c>
      <c r="E39">
        <f t="shared" si="1"/>
        <v>44</v>
      </c>
      <c r="F39" t="str">
        <f t="shared" si="2"/>
        <v xml:space="preserve"> 1 Serving ~200g</v>
      </c>
      <c r="G39" t="str">
        <v>Calories: ~300 kcal</v>
      </c>
      <c r="H39" t="str">
        <v>Protein: ~8 g</v>
      </c>
      <c r="I39" t="str">
        <v>Carbohydrates: ~40 g</v>
      </c>
      <c r="J39" t="str">
        <v>Sugar: ~6 g</v>
      </c>
      <c r="K39" t="str">
        <v>Fat: ~8 g</v>
      </c>
      <c r="M39" s="3" t="str">
        <v>Misal Pav</v>
      </c>
      <c r="N39" s="3" t="str">
        <v xml:space="preserve"> 1 Serving ~200g</v>
      </c>
      <c r="O39" s="3" t="str">
        <v>300</v>
      </c>
      <c r="P39" s="3" t="str">
        <v>8</v>
      </c>
      <c r="Q39" s="3" t="str">
        <v>40</v>
      </c>
      <c r="R39" s="3" t="str">
        <v>6</v>
      </c>
      <c r="S39" s="3" t="str">
        <v>8</v>
      </c>
      <c r="T39" s="3" t="str">
        <v xml:space="preserve">2 </v>
      </c>
      <c r="U39" s="3" t="str">
        <v xml:space="preserve">50 </v>
      </c>
      <c r="V39" s="3" t="e">
        <v>#N/A</v>
      </c>
      <c r="W39" s="3" t="str">
        <v xml:space="preserve">350 </v>
      </c>
      <c r="X39" s="3" t="e">
        <v>#N/A</v>
      </c>
    </row>
    <row r="40" spans="2:24" x14ac:dyDescent="0.25">
      <c r="B40" t="str">
        <v>Magnesium: ~50 mg (13% of DV)</v>
      </c>
      <c r="C40" t="str">
        <v>38. Shrikhand (Maharashtra/Gujarat, 1 Serving ~100g)</v>
      </c>
      <c r="D40">
        <f t="shared" si="0"/>
        <v>35</v>
      </c>
      <c r="E40">
        <f t="shared" si="1"/>
        <v>52</v>
      </c>
      <c r="F40" t="str">
        <f t="shared" si="2"/>
        <v xml:space="preserve"> 1 Serving ~100g</v>
      </c>
      <c r="G40" t="str">
        <v>Calories: ~200 kcal</v>
      </c>
      <c r="H40" t="str">
        <v>Protein: ~5 g</v>
      </c>
      <c r="I40" t="str">
        <v>Carbohydrates: ~25 g</v>
      </c>
      <c r="J40" t="str">
        <v>Sugar: ~22 g</v>
      </c>
      <c r="K40" t="str">
        <v>Fat: ~10 g</v>
      </c>
      <c r="M40" s="3" t="str">
        <v>Shrikhand</v>
      </c>
      <c r="N40" s="3" t="str">
        <v xml:space="preserve"> 1 Serving ~100g</v>
      </c>
      <c r="O40" s="3" t="str">
        <v>200</v>
      </c>
      <c r="P40" s="3" t="str">
        <v>5</v>
      </c>
      <c r="Q40" s="3" t="str">
        <v>25</v>
      </c>
      <c r="R40" s="3" t="str">
        <v>22</v>
      </c>
      <c r="S40" s="3" t="str">
        <v>10</v>
      </c>
      <c r="T40" s="3" t="str">
        <v xml:space="preserve">0.5 </v>
      </c>
      <c r="U40" s="3" t="str">
        <v xml:space="preserve">150 </v>
      </c>
      <c r="V40" s="3" t="e">
        <v>#N/A</v>
      </c>
      <c r="W40" s="3" t="e">
        <v>#N/A</v>
      </c>
      <c r="X40" s="3" t="e">
        <v>#N/A</v>
      </c>
    </row>
    <row r="41" spans="2:24" x14ac:dyDescent="0.25">
      <c r="B41" t="str">
        <v>Potassium: ~500 mg (14% of DV)</v>
      </c>
      <c r="C41" t="str">
        <v>39. Thepla (Gujarat, 1 Piece ~100g)</v>
      </c>
      <c r="D41">
        <f t="shared" si="0"/>
        <v>20</v>
      </c>
      <c r="E41">
        <f t="shared" si="1"/>
        <v>35</v>
      </c>
      <c r="F41" t="str">
        <f t="shared" si="2"/>
        <v xml:space="preserve"> 1 Piece ~100g</v>
      </c>
      <c r="G41" t="str">
        <v>Calories: ~250 kcal</v>
      </c>
      <c r="H41" t="str">
        <v>Protein: ~6 g</v>
      </c>
      <c r="I41" t="str">
        <v>Carbohydrates: ~30 g</v>
      </c>
      <c r="J41" t="str">
        <v>Sugar: ~2 g</v>
      </c>
      <c r="K41" t="str">
        <v>Fat: ~12 g</v>
      </c>
      <c r="M41" s="3" t="str">
        <v>Thepla</v>
      </c>
      <c r="N41" s="3" t="str">
        <v xml:space="preserve"> 1 Piece ~100g</v>
      </c>
      <c r="O41" s="3" t="str">
        <v>250</v>
      </c>
      <c r="P41" s="3" t="str">
        <v>6</v>
      </c>
      <c r="Q41" s="3" t="str">
        <v>30</v>
      </c>
      <c r="R41" s="3" t="str">
        <v>2</v>
      </c>
      <c r="S41" s="3" t="str">
        <v>12</v>
      </c>
      <c r="T41" s="3" t="str">
        <v xml:space="preserve">2 </v>
      </c>
      <c r="U41" s="3" t="str">
        <v xml:space="preserve">50 </v>
      </c>
      <c r="V41" s="3" t="str">
        <v xml:space="preserve">40 </v>
      </c>
      <c r="W41" s="3" t="str">
        <v xml:space="preserve">250 </v>
      </c>
      <c r="X41" s="3" t="e">
        <v>#N/A</v>
      </c>
    </row>
    <row r="42" spans="2:24" x14ac:dyDescent="0.25">
      <c r="B42" t="str">
        <v>---</v>
      </c>
      <c r="C42" t="str">
        <v>40. Dhokla (Gujarat, 1 Piece ~100g)</v>
      </c>
      <c r="D42">
        <f t="shared" si="0"/>
        <v>20</v>
      </c>
      <c r="E42">
        <f t="shared" si="1"/>
        <v>35</v>
      </c>
      <c r="F42" t="str">
        <f t="shared" si="2"/>
        <v xml:space="preserve"> 1 Piece ~100g</v>
      </c>
      <c r="G42" t="str">
        <v>Calories: ~120 kcal</v>
      </c>
      <c r="H42" t="str">
        <v>Protein: ~4 g</v>
      </c>
      <c r="I42" t="str">
        <v>Carbohydrates: ~20 g</v>
      </c>
      <c r="J42" t="str">
        <v>Sugar: ~4 g</v>
      </c>
      <c r="K42" t="str">
        <v>Fat: ~3 g</v>
      </c>
      <c r="M42" s="3" t="str">
        <v>Dhokla</v>
      </c>
      <c r="N42" s="3" t="str">
        <v xml:space="preserve"> 1 Piece ~100g</v>
      </c>
      <c r="O42" s="3" t="str">
        <v>120</v>
      </c>
      <c r="P42" s="3" t="str">
        <v>4</v>
      </c>
      <c r="Q42" s="3" t="str">
        <v>20</v>
      </c>
      <c r="R42" s="3" t="str">
        <v>4</v>
      </c>
      <c r="S42" s="3" t="str">
        <v>3</v>
      </c>
      <c r="T42" s="3" t="str">
        <v xml:space="preserve">1 </v>
      </c>
      <c r="U42" s="3" t="str">
        <v xml:space="preserve">50 </v>
      </c>
      <c r="V42" s="3" t="str">
        <v xml:space="preserve">30 </v>
      </c>
      <c r="W42" s="3" t="str">
        <v xml:space="preserve">150 </v>
      </c>
      <c r="X42" s="3" t="e">
        <v>#N/A</v>
      </c>
    </row>
    <row r="43" spans="2:24" x14ac:dyDescent="0.25">
      <c r="B43" t="str">
        <v>4. Rajma Chawal (Punjab, 1 Serving ~250g)</v>
      </c>
      <c r="C43" t="str">
        <v>41. Undhiyu (Gujarat, 1 Serving ~200g)</v>
      </c>
      <c r="D43">
        <f t="shared" si="0"/>
        <v>21</v>
      </c>
      <c r="E43">
        <f t="shared" si="1"/>
        <v>38</v>
      </c>
      <c r="F43" t="str">
        <f t="shared" si="2"/>
        <v xml:space="preserve"> 1 Serving ~200g</v>
      </c>
      <c r="G43" t="str">
        <v>Calories: ~350 kcal</v>
      </c>
      <c r="H43" t="str">
        <v>Protein: ~10 g</v>
      </c>
      <c r="I43" t="str">
        <v>Carbohydrates: ~50 g</v>
      </c>
      <c r="J43" t="str">
        <v>Sugar: ~8 g</v>
      </c>
      <c r="K43" t="str">
        <v>Fat: ~14 g</v>
      </c>
      <c r="M43" s="3" t="str">
        <v>Undhiyu</v>
      </c>
      <c r="N43" s="3" t="str">
        <v xml:space="preserve"> 1 Serving ~200g</v>
      </c>
      <c r="O43" s="3" t="str">
        <v>350</v>
      </c>
      <c r="P43" s="3" t="str">
        <v>10</v>
      </c>
      <c r="Q43" s="3" t="str">
        <v>50</v>
      </c>
      <c r="R43" s="3" t="str">
        <v>8</v>
      </c>
      <c r="S43" s="3" t="str">
        <v>14</v>
      </c>
      <c r="T43" s="3" t="str">
        <v xml:space="preserve">4 </v>
      </c>
      <c r="U43" s="3" t="str">
        <v xml:space="preserve">150 </v>
      </c>
      <c r="V43" s="3" t="str">
        <v xml:space="preserve">80 </v>
      </c>
      <c r="W43" s="3" t="e">
        <v>#N/A</v>
      </c>
      <c r="X43" s="3" t="e">
        <v>#N/A</v>
      </c>
    </row>
    <row r="44" spans="2:24" x14ac:dyDescent="0.25">
      <c r="B44" t="str">
        <v>Calories: ~350 kcal</v>
      </c>
      <c r="C44" t="str">
        <v>42. Goan Vindaloo (Goa, 1 Serving ~200g)</v>
      </c>
      <c r="D44">
        <f t="shared" si="0"/>
        <v>23</v>
      </c>
      <c r="E44">
        <f t="shared" si="1"/>
        <v>40</v>
      </c>
      <c r="F44" t="str">
        <f t="shared" si="2"/>
        <v xml:space="preserve"> 1 Serving ~200g</v>
      </c>
      <c r="G44" t="str">
        <v>Calories: ~350 kcal</v>
      </c>
      <c r="H44" t="str">
        <v>Protein: ~20 g</v>
      </c>
      <c r="I44" t="str">
        <v>Carbohydrates: ~10 g</v>
      </c>
      <c r="J44" t="str">
        <v>Sugar: ~4 g</v>
      </c>
      <c r="K44" t="str">
        <v>Fat: ~22 g</v>
      </c>
      <c r="M44" s="3" t="str">
        <v>Goan Vindaloo</v>
      </c>
      <c r="N44" s="3" t="str">
        <v xml:space="preserve"> 1 Serving ~200g</v>
      </c>
      <c r="O44" s="3" t="str">
        <v>350</v>
      </c>
      <c r="P44" s="3" t="str">
        <v>20</v>
      </c>
      <c r="Q44" s="3" t="str">
        <v>10</v>
      </c>
      <c r="R44" s="3" t="str">
        <v>4</v>
      </c>
      <c r="S44" s="3" t="str">
        <v>22</v>
      </c>
      <c r="T44" s="3" t="str">
        <v xml:space="preserve">3 </v>
      </c>
      <c r="U44" s="3" t="str">
        <v xml:space="preserve">80 </v>
      </c>
      <c r="V44" s="3" t="e">
        <v>#N/A</v>
      </c>
      <c r="W44" s="3" t="str">
        <v xml:space="preserve">450 </v>
      </c>
      <c r="X44" s="3" t="e">
        <v>#N/A</v>
      </c>
    </row>
    <row r="45" spans="2:24" x14ac:dyDescent="0.25">
      <c r="B45" t="str">
        <v>Protein: ~12 g</v>
      </c>
      <c r="C45" t="str">
        <v>43. Prawn Balchao (Goa, 1 Serving ~150g)</v>
      </c>
      <c r="D45">
        <f t="shared" si="0"/>
        <v>23</v>
      </c>
      <c r="E45">
        <f t="shared" si="1"/>
        <v>40</v>
      </c>
      <c r="F45" t="str">
        <f t="shared" si="2"/>
        <v xml:space="preserve"> 1 Serving ~150g</v>
      </c>
      <c r="G45" t="str">
        <v>Calories: ~300 kcal</v>
      </c>
      <c r="H45" t="str">
        <v>Protein: ~25 g</v>
      </c>
      <c r="I45" t="str">
        <v>Carbohydrates: ~5 g</v>
      </c>
      <c r="J45" t="str">
        <v>Sugar: ~2 g</v>
      </c>
      <c r="K45" t="str">
        <v>Fat: ~20 g</v>
      </c>
      <c r="M45" s="3" t="str">
        <v>Prawn Balchao</v>
      </c>
      <c r="N45" s="3" t="str">
        <v xml:space="preserve"> 1 Serving ~150g</v>
      </c>
      <c r="O45" s="3" t="str">
        <v>300</v>
      </c>
      <c r="P45" s="3" t="str">
        <v>25</v>
      </c>
      <c r="Q45" s="3" t="str">
        <v>5</v>
      </c>
      <c r="R45" s="3" t="str">
        <v>2</v>
      </c>
      <c r="S45" s="3" t="str">
        <v>20</v>
      </c>
      <c r="T45" s="3" t="str">
        <v xml:space="preserve">4 </v>
      </c>
      <c r="U45" s="3" t="str">
        <v xml:space="preserve">60 </v>
      </c>
      <c r="V45" s="3" t="e">
        <v>#N/A</v>
      </c>
      <c r="W45" s="3" t="str">
        <v xml:space="preserve">500 </v>
      </c>
      <c r="X45" s="3" t="e">
        <v>#N/A</v>
      </c>
    </row>
    <row r="46" spans="2:24" x14ac:dyDescent="0.25">
      <c r="B46" t="str">
        <v>Carbohydrates: ~55 g</v>
      </c>
      <c r="C46" t="str">
        <v>44. Rajasthani Dal Baati Churma (Rajasthan, 1 Serving ~300g)</v>
      </c>
      <c r="D46">
        <f t="shared" si="0"/>
        <v>43</v>
      </c>
      <c r="E46">
        <f t="shared" si="1"/>
        <v>60</v>
      </c>
      <c r="F46" t="str">
        <f t="shared" si="2"/>
        <v xml:space="preserve"> 1 Serving ~300g</v>
      </c>
      <c r="G46" t="str">
        <v>Calories: ~550 kcal</v>
      </c>
      <c r="H46" t="str">
        <v>Protein: ~15 g</v>
      </c>
      <c r="I46" t="str">
        <v>Carbohydrates: ~80 g</v>
      </c>
      <c r="J46" t="str">
        <v>Sugar: ~6 g</v>
      </c>
      <c r="K46" t="str">
        <v>Fat: ~20 g</v>
      </c>
      <c r="M46" s="3" t="str">
        <v>Rajasthani Dal Baati Churma</v>
      </c>
      <c r="N46" s="3" t="str">
        <v xml:space="preserve"> 1 Serving ~300g</v>
      </c>
      <c r="O46" s="3" t="str">
        <v>550</v>
      </c>
      <c r="P46" s="3" t="str">
        <v>15</v>
      </c>
      <c r="Q46" s="3" t="str">
        <v>80</v>
      </c>
      <c r="R46" s="3" t="str">
        <v>6</v>
      </c>
      <c r="S46" s="3" t="str">
        <v>20</v>
      </c>
      <c r="T46" s="3" t="str">
        <v xml:space="preserve">4 </v>
      </c>
      <c r="U46" s="3" t="str">
        <v xml:space="preserve">150 </v>
      </c>
      <c r="V46" s="3" t="e">
        <v>#N/A</v>
      </c>
      <c r="W46" s="3" t="str">
        <v xml:space="preserve">500 </v>
      </c>
      <c r="X46" s="3" t="e">
        <v>#N/A</v>
      </c>
    </row>
    <row r="47" spans="2:24" x14ac:dyDescent="0.25">
      <c r="B47" t="str">
        <v>Sugar: ~5 g</v>
      </c>
      <c r="C47" t="str">
        <v>45. Gatte Ki Sabzi (Rajasthan, 1 Serving ~200g)</v>
      </c>
      <c r="D47">
        <f t="shared" si="0"/>
        <v>30</v>
      </c>
      <c r="E47">
        <f t="shared" si="1"/>
        <v>47</v>
      </c>
      <c r="F47" t="str">
        <f t="shared" si="2"/>
        <v xml:space="preserve"> 1 Serving ~200g</v>
      </c>
      <c r="G47" t="str">
        <v>Calories: ~350 kcal</v>
      </c>
      <c r="H47" t="str">
        <v>Protein: ~15 g</v>
      </c>
      <c r="I47" t="str">
        <v>Carbohydrates: ~50 g</v>
      </c>
      <c r="J47" t="str">
        <v>Sugar: ~5 g</v>
      </c>
      <c r="K47" t="str">
        <v>Fat: ~15 g</v>
      </c>
      <c r="M47" s="3" t="str">
        <v>Gatte Ki Sabzi</v>
      </c>
      <c r="N47" s="3" t="str">
        <v xml:space="preserve"> 1 Serving ~200g</v>
      </c>
      <c r="O47" s="3" t="str">
        <v>350</v>
      </c>
      <c r="P47" s="3" t="str">
        <v>15</v>
      </c>
      <c r="Q47" s="3" t="str">
        <v>50</v>
      </c>
      <c r="R47" s="3" t="str">
        <v>5</v>
      </c>
      <c r="S47" s="3" t="str">
        <v>15</v>
      </c>
      <c r="T47" s="3" t="str">
        <v xml:space="preserve">3 </v>
      </c>
      <c r="U47" s="3" t="str">
        <v xml:space="preserve">100 </v>
      </c>
      <c r="V47" s="3" t="str">
        <v xml:space="preserve">60 </v>
      </c>
      <c r="W47" s="3" t="str">
        <v xml:space="preserve">350 </v>
      </c>
      <c r="X47" s="3" t="e">
        <v>#N/A</v>
      </c>
    </row>
    <row r="48" spans="2:24" x14ac:dyDescent="0.25">
      <c r="B48" t="str">
        <v>Fiber: ~10 g</v>
      </c>
      <c r="C48" t="str">
        <v>46. Laal Maas (Rajasthan, 1 Serving ~200g)</v>
      </c>
      <c r="D48">
        <f t="shared" si="0"/>
        <v>25</v>
      </c>
      <c r="E48">
        <f t="shared" si="1"/>
        <v>42</v>
      </c>
      <c r="F48" t="str">
        <f t="shared" si="2"/>
        <v xml:space="preserve"> 1 Serving ~200g</v>
      </c>
      <c r="G48" t="str">
        <v>Calories: ~400 kcal</v>
      </c>
      <c r="H48" t="str">
        <v>Protein: ~25 g</v>
      </c>
      <c r="I48" t="str">
        <v>Carbohydrates: ~10 g</v>
      </c>
      <c r="J48" t="str">
        <v>Sugar: ~2 g</v>
      </c>
      <c r="K48" t="str">
        <v>Fat: ~30 g</v>
      </c>
      <c r="M48" s="3" t="str">
        <v>Laal Maas</v>
      </c>
      <c r="N48" s="3" t="str">
        <v xml:space="preserve"> 1 Serving ~200g</v>
      </c>
      <c r="O48" s="3" t="str">
        <v>400</v>
      </c>
      <c r="P48" s="3" t="str">
        <v>25</v>
      </c>
      <c r="Q48" s="3" t="str">
        <v>10</v>
      </c>
      <c r="R48" s="3" t="str">
        <v>2</v>
      </c>
      <c r="S48" s="3" t="str">
        <v>30</v>
      </c>
      <c r="T48" s="3" t="str">
        <v xml:space="preserve">5 </v>
      </c>
      <c r="U48" s="3" t="str">
        <v xml:space="preserve">80 </v>
      </c>
      <c r="V48" s="3" t="e">
        <v>#N/A</v>
      </c>
      <c r="W48" s="3" t="str">
        <v xml:space="preserve">450 </v>
      </c>
      <c r="X48" s="3" t="e">
        <v>#N/A</v>
      </c>
    </row>
    <row r="49" spans="2:24" x14ac:dyDescent="0.25">
      <c r="B49" t="str">
        <v>Fat: ~10 g</v>
      </c>
      <c r="C49" t="str">
        <v>47. Bengali Shorshe Ilish (West Bengal, 1 Serving ~150g)</v>
      </c>
      <c r="D49">
        <f t="shared" si="0"/>
        <v>39</v>
      </c>
      <c r="E49">
        <f t="shared" si="1"/>
        <v>56</v>
      </c>
      <c r="F49" t="str">
        <f t="shared" si="2"/>
        <v xml:space="preserve"> 1 Serving ~150g</v>
      </c>
      <c r="G49" t="str">
        <v>Calories: ~300 kcal</v>
      </c>
      <c r="H49" t="str">
        <v>Protein: ~25 g</v>
      </c>
      <c r="I49" t="str">
        <v>Carbohydrates: ~5 g</v>
      </c>
      <c r="J49" t="str">
        <v>Sugar: ~2 g</v>
      </c>
      <c r="K49" t="str">
        <v>Fat: ~22 g</v>
      </c>
      <c r="M49" s="3" t="str">
        <v>Bengali Shorshe Ilish</v>
      </c>
      <c r="N49" s="3" t="str">
        <v xml:space="preserve"> 1 Serving ~150g</v>
      </c>
      <c r="O49" s="3" t="str">
        <v>300</v>
      </c>
      <c r="P49" s="3" t="str">
        <v>25</v>
      </c>
      <c r="Q49" s="3" t="str">
        <v>5</v>
      </c>
      <c r="R49" s="3" t="str">
        <v>2</v>
      </c>
      <c r="S49" s="3" t="str">
        <v>22</v>
      </c>
      <c r="T49" s="3" t="str">
        <v xml:space="preserve">2 </v>
      </c>
      <c r="U49" s="3" t="str">
        <v xml:space="preserve">50 </v>
      </c>
      <c r="V49" s="3" t="e">
        <v>#N/A</v>
      </c>
      <c r="W49" s="3" t="str">
        <v xml:space="preserve">500 </v>
      </c>
      <c r="X49" s="3" t="e">
        <v>#N/A</v>
      </c>
    </row>
    <row r="50" spans="2:24" x14ac:dyDescent="0.25">
      <c r="B50" t="str">
        <v>Micronutrients:</v>
      </c>
      <c r="C50" t="str">
        <v>48. Chingri Malai Curry (West Bengal, 1 Serving ~150g)</v>
      </c>
      <c r="D50">
        <f t="shared" si="0"/>
        <v>37</v>
      </c>
      <c r="E50">
        <f t="shared" si="1"/>
        <v>54</v>
      </c>
      <c r="F50" t="str">
        <f t="shared" si="2"/>
        <v xml:space="preserve"> 1 Serving ~150g</v>
      </c>
      <c r="G50" t="str">
        <v>Calories: ~350 kcal</v>
      </c>
      <c r="H50" t="str">
        <v>Protein: ~25 g</v>
      </c>
      <c r="I50" t="str">
        <v>Carbohydrates: ~8 g</v>
      </c>
      <c r="J50" t="str">
        <v>Sugar: ~3 g</v>
      </c>
      <c r="K50" t="str">
        <v>Fat: ~25 g</v>
      </c>
      <c r="M50" s="3" t="str">
        <v>Chingri Malai Curry</v>
      </c>
      <c r="N50" s="3" t="str">
        <v xml:space="preserve"> 1 Serving ~150g</v>
      </c>
      <c r="O50" s="3" t="str">
        <v>350</v>
      </c>
      <c r="P50" s="3" t="str">
        <v>25</v>
      </c>
      <c r="Q50" s="3" t="str">
        <v>8</v>
      </c>
      <c r="R50" s="3" t="str">
        <v>3</v>
      </c>
      <c r="S50" s="3" t="str">
        <v>25</v>
      </c>
      <c r="T50" s="3" t="str">
        <v xml:space="preserve">3 </v>
      </c>
      <c r="U50" s="3" t="str">
        <v xml:space="preserve">60 </v>
      </c>
      <c r="V50" s="3" t="e">
        <v>#N/A</v>
      </c>
      <c r="W50" s="3" t="str">
        <v xml:space="preserve">450 </v>
      </c>
      <c r="X50" s="3" t="e">
        <v>#N/A</v>
      </c>
    </row>
    <row r="51" spans="2:24" x14ac:dyDescent="0.25">
      <c r="B51" t="str">
        <v>Iron: ~2 mg (11% of DV)</v>
      </c>
      <c r="C51" t="str">
        <v>49. Aloo Posto (West Bengal, 1 Serving ~200g)</v>
      </c>
      <c r="D51">
        <f t="shared" si="0"/>
        <v>28</v>
      </c>
      <c r="E51">
        <f t="shared" si="1"/>
        <v>45</v>
      </c>
      <c r="F51" t="str">
        <f t="shared" si="2"/>
        <v xml:space="preserve"> 1 Serving ~200g</v>
      </c>
      <c r="G51" t="str">
        <v>Calories: ~250 kcal</v>
      </c>
      <c r="H51" t="str">
        <v>Protein: ~4 g</v>
      </c>
      <c r="I51" t="str">
        <v>Carbohydrates: ~30 g</v>
      </c>
      <c r="J51" t="str">
        <v>Sugar: ~5 g</v>
      </c>
      <c r="K51" t="str">
        <v>Fat: ~15 g</v>
      </c>
      <c r="M51" s="3" t="str">
        <v>Aloo Posto</v>
      </c>
      <c r="N51" s="3" t="str">
        <v xml:space="preserve"> 1 Serving ~200g</v>
      </c>
      <c r="O51" s="3" t="str">
        <v>250</v>
      </c>
      <c r="P51" s="3" t="str">
        <v>4</v>
      </c>
      <c r="Q51" s="3" t="str">
        <v>30</v>
      </c>
      <c r="R51" s="3" t="str">
        <v>5</v>
      </c>
      <c r="S51" s="3" t="str">
        <v>15</v>
      </c>
      <c r="T51" s="3" t="str">
        <v xml:space="preserve">2 </v>
      </c>
      <c r="U51" s="3" t="str">
        <v xml:space="preserve">80 </v>
      </c>
      <c r="V51" s="3" t="str">
        <v xml:space="preserve">50 </v>
      </c>
      <c r="W51" s="3" t="str">
        <v xml:space="preserve">300 </v>
      </c>
      <c r="X51" s="3" t="e">
        <v>#N/A</v>
      </c>
    </row>
    <row r="52" spans="2:24" x14ac:dyDescent="0.25">
      <c r="B52" t="str">
        <v>Calcium: ~60 mg (6% of DV)</v>
      </c>
      <c r="C52" t="str">
        <v>50. Litti Chokha (Bihar, 1 Serving ~250g)</v>
      </c>
      <c r="D52">
        <f t="shared" si="0"/>
        <v>24</v>
      </c>
      <c r="E52">
        <f t="shared" si="1"/>
        <v>41</v>
      </c>
      <c r="F52" t="str">
        <f t="shared" si="2"/>
        <v xml:space="preserve"> 1 Serving ~250g</v>
      </c>
      <c r="G52" t="str">
        <v>Calories: ~400 kcal</v>
      </c>
      <c r="H52" t="str">
        <v>Protein: ~12 g</v>
      </c>
      <c r="I52" t="str">
        <v>Carbohydrates: ~50 g</v>
      </c>
      <c r="J52" t="str">
        <v>Sugar: ~4 g</v>
      </c>
      <c r="K52" t="str">
        <v>Fat: ~15 g</v>
      </c>
      <c r="M52" s="3" t="str">
        <v>Litti Chokha</v>
      </c>
      <c r="N52" s="3" t="str">
        <v xml:space="preserve"> 1 Serving ~250g</v>
      </c>
      <c r="O52" s="3" t="str">
        <v>400</v>
      </c>
      <c r="P52" s="3" t="str">
        <v>12</v>
      </c>
      <c r="Q52" s="3" t="str">
        <v>50</v>
      </c>
      <c r="R52" s="3" t="str">
        <v>4</v>
      </c>
      <c r="S52" s="3" t="str">
        <v>15</v>
      </c>
      <c r="T52" s="3" t="str">
        <v xml:space="preserve">3 </v>
      </c>
      <c r="U52" s="3" t="str">
        <v xml:space="preserve">100 </v>
      </c>
      <c r="V52" s="3" t="e">
        <v>#N/A</v>
      </c>
      <c r="W52" s="3" t="str">
        <v xml:space="preserve">450 </v>
      </c>
      <c r="X52" s="3" t="e">
        <v>#N/A</v>
      </c>
    </row>
    <row r="53" spans="2:24" x14ac:dyDescent="0.25">
      <c r="B53" t="str">
        <v>Magnesium: ~80 mg (20% of DV)</v>
      </c>
      <c r="C53" t="str">
        <v>51. Sandesh (West Bengal, 1 Piece ~50g)</v>
      </c>
      <c r="D53">
        <f t="shared" si="0"/>
        <v>25</v>
      </c>
      <c r="E53">
        <f t="shared" si="1"/>
        <v>39</v>
      </c>
      <c r="F53" t="str">
        <f t="shared" si="2"/>
        <v xml:space="preserve"> 1 Piece ~50g</v>
      </c>
      <c r="G53" t="str">
        <v>Calories: ~150 kcal</v>
      </c>
      <c r="H53" t="str">
        <v>Protein: ~5 g</v>
      </c>
      <c r="I53" t="str">
        <v>Carbohydrates: ~20 g</v>
      </c>
      <c r="J53" t="str">
        <v>Sugar: ~18 g</v>
      </c>
      <c r="K53" t="str">
        <v>Fat: ~5 g</v>
      </c>
      <c r="M53" s="3" t="str">
        <v>Sandesh</v>
      </c>
      <c r="N53" s="3" t="str">
        <v xml:space="preserve"> 1 Piece ~50g</v>
      </c>
      <c r="O53" s="3" t="str">
        <v>150</v>
      </c>
      <c r="P53" s="3" t="str">
        <v>5</v>
      </c>
      <c r="Q53" s="3" t="str">
        <v>20</v>
      </c>
      <c r="R53" s="3" t="str">
        <v>18</v>
      </c>
      <c r="S53" s="3" t="str">
        <v>5</v>
      </c>
      <c r="T53" s="3" t="str">
        <v xml:space="preserve">0.5 </v>
      </c>
      <c r="U53" s="3" t="str">
        <v xml:space="preserve">100 </v>
      </c>
      <c r="V53" s="3" t="str">
        <v xml:space="preserve">30 </v>
      </c>
      <c r="W53" s="3" t="e">
        <v>#N/A</v>
      </c>
      <c r="X53" s="3" t="e">
        <v>#N/A</v>
      </c>
    </row>
    <row r="54" spans="2:24" x14ac:dyDescent="0.25">
      <c r="B54" t="str">
        <v>Potassium: ~500 mg (14% of DV)</v>
      </c>
      <c r="C54" t="str">
        <v>52. Rasgulla (West Bengal/Odisha, 1 Piece ~50g)</v>
      </c>
      <c r="D54">
        <f t="shared" si="0"/>
        <v>33</v>
      </c>
      <c r="E54">
        <f t="shared" si="1"/>
        <v>47</v>
      </c>
      <c r="F54" t="str">
        <f t="shared" si="2"/>
        <v xml:space="preserve"> 1 Piece ~50g</v>
      </c>
      <c r="G54" t="str">
        <v>Calories: ~150 kcal</v>
      </c>
      <c r="H54" t="str">
        <v>Protein: ~3 g</v>
      </c>
      <c r="I54" t="str">
        <v>Carbohydrates: ~35 g</v>
      </c>
      <c r="J54" t="str">
        <v>Sugar: ~30 g</v>
      </c>
      <c r="K54" t="str">
        <v>Fat: ~2 g</v>
      </c>
      <c r="M54" s="3" t="str">
        <v>Rasgulla</v>
      </c>
      <c r="N54" s="3" t="str">
        <v xml:space="preserve"> 1 Piece ~50g</v>
      </c>
      <c r="O54" s="3" t="str">
        <v>150</v>
      </c>
      <c r="P54" s="3" t="str">
        <v>3</v>
      </c>
      <c r="Q54" s="3" t="str">
        <v>35</v>
      </c>
      <c r="R54" s="3" t="str">
        <v>30</v>
      </c>
      <c r="S54" s="3" t="str">
        <v>2</v>
      </c>
      <c r="T54" s="3" t="str">
        <v xml:space="preserve">0.5 </v>
      </c>
      <c r="U54" s="3" t="str">
        <v xml:space="preserve">150 </v>
      </c>
      <c r="V54" s="3" t="str">
        <v xml:space="preserve">20 </v>
      </c>
      <c r="W54" s="3" t="e">
        <v>#N/A</v>
      </c>
      <c r="X54" s="3" t="e">
        <v>#N/A</v>
      </c>
    </row>
    <row r="55" spans="2:24" x14ac:dyDescent="0.25">
      <c r="B55" t="str">
        <v>---</v>
      </c>
      <c r="C55" t="str">
        <v>53. Mishti Doi (West Bengal, 1 Serving ~100g)</v>
      </c>
      <c r="D55">
        <f t="shared" si="0"/>
        <v>28</v>
      </c>
      <c r="E55">
        <f t="shared" si="1"/>
        <v>45</v>
      </c>
      <c r="F55" t="str">
        <f t="shared" si="2"/>
        <v xml:space="preserve"> 1 Serving ~100g</v>
      </c>
      <c r="G55" t="str">
        <v>Calories: ~120 kcal</v>
      </c>
      <c r="H55" t="str">
        <v>Protein: ~3 g</v>
      </c>
      <c r="I55" t="str">
        <v>Carbohydrates: ~20 g</v>
      </c>
      <c r="J55" t="str">
        <v>Sugar: ~18 g</v>
      </c>
      <c r="K55" t="str">
        <v>Fat: ~4 g</v>
      </c>
      <c r="M55" s="3" t="str">
        <v>Mishti Doi</v>
      </c>
      <c r="N55" s="3" t="str">
        <v xml:space="preserve"> 1 Serving ~100g</v>
      </c>
      <c r="O55" s="3" t="str">
        <v>120</v>
      </c>
      <c r="P55" s="3" t="str">
        <v>3</v>
      </c>
      <c r="Q55" s="3" t="str">
        <v>20</v>
      </c>
      <c r="R55" s="3" t="str">
        <v>18</v>
      </c>
      <c r="S55" s="3" t="str">
        <v>4</v>
      </c>
      <c r="T55" s="3" t="str">
        <v xml:space="preserve">0.5 </v>
      </c>
      <c r="U55" s="3" t="str">
        <v xml:space="preserve">100 </v>
      </c>
      <c r="V55" s="3" t="e">
        <v>#N/A</v>
      </c>
      <c r="W55" s="3" t="e">
        <v>#N/A</v>
      </c>
      <c r="X55" s="3" t="e">
        <v>#N/A</v>
      </c>
    </row>
    <row r="56" spans="2:24" x14ac:dyDescent="0.25">
      <c r="B56" t="str">
        <v>5. Paneer Butter Masala (Punjab, 1 Serving ~200g)</v>
      </c>
      <c r="C56" t="str">
        <v>54. Bhutte Ka Kees (Madhya Pradesh, 1 Serving ~200g)</v>
      </c>
      <c r="D56">
        <f t="shared" si="0"/>
        <v>35</v>
      </c>
      <c r="E56">
        <f t="shared" si="1"/>
        <v>52</v>
      </c>
      <c r="F56" t="str">
        <f t="shared" si="2"/>
        <v xml:space="preserve"> 1 Serving ~200g</v>
      </c>
      <c r="G56" t="str">
        <v>Calories: ~250 kcal</v>
      </c>
      <c r="H56" t="str">
        <v>Protein: ~6 g</v>
      </c>
      <c r="I56" t="str">
        <v>Carbohydrates: ~45 g</v>
      </c>
      <c r="J56" t="str">
        <v>Sugar: ~8 g</v>
      </c>
      <c r="K56" t="str">
        <v>Fat: ~8 g</v>
      </c>
      <c r="M56" s="3" t="str">
        <v>Bhutte Ka Kees</v>
      </c>
      <c r="N56" s="3" t="str">
        <v xml:space="preserve"> 1 Serving ~200g</v>
      </c>
      <c r="O56" s="3" t="str">
        <v>250</v>
      </c>
      <c r="P56" s="3" t="str">
        <v>6</v>
      </c>
      <c r="Q56" s="3" t="str">
        <v>45</v>
      </c>
      <c r="R56" s="3" t="str">
        <v>8</v>
      </c>
      <c r="S56" s="3" t="str">
        <v>8</v>
      </c>
      <c r="T56" s="3" t="str">
        <v xml:space="preserve">2 </v>
      </c>
      <c r="U56" s="3" t="str">
        <v xml:space="preserve">60 </v>
      </c>
      <c r="V56" s="3" t="str">
        <v xml:space="preserve">40 </v>
      </c>
      <c r="W56" s="3" t="str">
        <v xml:space="preserve">350 </v>
      </c>
      <c r="X56" s="3" t="e">
        <v>#N/A</v>
      </c>
    </row>
    <row r="57" spans="2:24" x14ac:dyDescent="0.25">
      <c r="B57" t="str">
        <v>Calories: ~450 kcal</v>
      </c>
      <c r="C57" t="str">
        <v>55. Poha (Madhya Pradesh, 1 Serving ~200g)</v>
      </c>
      <c r="D57">
        <f t="shared" si="0"/>
        <v>25</v>
      </c>
      <c r="E57">
        <f t="shared" si="1"/>
        <v>42</v>
      </c>
      <c r="F57" t="str">
        <f t="shared" si="2"/>
        <v xml:space="preserve"> 1 Serving ~200g</v>
      </c>
      <c r="G57" t="str">
        <v>Calories: ~250 kcal</v>
      </c>
      <c r="H57" t="str">
        <v>Protein: ~6 g</v>
      </c>
      <c r="I57" t="str">
        <v>Carbohydrates: ~40 g</v>
      </c>
      <c r="J57" t="str">
        <v>Sugar: ~5 g</v>
      </c>
      <c r="K57" t="str">
        <v>Fat: ~7 g</v>
      </c>
      <c r="M57" s="3" t="str">
        <v>Poha</v>
      </c>
      <c r="N57" s="3" t="str">
        <v xml:space="preserve"> 1 Serving ~200g</v>
      </c>
      <c r="O57" s="3" t="str">
        <v>250</v>
      </c>
      <c r="P57" s="3" t="str">
        <v>6</v>
      </c>
      <c r="Q57" s="3" t="str">
        <v>40</v>
      </c>
      <c r="R57" s="3" t="str">
        <v>5</v>
      </c>
      <c r="S57" s="3" t="str">
        <v>7</v>
      </c>
      <c r="T57" s="3" t="str">
        <v xml:space="preserve">2 </v>
      </c>
      <c r="U57" s="3" t="str">
        <v xml:space="preserve">50 </v>
      </c>
      <c r="V57" s="3" t="e">
        <v>#N/A</v>
      </c>
      <c r="W57" s="3" t="str">
        <v xml:space="preserve">350 </v>
      </c>
      <c r="X57" s="3" t="e">
        <v>#N/A</v>
      </c>
    </row>
    <row r="58" spans="2:24" x14ac:dyDescent="0.25">
      <c r="B58" t="str">
        <v>Protein: ~20 g</v>
      </c>
      <c r="C58" t="str">
        <v>56. Mawa Baati (Madhya Pradesh, 1 Piece ~100g)</v>
      </c>
      <c r="D58">
        <f t="shared" si="0"/>
        <v>31</v>
      </c>
      <c r="E58">
        <f t="shared" si="1"/>
        <v>46</v>
      </c>
      <c r="F58" t="str">
        <f t="shared" si="2"/>
        <v xml:space="preserve"> 1 Piece ~100g</v>
      </c>
      <c r="G58" t="str">
        <v>Calories: ~400 kcal</v>
      </c>
      <c r="H58" t="str">
        <v>Protein: ~8 g</v>
      </c>
      <c r="I58" t="str">
        <v>Carbohydrates: ~50 g</v>
      </c>
      <c r="J58" t="str">
        <v>Sugar: ~30 g</v>
      </c>
      <c r="K58" t="str">
        <v>Fat: ~15 g</v>
      </c>
      <c r="M58" s="3" t="str">
        <v>Mawa Baati</v>
      </c>
      <c r="N58" s="3" t="str">
        <v xml:space="preserve"> 1 Piece ~100g</v>
      </c>
      <c r="O58" s="3" t="str">
        <v>400</v>
      </c>
      <c r="P58" s="3" t="str">
        <v>8</v>
      </c>
      <c r="Q58" s="3" t="str">
        <v>50</v>
      </c>
      <c r="R58" s="3" t="str">
        <v>30</v>
      </c>
      <c r="S58" s="3" t="str">
        <v>15</v>
      </c>
      <c r="T58" s="3" t="str">
        <v xml:space="preserve">2 </v>
      </c>
      <c r="U58" s="3" t="str">
        <v xml:space="preserve">100 </v>
      </c>
      <c r="V58" s="3" t="e">
        <v>#N/A</v>
      </c>
      <c r="W58" s="3" t="str">
        <v xml:space="preserve">200 </v>
      </c>
      <c r="X58" s="3" t="e">
        <v>#N/A</v>
      </c>
    </row>
    <row r="59" spans="2:24" x14ac:dyDescent="0.25">
      <c r="B59" t="str">
        <v>Carbohydrates: ~10 g</v>
      </c>
      <c r="C59" t="str">
        <v>57. Chhattisgarhi Bafauri (Chhattisgarh, 1 Piece ~100g)</v>
      </c>
      <c r="D59">
        <f t="shared" si="0"/>
        <v>40</v>
      </c>
      <c r="E59">
        <f t="shared" si="1"/>
        <v>55</v>
      </c>
      <c r="F59" t="str">
        <f t="shared" si="2"/>
        <v xml:space="preserve"> 1 Piece ~100g</v>
      </c>
      <c r="G59" t="str">
        <v>Calories: ~220 kcal</v>
      </c>
      <c r="H59" t="str">
        <v>Protein: ~7 g</v>
      </c>
      <c r="I59" t="str">
        <v>Carbohydrates: ~30 g</v>
      </c>
      <c r="J59" t="str">
        <v>Sugar: ~5 g</v>
      </c>
      <c r="K59" t="str">
        <v>Fat: ~8 g</v>
      </c>
      <c r="M59" s="3" t="str">
        <v>Chhattisgarhi Bafauri</v>
      </c>
      <c r="N59" s="3" t="str">
        <v xml:space="preserve"> 1 Piece ~100g</v>
      </c>
      <c r="O59" s="3" t="str">
        <v>220</v>
      </c>
      <c r="P59" s="3" t="str">
        <v>7</v>
      </c>
      <c r="Q59" s="3" t="str">
        <v>30</v>
      </c>
      <c r="R59" s="3" t="str">
        <v>5</v>
      </c>
      <c r="S59" s="3" t="str">
        <v>8</v>
      </c>
      <c r="T59" s="3" t="str">
        <v xml:space="preserve">2 </v>
      </c>
      <c r="U59" s="3" t="str">
        <v xml:space="preserve">60 </v>
      </c>
      <c r="V59" s="3" t="str">
        <v xml:space="preserve">30 </v>
      </c>
      <c r="W59" s="3" t="str">
        <v xml:space="preserve">300 </v>
      </c>
      <c r="X59" s="3" t="e">
        <v>#N/A</v>
      </c>
    </row>
    <row r="60" spans="2:24" x14ac:dyDescent="0.25">
      <c r="B60" t="str">
        <v>Sugar: ~8 g</v>
      </c>
      <c r="C60" t="str">
        <v>58. Samosa (Pan-India, 1 Piece ~100g)</v>
      </c>
      <c r="D60">
        <f t="shared" si="0"/>
        <v>22</v>
      </c>
      <c r="E60">
        <f t="shared" si="1"/>
        <v>37</v>
      </c>
      <c r="F60" t="str">
        <f t="shared" si="2"/>
        <v xml:space="preserve"> 1 Piece ~100g</v>
      </c>
      <c r="G60" t="str">
        <v>Calories: ~150 kcal</v>
      </c>
      <c r="H60" t="str">
        <v>Protein: ~3 g</v>
      </c>
      <c r="I60" t="str">
        <v>Carbohydrates: ~18 g</v>
      </c>
      <c r="J60" t="str">
        <v>Sugar: ~3 g</v>
      </c>
      <c r="K60" t="str">
        <v>Fat: ~8 g</v>
      </c>
      <c r="M60" s="3" t="str">
        <v>Samosa</v>
      </c>
      <c r="N60" s="3" t="str">
        <v xml:space="preserve"> 1 Piece ~100g</v>
      </c>
      <c r="O60" s="3" t="str">
        <v>150</v>
      </c>
      <c r="P60" s="3" t="str">
        <v>3</v>
      </c>
      <c r="Q60" s="3" t="str">
        <v>18</v>
      </c>
      <c r="R60" s="3" t="str">
        <v>3</v>
      </c>
      <c r="S60" s="3" t="str">
        <v>8</v>
      </c>
      <c r="T60" s="3" t="str">
        <v xml:space="preserve">1.5 </v>
      </c>
      <c r="U60" s="3" t="str">
        <v xml:space="preserve">30 </v>
      </c>
      <c r="V60" s="3" t="str">
        <v xml:space="preserve">25 </v>
      </c>
      <c r="W60" s="3" t="str">
        <v xml:space="preserve">150 </v>
      </c>
      <c r="X60" s="3" t="e">
        <v>#N/A</v>
      </c>
    </row>
    <row r="61" spans="2:24" x14ac:dyDescent="0.25">
      <c r="B61" t="str">
        <v>Fiber: ~2 g</v>
      </c>
      <c r="C61" t="str">
        <v>59. Pani Puri/Golgappa (UP/Maharashtra, 6 pieces ~100g)</v>
      </c>
      <c r="D61">
        <f t="shared" si="0"/>
        <v>39</v>
      </c>
      <c r="E61">
        <f t="shared" si="1"/>
        <v>55</v>
      </c>
      <c r="F61" t="str">
        <f t="shared" si="2"/>
        <v xml:space="preserve"> 6 pieces ~100g</v>
      </c>
      <c r="G61" t="str">
        <v>Calories: ~200 kcal</v>
      </c>
      <c r="H61" t="str">
        <v>Protein: ~3 g</v>
      </c>
      <c r="I61" t="str">
        <v>Carbohydrates: ~40 g</v>
      </c>
      <c r="J61" t="str">
        <v>Sugar: ~5 g</v>
      </c>
      <c r="K61" t="str">
        <v>Fat: ~6 g</v>
      </c>
      <c r="M61" s="3" t="str">
        <v>Pani Puri/Golgappa</v>
      </c>
      <c r="N61" s="3" t="str">
        <v xml:space="preserve"> 6 pieces ~100g</v>
      </c>
      <c r="O61" s="3" t="str">
        <v>200</v>
      </c>
      <c r="P61" s="3" t="str">
        <v>3</v>
      </c>
      <c r="Q61" s="3" t="str">
        <v>40</v>
      </c>
      <c r="R61" s="3" t="str">
        <v>5</v>
      </c>
      <c r="S61" s="3" t="str">
        <v>6</v>
      </c>
      <c r="T61" s="3" t="str">
        <v xml:space="preserve">1 </v>
      </c>
      <c r="U61" s="3" t="str">
        <v xml:space="preserve">40 </v>
      </c>
      <c r="V61" s="3" t="str">
        <v xml:space="preserve">30 </v>
      </c>
      <c r="W61" s="3" t="str">
        <v xml:space="preserve">250 </v>
      </c>
      <c r="X61" s="3" t="e">
        <v>#N/A</v>
      </c>
    </row>
    <row r="62" spans="2:24" x14ac:dyDescent="0.25">
      <c r="B62" t="str">
        <v>Fat: ~35 g</v>
      </c>
      <c r="C62" t="str">
        <v>60. Bhel Puri (Maharashtra, 1 Serving ~100g)</v>
      </c>
      <c r="D62">
        <f t="shared" si="0"/>
        <v>27</v>
      </c>
      <c r="E62">
        <f t="shared" si="1"/>
        <v>44</v>
      </c>
      <c r="F62" t="str">
        <f t="shared" si="2"/>
        <v xml:space="preserve"> 1 Serving ~100g</v>
      </c>
      <c r="G62" t="str">
        <v>Calories: ~250 kcal</v>
      </c>
      <c r="H62" t="str">
        <v>Protein: ~5 g</v>
      </c>
      <c r="I62" t="str">
        <v>Carbohydrates: ~40 g</v>
      </c>
      <c r="J62" t="str">
        <v>Sugar: ~10 g</v>
      </c>
      <c r="K62" t="str">
        <v>Fat: ~10 g</v>
      </c>
      <c r="M62" s="3" t="str">
        <v>Bhel Puri</v>
      </c>
      <c r="N62" s="3" t="str">
        <v xml:space="preserve"> 1 Serving ~100g</v>
      </c>
      <c r="O62" s="3" t="str">
        <v>250</v>
      </c>
      <c r="P62" s="3" t="str">
        <v>5</v>
      </c>
      <c r="Q62" s="3" t="str">
        <v>40</v>
      </c>
      <c r="R62" s="3" t="str">
        <v>10</v>
      </c>
      <c r="S62" s="3" t="str">
        <v>10</v>
      </c>
      <c r="T62" s="3" t="str">
        <v xml:space="preserve">1 </v>
      </c>
      <c r="U62" s="3" t="str">
        <v xml:space="preserve">30 </v>
      </c>
      <c r="V62" s="3" t="str">
        <v xml:space="preserve">25 </v>
      </c>
      <c r="W62" s="3" t="str">
        <v xml:space="preserve">200 </v>
      </c>
      <c r="X62" s="3" t="e">
        <v>#N/A</v>
      </c>
    </row>
    <row r="63" spans="2:24" x14ac:dyDescent="0.25">
      <c r="B63" t="str">
        <v>Micronutrients:</v>
      </c>
      <c r="C63" t="str">
        <v>61. Sev Puri (Maharashtra, 6 pieces ~100g)</v>
      </c>
      <c r="D63">
        <f t="shared" si="0"/>
        <v>26</v>
      </c>
      <c r="E63">
        <f t="shared" si="1"/>
        <v>42</v>
      </c>
      <c r="F63" t="str">
        <f t="shared" si="2"/>
        <v xml:space="preserve"> 6 pieces ~100g</v>
      </c>
      <c r="G63" t="str">
        <v>Calories: ~200 kcal</v>
      </c>
      <c r="H63" t="str">
        <v>Protein: ~4 g</v>
      </c>
      <c r="I63" t="str">
        <v>Carbohydrates: ~30 g</v>
      </c>
      <c r="J63" t="str">
        <v>Sugar: ~10 g</v>
      </c>
      <c r="K63" t="str">
        <v>Fat: ~7 g</v>
      </c>
      <c r="M63" s="3" t="str">
        <v>Sev Puri</v>
      </c>
      <c r="N63" s="3" t="str">
        <v xml:space="preserve"> 6 pieces ~100g</v>
      </c>
      <c r="O63" s="3" t="str">
        <v>200</v>
      </c>
      <c r="P63" s="3" t="str">
        <v>4</v>
      </c>
      <c r="Q63" s="3" t="str">
        <v>30</v>
      </c>
      <c r="R63" s="3" t="str">
        <v>10</v>
      </c>
      <c r="S63" s="3" t="str">
        <v>7</v>
      </c>
      <c r="T63" s="3" t="str">
        <v xml:space="preserve">1.5 </v>
      </c>
      <c r="U63" s="3" t="str">
        <v xml:space="preserve">40 </v>
      </c>
      <c r="V63" s="3" t="str">
        <v xml:space="preserve">20 </v>
      </c>
      <c r="W63" s="3" t="str">
        <v xml:space="preserve">150 </v>
      </c>
      <c r="X63" s="3" t="e">
        <v>#N/A</v>
      </c>
    </row>
    <row r="64" spans="2:24" x14ac:dyDescent="0.25">
      <c r="B64" t="str">
        <v>Iron: ~1.5 mg (8% of DV)</v>
      </c>
      <c r="C64" t="str">
        <v>62. Aloo Tikki (UP, 1 Piece ~100g)</v>
      </c>
      <c r="D64">
        <f t="shared" si="0"/>
        <v>19</v>
      </c>
      <c r="E64">
        <f t="shared" si="1"/>
        <v>34</v>
      </c>
      <c r="F64" t="str">
        <f t="shared" si="2"/>
        <v xml:space="preserve"> 1 Piece ~100g</v>
      </c>
      <c r="G64" t="str">
        <v>Calories: ~180 kcal</v>
      </c>
      <c r="H64" t="str">
        <v>Protein: ~4 g</v>
      </c>
      <c r="I64" t="str">
        <v>Carbohydrates: ~25 g</v>
      </c>
      <c r="J64" t="str">
        <v>Sugar: ~4 g</v>
      </c>
      <c r="K64" t="str">
        <v>Fat: ~7 g</v>
      </c>
      <c r="M64" s="3" t="str">
        <v>Aloo Tikki</v>
      </c>
      <c r="N64" s="3" t="str">
        <v xml:space="preserve"> 1 Piece ~100g</v>
      </c>
      <c r="O64" s="3" t="str">
        <v>180</v>
      </c>
      <c r="P64" s="3" t="str">
        <v>4</v>
      </c>
      <c r="Q64" s="3" t="str">
        <v>25</v>
      </c>
      <c r="R64" s="3" t="str">
        <v>4</v>
      </c>
      <c r="S64" s="3" t="str">
        <v>7</v>
      </c>
      <c r="T64" s="3" t="str">
        <v xml:space="preserve">1 </v>
      </c>
      <c r="U64" s="3" t="str">
        <v xml:space="preserve">25 </v>
      </c>
      <c r="V64" s="3" t="str">
        <v xml:space="preserve">20 </v>
      </c>
      <c r="W64" s="3" t="str">
        <v xml:space="preserve">250 </v>
      </c>
      <c r="X64" s="3" t="e">
        <v>#N/A</v>
      </c>
    </row>
    <row r="65" spans="2:24" x14ac:dyDescent="0.25">
      <c r="B65" t="str">
        <v>Calcium: ~250 mg (25% of DV)</v>
      </c>
      <c r="C65" t="str">
        <v>63. Chaat (Delhi/UP, 1 Serving ~150g)</v>
      </c>
      <c r="D65">
        <f t="shared" si="0"/>
        <v>20</v>
      </c>
      <c r="E65">
        <f t="shared" si="1"/>
        <v>37</v>
      </c>
      <c r="F65" t="str">
        <f t="shared" si="2"/>
        <v xml:space="preserve"> 1 Serving ~150g</v>
      </c>
      <c r="G65" t="str">
        <v>Calories: ~250 kcal</v>
      </c>
      <c r="H65" t="str">
        <v>Protein: ~5 g</v>
      </c>
      <c r="I65" t="str">
        <v>Carbohydrates: ~35 g</v>
      </c>
      <c r="J65" t="str">
        <v>Sugar: ~10 g</v>
      </c>
      <c r="K65" t="str">
        <v>Fat: ~10 g</v>
      </c>
      <c r="M65" s="3" t="str">
        <v>Chaat</v>
      </c>
      <c r="N65" s="3" t="str">
        <v xml:space="preserve"> 1 Serving ~150g</v>
      </c>
      <c r="O65" s="3" t="str">
        <v>250</v>
      </c>
      <c r="P65" s="3" t="str">
        <v>5</v>
      </c>
      <c r="Q65" s="3" t="str">
        <v>35</v>
      </c>
      <c r="R65" s="3" t="str">
        <v>10</v>
      </c>
      <c r="S65" s="3" t="str">
        <v>10</v>
      </c>
      <c r="T65" s="3" t="str">
        <v xml:space="preserve">2 </v>
      </c>
      <c r="U65" s="3" t="str">
        <v xml:space="preserve">40 </v>
      </c>
      <c r="V65" s="3" t="str">
        <v xml:space="preserve">30 </v>
      </c>
      <c r="W65" s="3" t="str">
        <v xml:space="preserve">200 </v>
      </c>
      <c r="X65" s="3" t="e">
        <v>#N/A</v>
      </c>
    </row>
    <row r="66" spans="2:24" x14ac:dyDescent="0.25">
      <c r="B66" t="str">
        <v>Magnesium: ~40 mg (10% of DV)</v>
      </c>
      <c r="C66" t="str">
        <v>64. Pakora (Pan-India, 1 Serving ~100g)</v>
      </c>
      <c r="D66">
        <f t="shared" si="0"/>
        <v>22</v>
      </c>
      <c r="E66">
        <f t="shared" si="1"/>
        <v>39</v>
      </c>
      <c r="F66" t="str">
        <f t="shared" si="2"/>
        <v xml:space="preserve"> 1 Serving ~100g</v>
      </c>
      <c r="G66" t="str">
        <v>Calories: ~220 kcal</v>
      </c>
      <c r="H66" t="str">
        <v>Protein: ~5 g</v>
      </c>
      <c r="I66" t="str">
        <v>Carbohydrates: ~30 g</v>
      </c>
      <c r="J66" t="str">
        <v>Sugar: ~5 g</v>
      </c>
      <c r="K66" t="str">
        <v>Fat: ~10 g</v>
      </c>
      <c r="M66" s="3" t="str">
        <v>Pakora</v>
      </c>
      <c r="N66" s="3" t="str">
        <v xml:space="preserve"> 1 Serving ~100g</v>
      </c>
      <c r="O66" s="3" t="str">
        <v>220</v>
      </c>
      <c r="P66" s="3" t="str">
        <v>5</v>
      </c>
      <c r="Q66" s="3" t="str">
        <v>30</v>
      </c>
      <c r="R66" s="3" t="str">
        <v>5</v>
      </c>
      <c r="S66" s="3" t="str">
        <v>10</v>
      </c>
      <c r="T66" s="3" t="str">
        <v xml:space="preserve">1 </v>
      </c>
      <c r="U66" s="3" t="str">
        <v xml:space="preserve">30 </v>
      </c>
      <c r="V66" s="3" t="str">
        <v xml:space="preserve">25 </v>
      </c>
      <c r="W66" s="3" t="str">
        <v xml:space="preserve">250 </v>
      </c>
      <c r="X66" s="3" t="e">
        <v>#N/A</v>
      </c>
    </row>
    <row r="67" spans="2:24" x14ac:dyDescent="0.25">
      <c r="B67" t="str">
        <v>Potassium: ~300 mg (9% of DV)</v>
      </c>
      <c r="C67" t="str">
        <v>65. Mirchi Bajji (Andhra Pradesh, 2 pieces ~100g)</v>
      </c>
      <c r="D67">
        <f t="shared" si="0"/>
        <v>33</v>
      </c>
      <c r="E67">
        <f t="shared" si="1"/>
        <v>49</v>
      </c>
      <c r="F67" t="str">
        <f t="shared" si="2"/>
        <v xml:space="preserve"> 2 pieces ~100g</v>
      </c>
      <c r="G67" t="str">
        <v>Calories: ~150 kcal</v>
      </c>
      <c r="H67" t="str">
        <v>Protein: ~3 g</v>
      </c>
      <c r="I67" t="str">
        <v>Carbohydrates: ~20 g</v>
      </c>
      <c r="J67" t="str">
        <v>Sugar: ~3 g</v>
      </c>
      <c r="K67" t="str">
        <v>Fat: ~7 g</v>
      </c>
      <c r="M67" s="3" t="str">
        <v>Mirchi Bajji</v>
      </c>
      <c r="N67" s="3" t="str">
        <v xml:space="preserve"> 2 pieces ~100g</v>
      </c>
      <c r="O67" s="3" t="str">
        <v>150</v>
      </c>
      <c r="P67" s="3" t="str">
        <v>3</v>
      </c>
      <c r="Q67" s="3" t="str">
        <v>20</v>
      </c>
      <c r="R67" s="3" t="str">
        <v>3</v>
      </c>
      <c r="S67" s="3" t="str">
        <v>7</v>
      </c>
      <c r="T67" s="3" t="str">
        <v xml:space="preserve">1.5 </v>
      </c>
      <c r="U67" s="3" t="str">
        <v xml:space="preserve">30 </v>
      </c>
      <c r="V67" s="3" t="str">
        <v xml:space="preserve">25 </v>
      </c>
      <c r="W67" s="3" t="str">
        <v xml:space="preserve">150 </v>
      </c>
      <c r="X67" s="3" t="e">
        <v>#N/A</v>
      </c>
    </row>
    <row r="68" spans="2:24" x14ac:dyDescent="0.25">
      <c r="B68" t="str">
        <v>---</v>
      </c>
      <c r="C68" t="str">
        <v>66. Hara Bhara Kabab (Mughlai/Delhi, 1 Serving ~100g)</v>
      </c>
      <c r="D68">
        <f t="shared" ref="D68:D93" si="3">FIND(",",C68)</f>
        <v>36</v>
      </c>
      <c r="E68">
        <f t="shared" ref="E68:E93" si="4">LEN(C68)</f>
        <v>53</v>
      </c>
      <c r="F68" t="str">
        <f t="shared" ref="F68:F93" si="5">MID(C68,D68+1,((E68-1)-D68))</f>
        <v xml:space="preserve"> 1 Serving ~100g</v>
      </c>
      <c r="G68" t="str">
        <v>Calories: ~180 kcal</v>
      </c>
      <c r="H68" t="str">
        <v>Protein: ~6 g</v>
      </c>
      <c r="I68" t="str">
        <v>Carbohydrates: ~20 g</v>
      </c>
      <c r="J68" t="str">
        <v>Sugar: ~5 g</v>
      </c>
      <c r="K68" t="str">
        <v>Fat: ~8 g</v>
      </c>
      <c r="M68" s="3" t="str">
        <v>Hara Bhara Kabab</v>
      </c>
      <c r="N68" s="3" t="str">
        <v xml:space="preserve"> 1 Serving ~100g</v>
      </c>
      <c r="O68" s="3" t="str">
        <v>180</v>
      </c>
      <c r="P68" s="3" t="str">
        <v>6</v>
      </c>
      <c r="Q68" s="3" t="str">
        <v>20</v>
      </c>
      <c r="R68" s="3" t="str">
        <v>5</v>
      </c>
      <c r="S68" s="3" t="str">
        <v>8</v>
      </c>
      <c r="T68" s="3" t="str">
        <v xml:space="preserve">2 </v>
      </c>
      <c r="U68" s="3" t="str">
        <v xml:space="preserve">40 </v>
      </c>
      <c r="V68" s="3" t="str">
        <v xml:space="preserve">30 </v>
      </c>
      <c r="W68" s="3" t="str">
        <v xml:space="preserve">250 </v>
      </c>
      <c r="X68" s="3" t="e">
        <v>#N/A</v>
      </c>
    </row>
    <row r="69" spans="2:24" x14ac:dyDescent="0.25">
      <c r="B69" t="str">
        <v>6. Palak Paneer (Punjab, 1 Serving ~200g)</v>
      </c>
      <c r="C69" t="str">
        <v>67. Gulab Jamun (UP/Rajasthan, 1 Piece ~50g)</v>
      </c>
      <c r="D69">
        <f t="shared" si="3"/>
        <v>30</v>
      </c>
      <c r="E69">
        <f t="shared" si="4"/>
        <v>44</v>
      </c>
      <c r="F69" t="str">
        <f t="shared" si="5"/>
        <v xml:space="preserve"> 1 Piece ~50g</v>
      </c>
      <c r="G69" t="str">
        <v>Calories: ~150 kcal</v>
      </c>
      <c r="H69" t="str">
        <v>Protein: ~2 g</v>
      </c>
      <c r="I69" t="str">
        <v>Carbohydrates: ~30 g</v>
      </c>
      <c r="J69" t="str">
        <v>Sugar: ~25 g</v>
      </c>
      <c r="K69" t="str">
        <v>Fat: ~6 g</v>
      </c>
      <c r="M69" s="3" t="str">
        <v>Gulab Jamun</v>
      </c>
      <c r="N69" s="3" t="str">
        <v xml:space="preserve"> 1 Piece ~50g</v>
      </c>
      <c r="O69" s="3" t="str">
        <v>150</v>
      </c>
      <c r="P69" s="3" t="str">
        <v>2</v>
      </c>
      <c r="Q69" s="3" t="str">
        <v>30</v>
      </c>
      <c r="R69" s="3" t="str">
        <v>25</v>
      </c>
      <c r="S69" s="3" t="str">
        <v>6</v>
      </c>
      <c r="T69" s="3" t="str">
        <v xml:space="preserve">0.5 </v>
      </c>
      <c r="U69" s="3" t="str">
        <v xml:space="preserve">40 </v>
      </c>
      <c r="V69" s="3" t="str">
        <v xml:space="preserve">20 </v>
      </c>
      <c r="W69" s="3" t="e">
        <v>#N/A</v>
      </c>
      <c r="X69" s="3" t="e">
        <v>#N/A</v>
      </c>
    </row>
    <row r="70" spans="2:24" x14ac:dyDescent="0.25">
      <c r="B70" t="str">
        <v>Calories: ~300 kcal</v>
      </c>
      <c r="C70" t="str">
        <v>68. Kaju Katli (Maharashtra/Gujarat, 1 Piece ~25g)</v>
      </c>
      <c r="D70">
        <f t="shared" si="3"/>
        <v>36</v>
      </c>
      <c r="E70">
        <f t="shared" si="4"/>
        <v>50</v>
      </c>
      <c r="F70" t="str">
        <f t="shared" si="5"/>
        <v xml:space="preserve"> 1 Piece ~25g</v>
      </c>
      <c r="G70" t="str">
        <v>Calories: ~110 kcal</v>
      </c>
      <c r="H70" t="str">
        <v>Protein: ~2 g</v>
      </c>
      <c r="I70" t="str">
        <v>Carbohydrates: ~15 g</v>
      </c>
      <c r="J70" t="str">
        <v>Sugar: ~12 g</v>
      </c>
      <c r="K70" t="str">
        <v>Fat: ~5 g</v>
      </c>
      <c r="M70" s="3" t="str">
        <v>Kaju Katli</v>
      </c>
      <c r="N70" s="3" t="str">
        <v xml:space="preserve"> 1 Piece ~25g</v>
      </c>
      <c r="O70" s="3" t="str">
        <v>110</v>
      </c>
      <c r="P70" s="3" t="str">
        <v>2</v>
      </c>
      <c r="Q70" s="3" t="str">
        <v>15</v>
      </c>
      <c r="R70" s="3" t="str">
        <v>12</v>
      </c>
      <c r="S70" s="3" t="str">
        <v>5</v>
      </c>
      <c r="T70" s="3" t="str">
        <v xml:space="preserve">0.5 </v>
      </c>
      <c r="U70" s="3" t="str">
        <v xml:space="preserve">20 </v>
      </c>
      <c r="V70" s="3" t="str">
        <v xml:space="preserve">25 </v>
      </c>
      <c r="W70" s="3" t="e">
        <v>#N/A</v>
      </c>
      <c r="X70" s="3" t="e">
        <v>#N/A</v>
      </c>
    </row>
    <row r="71" spans="2:24" x14ac:dyDescent="0.25">
      <c r="B71" t="str">
        <v>Protein: ~15 g</v>
      </c>
      <c r="C71" t="str">
        <v>69. Barfi (Various States, 1 Piece ~50g)</v>
      </c>
      <c r="D71">
        <f t="shared" si="3"/>
        <v>26</v>
      </c>
      <c r="E71">
        <f t="shared" si="4"/>
        <v>40</v>
      </c>
      <c r="F71" t="str">
        <f t="shared" si="5"/>
        <v xml:space="preserve"> 1 Piece ~50g</v>
      </c>
      <c r="G71" t="str">
        <v>Calories: ~150 kcal</v>
      </c>
      <c r="H71" t="str">
        <v>Protein: ~3 g</v>
      </c>
      <c r="I71" t="str">
        <v>Carbohydrates: ~25 g</v>
      </c>
      <c r="J71" t="str">
        <v>Sugar: ~20 g</v>
      </c>
      <c r="K71" t="str">
        <v>Fat: ~7 g</v>
      </c>
      <c r="M71" s="3" t="str">
        <v>Barfi</v>
      </c>
      <c r="N71" s="3" t="str">
        <v xml:space="preserve"> 1 Piece ~50g</v>
      </c>
      <c r="O71" s="3" t="str">
        <v>150</v>
      </c>
      <c r="P71" s="3" t="str">
        <v>3</v>
      </c>
      <c r="Q71" s="3" t="str">
        <v>25</v>
      </c>
      <c r="R71" s="3" t="str">
        <v>20</v>
      </c>
      <c r="S71" s="3" t="str">
        <v>7</v>
      </c>
      <c r="T71" s="3" t="str">
        <v xml:space="preserve">0.5 </v>
      </c>
      <c r="U71" s="3" t="str">
        <v xml:space="preserve">80 </v>
      </c>
      <c r="V71" s="3" t="str">
        <v xml:space="preserve">30 </v>
      </c>
      <c r="W71" s="3" t="e">
        <v>#N/A</v>
      </c>
      <c r="X71" s="3" t="e">
        <v>#N/A</v>
      </c>
    </row>
    <row r="72" spans="2:24" x14ac:dyDescent="0.25">
      <c r="B72" t="str">
        <v>Carbohydrates: ~20 g</v>
      </c>
      <c r="C72" t="str">
        <v>70. Halwa (Pan-India, 1 Serving ~150g)</v>
      </c>
      <c r="D72">
        <f t="shared" si="3"/>
        <v>21</v>
      </c>
      <c r="E72">
        <f t="shared" si="4"/>
        <v>38</v>
      </c>
      <c r="F72" t="str">
        <f t="shared" si="5"/>
        <v xml:space="preserve"> 1 Serving ~150g</v>
      </c>
      <c r="G72" t="str">
        <v>Calories: ~200 kcal</v>
      </c>
      <c r="H72" t="str">
        <v>Protein: ~4 g</v>
      </c>
      <c r="I72" t="str">
        <v>Carbohydrates: ~35 g</v>
      </c>
      <c r="J72" t="str">
        <v>Sugar: ~20 g</v>
      </c>
      <c r="K72" t="str">
        <v>Fat: ~8 g</v>
      </c>
      <c r="M72" s="3" t="str">
        <v>Halwa</v>
      </c>
      <c r="N72" s="3" t="str">
        <v xml:space="preserve"> 1 Serving ~150g</v>
      </c>
      <c r="O72" s="3" t="str">
        <v>200</v>
      </c>
      <c r="P72" s="3" t="str">
        <v>4</v>
      </c>
      <c r="Q72" s="3" t="str">
        <v>35</v>
      </c>
      <c r="R72" s="3" t="str">
        <v>20</v>
      </c>
      <c r="S72" s="3" t="str">
        <v>8</v>
      </c>
      <c r="T72" s="3" t="str">
        <v xml:space="preserve">1 </v>
      </c>
      <c r="U72" s="3" t="str">
        <v xml:space="preserve">60 </v>
      </c>
      <c r="V72" s="3" t="str">
        <v xml:space="preserve">30 </v>
      </c>
      <c r="W72" s="3" t="e">
        <v>#N/A</v>
      </c>
      <c r="X72" s="3" t="e">
        <v>#N/A</v>
      </c>
    </row>
    <row r="73" spans="2:24" x14ac:dyDescent="0.25">
      <c r="B73" t="str">
        <v>Sugar: ~6 g</v>
      </c>
      <c r="C73" t="str">
        <v>71. Kulfi (Delhi/UP, 1 Piece ~100g)</v>
      </c>
      <c r="D73">
        <f t="shared" si="3"/>
        <v>20</v>
      </c>
      <c r="E73">
        <f t="shared" si="4"/>
        <v>35</v>
      </c>
      <c r="F73" t="str">
        <f t="shared" si="5"/>
        <v xml:space="preserve"> 1 Piece ~100g</v>
      </c>
      <c r="G73" t="str">
        <v>Calories: ~250 kcal</v>
      </c>
      <c r="H73" t="str">
        <v>Protein: ~7 g</v>
      </c>
      <c r="I73" t="str">
        <v>Carbohydrates: ~30 g</v>
      </c>
      <c r="J73" t="str">
        <v>Sugar: ~25 g</v>
      </c>
      <c r="K73" t="str">
        <v>Fat: ~12 g</v>
      </c>
      <c r="M73" s="3" t="str">
        <v>Kulfi</v>
      </c>
      <c r="N73" s="3" t="str">
        <v xml:space="preserve"> 1 Piece ~100g</v>
      </c>
      <c r="O73" s="3" t="str">
        <v>250</v>
      </c>
      <c r="P73" s="3" t="str">
        <v>7</v>
      </c>
      <c r="Q73" s="3" t="str">
        <v>30</v>
      </c>
      <c r="R73" s="3" t="str">
        <v>25</v>
      </c>
      <c r="S73" s="3" t="str">
        <v>12</v>
      </c>
      <c r="T73" s="3" t="str">
        <v xml:space="preserve">1 </v>
      </c>
      <c r="U73" s="3" t="str">
        <v xml:space="preserve">150 </v>
      </c>
      <c r="V73" s="3" t="str">
        <v xml:space="preserve">40 </v>
      </c>
      <c r="W73" s="3" t="e">
        <v>#N/A</v>
      </c>
      <c r="X73" s="3" t="e">
        <v>#N/A</v>
      </c>
    </row>
    <row r="74" spans="2:24" x14ac:dyDescent="0.25">
      <c r="B74" t="str">
        <v>Fiber: ~5 g</v>
      </c>
      <c r="C74" t="str">
        <v>72. Phirni (Mughlai/North India, 1 Serving ~150g)</v>
      </c>
      <c r="D74">
        <f t="shared" si="3"/>
        <v>32</v>
      </c>
      <c r="E74">
        <f t="shared" si="4"/>
        <v>49</v>
      </c>
      <c r="F74" t="str">
        <f t="shared" si="5"/>
        <v xml:space="preserve"> 1 Serving ~150g</v>
      </c>
      <c r="G74" t="str">
        <v>Calories: ~200 kcal</v>
      </c>
      <c r="H74" t="str">
        <v>Protein: ~4 g</v>
      </c>
      <c r="I74" t="str">
        <v>Carbohydrates: ~35 g</v>
      </c>
      <c r="J74" t="str">
        <v>Sugar: ~20 g</v>
      </c>
      <c r="K74" t="str">
        <v>Fat: ~6 g</v>
      </c>
      <c r="M74" s="3" t="str">
        <v>Phirni</v>
      </c>
      <c r="N74" s="3" t="str">
        <v xml:space="preserve"> 1 Serving ~150g</v>
      </c>
      <c r="O74" s="3" t="str">
        <v>200</v>
      </c>
      <c r="P74" s="3" t="str">
        <v>4</v>
      </c>
      <c r="Q74" s="3" t="str">
        <v>35</v>
      </c>
      <c r="R74" s="3" t="str">
        <v>20</v>
      </c>
      <c r="S74" s="3" t="str">
        <v>6</v>
      </c>
      <c r="T74" s="3" t="str">
        <v xml:space="preserve">0.5 </v>
      </c>
      <c r="U74" s="3" t="str">
        <v xml:space="preserve">150 </v>
      </c>
      <c r="V74" s="3" t="str">
        <v xml:space="preserve">40 </v>
      </c>
      <c r="W74" s="3" t="e">
        <v>#N/A</v>
      </c>
      <c r="X74" s="3" t="e">
        <v>#N/A</v>
      </c>
    </row>
    <row r="75" spans="2:24" x14ac:dyDescent="0.25">
      <c r="B75" t="str">
        <v>Fat: ~20 g</v>
      </c>
      <c r="C75" t="str">
        <v>73. Rabri (UP, 1 Serving ~100g)</v>
      </c>
      <c r="D75">
        <f t="shared" si="3"/>
        <v>14</v>
      </c>
      <c r="E75">
        <f t="shared" si="4"/>
        <v>31</v>
      </c>
      <c r="F75" t="str">
        <f t="shared" si="5"/>
        <v xml:space="preserve"> 1 Serving ~100g</v>
      </c>
      <c r="G75" t="str">
        <v>Calories: ~250 kcal</v>
      </c>
      <c r="H75" t="str">
        <v>Protein: ~6 g</v>
      </c>
      <c r="I75" t="str">
        <v>Carbohydrates: ~30 g</v>
      </c>
      <c r="J75" t="str">
        <v>Sugar: ~20 g</v>
      </c>
      <c r="K75" t="str">
        <v>Fat: ~12 g</v>
      </c>
      <c r="M75" s="3" t="str">
        <v>Rabri</v>
      </c>
      <c r="N75" s="3" t="str">
        <v xml:space="preserve"> 1 Serving ~100g</v>
      </c>
      <c r="O75" s="3" t="str">
        <v>250</v>
      </c>
      <c r="P75" s="3" t="str">
        <v>6</v>
      </c>
      <c r="Q75" s="3" t="str">
        <v>30</v>
      </c>
      <c r="R75" s="3" t="str">
        <v>20</v>
      </c>
      <c r="S75" s="3" t="str">
        <v>12</v>
      </c>
      <c r="T75" s="3" t="str">
        <v xml:space="preserve">0.8 </v>
      </c>
      <c r="U75" s="3" t="str">
        <v xml:space="preserve">150 </v>
      </c>
      <c r="V75" s="3" t="str">
        <v xml:space="preserve">40 </v>
      </c>
      <c r="W75" s="3" t="e">
        <v>#N/A</v>
      </c>
      <c r="X75" s="3" t="e">
        <v>#N/A</v>
      </c>
    </row>
    <row r="76" spans="2:24" x14ac:dyDescent="0.25">
      <c r="B76" t="str">
        <v>Micronutrients:</v>
      </c>
      <c r="C76" t="str">
        <v>74. Malpua (Bihar/Odisha, 1 Piece ~100g)</v>
      </c>
      <c r="D76">
        <f t="shared" si="3"/>
        <v>25</v>
      </c>
      <c r="E76">
        <f t="shared" si="4"/>
        <v>40</v>
      </c>
      <c r="F76" t="str">
        <f t="shared" si="5"/>
        <v xml:space="preserve"> 1 Piece ~100g</v>
      </c>
      <c r="G76" t="str">
        <v>Calories: ~290 kcal</v>
      </c>
      <c r="H76" t="str">
        <v>Protein: ~5 g</v>
      </c>
      <c r="I76" t="str">
        <v>Carbohydrates: ~40 g</v>
      </c>
      <c r="J76" t="str">
        <v>Sugar: ~25 g</v>
      </c>
      <c r="K76" t="str">
        <v>Fat: ~12 g</v>
      </c>
      <c r="M76" s="3" t="str">
        <v>Malpua</v>
      </c>
      <c r="N76" s="3" t="str">
        <v xml:space="preserve"> 1 Piece ~100g</v>
      </c>
      <c r="O76" s="3" t="str">
        <v>290</v>
      </c>
      <c r="P76" s="3" t="str">
        <v>5</v>
      </c>
      <c r="Q76" s="3" t="str">
        <v>40</v>
      </c>
      <c r="R76" s="3" t="str">
        <v>25</v>
      </c>
      <c r="S76" s="3" t="str">
        <v>12</v>
      </c>
      <c r="T76" s="3" t="str">
        <v xml:space="preserve">1.5 </v>
      </c>
      <c r="U76" s="3" t="str">
        <v xml:space="preserve">50 </v>
      </c>
      <c r="V76" s="3" t="str">
        <v xml:space="preserve">30 </v>
      </c>
      <c r="W76" s="3" t="e">
        <v>#N/A</v>
      </c>
      <c r="X76" s="3" t="e">
        <v>#N/A</v>
      </c>
    </row>
    <row r="77" spans="2:24" x14ac:dyDescent="0.25">
      <c r="B77" t="str">
        <v>Iron: ~4 mg (22% of DV)</v>
      </c>
      <c r="C77" t="str">
        <v>75. Masala Chai (Pan-India, 1 Cup ~200ml)</v>
      </c>
      <c r="D77">
        <f t="shared" si="3"/>
        <v>27</v>
      </c>
      <c r="E77">
        <f t="shared" si="4"/>
        <v>41</v>
      </c>
      <c r="F77" t="str">
        <f t="shared" si="5"/>
        <v xml:space="preserve"> 1 Cup ~200ml</v>
      </c>
      <c r="G77" t="str">
        <v>Calories: ~100 kcal</v>
      </c>
      <c r="H77" t="str">
        <v>Protein: ~2 g</v>
      </c>
      <c r="I77" t="str">
        <v>Carbohydrates: ~15 g</v>
      </c>
      <c r="J77" t="str">
        <v>Sugar: ~12 g</v>
      </c>
      <c r="K77" t="str">
        <v>Fat: ~4 g</v>
      </c>
      <c r="M77" s="3" t="str">
        <v>Masala Chai</v>
      </c>
      <c r="N77" s="3" t="str">
        <v xml:space="preserve"> 1 Cup ~200ml</v>
      </c>
      <c r="O77" s="3" t="str">
        <v>100</v>
      </c>
      <c r="P77" s="3" t="str">
        <v>2</v>
      </c>
      <c r="Q77" s="3" t="str">
        <v>15</v>
      </c>
      <c r="R77" s="3" t="str">
        <v>12</v>
      </c>
      <c r="S77" s="3" t="str">
        <v>4</v>
      </c>
      <c r="T77" s="3" t="str">
        <v xml:space="preserve">0.5 </v>
      </c>
      <c r="U77" s="3" t="str">
        <v xml:space="preserve">80 </v>
      </c>
      <c r="V77" s="3" t="str">
        <v xml:space="preserve">30 </v>
      </c>
      <c r="W77" s="3" t="str">
        <v xml:space="preserve">150 </v>
      </c>
      <c r="X77" s="3" t="e">
        <v>#N/A</v>
      </c>
    </row>
    <row r="78" spans="2:24" x14ac:dyDescent="0.25">
      <c r="B78" t="str">
        <v>Calcium: ~150 mg (15% of DV)</v>
      </c>
      <c r="C78" t="str">
        <v>76. Filter Coffee (South India, 1 Cup ~200ml)</v>
      </c>
      <c r="D78">
        <f t="shared" si="3"/>
        <v>31</v>
      </c>
      <c r="E78">
        <f t="shared" si="4"/>
        <v>45</v>
      </c>
      <c r="F78" t="str">
        <f t="shared" si="5"/>
        <v xml:space="preserve"> 1 Cup ~200ml</v>
      </c>
      <c r="G78" t="str">
        <v>Calories: ~80 kcal</v>
      </c>
      <c r="H78" t="str">
        <v>Protein: ~1 g</v>
      </c>
      <c r="I78" t="str">
        <v>Carbohydrates: ~15 g</v>
      </c>
      <c r="J78" t="str">
        <v>Sugar: ~10 g</v>
      </c>
      <c r="K78" t="str">
        <v>Fat: ~3 g</v>
      </c>
      <c r="M78" s="3" t="str">
        <v>Filter Coffee</v>
      </c>
      <c r="N78" s="3" t="str">
        <v xml:space="preserve"> 1 Cup ~200ml</v>
      </c>
      <c r="O78" s="3" t="str">
        <v>80</v>
      </c>
      <c r="P78" s="3" t="str">
        <v>1</v>
      </c>
      <c r="Q78" s="3" t="str">
        <v>15</v>
      </c>
      <c r="R78" s="3" t="str">
        <v>10</v>
      </c>
      <c r="S78" s="3" t="str">
        <v>3</v>
      </c>
      <c r="T78" s="3" t="str">
        <v xml:space="preserve">0.5 </v>
      </c>
      <c r="U78" s="3" t="str">
        <v xml:space="preserve">40 </v>
      </c>
      <c r="V78" s="3" t="str">
        <v xml:space="preserve">20 </v>
      </c>
      <c r="W78" s="3" t="str">
        <v xml:space="preserve">100 </v>
      </c>
      <c r="X78" s="3" t="e">
        <v>#N/A</v>
      </c>
    </row>
    <row r="79" spans="2:24" x14ac:dyDescent="0.25">
      <c r="B79" t="str">
        <v>Magnesium: ~80 mg (20% of DV)</v>
      </c>
      <c r="C79" t="str">
        <v>77. Lassi (Punjab, 1 Glass ~200ml)</v>
      </c>
      <c r="D79">
        <f t="shared" si="3"/>
        <v>18</v>
      </c>
      <c r="E79">
        <f t="shared" si="4"/>
        <v>34</v>
      </c>
      <c r="F79" t="str">
        <f t="shared" si="5"/>
        <v xml:space="preserve"> 1 Glass ~200ml</v>
      </c>
      <c r="G79" t="str">
        <v>Calories: ~150 kcal</v>
      </c>
      <c r="H79" t="str">
        <v>Protein: ~6 g</v>
      </c>
      <c r="I79" t="str">
        <v>Carbohydrates: ~25 g</v>
      </c>
      <c r="J79" t="str">
        <v>Sugar: ~20 g</v>
      </c>
      <c r="K79" t="str">
        <v>Fat: ~4 g</v>
      </c>
      <c r="M79" s="3" t="str">
        <v>Lassi</v>
      </c>
      <c r="N79" s="3" t="str">
        <v xml:space="preserve"> 1 Glass ~200ml</v>
      </c>
      <c r="O79" s="3" t="str">
        <v>150</v>
      </c>
      <c r="P79" s="3" t="str">
        <v>6</v>
      </c>
      <c r="Q79" s="3" t="str">
        <v>25</v>
      </c>
      <c r="R79" s="3" t="str">
        <v>20</v>
      </c>
      <c r="S79" s="3" t="str">
        <v>4</v>
      </c>
      <c r="T79" s="3" t="str">
        <v xml:space="preserve">0.6 </v>
      </c>
      <c r="U79" s="3" t="str">
        <v xml:space="preserve">200 </v>
      </c>
      <c r="V79" s="3" t="str">
        <v xml:space="preserve">40 </v>
      </c>
      <c r="W79" s="3" t="str">
        <v xml:space="preserve">200 </v>
      </c>
      <c r="X79" s="3" t="e">
        <v>#N/A</v>
      </c>
    </row>
    <row r="80" spans="2:24" x14ac:dyDescent="0.25">
      <c r="B80" t="str">
        <v>Potassium: ~500 mg (14% of DV)</v>
      </c>
      <c r="C80" t="str">
        <v>78. Thandai (UP/Rajasthan, 1 Glass ~200ml)</v>
      </c>
      <c r="D80">
        <f t="shared" si="3"/>
        <v>26</v>
      </c>
      <c r="E80">
        <f t="shared" si="4"/>
        <v>42</v>
      </c>
      <c r="F80" t="str">
        <f t="shared" si="5"/>
        <v xml:space="preserve"> 1 Glass ~200ml</v>
      </c>
      <c r="G80" t="str">
        <v>Calories: ~180 kcal</v>
      </c>
      <c r="H80" t="str">
        <v>Protein: ~4 g</v>
      </c>
      <c r="I80" t="str">
        <v>Carbohydrates: ~35 g</v>
      </c>
      <c r="J80" t="str">
        <v>Sugar: ~25 g</v>
      </c>
      <c r="K80" t="str">
        <v>Fat: ~6 g</v>
      </c>
      <c r="M80" s="3" t="str">
        <v>Thandai</v>
      </c>
      <c r="N80" s="3" t="str">
        <v xml:space="preserve"> 1 Glass ~200ml</v>
      </c>
      <c r="O80" s="3" t="str">
        <v>180</v>
      </c>
      <c r="P80" s="3" t="str">
        <v>4</v>
      </c>
      <c r="Q80" s="3" t="str">
        <v>35</v>
      </c>
      <c r="R80" s="3" t="str">
        <v>25</v>
      </c>
      <c r="S80" s="3" t="str">
        <v>6</v>
      </c>
      <c r="T80" s="3" t="str">
        <v xml:space="preserve">1 </v>
      </c>
      <c r="U80" s="3" t="str">
        <v xml:space="preserve">150 </v>
      </c>
      <c r="V80" s="3" t="str">
        <v xml:space="preserve">40 </v>
      </c>
      <c r="W80" s="3" t="e">
        <v>#N/A</v>
      </c>
      <c r="X80" s="3" t="e">
        <v>#N/A</v>
      </c>
    </row>
    <row r="81" spans="2:24" x14ac:dyDescent="0.25">
      <c r="B81" t="str">
        <v>---</v>
      </c>
      <c r="C81" t="str">
        <v>79. Nimbu Pani (Pan-India, 1 Glass ~200ml)</v>
      </c>
      <c r="D81">
        <f t="shared" si="3"/>
        <v>26</v>
      </c>
      <c r="E81">
        <f t="shared" si="4"/>
        <v>42</v>
      </c>
      <c r="F81" t="str">
        <f t="shared" si="5"/>
        <v xml:space="preserve"> 1 Glass ~200ml</v>
      </c>
      <c r="G81" t="str">
        <v>Calories: ~50 kcal</v>
      </c>
      <c r="H81" t="str">
        <v>Protein: ~1 g</v>
      </c>
      <c r="I81" t="str">
        <v>Carbohydrates: ~15 g</v>
      </c>
      <c r="J81" t="str">
        <v>Sugar: ~12 g</v>
      </c>
      <c r="K81" t="str">
        <v>Fat: ~0 g</v>
      </c>
      <c r="M81" s="3" t="str">
        <v>Nimbu Pani</v>
      </c>
      <c r="N81" s="3" t="str">
        <v xml:space="preserve"> 1 Glass ~200ml</v>
      </c>
      <c r="O81" s="3" t="str">
        <v>50</v>
      </c>
      <c r="P81" s="3" t="str">
        <v>1</v>
      </c>
      <c r="Q81" s="3" t="str">
        <v>15</v>
      </c>
      <c r="R81" s="3" t="str">
        <v>12</v>
      </c>
      <c r="S81" s="3" t="str">
        <v>0</v>
      </c>
      <c r="T81" s="3" t="str">
        <v xml:space="preserve">0.1 </v>
      </c>
      <c r="U81" s="3" t="str">
        <v xml:space="preserve">20 </v>
      </c>
      <c r="V81" s="3" t="str">
        <v xml:space="preserve">10 </v>
      </c>
      <c r="W81" s="3" t="str">
        <v xml:space="preserve">100 </v>
      </c>
      <c r="X81" s="3" t="e">
        <v>#N/A</v>
      </c>
    </row>
    <row r="82" spans="2:24" x14ac:dyDescent="0.25">
      <c r="B82" t="str">
        <v>7. Kadai Paneer (Punjab, 1 Serving ~200g)</v>
      </c>
      <c r="C82" t="str">
        <v>80. Aam Panna (Maharashtra, 1 Glass ~200ml)</v>
      </c>
      <c r="D82">
        <f t="shared" si="3"/>
        <v>27</v>
      </c>
      <c r="E82">
        <f t="shared" si="4"/>
        <v>43</v>
      </c>
      <c r="F82" t="str">
        <f t="shared" si="5"/>
        <v xml:space="preserve"> 1 Glass ~200ml</v>
      </c>
      <c r="G82" t="str">
        <v>Calories: ~100 kcal</v>
      </c>
      <c r="H82" t="str">
        <v>Protein: ~1 g</v>
      </c>
      <c r="I82" t="str">
        <v>Carbohydrates: ~25 g</v>
      </c>
      <c r="J82" t="str">
        <v>Sugar: ~20 g</v>
      </c>
      <c r="K82" t="str">
        <v>Fat: ~0 g</v>
      </c>
      <c r="M82" s="3" t="str">
        <v>Aam Panna</v>
      </c>
      <c r="N82" s="3" t="str">
        <v xml:space="preserve"> 1 Glass ~200ml</v>
      </c>
      <c r="O82" s="3" t="str">
        <v>100</v>
      </c>
      <c r="P82" s="3" t="str">
        <v>1</v>
      </c>
      <c r="Q82" s="3" t="str">
        <v>25</v>
      </c>
      <c r="R82" s="3" t="str">
        <v>20</v>
      </c>
      <c r="S82" s="3" t="str">
        <v>0</v>
      </c>
      <c r="T82" s="3" t="str">
        <v xml:space="preserve">0.7 </v>
      </c>
      <c r="U82" s="3" t="str">
        <v xml:space="preserve">25 </v>
      </c>
      <c r="V82" s="3" t="str">
        <v xml:space="preserve">10 </v>
      </c>
      <c r="W82" s="3" t="str">
        <v xml:space="preserve">200 </v>
      </c>
      <c r="X82" s="3" t="e">
        <v>#N/A</v>
      </c>
    </row>
    <row r="83" spans="2:24" x14ac:dyDescent="0.25">
      <c r="B83" t="str">
        <v>Calories: ~400 kcal</v>
      </c>
      <c r="C83" t="str">
        <v>81. Jaljeera (North India, 1 Glass ~200ml)</v>
      </c>
      <c r="D83">
        <f t="shared" si="3"/>
        <v>26</v>
      </c>
      <c r="E83">
        <f t="shared" si="4"/>
        <v>42</v>
      </c>
      <c r="F83" t="str">
        <f t="shared" si="5"/>
        <v xml:space="preserve"> 1 Glass ~200ml</v>
      </c>
      <c r="G83" t="str">
        <v>Calories: ~50 kcal</v>
      </c>
      <c r="H83" t="str">
        <v>Protein: ~1 g</v>
      </c>
      <c r="I83" t="str">
        <v>Carbohydrates: ~10 g</v>
      </c>
      <c r="J83" t="str">
        <v>Sugar: ~5 g</v>
      </c>
      <c r="K83" t="str">
        <v>Fat: ~0 g</v>
      </c>
      <c r="M83" s="3" t="str">
        <v>Jaljeera</v>
      </c>
      <c r="N83" s="3" t="str">
        <v xml:space="preserve"> 1 Glass ~200ml</v>
      </c>
      <c r="O83" s="3" t="str">
        <v>50</v>
      </c>
      <c r="P83" s="3" t="str">
        <v>1</v>
      </c>
      <c r="Q83" s="3" t="str">
        <v>10</v>
      </c>
      <c r="R83" s="3" t="str">
        <v>5</v>
      </c>
      <c r="S83" s="3" t="str">
        <v>0</v>
      </c>
      <c r="T83" s="3" t="str">
        <v xml:space="preserve">0.5 </v>
      </c>
      <c r="U83" s="3" t="str">
        <v xml:space="preserve">25 </v>
      </c>
      <c r="V83" s="3" t="str">
        <v xml:space="preserve">10 </v>
      </c>
      <c r="W83" s="3" t="str">
        <v xml:space="preserve">150 </v>
      </c>
      <c r="X83" s="3" t="e">
        <v>#N/A</v>
      </c>
    </row>
    <row r="84" spans="2:24" x14ac:dyDescent="0.25">
      <c r="B84" t="str">
        <v>Protein: ~20 g</v>
      </c>
      <c r="C84" t="str">
        <v>82. Sugarcane Juice (Pan-India, 1 Glass ~200ml)</v>
      </c>
      <c r="D84">
        <f t="shared" si="3"/>
        <v>31</v>
      </c>
      <c r="E84">
        <f t="shared" si="4"/>
        <v>47</v>
      </c>
      <c r="F84" t="str">
        <f t="shared" si="5"/>
        <v xml:space="preserve"> 1 Glass ~200ml</v>
      </c>
      <c r="G84" t="str">
        <v>Calories: ~120 kcal</v>
      </c>
      <c r="H84" t="str">
        <v>Protein: ~1 g</v>
      </c>
      <c r="I84" t="str">
        <v>Carbohydrates: ~30 g</v>
      </c>
      <c r="J84" t="str">
        <v>Sugar: ~28 g</v>
      </c>
      <c r="K84" t="str">
        <v>Fat: ~0 g</v>
      </c>
      <c r="M84" s="3" t="str">
        <v>Sugarcane Juice</v>
      </c>
      <c r="N84" s="3" t="str">
        <v xml:space="preserve"> 1 Glass ~200ml</v>
      </c>
      <c r="O84" s="3" t="str">
        <v>120</v>
      </c>
      <c r="P84" s="3" t="str">
        <v>1</v>
      </c>
      <c r="Q84" s="3" t="str">
        <v>30</v>
      </c>
      <c r="R84" s="3" t="str">
        <v>28</v>
      </c>
      <c r="S84" s="3" t="str">
        <v>0</v>
      </c>
      <c r="T84" s="3" t="str">
        <v xml:space="preserve">0.6 </v>
      </c>
      <c r="U84" s="3" t="str">
        <v xml:space="preserve">30 </v>
      </c>
      <c r="V84" s="3" t="str">
        <v xml:space="preserve">20 </v>
      </c>
      <c r="W84" s="3" t="str">
        <v xml:space="preserve">200 </v>
      </c>
      <c r="X84" s="3" t="e">
        <v>#N/A</v>
      </c>
    </row>
    <row r="85" spans="2:24" x14ac:dyDescent="0.25">
      <c r="B85" t="str">
        <v>Carbohydrates: ~12 g</v>
      </c>
      <c r="C85" t="str">
        <v>83. Falooda (Mughlai/Delhi, 1 Glass ~250ml)</v>
      </c>
      <c r="D85">
        <f t="shared" si="3"/>
        <v>27</v>
      </c>
      <c r="E85">
        <f t="shared" si="4"/>
        <v>43</v>
      </c>
      <c r="F85" t="str">
        <f t="shared" si="5"/>
        <v xml:space="preserve"> 1 Glass ~250ml</v>
      </c>
      <c r="G85" t="str">
        <v>Calories: ~180 kcal</v>
      </c>
      <c r="H85" t="str">
        <v>Protein: ~2 g</v>
      </c>
      <c r="I85" t="str">
        <v>Carbohydrates: ~40 g</v>
      </c>
      <c r="J85" t="str">
        <v>Sugar: ~30 g</v>
      </c>
      <c r="K85" t="str">
        <v>Fat: ~5 g</v>
      </c>
      <c r="M85" s="3" t="str">
        <v>Falooda</v>
      </c>
      <c r="N85" s="3" t="str">
        <v xml:space="preserve"> 1 Glass ~250ml</v>
      </c>
      <c r="O85" s="3" t="str">
        <v>180</v>
      </c>
      <c r="P85" s="3" t="str">
        <v>2</v>
      </c>
      <c r="Q85" s="3" t="str">
        <v>40</v>
      </c>
      <c r="R85" s="3" t="str">
        <v>30</v>
      </c>
      <c r="S85" s="3" t="str">
        <v>5</v>
      </c>
      <c r="T85" s="3" t="str">
        <v xml:space="preserve">1 </v>
      </c>
      <c r="U85" s="3" t="str">
        <v xml:space="preserve">100 </v>
      </c>
      <c r="V85" s="3" t="str">
        <v xml:space="preserve">25 </v>
      </c>
      <c r="W85" s="3" t="str">
        <v xml:space="preserve">150 </v>
      </c>
      <c r="X85" s="3" t="e">
        <v>#N/A</v>
      </c>
    </row>
    <row r="86" spans="2:24" x14ac:dyDescent="0.25">
      <c r="B86" t="str">
        <v>Sugar: ~5 g</v>
      </c>
      <c r="C86" t="str">
        <v>84. Burger (Cheeseburger, ~250g)</v>
      </c>
      <c r="D86">
        <f t="shared" si="3"/>
        <v>25</v>
      </c>
      <c r="E86">
        <f t="shared" si="4"/>
        <v>32</v>
      </c>
      <c r="F86" t="str">
        <f t="shared" si="5"/>
        <v xml:space="preserve"> ~250g</v>
      </c>
      <c r="G86" t="str">
        <v>Calories: ~500 kcal</v>
      </c>
      <c r="H86" t="str">
        <v>Protein: ~25 g</v>
      </c>
      <c r="I86" t="str">
        <v>Carbohydrates: ~40 g</v>
      </c>
      <c r="J86" t="str">
        <v>Sugar: ~8 g</v>
      </c>
      <c r="K86" t="str">
        <v>Fat: ~28 g</v>
      </c>
      <c r="M86" s="3" t="str">
        <v>Burger</v>
      </c>
      <c r="N86" s="3" t="str">
        <v xml:space="preserve"> ~250g</v>
      </c>
      <c r="O86" s="3" t="str">
        <v>500</v>
      </c>
      <c r="P86" s="3" t="str">
        <v>25</v>
      </c>
      <c r="Q86" s="3" t="str">
        <v>40</v>
      </c>
      <c r="R86" s="3" t="str">
        <v>8</v>
      </c>
      <c r="S86" s="3" t="str">
        <v>28</v>
      </c>
      <c r="T86" s="3" t="str">
        <v xml:space="preserve">3 </v>
      </c>
      <c r="U86" s="3" t="str">
        <v xml:space="preserve">150 </v>
      </c>
      <c r="V86" s="3" t="str">
        <v xml:space="preserve">30 </v>
      </c>
      <c r="W86" s="3" t="str">
        <v xml:space="preserve">400 </v>
      </c>
      <c r="X86" s="3" t="e">
        <v>#N/A</v>
      </c>
    </row>
    <row r="87" spans="2:24" x14ac:dyDescent="0.25">
      <c r="B87" t="str">
        <v>Fiber: ~2 g</v>
      </c>
      <c r="C87" t="str">
        <v>85. French Fries ( 1 serving, ~150g)</v>
      </c>
      <c r="D87">
        <f t="shared" si="3"/>
        <v>29</v>
      </c>
      <c r="E87">
        <f t="shared" si="4"/>
        <v>36</v>
      </c>
      <c r="F87" t="str">
        <f t="shared" si="5"/>
        <v xml:space="preserve"> ~150g</v>
      </c>
      <c r="G87" t="str">
        <v>Calories: ~400 kcal</v>
      </c>
      <c r="H87" t="str">
        <v>Protein: ~5 g</v>
      </c>
      <c r="I87" t="str">
        <v>Carbohydrates: ~55 g</v>
      </c>
      <c r="J87" t="str">
        <v>Sugar: ~1 g</v>
      </c>
      <c r="K87" t="str">
        <v>Fat: ~20 g</v>
      </c>
      <c r="M87" s="3" t="str">
        <v>French Fries</v>
      </c>
      <c r="N87" s="3" t="str">
        <v xml:space="preserve"> ~150g</v>
      </c>
      <c r="O87" s="3" t="str">
        <v>400</v>
      </c>
      <c r="P87" s="3" t="str">
        <v>5</v>
      </c>
      <c r="Q87" s="3" t="str">
        <v>55</v>
      </c>
      <c r="R87" s="3" t="str">
        <v>1</v>
      </c>
      <c r="S87" s="3" t="str">
        <v>20</v>
      </c>
      <c r="T87" s="3" t="str">
        <v xml:space="preserve">1 </v>
      </c>
      <c r="U87" s="3" t="str">
        <v xml:space="preserve">10 </v>
      </c>
      <c r="V87" s="3" t="str">
        <v xml:space="preserve">25 </v>
      </c>
      <c r="W87" s="3" t="str">
        <v xml:space="preserve">450 </v>
      </c>
      <c r="X87" s="3" t="e">
        <v>#N/A</v>
      </c>
    </row>
    <row r="88" spans="2:24" x14ac:dyDescent="0.25">
      <c r="B88" t="str">
        <v>Fat: ~30 g</v>
      </c>
      <c r="C88" t="str">
        <v>86. Pizza (1 Slice, ~150g)</v>
      </c>
      <c r="D88">
        <f t="shared" si="3"/>
        <v>19</v>
      </c>
      <c r="E88">
        <f t="shared" si="4"/>
        <v>26</v>
      </c>
      <c r="F88" t="str">
        <f t="shared" si="5"/>
        <v xml:space="preserve"> ~150g</v>
      </c>
      <c r="G88" t="str">
        <v>Calories: ~285 kcal</v>
      </c>
      <c r="H88" t="str">
        <v>Protein: ~12 g</v>
      </c>
      <c r="I88" t="str">
        <v>Carbohydrates: ~36 g</v>
      </c>
      <c r="J88" t="str">
        <v>Sugar: ~5 g</v>
      </c>
      <c r="K88" t="str">
        <v>Fat: ~10 g</v>
      </c>
      <c r="M88" s="3" t="str">
        <v>Pizza</v>
      </c>
      <c r="N88" s="3" t="str">
        <v xml:space="preserve"> ~150g</v>
      </c>
      <c r="O88" s="3" t="str">
        <v>285</v>
      </c>
      <c r="P88" s="3" t="str">
        <v>12</v>
      </c>
      <c r="Q88" s="3" t="str">
        <v>36</v>
      </c>
      <c r="R88" s="3" t="str">
        <v>5</v>
      </c>
      <c r="S88" s="3" t="str">
        <v>10</v>
      </c>
      <c r="T88" s="3" t="str">
        <v xml:space="preserve">2 </v>
      </c>
      <c r="U88" s="3" t="str">
        <v xml:space="preserve">200 </v>
      </c>
      <c r="V88" s="3" t="str">
        <v xml:space="preserve">20 </v>
      </c>
      <c r="W88" s="3" t="str">
        <v xml:space="preserve">200 </v>
      </c>
      <c r="X88" s="3" t="e">
        <v>#N/A</v>
      </c>
    </row>
    <row r="89" spans="2:24" x14ac:dyDescent="0.25">
      <c r="B89" t="str">
        <v>Micronutrients:</v>
      </c>
      <c r="C89" t="str">
        <v>87. Fried Chicken (1 Piece, ~120g)</v>
      </c>
      <c r="D89">
        <f t="shared" si="3"/>
        <v>27</v>
      </c>
      <c r="E89">
        <f t="shared" si="4"/>
        <v>34</v>
      </c>
      <c r="F89" t="str">
        <f t="shared" si="5"/>
        <v xml:space="preserve"> ~120g</v>
      </c>
      <c r="G89" t="str">
        <v>Calories: ~350 kcal</v>
      </c>
      <c r="H89" t="str">
        <v>Protein: ~25 g</v>
      </c>
      <c r="I89" t="str">
        <v>Carbohydrates: ~10 g</v>
      </c>
      <c r="J89" t="str">
        <v>Sugar: ~1 g</v>
      </c>
      <c r="K89" t="str">
        <v>Fat: ~22 g</v>
      </c>
      <c r="M89" s="3" t="str">
        <v>Fried Chicken</v>
      </c>
      <c r="N89" s="3" t="str">
        <v xml:space="preserve"> ~120g</v>
      </c>
      <c r="O89" s="3" t="str">
        <v>350</v>
      </c>
      <c r="P89" s="3" t="str">
        <v>25</v>
      </c>
      <c r="Q89" s="3" t="str">
        <v>10</v>
      </c>
      <c r="R89" s="3" t="str">
        <v>1</v>
      </c>
      <c r="S89" s="3" t="str">
        <v>22</v>
      </c>
      <c r="T89" s="3" t="str">
        <v xml:space="preserve">1 </v>
      </c>
      <c r="U89" s="3" t="str">
        <v xml:space="preserve">20 </v>
      </c>
      <c r="V89" s="3" t="str">
        <v xml:space="preserve">15 </v>
      </c>
      <c r="W89" s="3" t="str">
        <v xml:space="preserve">250 </v>
      </c>
      <c r="X89" s="3" t="e">
        <v>#N/A</v>
      </c>
    </row>
    <row r="90" spans="2:24" x14ac:dyDescent="0.25">
      <c r="B90" t="str">
        <v>Iron: ~1.5 mg (8% of DV)</v>
      </c>
      <c r="C90" t="str">
        <v>88. Soft Drink (Cola, ~330ml)</v>
      </c>
      <c r="D90">
        <f t="shared" si="3"/>
        <v>21</v>
      </c>
      <c r="E90">
        <f t="shared" si="4"/>
        <v>29</v>
      </c>
      <c r="F90" t="str">
        <f t="shared" si="5"/>
        <v xml:space="preserve"> ~330ml</v>
      </c>
      <c r="G90" t="str">
        <v>Calories: ~140 kcal</v>
      </c>
      <c r="H90" t="str">
        <v>Protein: ~0 g</v>
      </c>
      <c r="I90" t="str">
        <v>Carbohydrates: ~39 g</v>
      </c>
      <c r="J90" t="str">
        <v>Sugar: ~39 g</v>
      </c>
      <c r="K90" t="str">
        <v>Fat: ~0 g</v>
      </c>
      <c r="M90" s="3" t="str">
        <v>Soft Drink</v>
      </c>
      <c r="N90" s="3" t="str">
        <v xml:space="preserve"> ~330ml</v>
      </c>
      <c r="O90" s="3" t="str">
        <v>140</v>
      </c>
      <c r="P90" s="3" t="str">
        <v>0</v>
      </c>
      <c r="Q90" s="3" t="str">
        <v>39</v>
      </c>
      <c r="R90" s="3" t="str">
        <v>39</v>
      </c>
      <c r="S90" s="3" t="str">
        <v>0</v>
      </c>
      <c r="T90" s="3" t="str">
        <v xml:space="preserve">0 </v>
      </c>
      <c r="U90" s="3" t="str">
        <v xml:space="preserve">10 </v>
      </c>
      <c r="V90" s="3" t="str">
        <v xml:space="preserve">5 </v>
      </c>
      <c r="W90" s="3" t="str">
        <v xml:space="preserve">10 </v>
      </c>
      <c r="X90" s="3" t="e">
        <v>#N/A</v>
      </c>
    </row>
    <row r="91" spans="2:24" x14ac:dyDescent="0.25">
      <c r="B91" t="str">
        <v>Calcium: ~250 mg (25% of DV)</v>
      </c>
      <c r="C91" t="str">
        <v>89. Sandwich (Chicken or Veg, ~200g)</v>
      </c>
      <c r="D91">
        <f t="shared" si="3"/>
        <v>29</v>
      </c>
      <c r="E91">
        <f t="shared" si="4"/>
        <v>36</v>
      </c>
      <c r="F91" t="str">
        <f t="shared" si="5"/>
        <v xml:space="preserve"> ~200g</v>
      </c>
      <c r="G91" t="str">
        <v>Calories: ~350 kcal</v>
      </c>
      <c r="H91" t="str">
        <v>Protein: ~18 g</v>
      </c>
      <c r="I91" t="str">
        <v>Carbohydrates: ~35 g</v>
      </c>
      <c r="J91" t="str">
        <v>Sugar: ~5 g</v>
      </c>
      <c r="K91" t="str">
        <v>Fat: ~12 g</v>
      </c>
      <c r="M91" s="3" t="str">
        <v>Sandwich</v>
      </c>
      <c r="N91" s="3" t="str">
        <v xml:space="preserve"> ~200g</v>
      </c>
      <c r="O91" s="3" t="str">
        <v>350</v>
      </c>
      <c r="P91" s="3" t="str">
        <v>18</v>
      </c>
      <c r="Q91" s="3" t="str">
        <v>35</v>
      </c>
      <c r="R91" s="3" t="str">
        <v>5</v>
      </c>
      <c r="S91" s="3" t="str">
        <v>12</v>
      </c>
      <c r="T91" s="3" t="str">
        <v xml:space="preserve">2 </v>
      </c>
      <c r="U91" s="3" t="str">
        <v xml:space="preserve">100 </v>
      </c>
      <c r="V91" s="3" t="str">
        <v xml:space="preserve">25 </v>
      </c>
      <c r="W91" s="3" t="str">
        <v xml:space="preserve">300 </v>
      </c>
      <c r="X91" s="3" t="e">
        <v>#N/A</v>
      </c>
    </row>
    <row r="92" spans="2:24" x14ac:dyDescent="0.25">
      <c r="B92" t="str">
        <v>Magnesium: ~40 mg (10% of DV)</v>
      </c>
      <c r="C92" t="str">
        <v>90. Ice Cream (Vanilla, 1 Scoop ~100g)</v>
      </c>
      <c r="D92">
        <f t="shared" si="3"/>
        <v>23</v>
      </c>
      <c r="E92">
        <f t="shared" si="4"/>
        <v>38</v>
      </c>
      <c r="F92" t="str">
        <f t="shared" si="5"/>
        <v xml:space="preserve"> 1 Scoop ~100g</v>
      </c>
      <c r="G92" t="str">
        <v>Calories: ~200 kcal</v>
      </c>
      <c r="H92" t="str">
        <v>Protein: ~4 g</v>
      </c>
      <c r="I92" t="str">
        <v>Carbohydrates: ~24 g</v>
      </c>
      <c r="J92" t="str">
        <v>Sugar: ~22 g</v>
      </c>
      <c r="K92" t="str">
        <v>Fat: ~10 g</v>
      </c>
      <c r="M92" s="3" t="str">
        <v>Ice Cream</v>
      </c>
      <c r="N92" s="3" t="str">
        <v xml:space="preserve"> 1 Scoop ~100g</v>
      </c>
      <c r="O92" s="3" t="str">
        <v>200</v>
      </c>
      <c r="P92" s="3" t="str">
        <v>4</v>
      </c>
      <c r="Q92" s="3" t="str">
        <v>24</v>
      </c>
      <c r="R92" s="3" t="str">
        <v>22</v>
      </c>
      <c r="S92" s="3" t="str">
        <v>10</v>
      </c>
      <c r="T92" s="3" t="str">
        <v xml:space="preserve">0.1 </v>
      </c>
      <c r="U92" s="3" t="str">
        <v xml:space="preserve">100 </v>
      </c>
      <c r="V92" s="3" t="str">
        <v xml:space="preserve">12 </v>
      </c>
      <c r="W92" s="3" t="str">
        <v xml:space="preserve">150 </v>
      </c>
      <c r="X92" s="3" t="e">
        <v>#N/A</v>
      </c>
    </row>
    <row r="93" spans="2:24" x14ac:dyDescent="0.25">
      <c r="B93" t="str">
        <v>Potassium: ~400 mg (11% of DV)</v>
      </c>
      <c r="C93" t="str">
        <v>91. Hot Dog (1 Piece, ~150g)</v>
      </c>
      <c r="D93">
        <f t="shared" si="3"/>
        <v>21</v>
      </c>
      <c r="E93">
        <f t="shared" si="4"/>
        <v>28</v>
      </c>
      <c r="F93" t="str">
        <f t="shared" si="5"/>
        <v xml:space="preserve"> ~150g</v>
      </c>
      <c r="G93" t="str">
        <v>Calories: ~290 kcal</v>
      </c>
      <c r="H93" t="str">
        <v>Protein: ~10 g</v>
      </c>
      <c r="I93" t="str">
        <v>Carbohydrates: ~30 g</v>
      </c>
      <c r="J93" t="str">
        <v>Sugar: ~6 g</v>
      </c>
      <c r="K93" t="str">
        <v>Fat: ~15 g</v>
      </c>
      <c r="M93" s="3" t="str">
        <v>Hot Dog</v>
      </c>
      <c r="N93" s="3" t="str">
        <v xml:space="preserve"> ~150g</v>
      </c>
      <c r="O93" s="3" t="str">
        <v>290</v>
      </c>
      <c r="P93" s="3" t="str">
        <v>10</v>
      </c>
      <c r="Q93" s="3" t="str">
        <v>30</v>
      </c>
      <c r="R93" s="3" t="str">
        <v>6</v>
      </c>
      <c r="S93" s="3" t="str">
        <v>15</v>
      </c>
      <c r="T93" s="3" t="str">
        <v xml:space="preserve">2 </v>
      </c>
      <c r="U93" s="3" t="str">
        <v xml:space="preserve">50 </v>
      </c>
      <c r="V93" s="3" t="str">
        <v xml:space="preserve">20 </v>
      </c>
      <c r="W93" s="3" t="str">
        <v xml:space="preserve">300 </v>
      </c>
      <c r="X93" s="3" t="e">
        <v>#N/A</v>
      </c>
    </row>
    <row r="94" spans="2:24" x14ac:dyDescent="0.25">
      <c r="B94" t="str">
        <v>---</v>
      </c>
    </row>
    <row r="95" spans="2:24" x14ac:dyDescent="0.25">
      <c r="B95" t="str">
        <v>8. Shahi Paneer (Mughlai/Delhi, 1 Serving ~200g)</v>
      </c>
    </row>
    <row r="96" spans="2:24" x14ac:dyDescent="0.25">
      <c r="B96" t="str">
        <v>Calories: ~500 kcal</v>
      </c>
    </row>
    <row r="97" spans="2:2" x14ac:dyDescent="0.25">
      <c r="B97" t="str">
        <v>Protein: ~18 g</v>
      </c>
    </row>
    <row r="98" spans="2:2" x14ac:dyDescent="0.25">
      <c r="B98" t="str">
        <v>Carbohydrates: ~15 g</v>
      </c>
    </row>
    <row r="99" spans="2:2" x14ac:dyDescent="0.25">
      <c r="B99" t="str">
        <v>Sugar: ~8 g</v>
      </c>
    </row>
    <row r="100" spans="2:2" x14ac:dyDescent="0.25">
      <c r="B100" t="str">
        <v>Fiber: ~3 g</v>
      </c>
    </row>
    <row r="101" spans="2:2" x14ac:dyDescent="0.25">
      <c r="B101" t="str">
        <v>Fat: ~40 g</v>
      </c>
    </row>
    <row r="102" spans="2:2" x14ac:dyDescent="0.25">
      <c r="B102" t="str">
        <v>Micronutrients:</v>
      </c>
    </row>
    <row r="103" spans="2:2" x14ac:dyDescent="0.25">
      <c r="B103" t="str">
        <v>Iron: ~2 mg (11% of DV)</v>
      </c>
    </row>
    <row r="104" spans="2:2" x14ac:dyDescent="0.25">
      <c r="B104" t="str">
        <v>Calcium: ~250 mg (25% of DV)</v>
      </c>
    </row>
    <row r="105" spans="2:2" x14ac:dyDescent="0.25">
      <c r="B105" t="str">
        <v>Magnesium: ~40 mg (10% of DV)</v>
      </c>
    </row>
    <row r="106" spans="2:2" x14ac:dyDescent="0.25">
      <c r="B106" t="str">
        <v>Potassium: ~350 mg (10% of DV)</v>
      </c>
    </row>
    <row r="107" spans="2:2" x14ac:dyDescent="0.25">
      <c r="B107" t="str">
        <v>---</v>
      </c>
    </row>
    <row r="108" spans="2:2" x14ac:dyDescent="0.25">
      <c r="B108" t="str">
        <v>9. Malai Kofta (Mughlai/Delhi, 1 Serving ~200g)</v>
      </c>
    </row>
    <row r="109" spans="2:2" x14ac:dyDescent="0.25">
      <c r="B109" t="str">
        <v>Calories: ~400 kcal</v>
      </c>
    </row>
    <row r="110" spans="2:2" x14ac:dyDescent="0.25">
      <c r="B110" t="str">
        <v>Protein: ~15 g</v>
      </c>
    </row>
    <row r="111" spans="2:2" x14ac:dyDescent="0.25">
      <c r="B111" t="str">
        <v>Carbohydrates: ~30 g</v>
      </c>
    </row>
    <row r="112" spans="2:2" x14ac:dyDescent="0.25">
      <c r="B112" t="str">
        <v>Sugar: ~10 g</v>
      </c>
    </row>
    <row r="113" spans="2:2" x14ac:dyDescent="0.25">
      <c r="B113" t="str">
        <v>Fiber: ~5 g</v>
      </c>
    </row>
    <row r="114" spans="2:2" x14ac:dyDescent="0.25">
      <c r="B114" t="str">
        <v>Fat: ~30 g</v>
      </c>
    </row>
    <row r="115" spans="2:2" x14ac:dyDescent="0.25">
      <c r="B115" t="str">
        <v>Micronutrients:</v>
      </c>
    </row>
    <row r="116" spans="2:2" x14ac:dyDescent="0.25">
      <c r="B116" t="str">
        <v>Iron: ~2 mg (11% of DV)</v>
      </c>
    </row>
    <row r="117" spans="2:2" x14ac:dyDescent="0.25">
      <c r="B117" t="str">
        <v>Calcium: ~200 mg (20% of DV)</v>
      </c>
    </row>
    <row r="118" spans="2:2" x14ac:dyDescent="0.25">
      <c r="B118" t="str">
        <v>Magnesium: ~50 mg (12% of DV)</v>
      </c>
    </row>
    <row r="119" spans="2:2" x14ac:dyDescent="0.25">
      <c r="B119" t="str">
        <v>Potassium: ~400 mg (11% of DV)</v>
      </c>
    </row>
    <row r="120" spans="2:2" x14ac:dyDescent="0.25">
      <c r="B120" t="str">
        <v>---</v>
      </c>
    </row>
    <row r="121" spans="2:2" x14ac:dyDescent="0.25">
      <c r="B121" t="str">
        <v>10. Dum Aloo (Kashmir, 1 Serving ~200g)</v>
      </c>
    </row>
    <row r="122" spans="2:2" x14ac:dyDescent="0.25">
      <c r="B122" t="str">
        <v>Calories: ~300 kcal</v>
      </c>
    </row>
    <row r="123" spans="2:2" x14ac:dyDescent="0.25">
      <c r="B123" t="str">
        <v>Protein: ~5 g</v>
      </c>
    </row>
    <row r="124" spans="2:2" x14ac:dyDescent="0.25">
      <c r="B124" t="str">
        <v>Carbohydrates: ~40 g</v>
      </c>
    </row>
    <row r="125" spans="2:2" x14ac:dyDescent="0.25">
      <c r="B125" t="str">
        <v>Sugar: ~4 g</v>
      </c>
    </row>
    <row r="126" spans="2:2" x14ac:dyDescent="0.25">
      <c r="B126" t="str">
        <v>Fiber: ~7 g</v>
      </c>
    </row>
    <row r="127" spans="2:2" x14ac:dyDescent="0.25">
      <c r="B127" t="str">
        <v>Fat: ~15 g</v>
      </c>
    </row>
    <row r="128" spans="2:2" x14ac:dyDescent="0.25">
      <c r="B128" t="str">
        <v>Micronutrients:</v>
      </c>
    </row>
    <row r="129" spans="2:2" x14ac:dyDescent="0.25">
      <c r="B129" t="str">
        <v>Iron: ~2 mg (11% of DV)</v>
      </c>
    </row>
    <row r="130" spans="2:2" x14ac:dyDescent="0.25">
      <c r="B130" t="str">
        <v>Calcium: ~50 mg (5% of DV)</v>
      </c>
    </row>
    <row r="131" spans="2:2" x14ac:dyDescent="0.25">
      <c r="B131" t="str">
        <v>Magnesium: ~30 mg (7% of DV)</v>
      </c>
    </row>
    <row r="132" spans="2:2" x14ac:dyDescent="0.25">
      <c r="B132" t="str">
        <v>Potassium: ~500 mg (14% of DV)</v>
      </c>
    </row>
    <row r="133" spans="2:2" x14ac:dyDescent="0.25">
      <c r="B133" t="str">
        <v>---</v>
      </c>
    </row>
    <row r="134" spans="2:2" x14ac:dyDescent="0.25">
      <c r="B134" t="str">
        <v>Let me know if you'd like to continue with more dishes or if you'd like any further modifications!</v>
      </c>
    </row>
    <row r="135" spans="2:2" x14ac:dyDescent="0.25">
      <c r="B135" t="str">
        <v>11. Rogan Josh (Kashmir, 1 Serving ~200g)</v>
      </c>
    </row>
    <row r="136" spans="2:2" x14ac:dyDescent="0.25">
      <c r="B136" t="str">
        <v>Calories: ~450 kcal</v>
      </c>
    </row>
    <row r="137" spans="2:2" x14ac:dyDescent="0.25">
      <c r="B137" t="str">
        <v>Protein: ~28 g</v>
      </c>
    </row>
    <row r="138" spans="2:2" x14ac:dyDescent="0.25">
      <c r="B138" t="str">
        <v>Carbohydrates: ~15 g</v>
      </c>
    </row>
    <row r="139" spans="2:2" x14ac:dyDescent="0.25">
      <c r="B139" t="str">
        <v>Sugar: ~5 g</v>
      </c>
    </row>
    <row r="140" spans="2:2" x14ac:dyDescent="0.25">
      <c r="B140" t="str">
        <v>Fiber: ~3 g</v>
      </c>
    </row>
    <row r="141" spans="2:2" x14ac:dyDescent="0.25">
      <c r="B141" t="str">
        <v>Fat: ~36 g</v>
      </c>
    </row>
    <row r="142" spans="2:2" x14ac:dyDescent="0.25">
      <c r="B142" t="str">
        <v>Micronutrients:</v>
      </c>
    </row>
    <row r="143" spans="2:2" x14ac:dyDescent="0.25">
      <c r="B143" t="str">
        <v>Vitamin A: ~800 IU (16% of DV)</v>
      </c>
    </row>
    <row r="144" spans="2:2" x14ac:dyDescent="0.25">
      <c r="B144" t="str">
        <v>Vitamin C: ~7 mg (8% of DV)</v>
      </c>
    </row>
    <row r="145" spans="2:2" x14ac:dyDescent="0.25">
      <c r="B145" t="str">
        <v>Iron: ~3 mg (17% of DV)</v>
      </c>
    </row>
    <row r="146" spans="2:2" x14ac:dyDescent="0.25">
      <c r="B146" t="str">
        <v>Calcium: ~50 mg (5% of DV)</v>
      </c>
    </row>
    <row r="147" spans="2:2" x14ac:dyDescent="0.25">
      <c r="B147" t="str">
        <v>Potassium: ~550 mg (16% of DV)</v>
      </c>
    </row>
    <row r="148" spans="2:2" x14ac:dyDescent="0.25">
      <c r="B148" t="str">
        <v>Magnesium: ~50 mg (12% of DV)</v>
      </c>
    </row>
    <row r="149" spans="2:2" x14ac:dyDescent="0.25">
      <c r="B149" t="str">
        <v>Zinc: ~2 mg (18% of DV)</v>
      </c>
    </row>
    <row r="150" spans="2:2" x14ac:dyDescent="0.25">
      <c r="B150" t="str">
        <v>---</v>
      </c>
    </row>
    <row r="151" spans="2:2" x14ac:dyDescent="0.25">
      <c r="B151" t="str">
        <v>12. Sarson Ka Saag with Makki Ki Roti (Punjab, 1 Serving ~300g)</v>
      </c>
    </row>
    <row r="152" spans="2:2" x14ac:dyDescent="0.25">
      <c r="B152" t="str">
        <v>Calories: ~350 kcal</v>
      </c>
    </row>
    <row r="153" spans="2:2" x14ac:dyDescent="0.25">
      <c r="B153" t="str">
        <v>Protein: ~10 g</v>
      </c>
    </row>
    <row r="154" spans="2:2" x14ac:dyDescent="0.25">
      <c r="B154" t="str">
        <v>Carbohydrates: ~40 g</v>
      </c>
    </row>
    <row r="155" spans="2:2" x14ac:dyDescent="0.25">
      <c r="B155" t="str">
        <v>Sugar: ~6 g</v>
      </c>
    </row>
    <row r="156" spans="2:2" x14ac:dyDescent="0.25">
      <c r="B156" t="str">
        <v>Fiber: ~8 g</v>
      </c>
    </row>
    <row r="157" spans="2:2" x14ac:dyDescent="0.25">
      <c r="B157" t="str">
        <v>Fat: ~18 g</v>
      </c>
    </row>
    <row r="158" spans="2:2" x14ac:dyDescent="0.25">
      <c r="B158" t="str">
        <v>Micronutrients:</v>
      </c>
    </row>
    <row r="159" spans="2:2" x14ac:dyDescent="0.25">
      <c r="B159" t="str">
        <v>Vitamin A: ~4,500 IU (90% of DV)</v>
      </c>
    </row>
    <row r="160" spans="2:2" x14ac:dyDescent="0.25">
      <c r="B160" t="str">
        <v>Vitamin C: ~35 mg (39% of DV)</v>
      </c>
    </row>
    <row r="161" spans="2:2" x14ac:dyDescent="0.25">
      <c r="B161" t="str">
        <v>Iron: ~4 mg (22% of DV)</v>
      </c>
    </row>
    <row r="162" spans="2:2" x14ac:dyDescent="0.25">
      <c r="B162" t="str">
        <v>Calcium: ~200 mg (20% of DV)</v>
      </c>
    </row>
    <row r="163" spans="2:2" x14ac:dyDescent="0.25">
      <c r="B163" t="str">
        <v>Potassium: ~700 mg (20% of DV)</v>
      </c>
    </row>
    <row r="164" spans="2:2" x14ac:dyDescent="0.25">
      <c r="B164" t="str">
        <v>Magnesium: ~70 mg (18% of DV)</v>
      </c>
    </row>
    <row r="165" spans="2:2" x14ac:dyDescent="0.25">
      <c r="B165" t="str">
        <v>---</v>
      </c>
    </row>
    <row r="166" spans="2:2" x14ac:dyDescent="0.25">
      <c r="B166" t="str">
        <v>13. Pindi Chana (Punjab, 1 Serving ~200g)</v>
      </c>
    </row>
    <row r="167" spans="2:2" x14ac:dyDescent="0.25">
      <c r="B167" t="str">
        <v>Calories: ~320 kcal</v>
      </c>
    </row>
    <row r="168" spans="2:2" x14ac:dyDescent="0.25">
      <c r="B168" t="str">
        <v>Protein: ~14 g</v>
      </c>
    </row>
    <row r="169" spans="2:2" x14ac:dyDescent="0.25">
      <c r="B169" t="str">
        <v>Carbohydrates: ~45 g</v>
      </c>
    </row>
    <row r="170" spans="2:2" x14ac:dyDescent="0.25">
      <c r="B170" t="str">
        <v>Sugar: ~5 g</v>
      </c>
    </row>
    <row r="171" spans="2:2" x14ac:dyDescent="0.25">
      <c r="B171" t="str">
        <v>Fiber: ~8 g</v>
      </c>
    </row>
    <row r="172" spans="2:2" x14ac:dyDescent="0.25">
      <c r="B172" t="str">
        <v>Fat: ~6 g</v>
      </c>
    </row>
    <row r="173" spans="2:2" x14ac:dyDescent="0.25">
      <c r="B173" t="str">
        <v>Micronutrients:</v>
      </c>
    </row>
    <row r="174" spans="2:2" x14ac:dyDescent="0.25">
      <c r="B174" t="str">
        <v>Iron: ~5 mg (28% of DV)</v>
      </c>
    </row>
    <row r="175" spans="2:2" x14ac:dyDescent="0.25">
      <c r="B175" t="str">
        <v>Calcium: ~80 mg (8% of DV)</v>
      </c>
    </row>
    <row r="176" spans="2:2" x14ac:dyDescent="0.25">
      <c r="B176" t="str">
        <v>Potassium: ~400 mg (11% of DV)</v>
      </c>
    </row>
    <row r="177" spans="2:2" x14ac:dyDescent="0.25">
      <c r="B177" t="str">
        <v>Magnesium: ~40 mg (10% of DV)</v>
      </c>
    </row>
    <row r="178" spans="2:2" x14ac:dyDescent="0.25">
      <c r="B178" t="str">
        <v>---</v>
      </c>
    </row>
    <row r="179" spans="2:2" x14ac:dyDescent="0.25">
      <c r="B179" t="str">
        <v>14. Tandoori Roti &amp; Naan (Punjab/Delhi, 1 Serving ~100g)</v>
      </c>
    </row>
    <row r="180" spans="2:2" x14ac:dyDescent="0.25">
      <c r="B180" t="str">
        <v>Calories: ~250 kcal (Roti) / ~300 kcal (Naan)</v>
      </c>
    </row>
    <row r="181" spans="2:2" x14ac:dyDescent="0.25">
      <c r="B181" t="str">
        <v>Protein: ~7 g</v>
      </c>
    </row>
    <row r="182" spans="2:2" x14ac:dyDescent="0.25">
      <c r="B182" t="str">
        <v>Carbohydrates: ~40 g</v>
      </c>
    </row>
    <row r="183" spans="2:2" x14ac:dyDescent="0.25">
      <c r="B183" t="str">
        <v>Sugar: ~2 g</v>
      </c>
    </row>
    <row r="184" spans="2:2" x14ac:dyDescent="0.25">
      <c r="B184" t="str">
        <v>Fiber: ~4 g</v>
      </c>
    </row>
    <row r="185" spans="2:2" x14ac:dyDescent="0.25">
      <c r="B185" t="str">
        <v>Fat: ~5 g</v>
      </c>
    </row>
    <row r="186" spans="2:2" x14ac:dyDescent="0.25">
      <c r="B186" t="str">
        <v>Micronutrients (Roti):</v>
      </c>
    </row>
    <row r="187" spans="2:2" x14ac:dyDescent="0.25">
      <c r="B187" t="str">
        <v>Iron: ~2 mg (11% of DV)</v>
      </c>
    </row>
    <row r="188" spans="2:2" x14ac:dyDescent="0.25">
      <c r="B188" t="str">
        <v>Calcium: ~40 mg (4% of DV)</v>
      </c>
    </row>
    <row r="189" spans="2:2" x14ac:dyDescent="0.25">
      <c r="B189" t="str">
        <v>Magnesium: ~30 mg (8% of DV)</v>
      </c>
    </row>
    <row r="190" spans="2:2" x14ac:dyDescent="0.25">
      <c r="B190" t="str">
        <v>Zinc: ~1 mg (9% of DV)</v>
      </c>
    </row>
    <row r="191" spans="2:2" x14ac:dyDescent="0.25">
      <c r="B191" t="str">
        <v>---</v>
      </c>
    </row>
    <row r="192" spans="2:2" x14ac:dyDescent="0.25">
      <c r="B192" t="str">
        <v>15. Lachha Paratha (Punjab, 1 Serving ~150g)</v>
      </c>
    </row>
    <row r="193" spans="2:2" x14ac:dyDescent="0.25">
      <c r="B193" t="str">
        <v>Calories: ~320 kcal</v>
      </c>
    </row>
    <row r="194" spans="2:2" x14ac:dyDescent="0.25">
      <c r="B194" t="str">
        <v>Protein: ~6 g</v>
      </c>
    </row>
    <row r="195" spans="2:2" x14ac:dyDescent="0.25">
      <c r="B195" t="str">
        <v>Carbohydrates: ~50 g</v>
      </c>
    </row>
    <row r="196" spans="2:2" x14ac:dyDescent="0.25">
      <c r="B196" t="str">
        <v>Sugar: ~2 g</v>
      </c>
    </row>
    <row r="197" spans="2:2" x14ac:dyDescent="0.25">
      <c r="B197" t="str">
        <v>Fiber: ~5 g</v>
      </c>
    </row>
    <row r="198" spans="2:2" x14ac:dyDescent="0.25">
      <c r="B198" t="str">
        <v>Fat: ~12 g</v>
      </c>
    </row>
    <row r="199" spans="2:2" x14ac:dyDescent="0.25">
      <c r="B199" t="str">
        <v>Micronutrients:</v>
      </c>
    </row>
    <row r="200" spans="2:2" x14ac:dyDescent="0.25">
      <c r="B200" t="str">
        <v>Iron: ~3 mg (17% of DV)</v>
      </c>
    </row>
    <row r="201" spans="2:2" x14ac:dyDescent="0.25">
      <c r="B201" t="str">
        <v>Calcium: ~70 mg (7% of DV)</v>
      </c>
    </row>
    <row r="202" spans="2:2" x14ac:dyDescent="0.25">
      <c r="B202" t="str">
        <v>Magnesium: ~40 mg (10% of DV)</v>
      </c>
    </row>
    <row r="203" spans="2:2" x14ac:dyDescent="0.25">
      <c r="B203" t="str">
        <v>Potassium: ~300 mg (9% of DV)</v>
      </c>
    </row>
    <row r="204" spans="2:2" x14ac:dyDescent="0.25">
      <c r="B204" t="str">
        <v>---</v>
      </c>
    </row>
    <row r="205" spans="2:2" x14ac:dyDescent="0.25">
      <c r="B205" t="str">
        <v>16. Kachori (UP/Rajasthan, 1 Piece ~100g)</v>
      </c>
    </row>
    <row r="206" spans="2:2" x14ac:dyDescent="0.25">
      <c r="B206" t="str">
        <v>Calories: ~250 kcal</v>
      </c>
    </row>
    <row r="207" spans="2:2" x14ac:dyDescent="0.25">
      <c r="B207" t="str">
        <v>Protein: ~6 g</v>
      </c>
    </row>
    <row r="208" spans="2:2" x14ac:dyDescent="0.25">
      <c r="B208" t="str">
        <v>Carbohydrates: ~30 g</v>
      </c>
    </row>
    <row r="209" spans="2:2" x14ac:dyDescent="0.25">
      <c r="B209" t="str">
        <v>Sugar: ~3 g</v>
      </c>
    </row>
    <row r="210" spans="2:2" x14ac:dyDescent="0.25">
      <c r="B210" t="str">
        <v>Fiber: ~3 g</v>
      </c>
    </row>
    <row r="211" spans="2:2" x14ac:dyDescent="0.25">
      <c r="B211" t="str">
        <v>Fat: ~14 g</v>
      </c>
    </row>
    <row r="212" spans="2:2" x14ac:dyDescent="0.25">
      <c r="B212" t="str">
        <v>Micronutrients:</v>
      </c>
    </row>
    <row r="213" spans="2:2" x14ac:dyDescent="0.25">
      <c r="B213" t="str">
        <v>Iron: ~2 mg (11% of DV)</v>
      </c>
    </row>
    <row r="214" spans="2:2" x14ac:dyDescent="0.25">
      <c r="B214" t="str">
        <v>Calcium: ~30 mg (3% of DV)</v>
      </c>
    </row>
    <row r="215" spans="2:2" x14ac:dyDescent="0.25">
      <c r="B215" t="str">
        <v>Potassium: ~250 mg (7% of DV)</v>
      </c>
    </row>
    <row r="216" spans="2:2" x14ac:dyDescent="0.25">
      <c r="B216" t="str">
        <v>---</v>
      </c>
    </row>
    <row r="217" spans="2:2" x14ac:dyDescent="0.25">
      <c r="B217" t="str">
        <v>17. Jalebi (UP/Rajasthan, 1 Piece ~80g)</v>
      </c>
    </row>
    <row r="218" spans="2:2" x14ac:dyDescent="0.25">
      <c r="B218" t="str">
        <v>Calories: ~300 kcal</v>
      </c>
    </row>
    <row r="219" spans="2:2" x14ac:dyDescent="0.25">
      <c r="B219" t="str">
        <v>Protein: ~3 g</v>
      </c>
    </row>
    <row r="220" spans="2:2" x14ac:dyDescent="0.25">
      <c r="B220" t="str">
        <v>Carbohydrates: ~60 g</v>
      </c>
    </row>
    <row r="221" spans="2:2" x14ac:dyDescent="0.25">
      <c r="B221" t="str">
        <v>Sugar: ~55 g</v>
      </c>
    </row>
    <row r="222" spans="2:2" x14ac:dyDescent="0.25">
      <c r="B222" t="str">
        <v>Fiber: ~1 g</v>
      </c>
    </row>
    <row r="223" spans="2:2" x14ac:dyDescent="0.25">
      <c r="B223" t="str">
        <v>Fat: ~8 g</v>
      </c>
    </row>
    <row r="224" spans="2:2" x14ac:dyDescent="0.25">
      <c r="B224" t="str">
        <v>Micronutrients:</v>
      </c>
    </row>
    <row r="225" spans="2:2" x14ac:dyDescent="0.25">
      <c r="B225" t="str">
        <v>Iron: ~1 mg (6% of DV)</v>
      </c>
    </row>
    <row r="226" spans="2:2" x14ac:dyDescent="0.25">
      <c r="B226" t="str">
        <v>Calcium: ~30 mg (3% of DV)</v>
      </c>
    </row>
    <row r="227" spans="2:2" x14ac:dyDescent="0.25">
      <c r="B227" t="str">
        <v>Potassium: ~150 mg (4% of DV)</v>
      </c>
    </row>
    <row r="228" spans="2:2" x14ac:dyDescent="0.25">
      <c r="B228" t="str">
        <v>---</v>
      </c>
    </row>
    <row r="229" spans="2:2" x14ac:dyDescent="0.25">
      <c r="B229" t="str">
        <v>18. Litti Chokha (Bihar, 1 Serving ~200g)</v>
      </c>
    </row>
    <row r="230" spans="2:2" x14ac:dyDescent="0.25">
      <c r="B230" t="str">
        <v>Calories: ~350 kcal</v>
      </c>
    </row>
    <row r="231" spans="2:2" x14ac:dyDescent="0.25">
      <c r="B231" t="str">
        <v>Protein: ~10 g</v>
      </c>
    </row>
    <row r="232" spans="2:2" x14ac:dyDescent="0.25">
      <c r="B232" t="str">
        <v>Carbohydrates: ~45 g</v>
      </c>
    </row>
    <row r="233" spans="2:2" x14ac:dyDescent="0.25">
      <c r="B233" t="str">
        <v>Sugar: ~4 g</v>
      </c>
    </row>
    <row r="234" spans="2:2" x14ac:dyDescent="0.25">
      <c r="B234" t="str">
        <v>Fiber: ~7 g</v>
      </c>
    </row>
    <row r="235" spans="2:2" x14ac:dyDescent="0.25">
      <c r="B235" t="str">
        <v>Fat: ~12 g</v>
      </c>
    </row>
    <row r="236" spans="2:2" x14ac:dyDescent="0.25">
      <c r="B236" t="str">
        <v>Micronutrients:</v>
      </c>
    </row>
    <row r="237" spans="2:2" x14ac:dyDescent="0.25">
      <c r="B237" t="str">
        <v>Iron: ~4 mg (22% of DV)</v>
      </c>
    </row>
    <row r="238" spans="2:2" x14ac:dyDescent="0.25">
      <c r="B238" t="str">
        <v>Calcium: ~100 mg (10% of DV)</v>
      </c>
    </row>
    <row r="239" spans="2:2" x14ac:dyDescent="0.25">
      <c r="B239" t="str">
        <v>Potassium: ~600 mg (17% of DV)</v>
      </c>
    </row>
    <row r="240" spans="2:2" x14ac:dyDescent="0.25">
      <c r="B240" t="str">
        <v>Magnesium: ~60 mg (15% of DV)</v>
      </c>
    </row>
    <row r="241" spans="2:2" x14ac:dyDescent="0.25">
      <c r="B241" t="str">
        <v>---</v>
      </c>
    </row>
    <row r="242" spans="2:2" x14ac:dyDescent="0.25">
      <c r="B242" t="str">
        <v>19. Peda (Mathura, 1 Piece ~50g)</v>
      </c>
    </row>
    <row r="243" spans="2:2" x14ac:dyDescent="0.25">
      <c r="B243" t="str">
        <v>Calories: ~220 kcal</v>
      </c>
    </row>
    <row r="244" spans="2:2" x14ac:dyDescent="0.25">
      <c r="B244" t="str">
        <v>Protein: ~6 g</v>
      </c>
    </row>
    <row r="245" spans="2:2" x14ac:dyDescent="0.25">
      <c r="B245" t="str">
        <v>Carbohydrates: ~25 g</v>
      </c>
    </row>
    <row r="246" spans="2:2" x14ac:dyDescent="0.25">
      <c r="B246" t="str">
        <v>Sugar: ~18 g</v>
      </c>
    </row>
    <row r="247" spans="2:2" x14ac:dyDescent="0.25">
      <c r="B247" t="str">
        <v>Fiber: ~1 g</v>
      </c>
    </row>
    <row r="248" spans="2:2" x14ac:dyDescent="0.25">
      <c r="B248" t="str">
        <v>Fat: ~12 g</v>
      </c>
    </row>
    <row r="249" spans="2:2" x14ac:dyDescent="0.25">
      <c r="B249" t="str">
        <v>Micronutrients:</v>
      </c>
    </row>
    <row r="250" spans="2:2" x14ac:dyDescent="0.25">
      <c r="B250" t="str">
        <v>Iron: ~1 mg (6% of DV)</v>
      </c>
    </row>
    <row r="251" spans="2:2" x14ac:dyDescent="0.25">
      <c r="B251" t="str">
        <v>Calcium: ~100 mg (10% of DV)</v>
      </c>
    </row>
    <row r="252" spans="2:2" x14ac:dyDescent="0.25">
      <c r="B252" t="str">
        <v>Vitamin A: ~500 IU (10% of DV)</v>
      </c>
    </row>
    <row r="253" spans="2:2" x14ac:dyDescent="0.25">
      <c r="B253" t="str">
        <v>Potassium: ~150 mg (4% of DV)</v>
      </c>
    </row>
    <row r="254" spans="2:2" x14ac:dyDescent="0.25">
      <c r="B254" t="str">
        <v>---</v>
      </c>
    </row>
    <row r="255" spans="2:2" x14ac:dyDescent="0.25">
      <c r="B255" t="str">
        <v>South Indian Cuisine</v>
      </c>
    </row>
    <row r="256" spans="2:2" x14ac:dyDescent="0.25">
      <c r="B256" t="str">
        <v>20. Dosa (Tamil Nadu, 1 Piece ~100g)</v>
      </c>
    </row>
    <row r="257" spans="2:2" x14ac:dyDescent="0.25">
      <c r="B257" t="str">
        <v>Calories: ~150 kcal</v>
      </c>
    </row>
    <row r="258" spans="2:2" x14ac:dyDescent="0.25">
      <c r="B258" t="str">
        <v>Protein: ~4 g</v>
      </c>
    </row>
    <row r="259" spans="2:2" x14ac:dyDescent="0.25">
      <c r="B259" t="str">
        <v>Carbohydrates: ~30 g</v>
      </c>
    </row>
    <row r="260" spans="2:2" x14ac:dyDescent="0.25">
      <c r="B260" t="str">
        <v>Sugar: ~1 g</v>
      </c>
    </row>
    <row r="261" spans="2:2" x14ac:dyDescent="0.25">
      <c r="B261" t="str">
        <v>Fiber: ~3 g</v>
      </c>
    </row>
    <row r="262" spans="2:2" x14ac:dyDescent="0.25">
      <c r="B262" t="str">
        <v>Fat: ~2 g</v>
      </c>
    </row>
    <row r="263" spans="2:2" x14ac:dyDescent="0.25">
      <c r="B263" t="str">
        <v>Micronutrients:</v>
      </c>
    </row>
    <row r="264" spans="2:2" x14ac:dyDescent="0.25">
      <c r="B264" t="str">
        <v>Iron: ~1.5 mg (8% of DV)</v>
      </c>
    </row>
    <row r="265" spans="2:2" x14ac:dyDescent="0.25">
      <c r="B265" t="str">
        <v>Calcium: ~40 mg (4% of DV)</v>
      </c>
    </row>
    <row r="266" spans="2:2" x14ac:dyDescent="0.25">
      <c r="B266" t="str">
        <v>Vitamin B6: ~0.1 mg (6% of DV)</v>
      </c>
    </row>
    <row r="267" spans="2:2" x14ac:dyDescent="0.25">
      <c r="B267" t="str">
        <v>Magnesium: ~20 mg (5% of DV)</v>
      </c>
    </row>
    <row r="268" spans="2:2" x14ac:dyDescent="0.25">
      <c r="B268" t="str">
        <v>---</v>
      </c>
    </row>
    <row r="269" spans="2:2" x14ac:dyDescent="0.25">
      <c r="B269" t="str">
        <v>---</v>
      </c>
    </row>
    <row r="270" spans="2:2" x14ac:dyDescent="0.25">
      <c r="B270" t="str">
        <v>21. Idli (Tamil Nadu, 2 Pieces ~100g)</v>
      </c>
    </row>
    <row r="271" spans="2:2" x14ac:dyDescent="0.25">
      <c r="B271" t="str">
        <v>Calories: ~130 kcal</v>
      </c>
    </row>
    <row r="272" spans="2:2" x14ac:dyDescent="0.25">
      <c r="B272" t="str">
        <v>Protein: ~3 g</v>
      </c>
    </row>
    <row r="273" spans="2:2" x14ac:dyDescent="0.25">
      <c r="B273" t="str">
        <v>Carbohydrates: ~28 g</v>
      </c>
    </row>
    <row r="274" spans="2:2" x14ac:dyDescent="0.25">
      <c r="B274" t="str">
        <v>Sugar: ~1 g</v>
      </c>
    </row>
    <row r="275" spans="2:2" x14ac:dyDescent="0.25">
      <c r="B275" t="str">
        <v>Fiber: ~2 g</v>
      </c>
    </row>
    <row r="276" spans="2:2" x14ac:dyDescent="0.25">
      <c r="B276" t="str">
        <v>Fat: ~1 g</v>
      </c>
    </row>
    <row r="277" spans="2:2" x14ac:dyDescent="0.25">
      <c r="B277" t="str">
        <v>Micronutrients:</v>
      </c>
    </row>
    <row r="278" spans="2:2" x14ac:dyDescent="0.25">
      <c r="B278" t="str">
        <v>Iron: ~1 mg (6% of DV)</v>
      </c>
    </row>
    <row r="279" spans="2:2" x14ac:dyDescent="0.25">
      <c r="B279" t="str">
        <v>Calcium: ~40 mg (4% of DV)</v>
      </c>
    </row>
    <row r="280" spans="2:2" x14ac:dyDescent="0.25">
      <c r="B280" t="str">
        <v>Magnesium: ~20 mg (5% of DV)</v>
      </c>
    </row>
    <row r="281" spans="2:2" x14ac:dyDescent="0.25">
      <c r="B281" t="str">
        <v>Potassium: ~150 mg (4% of DV)</v>
      </c>
    </row>
    <row r="282" spans="2:2" x14ac:dyDescent="0.25">
      <c r="B282" t="str">
        <v>---</v>
      </c>
    </row>
    <row r="283" spans="2:2" x14ac:dyDescent="0.25">
      <c r="B283" t="str">
        <v>22. Uttapam (Tamil Nadu, 1 Piece ~150g)</v>
      </c>
    </row>
    <row r="284" spans="2:2" x14ac:dyDescent="0.25">
      <c r="B284" t="str">
        <v>Calories: ~210 kcal</v>
      </c>
    </row>
    <row r="285" spans="2:2" x14ac:dyDescent="0.25">
      <c r="B285" t="str">
        <v>Protein: ~6 g</v>
      </c>
    </row>
    <row r="286" spans="2:2" x14ac:dyDescent="0.25">
      <c r="B286" t="str">
        <v>Carbohydrates: ~35 g</v>
      </c>
    </row>
    <row r="287" spans="2:2" x14ac:dyDescent="0.25">
      <c r="B287" t="str">
        <v>Sugar: ~3 g</v>
      </c>
    </row>
    <row r="288" spans="2:2" x14ac:dyDescent="0.25">
      <c r="B288" t="str">
        <v>Fiber: ~4 g</v>
      </c>
    </row>
    <row r="289" spans="2:2" x14ac:dyDescent="0.25">
      <c r="B289" t="str">
        <v>Fat: ~5 g</v>
      </c>
    </row>
    <row r="290" spans="2:2" x14ac:dyDescent="0.25">
      <c r="B290" t="str">
        <v>Micronutrients:</v>
      </c>
    </row>
    <row r="291" spans="2:2" x14ac:dyDescent="0.25">
      <c r="B291" t="str">
        <v>Iron: ~1.8 mg (10% of DV)</v>
      </c>
    </row>
    <row r="292" spans="2:2" x14ac:dyDescent="0.25">
      <c r="B292" t="str">
        <v>Calcium: ~70 mg (7% of DV)</v>
      </c>
    </row>
    <row r="293" spans="2:2" x14ac:dyDescent="0.25">
      <c r="B293" t="str">
        <v>Magnesium: ~35 mg (9% of DV)</v>
      </c>
    </row>
    <row r="294" spans="2:2" x14ac:dyDescent="0.25">
      <c r="B294" t="str">
        <v>Potassium: ~300 mg (9% of DV)</v>
      </c>
    </row>
    <row r="295" spans="2:2" x14ac:dyDescent="0.25">
      <c r="B295" t="str">
        <v>---</v>
      </c>
    </row>
    <row r="296" spans="2:2" x14ac:dyDescent="0.25">
      <c r="B296" t="str">
        <v>23. Pongal (Tamil Nadu, 1 Serving ~200g)</v>
      </c>
    </row>
    <row r="297" spans="2:2" x14ac:dyDescent="0.25">
      <c r="B297" t="str">
        <v>Calories: ~300 kcal</v>
      </c>
    </row>
    <row r="298" spans="2:2" x14ac:dyDescent="0.25">
      <c r="B298" t="str">
        <v>Protein: ~6 g</v>
      </c>
    </row>
    <row r="299" spans="2:2" x14ac:dyDescent="0.25">
      <c r="B299" t="str">
        <v>Carbohydrates: ~50 g</v>
      </c>
    </row>
    <row r="300" spans="2:2" x14ac:dyDescent="0.25">
      <c r="B300" t="str">
        <v>Sugar: ~4 g</v>
      </c>
    </row>
    <row r="301" spans="2:2" x14ac:dyDescent="0.25">
      <c r="B301" t="str">
        <v>Fiber: ~4 g</v>
      </c>
    </row>
    <row r="302" spans="2:2" x14ac:dyDescent="0.25">
      <c r="B302" t="str">
        <v>Fat: ~10 g</v>
      </c>
    </row>
    <row r="303" spans="2:2" x14ac:dyDescent="0.25">
      <c r="B303" t="str">
        <v>Micronutrients:</v>
      </c>
    </row>
    <row r="304" spans="2:2" x14ac:dyDescent="0.25">
      <c r="B304" t="str">
        <v>Iron: ~2 mg (11% of DV)</v>
      </c>
    </row>
    <row r="305" spans="2:2" x14ac:dyDescent="0.25">
      <c r="B305" t="str">
        <v>Calcium: ~70 mg (7% of DV)</v>
      </c>
    </row>
    <row r="306" spans="2:2" x14ac:dyDescent="0.25">
      <c r="B306" t="str">
        <v>Magnesium: ~60 mg (15% of DV)</v>
      </c>
    </row>
    <row r="307" spans="2:2" x14ac:dyDescent="0.25">
      <c r="B307" t="str">
        <v>Potassium: ~400 mg (11% of DV)</v>
      </c>
    </row>
    <row r="308" spans="2:2" x14ac:dyDescent="0.25">
      <c r="B308" t="str">
        <v>---</v>
      </c>
    </row>
    <row r="309" spans="2:2" x14ac:dyDescent="0.25">
      <c r="B309" t="str">
        <v>24. Chicken Chettinad (Tamil Nadu, 1 Serving ~200g)</v>
      </c>
    </row>
    <row r="310" spans="2:2" x14ac:dyDescent="0.25">
      <c r="B310" t="str">
        <v>Calories: ~400 kcal</v>
      </c>
    </row>
    <row r="311" spans="2:2" x14ac:dyDescent="0.25">
      <c r="B311" t="str">
        <v>Protein: ~30 g</v>
      </c>
    </row>
    <row r="312" spans="2:2" x14ac:dyDescent="0.25">
      <c r="B312" t="str">
        <v>Carbohydrates: ~8 g</v>
      </c>
    </row>
    <row r="313" spans="2:2" x14ac:dyDescent="0.25">
      <c r="B313" t="str">
        <v>Sugar: ~2 g</v>
      </c>
    </row>
    <row r="314" spans="2:2" x14ac:dyDescent="0.25">
      <c r="B314" t="str">
        <v>Fiber: ~1 g</v>
      </c>
    </row>
    <row r="315" spans="2:2" x14ac:dyDescent="0.25">
      <c r="B315" t="str">
        <v>Fat: ~30 g</v>
      </c>
    </row>
    <row r="316" spans="2:2" x14ac:dyDescent="0.25">
      <c r="B316" t="str">
        <v>Micronutrients:</v>
      </c>
    </row>
    <row r="317" spans="2:2" x14ac:dyDescent="0.25">
      <c r="B317" t="str">
        <v>Vitamin A: ~500 IU (10% of DV)</v>
      </c>
    </row>
    <row r="318" spans="2:2" x14ac:dyDescent="0.25">
      <c r="B318" t="str">
        <v>Vitamin C: ~15 mg (17% of DV)</v>
      </c>
    </row>
    <row r="319" spans="2:2" x14ac:dyDescent="0.25">
      <c r="B319" t="str">
        <v>Iron: ~4 mg (22% of DV)</v>
      </c>
    </row>
    <row r="320" spans="2:2" x14ac:dyDescent="0.25">
      <c r="B320" t="str">
        <v>Potassium: ~400 mg (11% of DV)</v>
      </c>
    </row>
    <row r="321" spans="2:2" x14ac:dyDescent="0.25">
      <c r="B321" t="str">
        <v>Magnesium: ~60 mg (15% of DV)</v>
      </c>
    </row>
    <row r="322" spans="2:2" x14ac:dyDescent="0.25">
      <c r="B322" t="str">
        <v>Zinc: ~2.5 mg (23% of DV)</v>
      </c>
    </row>
    <row r="323" spans="2:2" x14ac:dyDescent="0.25">
      <c r="B323" t="str">
        <v>---</v>
      </c>
    </row>
    <row r="324" spans="2:2" x14ac:dyDescent="0.25">
      <c r="B324" t="str">
        <v>25. Hyderabadi Biryani (Telangana, 1 Serving ~250g)</v>
      </c>
    </row>
    <row r="325" spans="2:2" x14ac:dyDescent="0.25">
      <c r="B325" t="str">
        <v>Calories: ~450 kcal</v>
      </c>
    </row>
    <row r="326" spans="2:2" x14ac:dyDescent="0.25">
      <c r="B326" t="str">
        <v>Protein: ~18 g</v>
      </c>
    </row>
    <row r="327" spans="2:2" x14ac:dyDescent="0.25">
      <c r="B327" t="str">
        <v>Carbohydrates: ~55 g</v>
      </c>
    </row>
    <row r="328" spans="2:2" x14ac:dyDescent="0.25">
      <c r="B328" t="str">
        <v>Sugar: ~4 g</v>
      </c>
    </row>
    <row r="329" spans="2:2" x14ac:dyDescent="0.25">
      <c r="B329" t="str">
        <v>Fiber: ~3 g</v>
      </c>
    </row>
    <row r="330" spans="2:2" x14ac:dyDescent="0.25">
      <c r="B330" t="str">
        <v>Fat: ~18 g</v>
      </c>
    </row>
    <row r="331" spans="2:2" x14ac:dyDescent="0.25">
      <c r="B331" t="str">
        <v>Micronutrients:</v>
      </c>
    </row>
    <row r="332" spans="2:2" x14ac:dyDescent="0.25">
      <c r="B332" t="str">
        <v>Vitamin A: ~400 IU (8% of DV)</v>
      </c>
    </row>
    <row r="333" spans="2:2" x14ac:dyDescent="0.25">
      <c r="B333" t="str">
        <v>Iron: ~2.5 mg (14% of DV)</v>
      </c>
    </row>
    <row r="334" spans="2:2" x14ac:dyDescent="0.25">
      <c r="B334" t="str">
        <v>Calcium: ~50 mg (5% of DV)</v>
      </c>
    </row>
    <row r="335" spans="2:2" x14ac:dyDescent="0.25">
      <c r="B335" t="str">
        <v>Potassium: ~500 mg (14% of DV)</v>
      </c>
    </row>
    <row r="336" spans="2:2" x14ac:dyDescent="0.25">
      <c r="B336" t="str">
        <v>Magnesium: ~45 mg (11% of DV)</v>
      </c>
    </row>
    <row r="337" spans="2:2" x14ac:dyDescent="0.25">
      <c r="B337" t="str">
        <v>---</v>
      </c>
    </row>
    <row r="338" spans="2:2" x14ac:dyDescent="0.25">
      <c r="B338" t="str">
        <v>26. Andhra Gongura Pachadi (Andhra Pradesh, 1 Serving ~100g)</v>
      </c>
    </row>
    <row r="339" spans="2:2" x14ac:dyDescent="0.25">
      <c r="B339" t="str">
        <v>Calories: ~150 kcal</v>
      </c>
    </row>
    <row r="340" spans="2:2" x14ac:dyDescent="0.25">
      <c r="B340" t="str">
        <v>Protein: ~5 g</v>
      </c>
    </row>
    <row r="341" spans="2:2" x14ac:dyDescent="0.25">
      <c r="B341" t="str">
        <v>Carbohydrates: ~15 g</v>
      </c>
    </row>
    <row r="342" spans="2:2" x14ac:dyDescent="0.25">
      <c r="B342" t="str">
        <v>Sugar: ~3 g</v>
      </c>
    </row>
    <row r="343" spans="2:2" x14ac:dyDescent="0.25">
      <c r="B343" t="str">
        <v>Fiber: ~5 g</v>
      </c>
    </row>
    <row r="344" spans="2:2" x14ac:dyDescent="0.25">
      <c r="B344" t="str">
        <v>Fat: ~8 g</v>
      </c>
    </row>
    <row r="345" spans="2:2" x14ac:dyDescent="0.25">
      <c r="B345" t="str">
        <v>Micronutrients:</v>
      </c>
    </row>
    <row r="346" spans="2:2" x14ac:dyDescent="0.25">
      <c r="B346" t="str">
        <v>Iron: ~3 mg (17% of DV)</v>
      </c>
    </row>
    <row r="347" spans="2:2" x14ac:dyDescent="0.25">
      <c r="B347" t="str">
        <v>Vitamin C: ~50 mg (56% of DV)</v>
      </c>
    </row>
    <row r="348" spans="2:2" x14ac:dyDescent="0.25">
      <c r="B348" t="str">
        <v>Calcium: ~90 mg (9% of DV)</v>
      </c>
    </row>
    <row r="349" spans="2:2" x14ac:dyDescent="0.25">
      <c r="B349" t="str">
        <v>Magnesium: ~30 mg (8% of DV)</v>
      </c>
    </row>
    <row r="350" spans="2:2" x14ac:dyDescent="0.25">
      <c r="B350" t="str">
        <v>---</v>
      </c>
    </row>
    <row r="351" spans="2:2" x14ac:dyDescent="0.25">
      <c r="B351" t="str">
        <v>27. Appam (Kerala, 1 Piece ~100g)</v>
      </c>
    </row>
    <row r="352" spans="2:2" x14ac:dyDescent="0.25">
      <c r="B352" t="str">
        <v>Calories: ~150 kcal</v>
      </c>
    </row>
    <row r="353" spans="2:2" x14ac:dyDescent="0.25">
      <c r="B353" t="str">
        <v>Protein: ~3 g</v>
      </c>
    </row>
    <row r="354" spans="2:2" x14ac:dyDescent="0.25">
      <c r="B354" t="str">
        <v>Carbohydrates: ~30 g</v>
      </c>
    </row>
    <row r="355" spans="2:2" x14ac:dyDescent="0.25">
      <c r="B355" t="str">
        <v>Sugar: ~1 g</v>
      </c>
    </row>
    <row r="356" spans="2:2" x14ac:dyDescent="0.25">
      <c r="B356" t="str">
        <v>Fiber: ~2 g</v>
      </c>
    </row>
    <row r="357" spans="2:2" x14ac:dyDescent="0.25">
      <c r="B357" t="str">
        <v>Fat: ~3 g</v>
      </c>
    </row>
    <row r="358" spans="2:2" x14ac:dyDescent="0.25">
      <c r="B358" t="str">
        <v>Micronutrients:</v>
      </c>
    </row>
    <row r="359" spans="2:2" x14ac:dyDescent="0.25">
      <c r="B359" t="str">
        <v>Iron: ~2 mg (11% of DV)</v>
      </c>
    </row>
    <row r="360" spans="2:2" x14ac:dyDescent="0.25">
      <c r="B360" t="str">
        <v>Calcium: ~50 mg (5% of DV)</v>
      </c>
    </row>
    <row r="361" spans="2:2" x14ac:dyDescent="0.25">
      <c r="B361" t="str">
        <v>Magnesium: ~20 mg (5% of DV)</v>
      </c>
    </row>
    <row r="362" spans="2:2" x14ac:dyDescent="0.25">
      <c r="B362" t="str">
        <v>Potassium: ~150 mg (4% of DV)</v>
      </c>
    </row>
    <row r="363" spans="2:2" x14ac:dyDescent="0.25">
      <c r="B363" t="str">
        <v>---</v>
      </c>
    </row>
    <row r="364" spans="2:2" x14ac:dyDescent="0.25">
      <c r="B364" t="str">
        <v>28. Kerala Sadya (Kerala, 1 Serving ~400g)</v>
      </c>
    </row>
    <row r="365" spans="2:2" x14ac:dyDescent="0.25">
      <c r="B365" t="str">
        <v>Calories: ~600 kcal</v>
      </c>
    </row>
    <row r="366" spans="2:2" x14ac:dyDescent="0.25">
      <c r="B366" t="str">
        <v>Protein: ~12 g</v>
      </c>
    </row>
    <row r="367" spans="2:2" x14ac:dyDescent="0.25">
      <c r="B367" t="str">
        <v>Carbohydrates: ~90 g</v>
      </c>
    </row>
    <row r="368" spans="2:2" x14ac:dyDescent="0.25">
      <c r="B368" t="str">
        <v>Sugar: ~10 g</v>
      </c>
    </row>
    <row r="369" spans="2:2" x14ac:dyDescent="0.25">
      <c r="B369" t="str">
        <v>Fiber: ~10 g</v>
      </c>
    </row>
    <row r="370" spans="2:2" x14ac:dyDescent="0.25">
      <c r="B370" t="str">
        <v>Fat: ~20 g</v>
      </c>
    </row>
    <row r="371" spans="2:2" x14ac:dyDescent="0.25">
      <c r="B371" t="str">
        <v>Micronutrients:</v>
      </c>
    </row>
    <row r="372" spans="2:2" x14ac:dyDescent="0.25">
      <c r="B372" t="str">
        <v>Iron: ~4 mg (22% of DV)</v>
      </c>
    </row>
    <row r="373" spans="2:2" x14ac:dyDescent="0.25">
      <c r="B373" t="str">
        <v>Calcium: ~200 mg (20% of DV)</v>
      </c>
    </row>
    <row r="374" spans="2:2" x14ac:dyDescent="0.25">
      <c r="B374" t="str">
        <v>Vitamin C: ~15 mg (17% of DV)</v>
      </c>
    </row>
    <row r="375" spans="2:2" x14ac:dyDescent="0.25">
      <c r="B375" t="str">
        <v>Magnesium: ~70 mg (18% of DV)</v>
      </c>
    </row>
    <row r="376" spans="2:2" x14ac:dyDescent="0.25">
      <c r="B376" t="str">
        <v>Zinc: ~2 mg (18% of DV)</v>
      </c>
    </row>
    <row r="377" spans="2:2" x14ac:dyDescent="0.25">
      <c r="B377" t="str">
        <v>---</v>
      </c>
    </row>
    <row r="378" spans="2:2" x14ac:dyDescent="0.25">
      <c r="B378" t="str">
        <v>29. Fish Curry (Kerala/Goa, 1 Serving ~200g)</v>
      </c>
    </row>
    <row r="379" spans="2:2" x14ac:dyDescent="0.25">
      <c r="B379" t="str">
        <v>Calories: ~300 kcal</v>
      </c>
    </row>
    <row r="380" spans="2:2" x14ac:dyDescent="0.25">
      <c r="B380" t="str">
        <v>Protein: ~25 g</v>
      </c>
    </row>
    <row r="381" spans="2:2" x14ac:dyDescent="0.25">
      <c r="B381" t="str">
        <v>Carbohydrates: ~8 g</v>
      </c>
    </row>
    <row r="382" spans="2:2" x14ac:dyDescent="0.25">
      <c r="B382" t="str">
        <v>Sugar: ~2 g</v>
      </c>
    </row>
    <row r="383" spans="2:2" x14ac:dyDescent="0.25">
      <c r="B383" t="str">
        <v>Fiber: ~2 g</v>
      </c>
    </row>
    <row r="384" spans="2:2" x14ac:dyDescent="0.25">
      <c r="B384" t="str">
        <v>Fat: ~18 g</v>
      </c>
    </row>
    <row r="385" spans="2:2" x14ac:dyDescent="0.25">
      <c r="B385" t="str">
        <v>Micronutrients:</v>
      </c>
    </row>
    <row r="386" spans="2:2" x14ac:dyDescent="0.25">
      <c r="B386" t="str">
        <v>Vitamin A: ~700 IU (14% of DV)</v>
      </c>
    </row>
    <row r="387" spans="2:2" x14ac:dyDescent="0.25">
      <c r="B387" t="str">
        <v>Vitamin C: ~12 mg (13% of DV)</v>
      </c>
    </row>
    <row r="388" spans="2:2" x14ac:dyDescent="0.25">
      <c r="B388" t="str">
        <v>Iron: ~3 mg (17% of DV)</v>
      </c>
    </row>
    <row r="389" spans="2:2" x14ac:dyDescent="0.25">
      <c r="B389" t="str">
        <v>Calcium: ~100 mg (10% of DV)</v>
      </c>
    </row>
    <row r="390" spans="2:2" x14ac:dyDescent="0.25">
      <c r="B390" t="str">
        <v>Potassium: ~450 mg (13% of DV)</v>
      </c>
    </row>
    <row r="391" spans="2:2" x14ac:dyDescent="0.25">
      <c r="B391" t="str">
        <v>Magnesium: ~40 mg (10% of DV)</v>
      </c>
    </row>
    <row r="392" spans="2:2" x14ac:dyDescent="0.25">
      <c r="B392" t="str">
        <v>---</v>
      </c>
    </row>
    <row r="393" spans="2:2" x14ac:dyDescent="0.25">
      <c r="B393" t="str">
        <v>30. Malabar Parotta (Kerala, 1 Piece ~100g)</v>
      </c>
    </row>
    <row r="394" spans="2:2" x14ac:dyDescent="0.25">
      <c r="B394" t="str">
        <v>Calories: ~250 kcal</v>
      </c>
    </row>
    <row r="395" spans="2:2" x14ac:dyDescent="0.25">
      <c r="B395" t="str">
        <v>Protein: ~5 g</v>
      </c>
    </row>
    <row r="396" spans="2:2" x14ac:dyDescent="0.25">
      <c r="B396" t="str">
        <v>Carbohydrates: ~35 g</v>
      </c>
    </row>
    <row r="397" spans="2:2" x14ac:dyDescent="0.25">
      <c r="B397" t="str">
        <v>Sugar: ~1 g</v>
      </c>
    </row>
    <row r="398" spans="2:2" x14ac:dyDescent="0.25">
      <c r="B398" t="str">
        <v>Fiber: ~2 g</v>
      </c>
    </row>
    <row r="399" spans="2:2" x14ac:dyDescent="0.25">
      <c r="B399" t="str">
        <v>Fat: ~12 g</v>
      </c>
    </row>
    <row r="400" spans="2:2" x14ac:dyDescent="0.25">
      <c r="B400" t="str">
        <v>Micronutrients:</v>
      </c>
    </row>
    <row r="401" spans="2:2" x14ac:dyDescent="0.25">
      <c r="B401" t="str">
        <v>Iron: ~1.5 mg (8% of DV)</v>
      </c>
    </row>
    <row r="402" spans="2:2" x14ac:dyDescent="0.25">
      <c r="B402" t="str">
        <v>Calcium: ~40 mg (4% of DV)</v>
      </c>
    </row>
    <row r="403" spans="2:2" x14ac:dyDescent="0.25">
      <c r="B403" t="str">
        <v>Magnesium: ~30 mg (8% of DV)</v>
      </c>
    </row>
    <row r="404" spans="2:2" x14ac:dyDescent="0.25">
      <c r="B404" t="str">
        <v>Potassium: ~150 mg (4% of DV)</v>
      </c>
    </row>
    <row r="405" spans="2:2" x14ac:dyDescent="0.25">
      <c r="B405" t="str">
        <v>---</v>
      </c>
    </row>
    <row r="406" spans="2:2" x14ac:dyDescent="0.25">
      <c r="B406" t="str">
        <v>31. Pesarattu (Andhra Pradesh, 1 Piece ~100g)</v>
      </c>
    </row>
    <row r="407" spans="2:2" x14ac:dyDescent="0.25">
      <c r="B407" t="str">
        <v>Calories: ~150 kcal</v>
      </c>
    </row>
    <row r="408" spans="2:2" x14ac:dyDescent="0.25">
      <c r="B408" t="str">
        <v>Protein: ~6 g</v>
      </c>
    </row>
    <row r="409" spans="2:2" x14ac:dyDescent="0.25">
      <c r="B409" t="str">
        <v>Carbohydrates: ~25 g</v>
      </c>
    </row>
    <row r="410" spans="2:2" x14ac:dyDescent="0.25">
      <c r="B410" t="str">
        <v>Sugar: ~1 g</v>
      </c>
    </row>
    <row r="411" spans="2:2" x14ac:dyDescent="0.25">
      <c r="B411" t="str">
        <v>Fiber: ~5 g</v>
      </c>
    </row>
    <row r="412" spans="2:2" x14ac:dyDescent="0.25">
      <c r="B412" t="str">
        <v>Fat: ~5 g</v>
      </c>
    </row>
    <row r="413" spans="2:2" x14ac:dyDescent="0.25">
      <c r="B413" t="str">
        <v>Micronutrients:</v>
      </c>
    </row>
    <row r="414" spans="2:2" x14ac:dyDescent="0.25">
      <c r="B414" t="str">
        <v>Iron: ~2 mg (11% of DV)</v>
      </c>
    </row>
    <row r="415" spans="2:2" x14ac:dyDescent="0.25">
      <c r="B415" t="str">
        <v>Calcium: ~40 mg (4% of DV)</v>
      </c>
    </row>
    <row r="416" spans="2:2" x14ac:dyDescent="0.25">
      <c r="B416" t="str">
        <v>Magnesium: ~50 mg (12% of DV)</v>
      </c>
    </row>
    <row r="417" spans="2:2" x14ac:dyDescent="0.25">
      <c r="B417" t="str">
        <v>Potassium: ~250 mg (7% of DV)</v>
      </c>
    </row>
    <row r="418" spans="2:2" x14ac:dyDescent="0.25">
      <c r="B418" t="str">
        <v>---</v>
      </c>
    </row>
    <row r="419" spans="2:2" x14ac:dyDescent="0.25">
      <c r="B419" t="str">
        <v>32. Mysore Masala Dosa (Karnataka, 1 Piece ~200g)</v>
      </c>
    </row>
    <row r="420" spans="2:2" x14ac:dyDescent="0.25">
      <c r="B420" t="str">
        <v>Calories: ~350 kcal</v>
      </c>
    </row>
    <row r="421" spans="2:2" x14ac:dyDescent="0.25">
      <c r="B421" t="str">
        <v>Protein: ~7 g</v>
      </c>
    </row>
    <row r="422" spans="2:2" x14ac:dyDescent="0.25">
      <c r="B422" t="str">
        <v>Carbohydrates: ~55 g</v>
      </c>
    </row>
    <row r="423" spans="2:2" x14ac:dyDescent="0.25">
      <c r="B423" t="str">
        <v>Sugar: ~3 g</v>
      </c>
    </row>
    <row r="424" spans="2:2" x14ac:dyDescent="0.25">
      <c r="B424" t="str">
        <v>Fiber: ~5 g</v>
      </c>
    </row>
    <row r="425" spans="2:2" x14ac:dyDescent="0.25">
      <c r="B425" t="str">
        <v>Fat: ~10 g</v>
      </c>
    </row>
    <row r="426" spans="2:2" x14ac:dyDescent="0.25">
      <c r="B426" t="str">
        <v>Micronutrients:</v>
      </c>
    </row>
    <row r="427" spans="2:2" x14ac:dyDescent="0.25">
      <c r="B427" t="str">
        <v>Iron: ~2 mg (11% of DV)</v>
      </c>
    </row>
    <row r="428" spans="2:2" x14ac:dyDescent="0.25">
      <c r="B428" t="str">
        <v>Calcium: ~70 mg (7% of DV)</v>
      </c>
    </row>
    <row r="429" spans="2:2" x14ac:dyDescent="0.25">
      <c r="B429" t="str">
        <v>Magnesium: ~35 mg (9% of DV)</v>
      </c>
    </row>
    <row r="430" spans="2:2" x14ac:dyDescent="0.25">
      <c r="B430" t="str">
        <v>Potassium: ~350 mg (10% of DV)</v>
      </c>
    </row>
    <row r="431" spans="2:2" x14ac:dyDescent="0.25">
      <c r="B431" t="str">
        <v>---</v>
      </c>
    </row>
    <row r="432" spans="2:2" x14ac:dyDescent="0.25">
      <c r="B432" t="str">
        <v>33. Mangalore Buns (Karnataka, 1 Piece ~100g)</v>
      </c>
    </row>
    <row r="433" spans="2:2" x14ac:dyDescent="0.25">
      <c r="B433" t="str">
        <v>Calories: ~220 kcal</v>
      </c>
    </row>
    <row r="434" spans="2:2" x14ac:dyDescent="0.25">
      <c r="B434" t="str">
        <v>Protein: ~4 g</v>
      </c>
    </row>
    <row r="435" spans="2:2" x14ac:dyDescent="0.25">
      <c r="B435" t="str">
        <v>Carbohydrates: ~40 g</v>
      </c>
    </row>
    <row r="436" spans="2:2" x14ac:dyDescent="0.25">
      <c r="B436" t="str">
        <v>Sugar: ~10 g</v>
      </c>
    </row>
    <row r="437" spans="2:2" x14ac:dyDescent="0.25">
      <c r="B437" t="str">
        <v>Fiber: ~2 g</v>
      </c>
    </row>
    <row r="438" spans="2:2" x14ac:dyDescent="0.25">
      <c r="B438" t="str">
        <v>Fat: ~6 g</v>
      </c>
    </row>
    <row r="439" spans="2:2" x14ac:dyDescent="0.25">
      <c r="B439" t="str">
        <v>Micronutrients:</v>
      </c>
    </row>
    <row r="440" spans="2:2" x14ac:dyDescent="0.25">
      <c r="B440" t="str">
        <v>Iron: ~1 mg (6% of DV)</v>
      </c>
    </row>
    <row r="441" spans="2:2" x14ac:dyDescent="0.25">
      <c r="B441" t="str">
        <v>Calcium: ~40 mg (4% of DV)</v>
      </c>
    </row>
    <row r="442" spans="2:2" x14ac:dyDescent="0.25">
      <c r="B442" t="str">
        <v>Magnesium: ~30 mg (8% of DV)</v>
      </c>
    </row>
    <row r="443" spans="2:2" x14ac:dyDescent="0.25">
      <c r="B443" t="str">
        <v>Potassium: ~200 mg (6% of DV)</v>
      </c>
    </row>
    <row r="444" spans="2:2" x14ac:dyDescent="0.25">
      <c r="B444" t="str">
        <v>---</v>
      </c>
    </row>
    <row r="445" spans="2:2" x14ac:dyDescent="0.25">
      <c r="B445" t="str">
        <v>34. Payasam (Kerala/Tamil Nadu, 1 Serving ~150g)</v>
      </c>
    </row>
    <row r="446" spans="2:2" x14ac:dyDescent="0.25">
      <c r="B446" t="str">
        <v>Calories: ~200 kcal</v>
      </c>
    </row>
    <row r="447" spans="2:2" x14ac:dyDescent="0.25">
      <c r="B447" t="str">
        <v>Protein: ~4 g</v>
      </c>
    </row>
    <row r="448" spans="2:2" x14ac:dyDescent="0.25">
      <c r="B448" t="str">
        <v>Carbohydrates: ~30 g</v>
      </c>
    </row>
    <row r="449" spans="2:2" x14ac:dyDescent="0.25">
      <c r="B449" t="str">
        <v>Sugar: ~18 g</v>
      </c>
    </row>
    <row r="450" spans="2:2" x14ac:dyDescent="0.25">
      <c r="B450" t="str">
        <v>Fiber: ~1 g</v>
      </c>
    </row>
    <row r="451" spans="2:2" x14ac:dyDescent="0.25">
      <c r="B451" t="str">
        <v>Fat: ~8 g</v>
      </c>
    </row>
    <row r="452" spans="2:2" x14ac:dyDescent="0.25">
      <c r="B452" t="str">
        <v>Micronutrients:</v>
      </c>
    </row>
    <row r="453" spans="2:2" x14ac:dyDescent="0.25">
      <c r="B453" t="str">
        <v>Iron: ~1 mg (6% of DV)</v>
      </c>
    </row>
    <row r="454" spans="2:2" x14ac:dyDescent="0.25">
      <c r="B454" t="str">
        <v>Calcium: ~50 mg (5% of DV)</v>
      </c>
    </row>
    <row r="455" spans="2:2" x14ac:dyDescent="0.25">
      <c r="B455" t="str">
        <v>Magnesium: ~30 mg (8% of DV)</v>
      </c>
    </row>
    <row r="456" spans="2:2" x14ac:dyDescent="0.25">
      <c r="B456" t="str">
        <v>Vitamin A: ~300 IU (6% of DV)</v>
      </c>
    </row>
    <row r="457" spans="2:2" x14ac:dyDescent="0.25">
      <c r="B457" t="str">
        <v>---</v>
      </c>
    </row>
    <row r="458" spans="2:2" x14ac:dyDescent="0.25">
      <c r="B458" t="str">
        <v>West Indian Cuisine</v>
      </c>
    </row>
    <row r="459" spans="2:2" x14ac:dyDescent="0.25">
      <c r="B459" t="str">
        <v>35. Pav Bhaji (Maharashtra, 1 Serving ~200g)</v>
      </c>
    </row>
    <row r="460" spans="2:2" x14ac:dyDescent="0.25">
      <c r="B460" t="str">
        <v>Calories: ~350 kcal</v>
      </c>
    </row>
    <row r="461" spans="2:2" x14ac:dyDescent="0.25">
      <c r="B461" t="str">
        <v>Protein: ~8 g</v>
      </c>
    </row>
    <row r="462" spans="2:2" x14ac:dyDescent="0.25">
      <c r="B462" t="str">
        <v>Carbohydrates: ~50 g</v>
      </c>
    </row>
    <row r="463" spans="2:2" x14ac:dyDescent="0.25">
      <c r="B463" t="str">
        <v>Sugar: ~8 g</v>
      </c>
    </row>
    <row r="464" spans="2:2" x14ac:dyDescent="0.25">
      <c r="B464" t="str">
        <v>Fiber: ~8 g</v>
      </c>
    </row>
    <row r="465" spans="2:2" x14ac:dyDescent="0.25">
      <c r="B465" t="str">
        <v>Fat: ~12 g</v>
      </c>
    </row>
    <row r="466" spans="2:2" x14ac:dyDescent="0.25">
      <c r="B466" t="str">
        <v>Micronutrients:</v>
      </c>
    </row>
    <row r="467" spans="2:2" x14ac:dyDescent="0.25">
      <c r="B467" t="str">
        <v>Iron: ~3 mg (17% of DV)</v>
      </c>
    </row>
    <row r="468" spans="2:2" x14ac:dyDescent="0.25">
      <c r="B468" t="str">
        <v>Vitamin A: ~500 IU (10% of DV)</v>
      </c>
    </row>
    <row r="469" spans="2:2" x14ac:dyDescent="0.25">
      <c r="B469" t="str">
        <v>Vitamin C: ~20 mg (22% of DV)</v>
      </c>
    </row>
    <row r="470" spans="2:2" x14ac:dyDescent="0.25">
      <c r="B470" t="str">
        <v>Calcium: ~80 mg (8% of DV)</v>
      </c>
    </row>
    <row r="471" spans="2:2" x14ac:dyDescent="0.25">
      <c r="B471" t="str">
        <v>Potassium: ~400 mg (11% of DV)</v>
      </c>
    </row>
    <row r="472" spans="2:2" x14ac:dyDescent="0.25">
      <c r="B472" t="str">
        <v>---</v>
      </c>
    </row>
    <row r="473" spans="2:2" x14ac:dyDescent="0.25">
      <c r="B473" t="str">
        <v>36. Vada Pav (Maharashtra, 1 Piece ~100g)</v>
      </c>
    </row>
    <row r="474" spans="2:2" x14ac:dyDescent="0.25">
      <c r="B474" t="str">
        <v>Calories: ~250 kcal</v>
      </c>
    </row>
    <row r="475" spans="2:2" x14ac:dyDescent="0.25">
      <c r="B475" t="str">
        <v>Protein: ~6 g</v>
      </c>
    </row>
    <row r="476" spans="2:2" x14ac:dyDescent="0.25">
      <c r="B476" t="str">
        <v>Carbohydrates: ~35 g</v>
      </c>
    </row>
    <row r="477" spans="2:2" x14ac:dyDescent="0.25">
      <c r="B477" t="str">
        <v>Sugar: ~5 g</v>
      </c>
    </row>
    <row r="478" spans="2:2" x14ac:dyDescent="0.25">
      <c r="B478" t="str">
        <v>Fiber: ~3 g</v>
      </c>
    </row>
    <row r="479" spans="2:2" x14ac:dyDescent="0.25">
      <c r="B479" t="str">
        <v>Fat: ~10 g</v>
      </c>
    </row>
    <row r="480" spans="2:2" x14ac:dyDescent="0.25">
      <c r="B480" t="str">
        <v>Micronutrients:</v>
      </c>
    </row>
    <row r="481" spans="2:2" x14ac:dyDescent="0.25">
      <c r="B481" t="str">
        <v>Iron: ~1.5 mg (8% of DV)</v>
      </c>
    </row>
    <row r="482" spans="2:2" x14ac:dyDescent="0.25">
      <c r="B482" t="str">
        <v>Calcium: ~30 mg (3% of DV)</v>
      </c>
    </row>
    <row r="483" spans="2:2" x14ac:dyDescent="0.25">
      <c r="B483" t="str">
        <v>Magnesium: ~25 mg (6% of DV)</v>
      </c>
    </row>
    <row r="484" spans="2:2" x14ac:dyDescent="0.25">
      <c r="B484" t="str">
        <v>Potassium: ~150 mg (4% of DV)</v>
      </c>
    </row>
    <row r="485" spans="2:2" x14ac:dyDescent="0.25">
      <c r="B485" t="str">
        <v>---</v>
      </c>
    </row>
    <row r="486" spans="2:2" x14ac:dyDescent="0.25">
      <c r="B486" t="str">
        <v>37. Misal Pav (Maharashtra, 1 Serving ~200g)</v>
      </c>
    </row>
    <row r="487" spans="2:2" x14ac:dyDescent="0.25">
      <c r="B487" t="str">
        <v>Calories: ~300 kcal</v>
      </c>
    </row>
    <row r="488" spans="2:2" x14ac:dyDescent="0.25">
      <c r="B488" t="str">
        <v>Protein: ~8 g</v>
      </c>
    </row>
    <row r="489" spans="2:2" x14ac:dyDescent="0.25">
      <c r="B489" t="str">
        <v>Carbohydrates: ~40 g</v>
      </c>
    </row>
    <row r="490" spans="2:2" x14ac:dyDescent="0.25">
      <c r="B490" t="str">
        <v>Sugar: ~6 g</v>
      </c>
    </row>
    <row r="491" spans="2:2" x14ac:dyDescent="0.25">
      <c r="B491" t="str">
        <v>Fiber: ~7 g</v>
      </c>
    </row>
    <row r="492" spans="2:2" x14ac:dyDescent="0.25">
      <c r="B492" t="str">
        <v>Fat: ~8 g</v>
      </c>
    </row>
    <row r="493" spans="2:2" x14ac:dyDescent="0.25">
      <c r="B493" t="str">
        <v>Micronutrients:</v>
      </c>
    </row>
    <row r="494" spans="2:2" x14ac:dyDescent="0.25">
      <c r="B494" t="str">
        <v>Iron: ~2 mg (11% of DV)</v>
      </c>
    </row>
    <row r="495" spans="2:2" x14ac:dyDescent="0.25">
      <c r="B495" t="str">
        <v>Vitamin A: ~200 IU (4% of DV)</v>
      </c>
    </row>
    <row r="496" spans="2:2" x14ac:dyDescent="0.25">
      <c r="B496" t="str">
        <v>Calcium: ~50 mg (5% of DV)</v>
      </c>
    </row>
    <row r="497" spans="2:2" x14ac:dyDescent="0.25">
      <c r="B497" t="str">
        <v>Potassium: ~350 mg (10% of DV)</v>
      </c>
    </row>
    <row r="498" spans="2:2" x14ac:dyDescent="0.25">
      <c r="B498" t="str">
        <v>---</v>
      </c>
    </row>
    <row r="499" spans="2:2" x14ac:dyDescent="0.25">
      <c r="B499" t="str">
        <v>38. Shrikhand (Maharashtra/Gujarat, 1 Serving ~100g)</v>
      </c>
    </row>
    <row r="500" spans="2:2" x14ac:dyDescent="0.25">
      <c r="B500" t="str">
        <v>Calories: ~200 kcal</v>
      </c>
    </row>
    <row r="501" spans="2:2" x14ac:dyDescent="0.25">
      <c r="B501" t="str">
        <v>Protein: ~5 g</v>
      </c>
    </row>
    <row r="502" spans="2:2" x14ac:dyDescent="0.25">
      <c r="B502" t="str">
        <v>Carbohydrates: ~25 g</v>
      </c>
    </row>
    <row r="503" spans="2:2" x14ac:dyDescent="0.25">
      <c r="B503" t="str">
        <v>Sugar: ~22 g</v>
      </c>
    </row>
    <row r="504" spans="2:2" x14ac:dyDescent="0.25">
      <c r="B504" t="str">
        <v>Fiber: ~1 g</v>
      </c>
    </row>
    <row r="505" spans="2:2" x14ac:dyDescent="0.25">
      <c r="B505" t="str">
        <v>Fat: ~10 g</v>
      </c>
    </row>
    <row r="506" spans="2:2" x14ac:dyDescent="0.25">
      <c r="B506" t="str">
        <v>Micronutrients:</v>
      </c>
    </row>
    <row r="507" spans="2:2" x14ac:dyDescent="0.25">
      <c r="B507" t="str">
        <v>Calcium: ~150 mg (15% of DV)</v>
      </c>
    </row>
    <row r="508" spans="2:2" x14ac:dyDescent="0.25">
      <c r="B508" t="str">
        <v>Vitamin A: ~300 IU (6% of DV)</v>
      </c>
    </row>
    <row r="509" spans="2:2" x14ac:dyDescent="0.25">
      <c r="B509" t="str">
        <v>Iron: ~0.5 mg (3% of DV)</v>
      </c>
    </row>
    <row r="510" spans="2:2" x14ac:dyDescent="0.25">
      <c r="B510" t="str">
        <v>---</v>
      </c>
    </row>
    <row r="511" spans="2:2" x14ac:dyDescent="0.25">
      <c r="B511" t="str">
        <v>39. Thepla (Gujarat, 1 Piece ~100g)</v>
      </c>
    </row>
    <row r="512" spans="2:2" x14ac:dyDescent="0.25">
      <c r="B512" t="str">
        <v>Calories: ~250 kcal</v>
      </c>
    </row>
    <row r="513" spans="2:2" x14ac:dyDescent="0.25">
      <c r="B513" t="str">
        <v>Protein: ~6 g</v>
      </c>
    </row>
    <row r="514" spans="2:2" x14ac:dyDescent="0.25">
      <c r="B514" t="str">
        <v>Carbohydrates: ~30 g</v>
      </c>
    </row>
    <row r="515" spans="2:2" x14ac:dyDescent="0.25">
      <c r="B515" t="str">
        <v>Sugar: ~2 g</v>
      </c>
    </row>
    <row r="516" spans="2:2" x14ac:dyDescent="0.25">
      <c r="B516" t="str">
        <v>Fiber: ~3 g</v>
      </c>
    </row>
    <row r="517" spans="2:2" x14ac:dyDescent="0.25">
      <c r="B517" t="str">
        <v>Fat: ~12 g</v>
      </c>
    </row>
    <row r="518" spans="2:2" x14ac:dyDescent="0.25">
      <c r="B518" t="str">
        <v>Micronutrients:</v>
      </c>
    </row>
    <row r="519" spans="2:2" x14ac:dyDescent="0.25">
      <c r="B519" t="str">
        <v>Iron: ~2 mg (11% of DV)</v>
      </c>
    </row>
    <row r="520" spans="2:2" x14ac:dyDescent="0.25">
      <c r="B520" t="str">
        <v>Calcium: ~50 mg (5% of DV)</v>
      </c>
    </row>
    <row r="521" spans="2:2" x14ac:dyDescent="0.25">
      <c r="B521" t="str">
        <v>Magnesium: ~40 mg (10% of DV)</v>
      </c>
    </row>
    <row r="522" spans="2:2" x14ac:dyDescent="0.25">
      <c r="B522" t="str">
        <v>Potassium: ~250 mg (7% of DV)</v>
      </c>
    </row>
    <row r="523" spans="2:2" x14ac:dyDescent="0.25">
      <c r="B523" t="str">
        <v>---</v>
      </c>
    </row>
    <row r="524" spans="2:2" x14ac:dyDescent="0.25">
      <c r="B524" t="str">
        <v>40. Dhokla (Gujarat, 1 Piece ~100g)</v>
      </c>
    </row>
    <row r="525" spans="2:2" x14ac:dyDescent="0.25">
      <c r="B525" t="str">
        <v>Calories: ~120 kcal</v>
      </c>
    </row>
    <row r="526" spans="2:2" x14ac:dyDescent="0.25">
      <c r="B526" t="str">
        <v>Protein: ~4 g</v>
      </c>
    </row>
    <row r="527" spans="2:2" x14ac:dyDescent="0.25">
      <c r="B527" t="str">
        <v>Carbohydrates: ~20 g</v>
      </c>
    </row>
    <row r="528" spans="2:2" x14ac:dyDescent="0.25">
      <c r="B528" t="str">
        <v>Sugar: ~4 g</v>
      </c>
    </row>
    <row r="529" spans="2:2" x14ac:dyDescent="0.25">
      <c r="B529" t="str">
        <v>Fiber: ~2 g</v>
      </c>
    </row>
    <row r="530" spans="2:2" x14ac:dyDescent="0.25">
      <c r="B530" t="str">
        <v>Fat: ~3 g</v>
      </c>
    </row>
    <row r="531" spans="2:2" x14ac:dyDescent="0.25">
      <c r="B531" t="str">
        <v>Micronutrients:</v>
      </c>
    </row>
    <row r="532" spans="2:2" x14ac:dyDescent="0.25">
      <c r="B532" t="str">
        <v>Iron: ~1 mg (6% of DV)</v>
      </c>
    </row>
    <row r="533" spans="2:2" x14ac:dyDescent="0.25">
      <c r="B533" t="str">
        <v>Calcium: ~50 mg (5% of DV)</v>
      </c>
    </row>
    <row r="534" spans="2:2" x14ac:dyDescent="0.25">
      <c r="B534" t="str">
        <v>Magnesium: ~30 mg (8% of DV)</v>
      </c>
    </row>
    <row r="535" spans="2:2" x14ac:dyDescent="0.25">
      <c r="B535" t="str">
        <v>Potassium: ~150 mg (4% of DV)</v>
      </c>
    </row>
    <row r="536" spans="2:2" x14ac:dyDescent="0.25">
      <c r="B536" t="str">
        <v>---</v>
      </c>
    </row>
    <row r="537" spans="2:2" x14ac:dyDescent="0.25">
      <c r="B537" t="str">
        <v>East Indian Cuisine: Nutritional Breakdown (Next 10 Dishes)</v>
      </c>
    </row>
    <row r="538" spans="2:2" x14ac:dyDescent="0.25">
      <c r="B538" t="str">
        <v>---</v>
      </c>
    </row>
    <row r="539" spans="2:2" x14ac:dyDescent="0.25">
      <c r="B539" t="str">
        <v>41. Undhiyu (Gujarat, 1 Serving ~200g)</v>
      </c>
    </row>
    <row r="540" spans="2:2" x14ac:dyDescent="0.25">
      <c r="B540" t="str">
        <v>Calories: ~350 kcal</v>
      </c>
    </row>
    <row r="541" spans="2:2" x14ac:dyDescent="0.25">
      <c r="B541" t="str">
        <v>Protein: ~10 g</v>
      </c>
    </row>
    <row r="542" spans="2:2" x14ac:dyDescent="0.25">
      <c r="B542" t="str">
        <v>Carbohydrates: ~50 g</v>
      </c>
    </row>
    <row r="543" spans="2:2" x14ac:dyDescent="0.25">
      <c r="B543" t="str">
        <v>Sugar: ~8 g</v>
      </c>
    </row>
    <row r="544" spans="2:2" x14ac:dyDescent="0.25">
      <c r="B544" t="str">
        <v>Fiber: ~10 g</v>
      </c>
    </row>
    <row r="545" spans="2:2" x14ac:dyDescent="0.25">
      <c r="B545" t="str">
        <v>Fat: ~14 g</v>
      </c>
    </row>
    <row r="546" spans="2:2" x14ac:dyDescent="0.25">
      <c r="B546" t="str">
        <v>Micronutrients:</v>
      </c>
    </row>
    <row r="547" spans="2:2" x14ac:dyDescent="0.25">
      <c r="B547" t="str">
        <v>Vitamin A: ~2000 IU (40% of DV)</v>
      </c>
    </row>
    <row r="548" spans="2:2" x14ac:dyDescent="0.25">
      <c r="B548" t="str">
        <v>Vitamin C: ~30 mg (33% of DV)</v>
      </c>
    </row>
    <row r="549" spans="2:2" x14ac:dyDescent="0.25">
      <c r="B549" t="str">
        <v>Iron: ~4 mg (22% of DV)</v>
      </c>
    </row>
    <row r="550" spans="2:2" x14ac:dyDescent="0.25">
      <c r="B550" t="str">
        <v>Calcium: ~150 mg (15% of DV)</v>
      </c>
    </row>
    <row r="551" spans="2:2" x14ac:dyDescent="0.25">
      <c r="B551" t="str">
        <v>Magnesium: ~80 mg (20% of DV)</v>
      </c>
    </row>
    <row r="552" spans="2:2" x14ac:dyDescent="0.25">
      <c r="B552" t="str">
        <v>---</v>
      </c>
    </row>
    <row r="553" spans="2:2" x14ac:dyDescent="0.25">
      <c r="B553" t="str">
        <v>42. Goan Vindaloo (Goa, 1 Serving ~200g)</v>
      </c>
    </row>
    <row r="554" spans="2:2" x14ac:dyDescent="0.25">
      <c r="B554" t="str">
        <v>Calories: ~350 kcal</v>
      </c>
    </row>
    <row r="555" spans="2:2" x14ac:dyDescent="0.25">
      <c r="B555" t="str">
        <v>Protein: ~20 g</v>
      </c>
    </row>
    <row r="556" spans="2:2" x14ac:dyDescent="0.25">
      <c r="B556" t="str">
        <v>Carbohydrates: ~10 g</v>
      </c>
    </row>
    <row r="557" spans="2:2" x14ac:dyDescent="0.25">
      <c r="B557" t="str">
        <v>Sugar: ~4 g</v>
      </c>
    </row>
    <row r="558" spans="2:2" x14ac:dyDescent="0.25">
      <c r="B558" t="str">
        <v>Fiber: ~3 g</v>
      </c>
    </row>
    <row r="559" spans="2:2" x14ac:dyDescent="0.25">
      <c r="B559" t="str">
        <v>Fat: ~22 g</v>
      </c>
    </row>
    <row r="560" spans="2:2" x14ac:dyDescent="0.25">
      <c r="B560" t="str">
        <v>Micronutrients:</v>
      </c>
    </row>
    <row r="561" spans="2:2" x14ac:dyDescent="0.25">
      <c r="B561" t="str">
        <v>Vitamin A: ~500 IU (10% of DV)</v>
      </c>
    </row>
    <row r="562" spans="2:2" x14ac:dyDescent="0.25">
      <c r="B562" t="str">
        <v>Iron: ~3 mg (17% of DV)</v>
      </c>
    </row>
    <row r="563" spans="2:2" x14ac:dyDescent="0.25">
      <c r="B563" t="str">
        <v>Calcium: ~80 mg (8% of DV)</v>
      </c>
    </row>
    <row r="564" spans="2:2" x14ac:dyDescent="0.25">
      <c r="B564" t="str">
        <v>Potassium: ~450 mg (13% of DV)</v>
      </c>
    </row>
    <row r="565" spans="2:2" x14ac:dyDescent="0.25">
      <c r="B565" t="str">
        <v>---</v>
      </c>
    </row>
    <row r="566" spans="2:2" x14ac:dyDescent="0.25">
      <c r="B566" t="str">
        <v>43. Prawn Balchao (Goa, 1 Serving ~150g)</v>
      </c>
    </row>
    <row r="567" spans="2:2" x14ac:dyDescent="0.25">
      <c r="B567" t="str">
        <v>Calories: ~300 kcal</v>
      </c>
    </row>
    <row r="568" spans="2:2" x14ac:dyDescent="0.25">
      <c r="B568" t="str">
        <v>Protein: ~25 g</v>
      </c>
    </row>
    <row r="569" spans="2:2" x14ac:dyDescent="0.25">
      <c r="B569" t="str">
        <v>Carbohydrates: ~5 g</v>
      </c>
    </row>
    <row r="570" spans="2:2" x14ac:dyDescent="0.25">
      <c r="B570" t="str">
        <v>Sugar: ~2 g</v>
      </c>
    </row>
    <row r="571" spans="2:2" x14ac:dyDescent="0.25">
      <c r="B571" t="str">
        <v>Fiber: ~1 g</v>
      </c>
    </row>
    <row r="572" spans="2:2" x14ac:dyDescent="0.25">
      <c r="B572" t="str">
        <v>Fat: ~20 g</v>
      </c>
    </row>
    <row r="573" spans="2:2" x14ac:dyDescent="0.25">
      <c r="B573" t="str">
        <v>Micronutrients:</v>
      </c>
    </row>
    <row r="574" spans="2:2" x14ac:dyDescent="0.25">
      <c r="B574" t="str">
        <v>Vitamin A: ~400 IU (8% of DV)</v>
      </c>
    </row>
    <row r="575" spans="2:2" x14ac:dyDescent="0.25">
      <c r="B575" t="str">
        <v>Vitamin C: ~10 mg (11% of DV)</v>
      </c>
    </row>
    <row r="576" spans="2:2" x14ac:dyDescent="0.25">
      <c r="B576" t="str">
        <v>Iron: ~4 mg (22% of DV)</v>
      </c>
    </row>
    <row r="577" spans="2:2" x14ac:dyDescent="0.25">
      <c r="B577" t="str">
        <v>Calcium: ~60 mg (6% of DV)</v>
      </c>
    </row>
    <row r="578" spans="2:2" x14ac:dyDescent="0.25">
      <c r="B578" t="str">
        <v>Potassium: ~500 mg (14% of DV)</v>
      </c>
    </row>
    <row r="579" spans="2:2" x14ac:dyDescent="0.25">
      <c r="B579" t="str">
        <v>---</v>
      </c>
    </row>
    <row r="580" spans="2:2" x14ac:dyDescent="0.25">
      <c r="B580" t="str">
        <v>44. Rajasthani Dal Baati Churma (Rajasthan, 1 Serving ~300g)</v>
      </c>
    </row>
    <row r="581" spans="2:2" x14ac:dyDescent="0.25">
      <c r="B581" t="str">
        <v>Calories: ~550 kcal</v>
      </c>
    </row>
    <row r="582" spans="2:2" x14ac:dyDescent="0.25">
      <c r="B582" t="str">
        <v>Protein: ~15 g</v>
      </c>
    </row>
    <row r="583" spans="2:2" x14ac:dyDescent="0.25">
      <c r="B583" t="str">
        <v>Carbohydrates: ~80 g</v>
      </c>
    </row>
    <row r="584" spans="2:2" x14ac:dyDescent="0.25">
      <c r="B584" t="str">
        <v>Sugar: ~6 g</v>
      </c>
    </row>
    <row r="585" spans="2:2" x14ac:dyDescent="0.25">
      <c r="B585" t="str">
        <v>Fiber: ~8 g</v>
      </c>
    </row>
    <row r="586" spans="2:2" x14ac:dyDescent="0.25">
      <c r="B586" t="str">
        <v>Fat: ~20 g</v>
      </c>
    </row>
    <row r="587" spans="2:2" x14ac:dyDescent="0.25">
      <c r="B587" t="str">
        <v>Micronutrients:</v>
      </c>
    </row>
    <row r="588" spans="2:2" x14ac:dyDescent="0.25">
      <c r="B588" t="str">
        <v>Vitamin A: ~400 IU (8% of DV)</v>
      </c>
    </row>
    <row r="589" spans="2:2" x14ac:dyDescent="0.25">
      <c r="B589" t="str">
        <v>Vitamin C: ~10 mg (11% of DV)</v>
      </c>
    </row>
    <row r="590" spans="2:2" x14ac:dyDescent="0.25">
      <c r="B590" t="str">
        <v>Iron: ~4 mg (22% of DV)</v>
      </c>
    </row>
    <row r="591" spans="2:2" x14ac:dyDescent="0.25">
      <c r="B591" t="str">
        <v>Calcium: ~150 mg (15% of DV)</v>
      </c>
    </row>
    <row r="592" spans="2:2" x14ac:dyDescent="0.25">
      <c r="B592" t="str">
        <v>Potassium: ~500 mg (14% of DV)</v>
      </c>
    </row>
    <row r="593" spans="2:2" x14ac:dyDescent="0.25">
      <c r="B593" t="str">
        <v>45. Gatte Ki Sabzi (Rajasthan, 1 Serving ~200g)</v>
      </c>
    </row>
    <row r="594" spans="2:2" x14ac:dyDescent="0.25">
      <c r="B594" t="str">
        <v>Calories: ~350 kcal</v>
      </c>
    </row>
    <row r="595" spans="2:2" x14ac:dyDescent="0.25">
      <c r="B595" t="str">
        <v>Protein: ~15 g</v>
      </c>
    </row>
    <row r="596" spans="2:2" x14ac:dyDescent="0.25">
      <c r="B596" t="str">
        <v>Carbohydrates: ~50 g</v>
      </c>
    </row>
    <row r="597" spans="2:2" x14ac:dyDescent="0.25">
      <c r="B597" t="str">
        <v>Sugar: ~5 g</v>
      </c>
    </row>
    <row r="598" spans="2:2" x14ac:dyDescent="0.25">
      <c r="B598" t="str">
        <v>Fiber: ~7 g</v>
      </c>
    </row>
    <row r="599" spans="2:2" x14ac:dyDescent="0.25">
      <c r="B599" t="str">
        <v>Fat: ~15 g</v>
      </c>
    </row>
    <row r="600" spans="2:2" x14ac:dyDescent="0.25">
      <c r="B600" t="str">
        <v>Micronutrients:</v>
      </c>
    </row>
    <row r="601" spans="2:2" x14ac:dyDescent="0.25">
      <c r="B601" t="str">
        <v>Iron: ~3 mg (17% of DV)</v>
      </c>
    </row>
    <row r="602" spans="2:2" x14ac:dyDescent="0.25">
      <c r="B602" t="str">
        <v>Calcium: ~100 mg (10% of DV)</v>
      </c>
    </row>
    <row r="603" spans="2:2" x14ac:dyDescent="0.25">
      <c r="B603" t="str">
        <v>Magnesium: ~60 mg (15% of DV)</v>
      </c>
    </row>
    <row r="604" spans="2:2" x14ac:dyDescent="0.25">
      <c r="B604" t="str">
        <v>Potassium: ~350 mg (10% of DV)</v>
      </c>
    </row>
    <row r="605" spans="2:2" x14ac:dyDescent="0.25">
      <c r="B605" t="str">
        <v>---</v>
      </c>
    </row>
    <row r="606" spans="2:2" x14ac:dyDescent="0.25">
      <c r="B606" t="str">
        <v>46. Laal Maas (Rajasthan, 1 Serving ~200g)</v>
      </c>
    </row>
    <row r="607" spans="2:2" x14ac:dyDescent="0.25">
      <c r="B607" t="str">
        <v>Calories: ~400 kcal</v>
      </c>
    </row>
    <row r="608" spans="2:2" x14ac:dyDescent="0.25">
      <c r="B608" t="str">
        <v>Protein: ~25 g</v>
      </c>
    </row>
    <row r="609" spans="2:2" x14ac:dyDescent="0.25">
      <c r="B609" t="str">
        <v>Carbohydrates: ~10 g</v>
      </c>
    </row>
    <row r="610" spans="2:2" x14ac:dyDescent="0.25">
      <c r="B610" t="str">
        <v>Sugar: ~2 g</v>
      </c>
    </row>
    <row r="611" spans="2:2" x14ac:dyDescent="0.25">
      <c r="B611" t="str">
        <v>Fiber: ~2 g</v>
      </c>
    </row>
    <row r="612" spans="2:2" x14ac:dyDescent="0.25">
      <c r="B612" t="str">
        <v>Fat: ~30 g</v>
      </c>
    </row>
    <row r="613" spans="2:2" x14ac:dyDescent="0.25">
      <c r="B613" t="str">
        <v>Micronutrients:</v>
      </c>
    </row>
    <row r="614" spans="2:2" x14ac:dyDescent="0.25">
      <c r="B614" t="str">
        <v>Iron: ~5 mg (28% of DV)</v>
      </c>
    </row>
    <row r="615" spans="2:2" x14ac:dyDescent="0.25">
      <c r="B615" t="str">
        <v>Vitamin A: ~800 IU (16% of DV)</v>
      </c>
    </row>
    <row r="616" spans="2:2" x14ac:dyDescent="0.25">
      <c r="B616" t="str">
        <v>Calcium: ~80 mg (8% of DV)</v>
      </c>
    </row>
    <row r="617" spans="2:2" x14ac:dyDescent="0.25">
      <c r="B617" t="str">
        <v>Potassium: ~450 mg (13% of DV)</v>
      </c>
    </row>
    <row r="618" spans="2:2" x14ac:dyDescent="0.25">
      <c r="B618" t="str">
        <v>---</v>
      </c>
    </row>
    <row r="619" spans="2:2" x14ac:dyDescent="0.25">
      <c r="B619" t="str">
        <v>East Indian Cuisine</v>
      </c>
    </row>
    <row r="620" spans="2:2" x14ac:dyDescent="0.25">
      <c r="B620" t="str">
        <v>47. Bengali Shorshe Ilish (West Bengal, 1 Serving ~150g)</v>
      </c>
    </row>
    <row r="621" spans="2:2" x14ac:dyDescent="0.25">
      <c r="B621" t="str">
        <v>Calories: ~300 kcal</v>
      </c>
    </row>
    <row r="622" spans="2:2" x14ac:dyDescent="0.25">
      <c r="B622" t="str">
        <v>Protein: ~25 g</v>
      </c>
    </row>
    <row r="623" spans="2:2" x14ac:dyDescent="0.25">
      <c r="B623" t="str">
        <v>Carbohydrates: ~5 g</v>
      </c>
    </row>
    <row r="624" spans="2:2" x14ac:dyDescent="0.25">
      <c r="B624" t="str">
        <v>Sugar: ~2 g</v>
      </c>
    </row>
    <row r="625" spans="2:2" x14ac:dyDescent="0.25">
      <c r="B625" t="str">
        <v>Fiber: ~1 g</v>
      </c>
    </row>
    <row r="626" spans="2:2" x14ac:dyDescent="0.25">
      <c r="B626" t="str">
        <v>Fat: ~22 g</v>
      </c>
    </row>
    <row r="627" spans="2:2" x14ac:dyDescent="0.25">
      <c r="B627" t="str">
        <v>Micronutrients:</v>
      </c>
    </row>
    <row r="628" spans="2:2" x14ac:dyDescent="0.25">
      <c r="B628" t="str">
        <v>Vitamin A: ~1200 IU (24% of DV)</v>
      </c>
    </row>
    <row r="629" spans="2:2" x14ac:dyDescent="0.25">
      <c r="B629" t="str">
        <v>Vitamin C: ~10 mg (11% of DV)</v>
      </c>
    </row>
    <row r="630" spans="2:2" x14ac:dyDescent="0.25">
      <c r="B630" t="str">
        <v>Iron: ~2 mg (11% of DV)</v>
      </c>
    </row>
    <row r="631" spans="2:2" x14ac:dyDescent="0.25">
      <c r="B631" t="str">
        <v>Calcium: ~50 mg (5% of DV)</v>
      </c>
    </row>
    <row r="632" spans="2:2" x14ac:dyDescent="0.25">
      <c r="B632" t="str">
        <v>Potassium: ~500 mg (14% of DV)</v>
      </c>
    </row>
    <row r="633" spans="2:2" x14ac:dyDescent="0.25">
      <c r="B633" t="str">
        <v>---</v>
      </c>
    </row>
    <row r="634" spans="2:2" x14ac:dyDescent="0.25">
      <c r="B634" t="str">
        <v>48. Chingri Malai Curry (West Bengal, 1 Serving ~150g)</v>
      </c>
    </row>
    <row r="635" spans="2:2" x14ac:dyDescent="0.25">
      <c r="B635" t="str">
        <v>Calories: ~350 kcal</v>
      </c>
    </row>
    <row r="636" spans="2:2" x14ac:dyDescent="0.25">
      <c r="B636" t="str">
        <v>Protein: ~25 g</v>
      </c>
    </row>
    <row r="637" spans="2:2" x14ac:dyDescent="0.25">
      <c r="B637" t="str">
        <v>Carbohydrates: ~8 g</v>
      </c>
    </row>
    <row r="638" spans="2:2" x14ac:dyDescent="0.25">
      <c r="B638" t="str">
        <v>Sugar: ~3 g</v>
      </c>
    </row>
    <row r="639" spans="2:2" x14ac:dyDescent="0.25">
      <c r="B639" t="str">
        <v>Fiber: ~2 g</v>
      </c>
    </row>
    <row r="640" spans="2:2" x14ac:dyDescent="0.25">
      <c r="B640" t="str">
        <v>Fat: ~25 g</v>
      </c>
    </row>
    <row r="641" spans="2:2" x14ac:dyDescent="0.25">
      <c r="B641" t="str">
        <v>Micronutrients:</v>
      </c>
    </row>
    <row r="642" spans="2:2" x14ac:dyDescent="0.25">
      <c r="B642" t="str">
        <v>Iron: ~3 mg (17% of DV)</v>
      </c>
    </row>
    <row r="643" spans="2:2" x14ac:dyDescent="0.25">
      <c r="B643" t="str">
        <v>Vitamin A: ~1000 IU (20% of DV)</v>
      </c>
    </row>
    <row r="644" spans="2:2" x14ac:dyDescent="0.25">
      <c r="B644" t="str">
        <v>Calcium: ~60 mg (6% of DV)</v>
      </c>
    </row>
    <row r="645" spans="2:2" x14ac:dyDescent="0.25">
      <c r="B645" t="str">
        <v>Potassium: ~450 mg (13% of DV)</v>
      </c>
    </row>
    <row r="646" spans="2:2" x14ac:dyDescent="0.25">
      <c r="B646" t="str">
        <v>---</v>
      </c>
    </row>
    <row r="647" spans="2:2" x14ac:dyDescent="0.25">
      <c r="B647" t="str">
        <v>49. Aloo Posto (West Bengal, 1 Serving ~200g)</v>
      </c>
    </row>
    <row r="648" spans="2:2" x14ac:dyDescent="0.25">
      <c r="B648" t="str">
        <v>Calories: ~250 kcal</v>
      </c>
    </row>
    <row r="649" spans="2:2" x14ac:dyDescent="0.25">
      <c r="B649" t="str">
        <v>Protein: ~4 g</v>
      </c>
    </row>
    <row r="650" spans="2:2" x14ac:dyDescent="0.25">
      <c r="B650" t="str">
        <v>Carbohydrates: ~30 g</v>
      </c>
    </row>
    <row r="651" spans="2:2" x14ac:dyDescent="0.25">
      <c r="B651" t="str">
        <v>Sugar: ~5 g</v>
      </c>
    </row>
    <row r="652" spans="2:2" x14ac:dyDescent="0.25">
      <c r="B652" t="str">
        <v>Fiber: ~6 g</v>
      </c>
    </row>
    <row r="653" spans="2:2" x14ac:dyDescent="0.25">
      <c r="B653" t="str">
        <v>Fat: ~15 g</v>
      </c>
    </row>
    <row r="654" spans="2:2" x14ac:dyDescent="0.25">
      <c r="B654" t="str">
        <v>Micronutrients:</v>
      </c>
    </row>
    <row r="655" spans="2:2" x14ac:dyDescent="0.25">
      <c r="B655" t="str">
        <v>Iron: ~2 mg (11% of DV)</v>
      </c>
    </row>
    <row r="656" spans="2:2" x14ac:dyDescent="0.25">
      <c r="B656" t="str">
        <v>Calcium: ~80 mg (8% of DV)</v>
      </c>
    </row>
    <row r="657" spans="2:2" x14ac:dyDescent="0.25">
      <c r="B657" t="str">
        <v>Magnesium: ~50 mg (12% of DV)</v>
      </c>
    </row>
    <row r="658" spans="2:2" x14ac:dyDescent="0.25">
      <c r="B658" t="str">
        <v>Potassium: ~300 mg (9% of DV)</v>
      </c>
    </row>
    <row r="659" spans="2:2" x14ac:dyDescent="0.25">
      <c r="B659" t="str">
        <v>---</v>
      </c>
    </row>
    <row r="660" spans="2:2" x14ac:dyDescent="0.25">
      <c r="B660" t="str">
        <v>50. Litti Chokha (Bihar, 1 Serving ~250g)</v>
      </c>
    </row>
    <row r="661" spans="2:2" x14ac:dyDescent="0.25">
      <c r="B661" t="str">
        <v>Calories: ~400 kcal</v>
      </c>
    </row>
    <row r="662" spans="2:2" x14ac:dyDescent="0.25">
      <c r="B662" t="str">
        <v>Protein: ~12 g</v>
      </c>
    </row>
    <row r="663" spans="2:2" x14ac:dyDescent="0.25">
      <c r="B663" t="str">
        <v>Carbohydrates: ~50 g</v>
      </c>
    </row>
    <row r="664" spans="2:2" x14ac:dyDescent="0.25">
      <c r="B664" t="str">
        <v>Sugar: ~4 g</v>
      </c>
    </row>
    <row r="665" spans="2:2" x14ac:dyDescent="0.25">
      <c r="B665" t="str">
        <v>Fiber: ~8 g</v>
      </c>
    </row>
    <row r="666" spans="2:2" x14ac:dyDescent="0.25">
      <c r="B666" t="str">
        <v>Fat: ~15 g</v>
      </c>
    </row>
    <row r="667" spans="2:2" x14ac:dyDescent="0.25">
      <c r="B667" t="str">
        <v>Micronutrients:</v>
      </c>
    </row>
    <row r="668" spans="2:2" x14ac:dyDescent="0.25">
      <c r="B668" t="str">
        <v>Iron: ~3 mg (17% of DV)</v>
      </c>
    </row>
    <row r="669" spans="2:2" x14ac:dyDescent="0.25">
      <c r="B669" t="str">
        <v>Calcium: ~100 mg (10% of DV)</v>
      </c>
    </row>
    <row r="670" spans="2:2" x14ac:dyDescent="0.25">
      <c r="B670" t="str">
        <v>Vitamin C: ~15 mg (17% of DV)</v>
      </c>
    </row>
    <row r="671" spans="2:2" x14ac:dyDescent="0.25">
      <c r="B671" t="str">
        <v>Potassium: ~450 mg (13% of DV)</v>
      </c>
    </row>
    <row r="672" spans="2:2" x14ac:dyDescent="0.25">
      <c r="B672" t="str">
        <v>---</v>
      </c>
    </row>
    <row r="673" spans="2:2" x14ac:dyDescent="0.25">
      <c r="B673" t="str">
        <v>51. Sandesh (West Bengal, 1 Piece ~50g)</v>
      </c>
    </row>
    <row r="674" spans="2:2" x14ac:dyDescent="0.25">
      <c r="B674" t="str">
        <v>Calories: ~150 kcal</v>
      </c>
    </row>
    <row r="675" spans="2:2" x14ac:dyDescent="0.25">
      <c r="B675" t="str">
        <v>Protein: ~5 g</v>
      </c>
    </row>
    <row r="676" spans="2:2" x14ac:dyDescent="0.25">
      <c r="B676" t="str">
        <v>Carbohydrates: ~20 g</v>
      </c>
    </row>
    <row r="677" spans="2:2" x14ac:dyDescent="0.25">
      <c r="B677" t="str">
        <v>Sugar: ~18 g</v>
      </c>
    </row>
    <row r="678" spans="2:2" x14ac:dyDescent="0.25">
      <c r="B678" t="str">
        <v>Fiber: ~1 g</v>
      </c>
    </row>
    <row r="679" spans="2:2" x14ac:dyDescent="0.25">
      <c r="B679" t="str">
        <v>Fat: ~5 g</v>
      </c>
    </row>
    <row r="680" spans="2:2" x14ac:dyDescent="0.25">
      <c r="B680" t="str">
        <v>Micronutrients:</v>
      </c>
    </row>
    <row r="681" spans="2:2" x14ac:dyDescent="0.25">
      <c r="B681" t="str">
        <v>Iron: ~0.5 mg (3% of DV)</v>
      </c>
    </row>
    <row r="682" spans="2:2" x14ac:dyDescent="0.25">
      <c r="B682" t="str">
        <v>Calcium: ~100 mg (10% of DV)</v>
      </c>
    </row>
    <row r="683" spans="2:2" x14ac:dyDescent="0.25">
      <c r="B683" t="str">
        <v>Magnesium: ~30 mg (8% of DV)</v>
      </c>
    </row>
    <row r="684" spans="2:2" x14ac:dyDescent="0.25">
      <c r="B684" t="str">
        <v>Vitamin A: ~250 IU (5% of DV)</v>
      </c>
    </row>
    <row r="685" spans="2:2" x14ac:dyDescent="0.25">
      <c r="B685" t="str">
        <v>---</v>
      </c>
    </row>
    <row r="686" spans="2:2" x14ac:dyDescent="0.25">
      <c r="B686" t="str">
        <v>52. Rasgulla (West Bengal/Odisha, 1 Piece ~50g)</v>
      </c>
    </row>
    <row r="687" spans="2:2" x14ac:dyDescent="0.25">
      <c r="B687" t="str">
        <v>Calories: ~150 kcal</v>
      </c>
    </row>
    <row r="688" spans="2:2" x14ac:dyDescent="0.25">
      <c r="B688" t="str">
        <v>Protein: ~3 g</v>
      </c>
    </row>
    <row r="689" spans="2:2" x14ac:dyDescent="0.25">
      <c r="B689" t="str">
        <v>Carbohydrates: ~35 g</v>
      </c>
    </row>
    <row r="690" spans="2:2" x14ac:dyDescent="0.25">
      <c r="B690" t="str">
        <v>Sugar: ~30 g</v>
      </c>
    </row>
    <row r="691" spans="2:2" x14ac:dyDescent="0.25">
      <c r="B691" t="str">
        <v>Fiber: ~0 g</v>
      </c>
    </row>
    <row r="692" spans="2:2" x14ac:dyDescent="0.25">
      <c r="B692" t="str">
        <v>Fat: ~2 g</v>
      </c>
    </row>
    <row r="693" spans="2:2" x14ac:dyDescent="0.25">
      <c r="B693" t="str">
        <v>Micronutrients:</v>
      </c>
    </row>
    <row r="694" spans="2:2" x14ac:dyDescent="0.25">
      <c r="B694" t="str">
        <v>Calcium: ~150 mg (15% of DV)</v>
      </c>
    </row>
    <row r="695" spans="2:2" x14ac:dyDescent="0.25">
      <c r="B695" t="str">
        <v>Iron: ~0.5 mg (3% of DV)</v>
      </c>
    </row>
    <row r="696" spans="2:2" x14ac:dyDescent="0.25">
      <c r="B696" t="str">
        <v>Magnesium: ~20 mg (5% of DV)</v>
      </c>
    </row>
    <row r="697" spans="2:2" x14ac:dyDescent="0.25">
      <c r="B697" t="str">
        <v>---</v>
      </c>
    </row>
    <row r="698" spans="2:2" x14ac:dyDescent="0.25">
      <c r="B698" t="str">
        <v>53. Mishti Doi (West Bengal, 1 Serving ~100g)</v>
      </c>
    </row>
    <row r="699" spans="2:2" x14ac:dyDescent="0.25">
      <c r="B699" t="str">
        <v>Calories: ~120 kcal</v>
      </c>
    </row>
    <row r="700" spans="2:2" x14ac:dyDescent="0.25">
      <c r="B700" t="str">
        <v>Protein: ~3 g</v>
      </c>
    </row>
    <row r="701" spans="2:2" x14ac:dyDescent="0.25">
      <c r="B701" t="str">
        <v>Carbohydrates: ~20 g</v>
      </c>
    </row>
    <row r="702" spans="2:2" x14ac:dyDescent="0.25">
      <c r="B702" t="str">
        <v>Sugar: ~18 g</v>
      </c>
    </row>
    <row r="703" spans="2:2" x14ac:dyDescent="0.25">
      <c r="B703" t="str">
        <v>Fiber: ~0 g</v>
      </c>
    </row>
    <row r="704" spans="2:2" x14ac:dyDescent="0.25">
      <c r="B704" t="str">
        <v>Fat: ~4 g</v>
      </c>
    </row>
    <row r="705" spans="2:2" x14ac:dyDescent="0.25">
      <c r="B705" t="str">
        <v>Micronutrients:</v>
      </c>
    </row>
    <row r="706" spans="2:2" x14ac:dyDescent="0.25">
      <c r="B706" t="str">
        <v>Calcium: ~100 mg (10% of DV)</v>
      </c>
    </row>
    <row r="707" spans="2:2" x14ac:dyDescent="0.25">
      <c r="B707" t="str">
        <v>Iron: ~0.5 mg (3% of DV)</v>
      </c>
    </row>
    <row r="708" spans="2:2" x14ac:dyDescent="0.25">
      <c r="B708" t="str">
        <v>Vitamin A: ~200 IU (4% of DV)</v>
      </c>
    </row>
    <row r="709" spans="2:2" x14ac:dyDescent="0.25">
      <c r="B709" t="str">
        <v>---</v>
      </c>
    </row>
    <row r="710" spans="2:2" x14ac:dyDescent="0.25">
      <c r="B710" t="str">
        <v>Central Indian Cuisine</v>
      </c>
    </row>
    <row r="711" spans="2:2" x14ac:dyDescent="0.25">
      <c r="B711" t="str">
        <v>---</v>
      </c>
    </row>
    <row r="712" spans="2:2" x14ac:dyDescent="0.25">
      <c r="B712" t="str">
        <v>54. Bhutte Ka Kees (Madhya Pradesh, 1 Serving ~200g)</v>
      </c>
    </row>
    <row r="713" spans="2:2" x14ac:dyDescent="0.25">
      <c r="B713" t="str">
        <v>Calories: ~250 kcal</v>
      </c>
    </row>
    <row r="714" spans="2:2" x14ac:dyDescent="0.25">
      <c r="B714" t="str">
        <v>Protein: ~6 g</v>
      </c>
    </row>
    <row r="715" spans="2:2" x14ac:dyDescent="0.25">
      <c r="B715" t="str">
        <v>Carbohydrates: ~45 g</v>
      </c>
    </row>
    <row r="716" spans="2:2" x14ac:dyDescent="0.25">
      <c r="B716" t="str">
        <v>Sugar: ~8 g</v>
      </c>
    </row>
    <row r="717" spans="2:2" x14ac:dyDescent="0.25">
      <c r="B717" t="str">
        <v>Fiber: ~5 g</v>
      </c>
    </row>
    <row r="718" spans="2:2" x14ac:dyDescent="0.25">
      <c r="B718" t="str">
        <v>Fat: ~8 g</v>
      </c>
    </row>
    <row r="719" spans="2:2" x14ac:dyDescent="0.25">
      <c r="B719" t="str">
        <v>Micronutrients:</v>
      </c>
    </row>
    <row r="720" spans="2:2" x14ac:dyDescent="0.25">
      <c r="B720" t="str">
        <v>Iron: ~2 mg (11% of DV)</v>
      </c>
    </row>
    <row r="721" spans="2:2" x14ac:dyDescent="0.25">
      <c r="B721" t="str">
        <v>Calcium: ~60 mg (6% of DV)</v>
      </c>
    </row>
    <row r="722" spans="2:2" x14ac:dyDescent="0.25">
      <c r="B722" t="str">
        <v>Magnesium: ~40 mg (10% of DV)</v>
      </c>
    </row>
    <row r="723" spans="2:2" x14ac:dyDescent="0.25">
      <c r="B723" t="str">
        <v>Potassium: ~350 mg (10% of DV)</v>
      </c>
    </row>
    <row r="724" spans="2:2" x14ac:dyDescent="0.25">
      <c r="B724" t="str">
        <v>---</v>
      </c>
    </row>
    <row r="725" spans="2:2" x14ac:dyDescent="0.25">
      <c r="B725" t="str">
        <v>55. Poha (Madhya Pradesh, 1 Serving ~200g)</v>
      </c>
    </row>
    <row r="726" spans="2:2" x14ac:dyDescent="0.25">
      <c r="B726" t="str">
        <v>Calories: ~250 kcal</v>
      </c>
    </row>
    <row r="727" spans="2:2" x14ac:dyDescent="0.25">
      <c r="B727" t="str">
        <v>Protein: ~6 g</v>
      </c>
    </row>
    <row r="728" spans="2:2" x14ac:dyDescent="0.25">
      <c r="B728" t="str">
        <v>Carbohydrates: ~40 g</v>
      </c>
    </row>
    <row r="729" spans="2:2" x14ac:dyDescent="0.25">
      <c r="B729" t="str">
        <v>Sugar: ~5 g</v>
      </c>
    </row>
    <row r="730" spans="2:2" x14ac:dyDescent="0.25">
      <c r="B730" t="str">
        <v>Fiber: ~4 g</v>
      </c>
    </row>
    <row r="731" spans="2:2" x14ac:dyDescent="0.25">
      <c r="B731" t="str">
        <v>Fat: ~7 g</v>
      </c>
    </row>
    <row r="732" spans="2:2" x14ac:dyDescent="0.25">
      <c r="B732" t="str">
        <v>Micronutrients:</v>
      </c>
    </row>
    <row r="733" spans="2:2" x14ac:dyDescent="0.25">
      <c r="B733" t="str">
        <v>Iron: ~2 mg (11% of DV)</v>
      </c>
    </row>
    <row r="734" spans="2:2" x14ac:dyDescent="0.25">
      <c r="B734" t="str">
        <v>Vitamin A: ~300 IU (6% of DV)</v>
      </c>
    </row>
    <row r="735" spans="2:2" x14ac:dyDescent="0.25">
      <c r="B735" t="str">
        <v>Calcium: ~50 mg (5% of DV)</v>
      </c>
    </row>
    <row r="736" spans="2:2" x14ac:dyDescent="0.25">
      <c r="B736" t="str">
        <v>Potassium: ~350 mg (10% of DV)</v>
      </c>
    </row>
    <row r="737" spans="2:2" x14ac:dyDescent="0.25">
      <c r="B737" t="str">
        <v>---</v>
      </c>
    </row>
    <row r="738" spans="2:2" x14ac:dyDescent="0.25">
      <c r="B738" t="str">
        <v>56. Mawa Baati (Madhya Pradesh, 1 Piece ~100g)</v>
      </c>
    </row>
    <row r="739" spans="2:2" x14ac:dyDescent="0.25">
      <c r="B739" t="str">
        <v>Calories: ~400 kcal</v>
      </c>
    </row>
    <row r="740" spans="2:2" x14ac:dyDescent="0.25">
      <c r="B740" t="str">
        <v>Protein: ~8 g</v>
      </c>
    </row>
    <row r="741" spans="2:2" x14ac:dyDescent="0.25">
      <c r="B741" t="str">
        <v>Carbohydrates: ~50 g</v>
      </c>
    </row>
    <row r="742" spans="2:2" x14ac:dyDescent="0.25">
      <c r="B742" t="str">
        <v>Sugar: ~30 g</v>
      </c>
    </row>
    <row r="743" spans="2:2" x14ac:dyDescent="0.25">
      <c r="B743" t="str">
        <v>Fiber: ~2 g</v>
      </c>
    </row>
    <row r="744" spans="2:2" x14ac:dyDescent="0.25">
      <c r="B744" t="str">
        <v>Fat: ~15 g</v>
      </c>
    </row>
    <row r="745" spans="2:2" x14ac:dyDescent="0.25">
      <c r="B745" t="str">
        <v>Micronutrients:</v>
      </c>
    </row>
    <row r="746" spans="2:2" x14ac:dyDescent="0.25">
      <c r="B746" t="str">
        <v>Iron: ~2 mg (11% of DV)</v>
      </c>
    </row>
    <row r="747" spans="2:2" x14ac:dyDescent="0.25">
      <c r="B747" t="str">
        <v>Calcium: ~100 mg (10% of DV)</v>
      </c>
    </row>
    <row r="748" spans="2:2" x14ac:dyDescent="0.25">
      <c r="B748" t="str">
        <v>Vitamin A: ~500 IU (10% of DV)</v>
      </c>
    </row>
    <row r="749" spans="2:2" x14ac:dyDescent="0.25">
      <c r="B749" t="str">
        <v>Potassium: ~200 mg (6% of DV)</v>
      </c>
    </row>
    <row r="750" spans="2:2" x14ac:dyDescent="0.25">
      <c r="B750" t="str">
        <v>---</v>
      </c>
    </row>
    <row r="751" spans="2:2" x14ac:dyDescent="0.25">
      <c r="B751" t="str">
        <v>57. Chhattisgarhi Bafauri (Chhattisgarh, 1 Piece ~100g)</v>
      </c>
    </row>
    <row r="752" spans="2:2" x14ac:dyDescent="0.25">
      <c r="B752" t="str">
        <v>Calories: ~220 kcal</v>
      </c>
    </row>
    <row r="753" spans="2:2" x14ac:dyDescent="0.25">
      <c r="B753" t="str">
        <v>Protein: ~7 g</v>
      </c>
    </row>
    <row r="754" spans="2:2" x14ac:dyDescent="0.25">
      <c r="B754" t="str">
        <v>Carbohydrates: ~30 g</v>
      </c>
    </row>
    <row r="755" spans="2:2" x14ac:dyDescent="0.25">
      <c r="B755" t="str">
        <v>Sugar: ~5 g</v>
      </c>
    </row>
    <row r="756" spans="2:2" x14ac:dyDescent="0.25">
      <c r="B756" t="str">
        <v>Fiber: ~6 g</v>
      </c>
    </row>
    <row r="757" spans="2:2" x14ac:dyDescent="0.25">
      <c r="B757" t="str">
        <v>Fat: ~8 g</v>
      </c>
    </row>
    <row r="758" spans="2:2" x14ac:dyDescent="0.25">
      <c r="B758" t="str">
        <v>Micronutrients:</v>
      </c>
    </row>
    <row r="759" spans="2:2" x14ac:dyDescent="0.25">
      <c r="B759" t="str">
        <v>Iron: ~2 mg (11% of DV)</v>
      </c>
    </row>
    <row r="760" spans="2:2" x14ac:dyDescent="0.25">
      <c r="B760" t="str">
        <v>Calcium: ~60 mg (6% of DV)</v>
      </c>
    </row>
    <row r="761" spans="2:2" x14ac:dyDescent="0.25">
      <c r="B761" t="str">
        <v>Magnesium: ~30 mg (8% of DV)</v>
      </c>
    </row>
    <row r="762" spans="2:2" x14ac:dyDescent="0.25">
      <c r="B762" t="str">
        <v>Potassium: ~300 mg (9% of DV)</v>
      </c>
    </row>
    <row r="763" spans="2:2" x14ac:dyDescent="0.25">
      <c r="B763" t="str">
        <v>Snacks &amp; Street Foods (Various Regions Cuisine)</v>
      </c>
    </row>
    <row r="764" spans="2:2" x14ac:dyDescent="0.25">
      <c r="B764" t="str">
        <v>58. Samosa (Pan-India, 1 Piece ~100g)</v>
      </c>
    </row>
    <row r="765" spans="2:2" x14ac:dyDescent="0.25">
      <c r="B765" t="str">
        <v>Calories: ~150 kcal</v>
      </c>
    </row>
    <row r="766" spans="2:2" x14ac:dyDescent="0.25">
      <c r="B766" t="str">
        <v>Protein: ~3 g</v>
      </c>
    </row>
    <row r="767" spans="2:2" x14ac:dyDescent="0.25">
      <c r="B767" t="str">
        <v>Carbohydrates: ~18 g</v>
      </c>
    </row>
    <row r="768" spans="2:2" x14ac:dyDescent="0.25">
      <c r="B768" t="str">
        <v>Sugar: ~3 g</v>
      </c>
    </row>
    <row r="769" spans="2:2" x14ac:dyDescent="0.25">
      <c r="B769" t="str">
        <v>Fiber: ~2 g</v>
      </c>
    </row>
    <row r="770" spans="2:2" x14ac:dyDescent="0.25">
      <c r="B770" t="str">
        <v>Fat: ~8 g</v>
      </c>
    </row>
    <row r="771" spans="2:2" x14ac:dyDescent="0.25">
      <c r="B771" t="str">
        <v>Micronutrients:</v>
      </c>
    </row>
    <row r="772" spans="2:2" x14ac:dyDescent="0.25">
      <c r="B772" t="str">
        <v>Iron: ~1.5 mg (8% of DV)</v>
      </c>
    </row>
    <row r="773" spans="2:2" x14ac:dyDescent="0.25">
      <c r="B773" t="str">
        <v>Calcium: ~30 mg (3% of DV)</v>
      </c>
    </row>
    <row r="774" spans="2:2" x14ac:dyDescent="0.25">
      <c r="B774" t="str">
        <v>Magnesium: ~25 mg (6% of DV)</v>
      </c>
    </row>
    <row r="775" spans="2:2" x14ac:dyDescent="0.25">
      <c r="B775" t="str">
        <v>Potassium: ~150 mg (4% of DV)</v>
      </c>
    </row>
    <row r="776" spans="2:2" x14ac:dyDescent="0.25">
      <c r="B776" t="str">
        <v>---</v>
      </c>
    </row>
    <row r="777" spans="2:2" x14ac:dyDescent="0.25">
      <c r="B777" t="str">
        <v>59. Pani Puri/Golgappa (UP/Maharashtra, 6 pieces ~100g)</v>
      </c>
    </row>
    <row r="778" spans="2:2" x14ac:dyDescent="0.25">
      <c r="B778" t="str">
        <v>Calories: ~200 kcal</v>
      </c>
    </row>
    <row r="779" spans="2:2" x14ac:dyDescent="0.25">
      <c r="B779" t="str">
        <v>Protein: ~3 g</v>
      </c>
    </row>
    <row r="780" spans="2:2" x14ac:dyDescent="0.25">
      <c r="B780" t="str">
        <v>Carbohydrates: ~40 g</v>
      </c>
    </row>
    <row r="781" spans="2:2" x14ac:dyDescent="0.25">
      <c r="B781" t="str">
        <v>Sugar: ~5 g</v>
      </c>
    </row>
    <row r="782" spans="2:2" x14ac:dyDescent="0.25">
      <c r="B782" t="str">
        <v>Fiber: ~5 g</v>
      </c>
    </row>
    <row r="783" spans="2:2" x14ac:dyDescent="0.25">
      <c r="B783" t="str">
        <v>Fat: ~6 g</v>
      </c>
    </row>
    <row r="784" spans="2:2" x14ac:dyDescent="0.25">
      <c r="B784" t="str">
        <v>Micronutrients:</v>
      </c>
    </row>
    <row r="785" spans="2:2" x14ac:dyDescent="0.25">
      <c r="B785" t="str">
        <v>Iron: ~1 mg (6% of DV)</v>
      </c>
    </row>
    <row r="786" spans="2:2" x14ac:dyDescent="0.25">
      <c r="B786" t="str">
        <v>Calcium: ~40 mg (4% of DV)</v>
      </c>
    </row>
    <row r="787" spans="2:2" x14ac:dyDescent="0.25">
      <c r="B787" t="str">
        <v>Magnesium: ~30 mg (7% of DV)</v>
      </c>
    </row>
    <row r="788" spans="2:2" x14ac:dyDescent="0.25">
      <c r="B788" t="str">
        <v>Potassium: ~250 mg (7% of DV)</v>
      </c>
    </row>
    <row r="789" spans="2:2" x14ac:dyDescent="0.25">
      <c r="B789" t="str">
        <v>---</v>
      </c>
    </row>
    <row r="790" spans="2:2" x14ac:dyDescent="0.25">
      <c r="B790" t="str">
        <v>60. Bhel Puri (Maharashtra, 1 Serving ~100g)</v>
      </c>
    </row>
    <row r="791" spans="2:2" x14ac:dyDescent="0.25">
      <c r="B791" t="str">
        <v>Calories: ~250 kcal</v>
      </c>
    </row>
    <row r="792" spans="2:2" x14ac:dyDescent="0.25">
      <c r="B792" t="str">
        <v>Protein: ~5 g</v>
      </c>
    </row>
    <row r="793" spans="2:2" x14ac:dyDescent="0.25">
      <c r="B793" t="str">
        <v>Carbohydrates: ~40 g</v>
      </c>
    </row>
    <row r="794" spans="2:2" x14ac:dyDescent="0.25">
      <c r="B794" t="str">
        <v>Sugar: ~10 g</v>
      </c>
    </row>
    <row r="795" spans="2:2" x14ac:dyDescent="0.25">
      <c r="B795" t="str">
        <v>Fiber: ~5 g</v>
      </c>
    </row>
    <row r="796" spans="2:2" x14ac:dyDescent="0.25">
      <c r="B796" t="str">
        <v>Fat: ~10 g</v>
      </c>
    </row>
    <row r="797" spans="2:2" x14ac:dyDescent="0.25">
      <c r="B797" t="str">
        <v>Micronutrients:</v>
      </c>
    </row>
    <row r="798" spans="2:2" x14ac:dyDescent="0.25">
      <c r="B798" t="str">
        <v>Iron: ~1 mg (6% of DV)</v>
      </c>
    </row>
    <row r="799" spans="2:2" x14ac:dyDescent="0.25">
      <c r="B799" t="str">
        <v>Calcium: ~30 mg (3% of DV)</v>
      </c>
    </row>
    <row r="800" spans="2:2" x14ac:dyDescent="0.25">
      <c r="B800" t="str">
        <v>Magnesium: ~25 mg (6% of DV)</v>
      </c>
    </row>
    <row r="801" spans="2:2" x14ac:dyDescent="0.25">
      <c r="B801" t="str">
        <v>Potassium: ~200 mg (6% of DV)</v>
      </c>
    </row>
    <row r="802" spans="2:2" x14ac:dyDescent="0.25">
      <c r="B802" t="str">
        <v>---</v>
      </c>
    </row>
    <row r="803" spans="2:2" x14ac:dyDescent="0.25">
      <c r="B803" t="str">
        <v>61. Sev Puri (Maharashtra, 6 pieces ~100g)</v>
      </c>
    </row>
    <row r="804" spans="2:2" x14ac:dyDescent="0.25">
      <c r="B804" t="str">
        <v>Calories: ~200 kcal</v>
      </c>
    </row>
    <row r="805" spans="2:2" x14ac:dyDescent="0.25">
      <c r="B805" t="str">
        <v>Protein: ~4 g</v>
      </c>
    </row>
    <row r="806" spans="2:2" x14ac:dyDescent="0.25">
      <c r="B806" t="str">
        <v>Carbohydrates: ~30 g</v>
      </c>
    </row>
    <row r="807" spans="2:2" x14ac:dyDescent="0.25">
      <c r="B807" t="str">
        <v>Sugar: ~10 g</v>
      </c>
    </row>
    <row r="808" spans="2:2" x14ac:dyDescent="0.25">
      <c r="B808" t="str">
        <v>Fiber: ~3 g</v>
      </c>
    </row>
    <row r="809" spans="2:2" x14ac:dyDescent="0.25">
      <c r="B809" t="str">
        <v>Fat: ~7 g</v>
      </c>
    </row>
    <row r="810" spans="2:2" x14ac:dyDescent="0.25">
      <c r="B810" t="str">
        <v>Micronutrients:</v>
      </c>
    </row>
    <row r="811" spans="2:2" x14ac:dyDescent="0.25">
      <c r="B811" t="str">
        <v>Iron: ~1.5 mg (8% of DV)</v>
      </c>
    </row>
    <row r="812" spans="2:2" x14ac:dyDescent="0.25">
      <c r="B812" t="str">
        <v>Calcium: ~40 mg (4% of DV)</v>
      </c>
    </row>
    <row r="813" spans="2:2" x14ac:dyDescent="0.25">
      <c r="B813" t="str">
        <v>Magnesium: ~20 mg (5% of DV)</v>
      </c>
    </row>
    <row r="814" spans="2:2" x14ac:dyDescent="0.25">
      <c r="B814" t="str">
        <v>Potassium: ~150 mg (4% of DV)</v>
      </c>
    </row>
    <row r="815" spans="2:2" x14ac:dyDescent="0.25">
      <c r="B815" t="str">
        <v>---</v>
      </c>
    </row>
    <row r="816" spans="2:2" x14ac:dyDescent="0.25">
      <c r="B816" t="str">
        <v>62. Aloo Tikki (UP, 1 Piece ~100g)</v>
      </c>
    </row>
    <row r="817" spans="2:2" x14ac:dyDescent="0.25">
      <c r="B817" t="str">
        <v>Calories: ~180 kcal</v>
      </c>
    </row>
    <row r="818" spans="2:2" x14ac:dyDescent="0.25">
      <c r="B818" t="str">
        <v>Protein: ~4 g</v>
      </c>
    </row>
    <row r="819" spans="2:2" x14ac:dyDescent="0.25">
      <c r="B819" t="str">
        <v>Carbohydrates: ~25 g</v>
      </c>
    </row>
    <row r="820" spans="2:2" x14ac:dyDescent="0.25">
      <c r="B820" t="str">
        <v>Sugar: ~4 g</v>
      </c>
    </row>
    <row r="821" spans="2:2" x14ac:dyDescent="0.25">
      <c r="B821" t="str">
        <v>Fiber: ~3 g</v>
      </c>
    </row>
    <row r="822" spans="2:2" x14ac:dyDescent="0.25">
      <c r="B822" t="str">
        <v>Fat: ~7 g</v>
      </c>
    </row>
    <row r="823" spans="2:2" x14ac:dyDescent="0.25">
      <c r="B823" t="str">
        <v>Micronutrients:</v>
      </c>
    </row>
    <row r="824" spans="2:2" x14ac:dyDescent="0.25">
      <c r="B824" t="str">
        <v>Iron: ~1 mg (6% of DV)</v>
      </c>
    </row>
    <row r="825" spans="2:2" x14ac:dyDescent="0.25">
      <c r="B825" t="str">
        <v>Calcium: ~25 mg (2% of DV)</v>
      </c>
    </row>
    <row r="826" spans="2:2" x14ac:dyDescent="0.25">
      <c r="B826" t="str">
        <v>Magnesium: ~20 mg (5% of DV)</v>
      </c>
    </row>
    <row r="827" spans="2:2" x14ac:dyDescent="0.25">
      <c r="B827" t="str">
        <v>Potassium: ~250 mg (7% of DV)</v>
      </c>
    </row>
    <row r="828" spans="2:2" x14ac:dyDescent="0.25">
      <c r="B828" t="str">
        <v>---</v>
      </c>
    </row>
    <row r="829" spans="2:2" x14ac:dyDescent="0.25">
      <c r="B829" t="str">
        <v>63. Chaat (Delhi/UP, 1 Serving ~150g)</v>
      </c>
    </row>
    <row r="830" spans="2:2" x14ac:dyDescent="0.25">
      <c r="B830" t="str">
        <v>Calories: ~250 kcal</v>
      </c>
    </row>
    <row r="831" spans="2:2" x14ac:dyDescent="0.25">
      <c r="B831" t="str">
        <v>Protein: ~5 g</v>
      </c>
    </row>
    <row r="832" spans="2:2" x14ac:dyDescent="0.25">
      <c r="B832" t="str">
        <v>Carbohydrates: ~35 g</v>
      </c>
    </row>
    <row r="833" spans="2:2" x14ac:dyDescent="0.25">
      <c r="B833" t="str">
        <v>Sugar: ~10 g</v>
      </c>
    </row>
    <row r="834" spans="2:2" x14ac:dyDescent="0.25">
      <c r="B834" t="str">
        <v>Fiber: ~4 g</v>
      </c>
    </row>
    <row r="835" spans="2:2" x14ac:dyDescent="0.25">
      <c r="B835" t="str">
        <v>Fat: ~10 g</v>
      </c>
    </row>
    <row r="836" spans="2:2" x14ac:dyDescent="0.25">
      <c r="B836" t="str">
        <v>Micronutrients:</v>
      </c>
    </row>
    <row r="837" spans="2:2" x14ac:dyDescent="0.25">
      <c r="B837" t="str">
        <v>Iron: ~2 mg (11% of DV)</v>
      </c>
    </row>
    <row r="838" spans="2:2" x14ac:dyDescent="0.25">
      <c r="B838" t="str">
        <v>Calcium: ~40 mg (4% of DV)</v>
      </c>
    </row>
    <row r="839" spans="2:2" x14ac:dyDescent="0.25">
      <c r="B839" t="str">
        <v>Magnesium: ~30 mg (7% of DV)</v>
      </c>
    </row>
    <row r="840" spans="2:2" x14ac:dyDescent="0.25">
      <c r="B840" t="str">
        <v>Potassium: ~200 mg (6% of DV)</v>
      </c>
    </row>
    <row r="841" spans="2:2" x14ac:dyDescent="0.25">
      <c r="B841" t="str">
        <v>---</v>
      </c>
    </row>
    <row r="842" spans="2:2" x14ac:dyDescent="0.25">
      <c r="B842" t="str">
        <v>64. Pakora (Pan-India, 1 Serving ~100g)</v>
      </c>
    </row>
    <row r="843" spans="2:2" x14ac:dyDescent="0.25">
      <c r="B843" t="str">
        <v>Calories: ~220 kcal</v>
      </c>
    </row>
    <row r="844" spans="2:2" x14ac:dyDescent="0.25">
      <c r="B844" t="str">
        <v>Protein: ~5 g</v>
      </c>
    </row>
    <row r="845" spans="2:2" x14ac:dyDescent="0.25">
      <c r="B845" t="str">
        <v>Carbohydrates: ~30 g</v>
      </c>
    </row>
    <row r="846" spans="2:2" x14ac:dyDescent="0.25">
      <c r="B846" t="str">
        <v>Sugar: ~5 g</v>
      </c>
    </row>
    <row r="847" spans="2:2" x14ac:dyDescent="0.25">
      <c r="B847" t="str">
        <v>Fiber: ~4 g</v>
      </c>
    </row>
    <row r="848" spans="2:2" x14ac:dyDescent="0.25">
      <c r="B848" t="str">
        <v>Fat: ~10 g</v>
      </c>
    </row>
    <row r="849" spans="2:2" x14ac:dyDescent="0.25">
      <c r="B849" t="str">
        <v>Micronutrients:</v>
      </c>
    </row>
    <row r="850" spans="2:2" x14ac:dyDescent="0.25">
      <c r="B850" t="str">
        <v>Iron: ~1 mg (6% of DV)</v>
      </c>
    </row>
    <row r="851" spans="2:2" x14ac:dyDescent="0.25">
      <c r="B851" t="str">
        <v>Calcium: ~30 mg (3% of DV)</v>
      </c>
    </row>
    <row r="852" spans="2:2" x14ac:dyDescent="0.25">
      <c r="B852" t="str">
        <v>Magnesium: ~25 mg (6% of DV)</v>
      </c>
    </row>
    <row r="853" spans="2:2" x14ac:dyDescent="0.25">
      <c r="B853" t="str">
        <v>Potassium: ~250 mg (7% of DV)</v>
      </c>
    </row>
    <row r="854" spans="2:2" x14ac:dyDescent="0.25">
      <c r="B854" t="str">
        <v>---</v>
      </c>
    </row>
    <row r="855" spans="2:2" x14ac:dyDescent="0.25">
      <c r="B855" t="str">
        <v>65. Mirchi Bajji (Andhra Pradesh, 2 pieces ~100g)</v>
      </c>
    </row>
    <row r="856" spans="2:2" x14ac:dyDescent="0.25">
      <c r="B856" t="str">
        <v>Calories: ~150 kcal</v>
      </c>
    </row>
    <row r="857" spans="2:2" x14ac:dyDescent="0.25">
      <c r="B857" t="str">
        <v>Protein: ~3 g</v>
      </c>
    </row>
    <row r="858" spans="2:2" x14ac:dyDescent="0.25">
      <c r="B858" t="str">
        <v>Carbohydrates: ~20 g</v>
      </c>
    </row>
    <row r="859" spans="2:2" x14ac:dyDescent="0.25">
      <c r="B859" t="str">
        <v>Sugar: ~3 g</v>
      </c>
    </row>
    <row r="860" spans="2:2" x14ac:dyDescent="0.25">
      <c r="B860" t="str">
        <v>Fiber: ~2 g</v>
      </c>
    </row>
    <row r="861" spans="2:2" x14ac:dyDescent="0.25">
      <c r="B861" t="str">
        <v>Fat: ~7 g</v>
      </c>
    </row>
    <row r="862" spans="2:2" x14ac:dyDescent="0.25">
      <c r="B862" t="str">
        <v>Micronutrients:</v>
      </c>
    </row>
    <row r="863" spans="2:2" x14ac:dyDescent="0.25">
      <c r="B863" t="str">
        <v>Iron: ~1.5 mg (8% of DV)</v>
      </c>
    </row>
    <row r="864" spans="2:2" x14ac:dyDescent="0.25">
      <c r="B864" t="str">
        <v>Calcium: ~30 mg (3% of DV)</v>
      </c>
    </row>
    <row r="865" spans="2:2" x14ac:dyDescent="0.25">
      <c r="B865" t="str">
        <v>Magnesium: ~25 mg (6% of DV)</v>
      </c>
    </row>
    <row r="866" spans="2:2" x14ac:dyDescent="0.25">
      <c r="B866" t="str">
        <v>Potassium: ~150 mg (4% of DV)</v>
      </c>
    </row>
    <row r="867" spans="2:2" x14ac:dyDescent="0.25">
      <c r="B867" t="str">
        <v>---</v>
      </c>
    </row>
    <row r="868" spans="2:2" x14ac:dyDescent="0.25">
      <c r="B868" t="str">
        <v>66. Hara Bhara Kabab (Mughlai/Delhi, 1 Serving ~100g)</v>
      </c>
    </row>
    <row r="869" spans="2:2" x14ac:dyDescent="0.25">
      <c r="B869" t="str">
        <v>Calories: ~180 kcal</v>
      </c>
    </row>
    <row r="870" spans="2:2" x14ac:dyDescent="0.25">
      <c r="B870" t="str">
        <v>Protein: ~6 g</v>
      </c>
    </row>
    <row r="871" spans="2:2" x14ac:dyDescent="0.25">
      <c r="B871" t="str">
        <v>Carbohydrates: ~20 g</v>
      </c>
    </row>
    <row r="872" spans="2:2" x14ac:dyDescent="0.25">
      <c r="B872" t="str">
        <v>Sugar: ~5 g</v>
      </c>
    </row>
    <row r="873" spans="2:2" x14ac:dyDescent="0.25">
      <c r="B873" t="str">
        <v>Fiber: ~6 g</v>
      </c>
    </row>
    <row r="874" spans="2:2" x14ac:dyDescent="0.25">
      <c r="B874" t="str">
        <v>Fat: ~8 g</v>
      </c>
    </row>
    <row r="875" spans="2:2" x14ac:dyDescent="0.25">
      <c r="B875" t="str">
        <v>Micronutrients:</v>
      </c>
    </row>
    <row r="876" spans="2:2" x14ac:dyDescent="0.25">
      <c r="B876" t="str">
        <v>Iron: ~2 mg (11% of DV)</v>
      </c>
    </row>
    <row r="877" spans="2:2" x14ac:dyDescent="0.25">
      <c r="B877" t="str">
        <v>Calcium: ~40 mg (4% of DV)</v>
      </c>
    </row>
    <row r="878" spans="2:2" x14ac:dyDescent="0.25">
      <c r="B878" t="str">
        <v>Magnesium: ~30 mg (7% of DV)</v>
      </c>
    </row>
    <row r="879" spans="2:2" x14ac:dyDescent="0.25">
      <c r="B879" t="str">
        <v>Potassium: ~250 mg (7% of DV)</v>
      </c>
    </row>
    <row r="880" spans="2:2" x14ac:dyDescent="0.25">
      <c r="B880" t="str">
        <v>---</v>
      </c>
    </row>
    <row r="881" spans="2:2" x14ac:dyDescent="0.25">
      <c r="B881" t="str">
        <v>Desserts (Various Regions Cuisine)</v>
      </c>
    </row>
    <row r="882" spans="2:2" x14ac:dyDescent="0.25">
      <c r="B882" t="str">
        <v>---</v>
      </c>
    </row>
    <row r="883" spans="2:2" x14ac:dyDescent="0.25">
      <c r="B883" t="str">
        <v>67. Gulab Jamun (UP/Rajasthan, 1 Piece ~50g)</v>
      </c>
    </row>
    <row r="884" spans="2:2" x14ac:dyDescent="0.25">
      <c r="B884" t="str">
        <v>Calories: ~150 kcal</v>
      </c>
    </row>
    <row r="885" spans="2:2" x14ac:dyDescent="0.25">
      <c r="B885" t="str">
        <v>Protein: ~2 g</v>
      </c>
    </row>
    <row r="886" spans="2:2" x14ac:dyDescent="0.25">
      <c r="B886" t="str">
        <v>Carbohydrates: ~30 g</v>
      </c>
    </row>
    <row r="887" spans="2:2" x14ac:dyDescent="0.25">
      <c r="B887" t="str">
        <v>Sugar: ~25 g</v>
      </c>
    </row>
    <row r="888" spans="2:2" x14ac:dyDescent="0.25">
      <c r="B888" t="str">
        <v>Fiber: ~0 g</v>
      </c>
    </row>
    <row r="889" spans="2:2" x14ac:dyDescent="0.25">
      <c r="B889" t="str">
        <v>Fat: ~6 g</v>
      </c>
    </row>
    <row r="890" spans="2:2" x14ac:dyDescent="0.25">
      <c r="B890" t="str">
        <v>Micronutrients:</v>
      </c>
    </row>
    <row r="891" spans="2:2" x14ac:dyDescent="0.25">
      <c r="B891" t="str">
        <v>Iron: ~0.5 mg (3% of DV)</v>
      </c>
    </row>
    <row r="892" spans="2:2" x14ac:dyDescent="0.25">
      <c r="B892" t="str">
        <v>Calcium: ~40 mg (4% of DV)</v>
      </c>
    </row>
    <row r="893" spans="2:2" x14ac:dyDescent="0.25">
      <c r="B893" t="str">
        <v>Magnesium: ~20 mg (5% of DV)</v>
      </c>
    </row>
    <row r="894" spans="2:2" x14ac:dyDescent="0.25">
      <c r="B894" t="str">
        <v>---</v>
      </c>
    </row>
    <row r="895" spans="2:2" x14ac:dyDescent="0.25">
      <c r="B895" t="str">
        <v>68. Kaju Katli (Maharashtra/Gujarat, 1 Piece ~25g)</v>
      </c>
    </row>
    <row r="896" spans="2:2" x14ac:dyDescent="0.25">
      <c r="B896" t="str">
        <v>Calories: ~110 kcal</v>
      </c>
    </row>
    <row r="897" spans="2:2" x14ac:dyDescent="0.25">
      <c r="B897" t="str">
        <v>Protein: ~2 g</v>
      </c>
    </row>
    <row r="898" spans="2:2" x14ac:dyDescent="0.25">
      <c r="B898" t="str">
        <v>Carbohydrates: ~15 g</v>
      </c>
    </row>
    <row r="899" spans="2:2" x14ac:dyDescent="0.25">
      <c r="B899" t="str">
        <v>Sugar: ~12 g</v>
      </c>
    </row>
    <row r="900" spans="2:2" x14ac:dyDescent="0.25">
      <c r="B900" t="str">
        <v>Fiber: ~1 g</v>
      </c>
    </row>
    <row r="901" spans="2:2" x14ac:dyDescent="0.25">
      <c r="B901" t="str">
        <v>Fat: ~5 g</v>
      </c>
    </row>
    <row r="902" spans="2:2" x14ac:dyDescent="0.25">
      <c r="B902" t="str">
        <v>Micronutrients:</v>
      </c>
    </row>
    <row r="903" spans="2:2" x14ac:dyDescent="0.25">
      <c r="B903" t="str">
        <v>Iron: ~0.5 mg (3% of DV)</v>
      </c>
    </row>
    <row r="904" spans="2:2" x14ac:dyDescent="0.25">
      <c r="B904" t="str">
        <v>Calcium: ~20 mg (2% of DV)</v>
      </c>
    </row>
    <row r="905" spans="2:2" x14ac:dyDescent="0.25">
      <c r="B905" t="str">
        <v>Magnesium: ~25 mg (6% of DV)</v>
      </c>
    </row>
    <row r="906" spans="2:2" x14ac:dyDescent="0.25">
      <c r="B906" t="str">
        <v>---</v>
      </c>
    </row>
    <row r="907" spans="2:2" x14ac:dyDescent="0.25">
      <c r="B907" t="str">
        <v>69. Barfi (Various States, 1 Piece ~50g)</v>
      </c>
    </row>
    <row r="908" spans="2:2" x14ac:dyDescent="0.25">
      <c r="B908" t="str">
        <v>Calories: ~150 kcal</v>
      </c>
    </row>
    <row r="909" spans="2:2" x14ac:dyDescent="0.25">
      <c r="B909" t="str">
        <v>Protein: ~3 g</v>
      </c>
    </row>
    <row r="910" spans="2:2" x14ac:dyDescent="0.25">
      <c r="B910" t="str">
        <v>Carbohydrates: ~25 g</v>
      </c>
    </row>
    <row r="911" spans="2:2" x14ac:dyDescent="0.25">
      <c r="B911" t="str">
        <v>Sugar: ~20 g</v>
      </c>
    </row>
    <row r="912" spans="2:2" x14ac:dyDescent="0.25">
      <c r="B912" t="str">
        <v>Fiber: ~1 g</v>
      </c>
    </row>
    <row r="913" spans="2:2" x14ac:dyDescent="0.25">
      <c r="B913" t="str">
        <v>Fat: ~7 g</v>
      </c>
    </row>
    <row r="914" spans="2:2" x14ac:dyDescent="0.25">
      <c r="B914" t="str">
        <v>Micronutrients:</v>
      </c>
    </row>
    <row r="915" spans="2:2" x14ac:dyDescent="0.25">
      <c r="B915" t="str">
        <v>Iron: ~0.5 mg (3% of DV)</v>
      </c>
    </row>
    <row r="916" spans="2:2" x14ac:dyDescent="0.25">
      <c r="B916" t="str">
        <v>Calcium: ~80 mg (8% of DV)</v>
      </c>
    </row>
    <row r="917" spans="2:2" x14ac:dyDescent="0.25">
      <c r="B917" t="str">
        <v>Magnesium: ~30 mg (7% of DV)</v>
      </c>
    </row>
    <row r="918" spans="2:2" x14ac:dyDescent="0.25">
      <c r="B918" t="str">
        <v>---</v>
      </c>
    </row>
    <row r="919" spans="2:2" x14ac:dyDescent="0.25">
      <c r="B919" t="str">
        <v>70. Halwa (Pan-India, 1 Serving ~150g)</v>
      </c>
    </row>
    <row r="920" spans="2:2" x14ac:dyDescent="0.25">
      <c r="B920" t="str">
        <v>Calories: ~200 kcal</v>
      </c>
    </row>
    <row r="921" spans="2:2" x14ac:dyDescent="0.25">
      <c r="B921" t="str">
        <v>Protein: ~4 g</v>
      </c>
    </row>
    <row r="922" spans="2:2" x14ac:dyDescent="0.25">
      <c r="B922" t="str">
        <v>Carbohydrates: ~35 g</v>
      </c>
    </row>
    <row r="923" spans="2:2" x14ac:dyDescent="0.25">
      <c r="B923" t="str">
        <v>Sugar: ~20 g</v>
      </c>
    </row>
    <row r="924" spans="2:2" x14ac:dyDescent="0.25">
      <c r="B924" t="str">
        <v>Fiber: ~3 g</v>
      </c>
    </row>
    <row r="925" spans="2:2" x14ac:dyDescent="0.25">
      <c r="B925" t="str">
        <v>Fat: ~8 g</v>
      </c>
    </row>
    <row r="926" spans="2:2" x14ac:dyDescent="0.25">
      <c r="B926" t="str">
        <v>Micronutrients:</v>
      </c>
    </row>
    <row r="927" spans="2:2" x14ac:dyDescent="0.25">
      <c r="B927" t="str">
        <v>Iron: ~1 mg (6% of DV)</v>
      </c>
    </row>
    <row r="928" spans="2:2" x14ac:dyDescent="0.25">
      <c r="B928" t="str">
        <v>Calcium: ~60 mg (6% of DV)</v>
      </c>
    </row>
    <row r="929" spans="2:2" x14ac:dyDescent="0.25">
      <c r="B929" t="str">
        <v>Magnesium: ~30 mg (7% of DV)</v>
      </c>
    </row>
    <row r="930" spans="2:2" x14ac:dyDescent="0.25">
      <c r="B930" t="str">
        <v>---</v>
      </c>
    </row>
    <row r="931" spans="2:2" x14ac:dyDescent="0.25">
      <c r="B931" t="str">
        <v>71. Kulfi (Delhi/UP, 1 Piece ~100g)</v>
      </c>
    </row>
    <row r="932" spans="2:2" x14ac:dyDescent="0.25">
      <c r="B932" t="str">
        <v>Calories: ~250 kcal</v>
      </c>
    </row>
    <row r="933" spans="2:2" x14ac:dyDescent="0.25">
      <c r="B933" t="str">
        <v>Protein: ~7 g</v>
      </c>
    </row>
    <row r="934" spans="2:2" x14ac:dyDescent="0.25">
      <c r="B934" t="str">
        <v>Carbohydrates: ~30 g</v>
      </c>
    </row>
    <row r="935" spans="2:2" x14ac:dyDescent="0.25">
      <c r="B935" t="str">
        <v>Sugar: ~25 g</v>
      </c>
    </row>
    <row r="936" spans="2:2" x14ac:dyDescent="0.25">
      <c r="B936" t="str">
        <v>Fiber: ~1 g</v>
      </c>
    </row>
    <row r="937" spans="2:2" x14ac:dyDescent="0.25">
      <c r="B937" t="str">
        <v>Fat: ~12 g</v>
      </c>
    </row>
    <row r="938" spans="2:2" x14ac:dyDescent="0.25">
      <c r="B938" t="str">
        <v>Micronutrients:</v>
      </c>
    </row>
    <row r="939" spans="2:2" x14ac:dyDescent="0.25">
      <c r="B939" t="str">
        <v>Iron: ~1 mg (6% of DV)</v>
      </c>
    </row>
    <row r="940" spans="2:2" x14ac:dyDescent="0.25">
      <c r="B940" t="str">
        <v>Calcium: ~150 mg (15% of DV)</v>
      </c>
    </row>
    <row r="941" spans="2:2" x14ac:dyDescent="0.25">
      <c r="B941" t="str">
        <v>Magnesium: ~40 mg (10% of DV)</v>
      </c>
    </row>
    <row r="942" spans="2:2" x14ac:dyDescent="0.25">
      <c r="B942" t="str">
        <v>---</v>
      </c>
    </row>
    <row r="943" spans="2:2" x14ac:dyDescent="0.25">
      <c r="B943" t="str">
        <v>72. Phirni (Mughlai/North India, 1 Serving ~150g)</v>
      </c>
    </row>
    <row r="944" spans="2:2" x14ac:dyDescent="0.25">
      <c r="B944" t="str">
        <v>Calories: ~200 kcal</v>
      </c>
    </row>
    <row r="945" spans="2:2" x14ac:dyDescent="0.25">
      <c r="B945" t="str">
        <v>Protein: ~4 g</v>
      </c>
    </row>
    <row r="946" spans="2:2" x14ac:dyDescent="0.25">
      <c r="B946" t="str">
        <v>Carbohydrates: ~35 g</v>
      </c>
    </row>
    <row r="947" spans="2:2" x14ac:dyDescent="0.25">
      <c r="B947" t="str">
        <v>Sugar: ~20 g</v>
      </c>
    </row>
    <row r="948" spans="2:2" x14ac:dyDescent="0.25">
      <c r="B948" t="str">
        <v>Fiber: ~1 g</v>
      </c>
    </row>
    <row r="949" spans="2:2" x14ac:dyDescent="0.25">
      <c r="B949" t="str">
        <v>Fat: ~6 g</v>
      </c>
    </row>
    <row r="950" spans="2:2" x14ac:dyDescent="0.25">
      <c r="B950" t="str">
        <v>Micronutrients:</v>
      </c>
    </row>
    <row r="951" spans="2:2" x14ac:dyDescent="0.25">
      <c r="B951" t="str">
        <v>Iron: ~0.5 mg (3% of DV)</v>
      </c>
    </row>
    <row r="952" spans="2:2" x14ac:dyDescent="0.25">
      <c r="B952" t="str">
        <v>Calcium: ~150 mg (15% of DV)</v>
      </c>
    </row>
    <row r="953" spans="2:2" x14ac:dyDescent="0.25">
      <c r="B953" t="str">
        <v>Magnesium: ~40 mg (10% of DV)</v>
      </c>
    </row>
    <row r="954" spans="2:2" x14ac:dyDescent="0.25">
      <c r="B954" t="str">
        <v>---</v>
      </c>
    </row>
    <row r="955" spans="2:2" x14ac:dyDescent="0.25">
      <c r="B955" t="str">
        <v>---</v>
      </c>
    </row>
    <row r="956" spans="2:2" x14ac:dyDescent="0.25">
      <c r="B956" t="str">
        <v>73. Rabri (UP, 1 Serving ~100g)</v>
      </c>
    </row>
    <row r="957" spans="2:2" x14ac:dyDescent="0.25">
      <c r="B957" t="str">
        <v>Calories: ~250 kcal</v>
      </c>
    </row>
    <row r="958" spans="2:2" x14ac:dyDescent="0.25">
      <c r="B958" t="str">
        <v>Protein: ~6 g</v>
      </c>
    </row>
    <row r="959" spans="2:2" x14ac:dyDescent="0.25">
      <c r="B959" t="str">
        <v>Carbohydrates: ~30 g</v>
      </c>
    </row>
    <row r="960" spans="2:2" x14ac:dyDescent="0.25">
      <c r="B960" t="str">
        <v>Sugar: ~20 g</v>
      </c>
    </row>
    <row r="961" spans="2:2" x14ac:dyDescent="0.25">
      <c r="B961" t="str">
        <v>Fiber: ~0 g</v>
      </c>
    </row>
    <row r="962" spans="2:2" x14ac:dyDescent="0.25">
      <c r="B962" t="str">
        <v>Fat: ~12 g</v>
      </c>
    </row>
    <row r="963" spans="2:2" x14ac:dyDescent="0.25">
      <c r="B963" t="str">
        <v>Micronutrients:</v>
      </c>
    </row>
    <row r="964" spans="2:2" x14ac:dyDescent="0.25">
      <c r="B964" t="str">
        <v>Iron: ~0.8 mg (4% of DV)</v>
      </c>
    </row>
    <row r="965" spans="2:2" x14ac:dyDescent="0.25">
      <c r="B965" t="str">
        <v>Calcium: ~150 mg (15% of DV)</v>
      </c>
    </row>
    <row r="966" spans="2:2" x14ac:dyDescent="0.25">
      <c r="B966" t="str">
        <v>Magnesium: ~40 mg (10% of DV)</v>
      </c>
    </row>
    <row r="967" spans="2:2" x14ac:dyDescent="0.25">
      <c r="B967" t="str">
        <v>---</v>
      </c>
    </row>
    <row r="968" spans="2:2" x14ac:dyDescent="0.25">
      <c r="B968" t="str">
        <v>74. Malpua (Bihar/Odisha, 1 Piece ~100g)</v>
      </c>
    </row>
    <row r="969" spans="2:2" x14ac:dyDescent="0.25">
      <c r="B969" t="str">
        <v>Calories: ~290 kcal</v>
      </c>
    </row>
    <row r="970" spans="2:2" x14ac:dyDescent="0.25">
      <c r="B970" t="str">
        <v>Protein: ~5 g</v>
      </c>
    </row>
    <row r="971" spans="2:2" x14ac:dyDescent="0.25">
      <c r="B971" t="str">
        <v>Carbohydrates: ~40 g</v>
      </c>
    </row>
    <row r="972" spans="2:2" x14ac:dyDescent="0.25">
      <c r="B972" t="str">
        <v>Sugar: ~25 g</v>
      </c>
    </row>
    <row r="973" spans="2:2" x14ac:dyDescent="0.25">
      <c r="B973" t="str">
        <v>Fiber: ~2 g</v>
      </c>
    </row>
    <row r="974" spans="2:2" x14ac:dyDescent="0.25">
      <c r="B974" t="str">
        <v>Fat: ~12 g</v>
      </c>
    </row>
    <row r="975" spans="2:2" x14ac:dyDescent="0.25">
      <c r="B975" t="str">
        <v>Micronutrients:</v>
      </c>
    </row>
    <row r="976" spans="2:2" x14ac:dyDescent="0.25">
      <c r="B976" t="str">
        <v>Iron: ~1.5 mg (8% of DV)</v>
      </c>
    </row>
    <row r="977" spans="2:2" x14ac:dyDescent="0.25">
      <c r="B977" t="str">
        <v>Calcium: ~50 mg (5% of DV)</v>
      </c>
    </row>
    <row r="978" spans="2:2" x14ac:dyDescent="0.25">
      <c r="B978" t="str">
        <v>Magnesium: ~30 mg (7% of DV)</v>
      </c>
    </row>
    <row r="979" spans="2:2" x14ac:dyDescent="0.25">
      <c r="B979" t="str">
        <v>---</v>
      </c>
    </row>
    <row r="980" spans="2:2" x14ac:dyDescent="0.25">
      <c r="B980" t="str">
        <v>Drinks (Various Regions Cuisine)</v>
      </c>
    </row>
    <row r="981" spans="2:2" x14ac:dyDescent="0.25">
      <c r="B981" t="str">
        <v>---</v>
      </c>
    </row>
    <row r="982" spans="2:2" x14ac:dyDescent="0.25">
      <c r="B982" t="str">
        <v>75. Masala Chai (Pan-India, 1 Cup ~200ml)</v>
      </c>
    </row>
    <row r="983" spans="2:2" x14ac:dyDescent="0.25">
      <c r="B983" t="str">
        <v>Calories: ~100 kcal</v>
      </c>
    </row>
    <row r="984" spans="2:2" x14ac:dyDescent="0.25">
      <c r="B984" t="str">
        <v>Protein: ~2 g</v>
      </c>
    </row>
    <row r="985" spans="2:2" x14ac:dyDescent="0.25">
      <c r="B985" t="str">
        <v>Carbohydrates: ~15 g</v>
      </c>
    </row>
    <row r="986" spans="2:2" x14ac:dyDescent="0.25">
      <c r="B986" t="str">
        <v>Sugar: ~12 g</v>
      </c>
    </row>
    <row r="987" spans="2:2" x14ac:dyDescent="0.25">
      <c r="B987" t="str">
        <v>Fiber: ~0 g</v>
      </c>
    </row>
    <row r="988" spans="2:2" x14ac:dyDescent="0.25">
      <c r="B988" t="str">
        <v>Fat: ~4 g</v>
      </c>
    </row>
    <row r="989" spans="2:2" x14ac:dyDescent="0.25">
      <c r="B989" t="str">
        <v>Micronutrients:</v>
      </c>
    </row>
    <row r="990" spans="2:2" x14ac:dyDescent="0.25">
      <c r="B990" t="str">
        <v>Iron: ~0.5 mg (3% of DV)</v>
      </c>
    </row>
    <row r="991" spans="2:2" x14ac:dyDescent="0.25">
      <c r="B991" t="str">
        <v>Calcium: ~80 mg (8% of DV)</v>
      </c>
    </row>
    <row r="992" spans="2:2" x14ac:dyDescent="0.25">
      <c r="B992" t="str">
        <v>Magnesium: ~30 mg (7% of DV)</v>
      </c>
    </row>
    <row r="993" spans="2:2" x14ac:dyDescent="0.25">
      <c r="B993" t="str">
        <v>Potassium: ~150 mg (4% of DV)</v>
      </c>
    </row>
    <row r="994" spans="2:2" x14ac:dyDescent="0.25">
      <c r="B994" t="str">
        <v>---</v>
      </c>
    </row>
    <row r="995" spans="2:2" x14ac:dyDescent="0.25">
      <c r="B995" t="str">
        <v>76. Filter Coffee (South India, 1 Cup ~200ml)</v>
      </c>
    </row>
    <row r="996" spans="2:2" x14ac:dyDescent="0.25">
      <c r="B996" t="str">
        <v>Calories: ~80 kcal</v>
      </c>
    </row>
    <row r="997" spans="2:2" x14ac:dyDescent="0.25">
      <c r="B997" t="str">
        <v>Protein: ~1 g</v>
      </c>
    </row>
    <row r="998" spans="2:2" x14ac:dyDescent="0.25">
      <c r="B998" t="str">
        <v>Carbohydrates: ~15 g</v>
      </c>
    </row>
    <row r="999" spans="2:2" x14ac:dyDescent="0.25">
      <c r="B999" t="str">
        <v>Sugar: ~10 g</v>
      </c>
    </row>
    <row r="1000" spans="2:2" x14ac:dyDescent="0.25">
      <c r="B1000" t="str">
        <v>Fiber: ~0 g</v>
      </c>
    </row>
    <row r="1001" spans="2:2" x14ac:dyDescent="0.25">
      <c r="B1001" t="str">
        <v>Fat: ~3 g</v>
      </c>
    </row>
    <row r="1002" spans="2:2" x14ac:dyDescent="0.25">
      <c r="B1002" t="str">
        <v>Micronutrients:</v>
      </c>
    </row>
    <row r="1003" spans="2:2" x14ac:dyDescent="0.25">
      <c r="B1003" t="str">
        <v>Iron: ~0.5 mg (3% of DV)</v>
      </c>
    </row>
    <row r="1004" spans="2:2" x14ac:dyDescent="0.25">
      <c r="B1004" t="str">
        <v>Calcium: ~40 mg (4% of DV)</v>
      </c>
    </row>
    <row r="1005" spans="2:2" x14ac:dyDescent="0.25">
      <c r="B1005" t="str">
        <v>Magnesium: ~20 mg (5% of DV)</v>
      </c>
    </row>
    <row r="1006" spans="2:2" x14ac:dyDescent="0.25">
      <c r="B1006" t="str">
        <v>Potassium: ~100 mg (3% of DV)</v>
      </c>
    </row>
    <row r="1007" spans="2:2" x14ac:dyDescent="0.25">
      <c r="B1007" t="str">
        <v>---</v>
      </c>
    </row>
    <row r="1008" spans="2:2" x14ac:dyDescent="0.25">
      <c r="B1008" t="str">
        <v>77. Lassi (Punjab, 1 Glass ~200ml)</v>
      </c>
    </row>
    <row r="1009" spans="2:2" x14ac:dyDescent="0.25">
      <c r="B1009" t="str">
        <v>Calories: ~150 kcal</v>
      </c>
    </row>
    <row r="1010" spans="2:2" x14ac:dyDescent="0.25">
      <c r="B1010" t="str">
        <v>Protein: ~6 g</v>
      </c>
    </row>
    <row r="1011" spans="2:2" x14ac:dyDescent="0.25">
      <c r="B1011" t="str">
        <v>Carbohydrates: ~25 g</v>
      </c>
    </row>
    <row r="1012" spans="2:2" x14ac:dyDescent="0.25">
      <c r="B1012" t="str">
        <v>Sugar: ~20 g</v>
      </c>
    </row>
    <row r="1013" spans="2:2" x14ac:dyDescent="0.25">
      <c r="B1013" t="str">
        <v>Fiber: ~0 g</v>
      </c>
    </row>
    <row r="1014" spans="2:2" x14ac:dyDescent="0.25">
      <c r="B1014" t="str">
        <v>Fat: ~4 g</v>
      </c>
    </row>
    <row r="1015" spans="2:2" x14ac:dyDescent="0.25">
      <c r="B1015" t="str">
        <v>Micronutrients:</v>
      </c>
    </row>
    <row r="1016" spans="2:2" x14ac:dyDescent="0.25">
      <c r="B1016" t="str">
        <v>Iron: ~0.6 mg (3% of DV)</v>
      </c>
    </row>
    <row r="1017" spans="2:2" x14ac:dyDescent="0.25">
      <c r="B1017" t="str">
        <v>Calcium: ~200 mg (20% of DV)</v>
      </c>
    </row>
    <row r="1018" spans="2:2" x14ac:dyDescent="0.25">
      <c r="B1018" t="str">
        <v>Magnesium: ~40 mg (10% of DV)</v>
      </c>
    </row>
    <row r="1019" spans="2:2" x14ac:dyDescent="0.25">
      <c r="B1019" t="str">
        <v>Potassium: ~200 mg (6% of DV)</v>
      </c>
    </row>
    <row r="1020" spans="2:2" x14ac:dyDescent="0.25">
      <c r="B1020" t="str">
        <v>---</v>
      </c>
    </row>
    <row r="1021" spans="2:2" x14ac:dyDescent="0.25">
      <c r="B1021" t="str">
        <v>78. Thandai (UP/Rajasthan, 1 Glass ~200ml)</v>
      </c>
    </row>
    <row r="1022" spans="2:2" x14ac:dyDescent="0.25">
      <c r="B1022" t="str">
        <v>Calories: ~180 kcal</v>
      </c>
    </row>
    <row r="1023" spans="2:2" x14ac:dyDescent="0.25">
      <c r="B1023" t="str">
        <v>Protein: ~4 g</v>
      </c>
    </row>
    <row r="1024" spans="2:2" x14ac:dyDescent="0.25">
      <c r="B1024" t="str">
        <v>Carbohydrates: ~35 g</v>
      </c>
    </row>
    <row r="1025" spans="2:2" x14ac:dyDescent="0.25">
      <c r="B1025" t="str">
        <v>Sugar: ~25 g</v>
      </c>
    </row>
    <row r="1026" spans="2:2" x14ac:dyDescent="0.25">
      <c r="B1026" t="str">
        <v>Fiber: ~1 g</v>
      </c>
    </row>
    <row r="1027" spans="2:2" x14ac:dyDescent="0.25">
      <c r="B1027" t="str">
        <v>Fat: ~6 g</v>
      </c>
    </row>
    <row r="1028" spans="2:2" x14ac:dyDescent="0.25">
      <c r="B1028" t="str">
        <v>Micronutrients:</v>
      </c>
    </row>
    <row r="1029" spans="2:2" x14ac:dyDescent="0.25">
      <c r="B1029" t="str">
        <v>Iron: ~1 mg (6% of DV)</v>
      </c>
    </row>
    <row r="1030" spans="2:2" x14ac:dyDescent="0.25">
      <c r="B1030" t="str">
        <v>Calcium: ~150 mg (15% of DV)</v>
      </c>
    </row>
    <row r="1031" spans="2:2" x14ac:dyDescent="0.25">
      <c r="B1031" t="str">
        <v>Magnesium: ~40 mg (10% of DV)</v>
      </c>
    </row>
    <row r="1032" spans="2:2" x14ac:dyDescent="0.25">
      <c r="B1032" t="str">
        <v>---</v>
      </c>
    </row>
    <row r="1033" spans="2:2" x14ac:dyDescent="0.25">
      <c r="B1033" t="str">
        <v>79. Nimbu Pani (Pan-India, 1 Glass ~200ml)</v>
      </c>
    </row>
    <row r="1034" spans="2:2" x14ac:dyDescent="0.25">
      <c r="B1034" t="str">
        <v>Calories: ~50 kcal</v>
      </c>
    </row>
    <row r="1035" spans="2:2" x14ac:dyDescent="0.25">
      <c r="B1035" t="str">
        <v>Protein: ~1 g</v>
      </c>
    </row>
    <row r="1036" spans="2:2" x14ac:dyDescent="0.25">
      <c r="B1036" t="str">
        <v>Carbohydrates: ~15 g</v>
      </c>
    </row>
    <row r="1037" spans="2:2" x14ac:dyDescent="0.25">
      <c r="B1037" t="str">
        <v>Sugar: ~12 g</v>
      </c>
    </row>
    <row r="1038" spans="2:2" x14ac:dyDescent="0.25">
      <c r="B1038" t="str">
        <v>Fiber: ~1 g</v>
      </c>
    </row>
    <row r="1039" spans="2:2" x14ac:dyDescent="0.25">
      <c r="B1039" t="str">
        <v>Fat: ~0 g</v>
      </c>
    </row>
    <row r="1040" spans="2:2" x14ac:dyDescent="0.25">
      <c r="B1040" t="str">
        <v>Micronutrients:</v>
      </c>
    </row>
    <row r="1041" spans="2:2" x14ac:dyDescent="0.25">
      <c r="B1041" t="str">
        <v>Iron: ~0.1 mg (1% of DV)</v>
      </c>
    </row>
    <row r="1042" spans="2:2" x14ac:dyDescent="0.25">
      <c r="B1042" t="str">
        <v>Calcium: ~20 mg (2% of DV)</v>
      </c>
    </row>
    <row r="1043" spans="2:2" x14ac:dyDescent="0.25">
      <c r="B1043" t="str">
        <v>Magnesium: ~10 mg (3% of DV)</v>
      </c>
    </row>
    <row r="1044" spans="2:2" x14ac:dyDescent="0.25">
      <c r="B1044" t="str">
        <v>Potassium: ~100 mg (3% of DV)</v>
      </c>
    </row>
    <row r="1045" spans="2:2" x14ac:dyDescent="0.25">
      <c r="B1045" t="str">
        <v>---</v>
      </c>
    </row>
    <row r="1046" spans="2:2" x14ac:dyDescent="0.25">
      <c r="B1046" t="str">
        <v>80. Aam Panna (Maharashtra, 1 Glass ~200ml)</v>
      </c>
    </row>
    <row r="1047" spans="2:2" x14ac:dyDescent="0.25">
      <c r="B1047" t="str">
        <v>Calories: ~100 kcal</v>
      </c>
    </row>
    <row r="1048" spans="2:2" x14ac:dyDescent="0.25">
      <c r="B1048" t="str">
        <v>Protein: ~1 g</v>
      </c>
    </row>
    <row r="1049" spans="2:2" x14ac:dyDescent="0.25">
      <c r="B1049" t="str">
        <v>Carbohydrates: ~25 g</v>
      </c>
    </row>
    <row r="1050" spans="2:2" x14ac:dyDescent="0.25">
      <c r="B1050" t="str">
        <v>Sugar: ~20 g</v>
      </c>
    </row>
    <row r="1051" spans="2:2" x14ac:dyDescent="0.25">
      <c r="B1051" t="str">
        <v>Fiber: ~2 g</v>
      </c>
    </row>
    <row r="1052" spans="2:2" x14ac:dyDescent="0.25">
      <c r="B1052" t="str">
        <v>Fat: ~0 g</v>
      </c>
    </row>
    <row r="1053" spans="2:2" x14ac:dyDescent="0.25">
      <c r="B1053" t="str">
        <v>Micronutrients:</v>
      </c>
    </row>
    <row r="1054" spans="2:2" x14ac:dyDescent="0.25">
      <c r="B1054" t="str">
        <v>Iron: ~0.7 mg (4% of DV)</v>
      </c>
    </row>
    <row r="1055" spans="2:2" x14ac:dyDescent="0.25">
      <c r="B1055" t="str">
        <v>Calcium: ~25 mg (2% of DV)</v>
      </c>
    </row>
    <row r="1056" spans="2:2" x14ac:dyDescent="0.25">
      <c r="B1056" t="str">
        <v>Magnesium: ~10 mg (2% of DV)</v>
      </c>
    </row>
    <row r="1057" spans="2:2" x14ac:dyDescent="0.25">
      <c r="B1057" t="str">
        <v>Potassium: ~200 mg (6% of DV)</v>
      </c>
    </row>
    <row r="1058" spans="2:2" x14ac:dyDescent="0.25">
      <c r="B1058" t="str">
        <v>---</v>
      </c>
    </row>
    <row r="1059" spans="2:2" x14ac:dyDescent="0.25">
      <c r="B1059" t="str">
        <v>81. Jaljeera (North India, 1 Glass ~200ml)</v>
      </c>
    </row>
    <row r="1060" spans="2:2" x14ac:dyDescent="0.25">
      <c r="B1060" t="str">
        <v>Calories: ~50 kcal</v>
      </c>
    </row>
    <row r="1061" spans="2:2" x14ac:dyDescent="0.25">
      <c r="B1061" t="str">
        <v>Protein: ~1 g</v>
      </c>
    </row>
    <row r="1062" spans="2:2" x14ac:dyDescent="0.25">
      <c r="B1062" t="str">
        <v>Carbohydrates: ~10 g</v>
      </c>
    </row>
    <row r="1063" spans="2:2" x14ac:dyDescent="0.25">
      <c r="B1063" t="str">
        <v>Sugar: ~5 g</v>
      </c>
    </row>
    <row r="1064" spans="2:2" x14ac:dyDescent="0.25">
      <c r="B1064" t="str">
        <v>Fiber: ~1 g</v>
      </c>
    </row>
    <row r="1065" spans="2:2" x14ac:dyDescent="0.25">
      <c r="B1065" t="str">
        <v>Fat: ~0 g</v>
      </c>
    </row>
    <row r="1066" spans="2:2" x14ac:dyDescent="0.25">
      <c r="B1066" t="str">
        <v>Micronutrients:</v>
      </c>
    </row>
    <row r="1067" spans="2:2" x14ac:dyDescent="0.25">
      <c r="B1067" t="str">
        <v>Iron: ~0.5 mg (3% of DV)</v>
      </c>
    </row>
    <row r="1068" spans="2:2" x14ac:dyDescent="0.25">
      <c r="B1068" t="str">
        <v>Calcium: ~25 mg (2% of DV)</v>
      </c>
    </row>
    <row r="1069" spans="2:2" x14ac:dyDescent="0.25">
      <c r="B1069" t="str">
        <v>Magnesium: ~10 mg (2% of DV)</v>
      </c>
    </row>
    <row r="1070" spans="2:2" x14ac:dyDescent="0.25">
      <c r="B1070" t="str">
        <v>Potassium: ~150 mg (4% of DV)</v>
      </c>
    </row>
    <row r="1071" spans="2:2" x14ac:dyDescent="0.25">
      <c r="B1071" t="str">
        <v>---</v>
      </c>
    </row>
    <row r="1072" spans="2:2" x14ac:dyDescent="0.25">
      <c r="B1072" t="str">
        <v>82. Sugarcane Juice (Pan-India, 1 Glass ~200ml)</v>
      </c>
    </row>
    <row r="1073" spans="2:2" x14ac:dyDescent="0.25">
      <c r="B1073" t="str">
        <v>Calories: ~120 kcal</v>
      </c>
    </row>
    <row r="1074" spans="2:2" x14ac:dyDescent="0.25">
      <c r="B1074" t="str">
        <v>Protein: ~1 g</v>
      </c>
    </row>
    <row r="1075" spans="2:2" x14ac:dyDescent="0.25">
      <c r="B1075" t="str">
        <v>Carbohydrates: ~30 g</v>
      </c>
    </row>
    <row r="1076" spans="2:2" x14ac:dyDescent="0.25">
      <c r="B1076" t="str">
        <v>Sugar: ~28 g</v>
      </c>
    </row>
    <row r="1077" spans="2:2" x14ac:dyDescent="0.25">
      <c r="B1077" t="str">
        <v>Fiber: ~1 g</v>
      </c>
    </row>
    <row r="1078" spans="2:2" x14ac:dyDescent="0.25">
      <c r="B1078" t="str">
        <v>Fat: ~0 g</v>
      </c>
    </row>
    <row r="1079" spans="2:2" x14ac:dyDescent="0.25">
      <c r="B1079" t="str">
        <v>Micronutrients:</v>
      </c>
    </row>
    <row r="1080" spans="2:2" x14ac:dyDescent="0.25">
      <c r="B1080" t="str">
        <v>Iron: ~0.6 mg (3% of DV)</v>
      </c>
    </row>
    <row r="1081" spans="2:2" x14ac:dyDescent="0.25">
      <c r="B1081" t="str">
        <v>Calcium: ~30 mg (3% of DV)</v>
      </c>
    </row>
    <row r="1082" spans="2:2" x14ac:dyDescent="0.25">
      <c r="B1082" t="str">
        <v>Magnesium: ~20 mg (5% of DV)</v>
      </c>
    </row>
    <row r="1083" spans="2:2" x14ac:dyDescent="0.25">
      <c r="B1083" t="str">
        <v>Potassium: ~200 mg (6% of DV)</v>
      </c>
    </row>
    <row r="1084" spans="2:2" x14ac:dyDescent="0.25">
      <c r="B1084" t="str">
        <v>---</v>
      </c>
    </row>
    <row r="1085" spans="2:2" x14ac:dyDescent="0.25">
      <c r="B1085" t="str">
        <v>83. Falooda (Mughlai/Delhi, 1 Glass ~250ml)</v>
      </c>
    </row>
    <row r="1086" spans="2:2" x14ac:dyDescent="0.25">
      <c r="B1086" t="str">
        <v>Calories: ~180 kcal</v>
      </c>
    </row>
    <row r="1087" spans="2:2" x14ac:dyDescent="0.25">
      <c r="B1087" t="str">
        <v>Protein: ~2 g</v>
      </c>
    </row>
    <row r="1088" spans="2:2" x14ac:dyDescent="0.25">
      <c r="B1088" t="str">
        <v>Carbohydrates: ~40 g</v>
      </c>
    </row>
    <row r="1089" spans="2:2" x14ac:dyDescent="0.25">
      <c r="B1089" t="str">
        <v>Sugar: ~30 g</v>
      </c>
    </row>
    <row r="1090" spans="2:2" x14ac:dyDescent="0.25">
      <c r="B1090" t="str">
        <v>Fiber: ~1 g</v>
      </c>
    </row>
    <row r="1091" spans="2:2" x14ac:dyDescent="0.25">
      <c r="B1091" t="str">
        <v>Fat: ~5 g</v>
      </c>
    </row>
    <row r="1092" spans="2:2" x14ac:dyDescent="0.25">
      <c r="B1092" t="str">
        <v>Micronutrients:</v>
      </c>
    </row>
    <row r="1093" spans="2:2" x14ac:dyDescent="0.25">
      <c r="B1093" t="str">
        <v>Iron: ~1 mg (6% of DV)</v>
      </c>
    </row>
    <row r="1094" spans="2:2" x14ac:dyDescent="0.25">
      <c r="B1094" t="str">
        <v>Calcium: ~100 mg (10% of DV)</v>
      </c>
    </row>
    <row r="1095" spans="2:2" x14ac:dyDescent="0.25">
      <c r="B1095" t="str">
        <v>Magnesium: ~25 mg (6% of DV)</v>
      </c>
    </row>
    <row r="1096" spans="2:2" x14ac:dyDescent="0.25">
      <c r="B1096" t="str">
        <v>Potassium: ~150 mg (4% of DV)</v>
      </c>
    </row>
    <row r="1097" spans="2:2" x14ac:dyDescent="0.25">
      <c r="B1097" t="str">
        <v>84. Burger (Cheeseburger, ~250g)</v>
      </c>
    </row>
    <row r="1098" spans="2:2" x14ac:dyDescent="0.25">
      <c r="B1098" t="str">
        <v>Calories: ~500 kcal</v>
      </c>
    </row>
    <row r="1099" spans="2:2" x14ac:dyDescent="0.25">
      <c r="B1099" t="str">
        <v>Protein: ~25 g</v>
      </c>
    </row>
    <row r="1100" spans="2:2" x14ac:dyDescent="0.25">
      <c r="B1100" t="str">
        <v>Carbohydrates: ~40 g</v>
      </c>
    </row>
    <row r="1101" spans="2:2" x14ac:dyDescent="0.25">
      <c r="B1101" t="str">
        <v>Sugar: ~8 g</v>
      </c>
    </row>
    <row r="1102" spans="2:2" x14ac:dyDescent="0.25">
      <c r="B1102" t="str">
        <v>Fiber: ~3 g</v>
      </c>
    </row>
    <row r="1103" spans="2:2" x14ac:dyDescent="0.25">
      <c r="B1103" t="str">
        <v>Fat: ~28 g</v>
      </c>
    </row>
    <row r="1104" spans="2:2" x14ac:dyDescent="0.25">
      <c r="B1104" t="str">
        <v>Micronutrients:</v>
      </c>
    </row>
    <row r="1105" spans="2:2" x14ac:dyDescent="0.25">
      <c r="B1105" t="str">
        <v>Iron: ~3 mg (17% of DV)</v>
      </c>
    </row>
    <row r="1106" spans="2:2" x14ac:dyDescent="0.25">
      <c r="B1106" t="str">
        <v>Calcium: ~150 mg (15% of DV)</v>
      </c>
    </row>
    <row r="1107" spans="2:2" x14ac:dyDescent="0.25">
      <c r="B1107" t="str">
        <v>Magnesium: ~30 mg (8% of DV)</v>
      </c>
    </row>
    <row r="1108" spans="2:2" x14ac:dyDescent="0.25">
      <c r="B1108" t="str">
        <v>Potassium: ~400 mg (11% of DV)</v>
      </c>
    </row>
    <row r="1109" spans="2:2" x14ac:dyDescent="0.25">
      <c r="B1109" t="str">
        <v>Sodium: ~900 mg (39% of DV)</v>
      </c>
    </row>
    <row r="1110" spans="2:2" x14ac:dyDescent="0.25">
      <c r="B1110" t="str">
        <v>Vitamin A: ~500 IU (10% of DV)</v>
      </c>
    </row>
    <row r="1111" spans="2:2" x14ac:dyDescent="0.25">
      <c r="B1111" t="str">
        <v>Vitamin C: ~2 mg (3% of DV)</v>
      </c>
    </row>
    <row r="1112" spans="2:2" x14ac:dyDescent="0.25">
      <c r="B1112" t="str">
        <v>---</v>
      </c>
    </row>
    <row r="1113" spans="2:2" x14ac:dyDescent="0.25">
      <c r="B1113" t="str">
        <v>Western Cuisine</v>
      </c>
    </row>
    <row r="1114" spans="2:2" x14ac:dyDescent="0.25">
      <c r="B1114" t="str">
        <v>85. French Fries ( 1 serving, ~150g)</v>
      </c>
    </row>
    <row r="1115" spans="2:2" x14ac:dyDescent="0.25">
      <c r="B1115" t="str">
        <v>Calories: ~400 kcal</v>
      </c>
    </row>
    <row r="1116" spans="2:2" x14ac:dyDescent="0.25">
      <c r="B1116" t="str">
        <v>Protein: ~5 g</v>
      </c>
    </row>
    <row r="1117" spans="2:2" x14ac:dyDescent="0.25">
      <c r="B1117" t="str">
        <v>Carbohydrates: ~55 g</v>
      </c>
    </row>
    <row r="1118" spans="2:2" x14ac:dyDescent="0.25">
      <c r="B1118" t="str">
        <v>Sugar: ~1 g</v>
      </c>
    </row>
    <row r="1119" spans="2:2" x14ac:dyDescent="0.25">
      <c r="B1119" t="str">
        <v>Fiber: ~5 g</v>
      </c>
    </row>
    <row r="1120" spans="2:2" x14ac:dyDescent="0.25">
      <c r="B1120" t="str">
        <v>Fat: ~20 g</v>
      </c>
    </row>
    <row r="1121" spans="2:2" x14ac:dyDescent="0.25">
      <c r="B1121" t="str">
        <v>Micronutrients:</v>
      </c>
    </row>
    <row r="1122" spans="2:2" x14ac:dyDescent="0.25">
      <c r="B1122" t="str">
        <v>Iron: ~1 mg (6% of DV)</v>
      </c>
    </row>
    <row r="1123" spans="2:2" x14ac:dyDescent="0.25">
      <c r="B1123" t="str">
        <v>Calcium: ~10 mg (1% of DV)</v>
      </c>
    </row>
    <row r="1124" spans="2:2" x14ac:dyDescent="0.25">
      <c r="B1124" t="str">
        <v>Magnesium: ~25 mg (6% of DV)</v>
      </c>
    </row>
    <row r="1125" spans="2:2" x14ac:dyDescent="0.25">
      <c r="B1125" t="str">
        <v>Potassium: ~450 mg (13% of DV)</v>
      </c>
    </row>
    <row r="1126" spans="2:2" x14ac:dyDescent="0.25">
      <c r="B1126" t="str">
        <v>Sodium: ~300 mg (13% of DV)</v>
      </c>
    </row>
    <row r="1127" spans="2:2" x14ac:dyDescent="0.25">
      <c r="B1127" t="str">
        <v>---</v>
      </c>
    </row>
    <row r="1128" spans="2:2" x14ac:dyDescent="0.25">
      <c r="B1128" t="str">
        <v>86. Pizza (1 Slice, ~150g)</v>
      </c>
    </row>
    <row r="1129" spans="2:2" x14ac:dyDescent="0.25">
      <c r="B1129" t="str">
        <v>Calories: ~285 kcal</v>
      </c>
    </row>
    <row r="1130" spans="2:2" x14ac:dyDescent="0.25">
      <c r="B1130" t="str">
        <v>Protein: ~12 g</v>
      </c>
    </row>
    <row r="1131" spans="2:2" x14ac:dyDescent="0.25">
      <c r="B1131" t="str">
        <v>Carbohydrates: ~36 g</v>
      </c>
    </row>
    <row r="1132" spans="2:2" x14ac:dyDescent="0.25">
      <c r="B1132" t="str">
        <v>Sugar: ~5 g</v>
      </c>
    </row>
    <row r="1133" spans="2:2" x14ac:dyDescent="0.25">
      <c r="B1133" t="str">
        <v>Fiber: ~2 g</v>
      </c>
    </row>
    <row r="1134" spans="2:2" x14ac:dyDescent="0.25">
      <c r="B1134" t="str">
        <v>Fat: ~10 g</v>
      </c>
    </row>
    <row r="1135" spans="2:2" x14ac:dyDescent="0.25">
      <c r="B1135" t="str">
        <v>Micronutrients:</v>
      </c>
    </row>
    <row r="1136" spans="2:2" x14ac:dyDescent="0.25">
      <c r="B1136" t="str">
        <v>Iron: ~2 mg (11% of DV)</v>
      </c>
    </row>
    <row r="1137" spans="2:2" x14ac:dyDescent="0.25">
      <c r="B1137" t="str">
        <v>Calcium: ~200 mg (20% of DV)</v>
      </c>
    </row>
    <row r="1138" spans="2:2" x14ac:dyDescent="0.25">
      <c r="B1138" t="str">
        <v>Magnesium: ~20 mg (5% of DV)</v>
      </c>
    </row>
    <row r="1139" spans="2:2" x14ac:dyDescent="0.25">
      <c r="B1139" t="str">
        <v>Potassium: ~200 mg (6% of DV)</v>
      </c>
    </row>
    <row r="1140" spans="2:2" x14ac:dyDescent="0.25">
      <c r="B1140" t="str">
        <v>Sodium: ~600 mg (26% of DV)</v>
      </c>
    </row>
    <row r="1141" spans="2:2" x14ac:dyDescent="0.25">
      <c r="B1141" t="str">
        <v>---</v>
      </c>
    </row>
    <row r="1142" spans="2:2" x14ac:dyDescent="0.25">
      <c r="B1142" t="str">
        <v>87. Fried Chicken (1 Piece, ~120g)</v>
      </c>
    </row>
    <row r="1143" spans="2:2" x14ac:dyDescent="0.25">
      <c r="B1143" t="str">
        <v>Calories: ~350 kcal</v>
      </c>
    </row>
    <row r="1144" spans="2:2" x14ac:dyDescent="0.25">
      <c r="B1144" t="str">
        <v>Protein: ~25 g</v>
      </c>
    </row>
    <row r="1145" spans="2:2" x14ac:dyDescent="0.25">
      <c r="B1145" t="str">
        <v>Carbohydrates: ~10 g</v>
      </c>
    </row>
    <row r="1146" spans="2:2" x14ac:dyDescent="0.25">
      <c r="B1146" t="str">
        <v>Sugar: ~1 g</v>
      </c>
    </row>
    <row r="1147" spans="2:2" x14ac:dyDescent="0.25">
      <c r="B1147" t="str">
        <v>Fiber: ~1 g</v>
      </c>
    </row>
    <row r="1148" spans="2:2" x14ac:dyDescent="0.25">
      <c r="B1148" t="str">
        <v>Fat: ~22 g</v>
      </c>
    </row>
    <row r="1149" spans="2:2" x14ac:dyDescent="0.25">
      <c r="B1149" t="str">
        <v>Micronutrients:</v>
      </c>
    </row>
    <row r="1150" spans="2:2" x14ac:dyDescent="0.25">
      <c r="B1150" t="str">
        <v>Iron: ~1 mg (6% of DV)</v>
      </c>
    </row>
    <row r="1151" spans="2:2" x14ac:dyDescent="0.25">
      <c r="B1151" t="str">
        <v>Calcium: ~20 mg (2% of DV)</v>
      </c>
    </row>
    <row r="1152" spans="2:2" x14ac:dyDescent="0.25">
      <c r="B1152" t="str">
        <v>Magnesium: ~15 mg (4% of DV)</v>
      </c>
    </row>
    <row r="1153" spans="2:2" x14ac:dyDescent="0.25">
      <c r="B1153" t="str">
        <v>Potassium: ~250 mg (7% of DV)</v>
      </c>
    </row>
    <row r="1154" spans="2:2" x14ac:dyDescent="0.25">
      <c r="B1154" t="str">
        <v>Sodium: ~800 mg (35% of DV)</v>
      </c>
    </row>
    <row r="1155" spans="2:2" x14ac:dyDescent="0.25">
      <c r="B1155" t="str">
        <v>---</v>
      </c>
    </row>
    <row r="1156" spans="2:2" x14ac:dyDescent="0.25">
      <c r="B1156" t="str">
        <v>88. Soft Drink (Cola, ~330ml)</v>
      </c>
    </row>
    <row r="1157" spans="2:2" x14ac:dyDescent="0.25">
      <c r="B1157" t="str">
        <v>Calories: ~140 kcal</v>
      </c>
    </row>
    <row r="1158" spans="2:2" x14ac:dyDescent="0.25">
      <c r="B1158" t="str">
        <v>Protein: ~0 g</v>
      </c>
    </row>
    <row r="1159" spans="2:2" x14ac:dyDescent="0.25">
      <c r="B1159" t="str">
        <v>Carbohydrates: ~39 g</v>
      </c>
    </row>
    <row r="1160" spans="2:2" x14ac:dyDescent="0.25">
      <c r="B1160" t="str">
        <v>Sugar: ~39 g</v>
      </c>
    </row>
    <row r="1161" spans="2:2" x14ac:dyDescent="0.25">
      <c r="B1161" t="str">
        <v>Fiber: ~0 g</v>
      </c>
    </row>
    <row r="1162" spans="2:2" x14ac:dyDescent="0.25">
      <c r="B1162" t="str">
        <v>Fat: ~0 g</v>
      </c>
    </row>
    <row r="1163" spans="2:2" x14ac:dyDescent="0.25">
      <c r="B1163" t="str">
        <v>Micronutrients:</v>
      </c>
    </row>
    <row r="1164" spans="2:2" x14ac:dyDescent="0.25">
      <c r="B1164" t="str">
        <v>Iron: ~0 mg</v>
      </c>
    </row>
    <row r="1165" spans="2:2" x14ac:dyDescent="0.25">
      <c r="B1165" t="str">
        <v>Calcium: ~10 mg (1% of DV)</v>
      </c>
    </row>
    <row r="1166" spans="2:2" x14ac:dyDescent="0.25">
      <c r="B1166" t="str">
        <v>Magnesium: ~5 mg (1% of DV)</v>
      </c>
    </row>
    <row r="1167" spans="2:2" x14ac:dyDescent="0.25">
      <c r="B1167" t="str">
        <v>Potassium: ~10 mg (1% of DV)</v>
      </c>
    </row>
    <row r="1168" spans="2:2" x14ac:dyDescent="0.25">
      <c r="B1168" t="str">
        <v>Sodium: ~40 mg (2% of DV)</v>
      </c>
    </row>
    <row r="1169" spans="2:2" x14ac:dyDescent="0.25">
      <c r="B1169" t="str">
        <v>---</v>
      </c>
    </row>
    <row r="1170" spans="2:2" x14ac:dyDescent="0.25">
      <c r="B1170" t="str">
        <v>89. Sandwich (Chicken or Veg, ~200g)</v>
      </c>
    </row>
    <row r="1171" spans="2:2" x14ac:dyDescent="0.25">
      <c r="B1171" t="str">
        <v>Calories: ~350 kcal</v>
      </c>
    </row>
    <row r="1172" spans="2:2" x14ac:dyDescent="0.25">
      <c r="B1172" t="str">
        <v>Protein: ~18 g</v>
      </c>
    </row>
    <row r="1173" spans="2:2" x14ac:dyDescent="0.25">
      <c r="B1173" t="str">
        <v>Carbohydrates: ~35 g</v>
      </c>
    </row>
    <row r="1174" spans="2:2" x14ac:dyDescent="0.25">
      <c r="B1174" t="str">
        <v>Sugar: ~5 g</v>
      </c>
    </row>
    <row r="1175" spans="2:2" x14ac:dyDescent="0.25">
      <c r="B1175" t="str">
        <v>Fiber: ~4 g</v>
      </c>
    </row>
    <row r="1176" spans="2:2" x14ac:dyDescent="0.25">
      <c r="B1176" t="str">
        <v>Fat: ~12 g</v>
      </c>
    </row>
    <row r="1177" spans="2:2" x14ac:dyDescent="0.25">
      <c r="B1177" t="str">
        <v>Micronutrients:</v>
      </c>
    </row>
    <row r="1178" spans="2:2" x14ac:dyDescent="0.25">
      <c r="B1178" t="str">
        <v>Iron: ~2 mg (11% of DV)</v>
      </c>
    </row>
    <row r="1179" spans="2:2" x14ac:dyDescent="0.25">
      <c r="B1179" t="str">
        <v>Calcium: ~100 mg (10% of DV)</v>
      </c>
    </row>
    <row r="1180" spans="2:2" x14ac:dyDescent="0.25">
      <c r="B1180" t="str">
        <v>Magnesium: ~25 mg (6% of DV)</v>
      </c>
    </row>
    <row r="1181" spans="2:2" x14ac:dyDescent="0.25">
      <c r="B1181" t="str">
        <v>Potassium: ~300 mg (9% of DV)</v>
      </c>
    </row>
    <row r="1182" spans="2:2" x14ac:dyDescent="0.25">
      <c r="B1182" t="str">
        <v>Sodium: ~600 mg (26% of DV)</v>
      </c>
    </row>
    <row r="1183" spans="2:2" x14ac:dyDescent="0.25">
      <c r="B1183" t="str">
        <v>---</v>
      </c>
    </row>
    <row r="1184" spans="2:2" x14ac:dyDescent="0.25">
      <c r="B1184" t="str">
        <v>90. Ice Cream (Vanilla, 1 Scoop ~100g)</v>
      </c>
    </row>
    <row r="1185" spans="2:2" x14ac:dyDescent="0.25">
      <c r="B1185" t="str">
        <v>Calories: ~200 kcal</v>
      </c>
    </row>
    <row r="1186" spans="2:2" x14ac:dyDescent="0.25">
      <c r="B1186" t="str">
        <v>Protein: ~4 g</v>
      </c>
    </row>
    <row r="1187" spans="2:2" x14ac:dyDescent="0.25">
      <c r="B1187" t="str">
        <v>Carbohydrates: ~24 g</v>
      </c>
    </row>
    <row r="1188" spans="2:2" x14ac:dyDescent="0.25">
      <c r="B1188" t="str">
        <v>Sugar: ~22 g</v>
      </c>
    </row>
    <row r="1189" spans="2:2" x14ac:dyDescent="0.25">
      <c r="B1189" t="str">
        <v>Fiber: ~0 g</v>
      </c>
    </row>
    <row r="1190" spans="2:2" x14ac:dyDescent="0.25">
      <c r="B1190" t="str">
        <v>Fat: ~10 g</v>
      </c>
    </row>
    <row r="1191" spans="2:2" x14ac:dyDescent="0.25">
      <c r="B1191" t="str">
        <v>Micronutrients:</v>
      </c>
    </row>
    <row r="1192" spans="2:2" x14ac:dyDescent="0.25">
      <c r="B1192" t="str">
        <v>Iron: ~0.1 mg (1% of DV)</v>
      </c>
    </row>
    <row r="1193" spans="2:2" x14ac:dyDescent="0.25">
      <c r="B1193" t="str">
        <v>Calcium: ~100 mg (10% of DV)</v>
      </c>
    </row>
    <row r="1194" spans="2:2" x14ac:dyDescent="0.25">
      <c r="B1194" t="str">
        <v>Magnesium: ~12 mg (3% of DV)</v>
      </c>
    </row>
    <row r="1195" spans="2:2" x14ac:dyDescent="0.25">
      <c r="B1195" t="str">
        <v>Potassium: ~150 mg (4% of DV)</v>
      </c>
    </row>
    <row r="1196" spans="2:2" x14ac:dyDescent="0.25">
      <c r="B1196" t="str">
        <v>Sodium: ~50 mg (2% of DV)</v>
      </c>
    </row>
    <row r="1197" spans="2:2" x14ac:dyDescent="0.25">
      <c r="B1197" t="str">
        <v>---</v>
      </c>
    </row>
    <row r="1198" spans="2:2" x14ac:dyDescent="0.25">
      <c r="B1198" t="str">
        <v>91. Hot Dog (1 Piece, ~150g)</v>
      </c>
    </row>
    <row r="1199" spans="2:2" x14ac:dyDescent="0.25">
      <c r="B1199" t="str">
        <v>Calories: ~290 kcal</v>
      </c>
    </row>
    <row r="1200" spans="2:2" x14ac:dyDescent="0.25">
      <c r="B1200" t="str">
        <v>Protein: ~10 g</v>
      </c>
    </row>
    <row r="1201" spans="2:2" x14ac:dyDescent="0.25">
      <c r="B1201" t="str">
        <v>Carbohydrates: ~30 g</v>
      </c>
    </row>
    <row r="1202" spans="2:2" x14ac:dyDescent="0.25">
      <c r="B1202" t="str">
        <v>Sugar: ~6 g</v>
      </c>
    </row>
    <row r="1203" spans="2:2" x14ac:dyDescent="0.25">
      <c r="B1203" t="str">
        <v>Fiber: ~2 g</v>
      </c>
    </row>
    <row r="1204" spans="2:2" x14ac:dyDescent="0.25">
      <c r="B1204" t="str">
        <v>Fat: ~15 g</v>
      </c>
    </row>
    <row r="1205" spans="2:2" x14ac:dyDescent="0.25">
      <c r="B1205" t="str">
        <v>Micronutrients:</v>
      </c>
    </row>
    <row r="1206" spans="2:2" x14ac:dyDescent="0.25">
      <c r="B1206" t="str">
        <v>Iron: ~2 mg (11% of DV)</v>
      </c>
    </row>
    <row r="1207" spans="2:2" x14ac:dyDescent="0.25">
      <c r="B1207" t="str">
        <v>Calcium: ~50 mg (5% of DV)</v>
      </c>
    </row>
    <row r="1208" spans="2:2" x14ac:dyDescent="0.25">
      <c r="B1208" t="str">
        <v>Magnesium: ~20 mg (5% of DV)</v>
      </c>
    </row>
    <row r="1209" spans="2:2" x14ac:dyDescent="0.25">
      <c r="B1209" t="str">
        <v>Potassium: ~300 mg (9% of DV)</v>
      </c>
    </row>
    <row r="1210" spans="2:2" x14ac:dyDescent="0.25">
      <c r="B1210" t="str">
        <v>Sodium: ~900 mg (39% of DV)</v>
      </c>
    </row>
    <row r="1211" spans="2:2" x14ac:dyDescent="0.25">
      <c r="B1211">
        <v>0</v>
      </c>
    </row>
    <row r="1212" spans="2:2" x14ac:dyDescent="0.25">
      <c r="B1212">
        <v>0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0</v>
      </c>
    </row>
    <row r="1216" spans="2:2" x14ac:dyDescent="0.25">
      <c r="B1216">
        <v>0</v>
      </c>
    </row>
    <row r="1217" spans="2:2" x14ac:dyDescent="0.25">
      <c r="B1217">
        <v>0</v>
      </c>
    </row>
    <row r="1218" spans="2:2" x14ac:dyDescent="0.25">
      <c r="B1218">
        <v>0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0</v>
      </c>
    </row>
    <row r="1223" spans="2:2" x14ac:dyDescent="0.25">
      <c r="B1223">
        <v>0</v>
      </c>
    </row>
    <row r="1224" spans="2:2" x14ac:dyDescent="0.25">
      <c r="B1224">
        <v>0</v>
      </c>
    </row>
    <row r="1225" spans="2:2" x14ac:dyDescent="0.25">
      <c r="B1225">
        <v>0</v>
      </c>
    </row>
    <row r="1226" spans="2:2" x14ac:dyDescent="0.25">
      <c r="B1226">
        <v>0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0</v>
      </c>
    </row>
    <row r="1230" spans="2:2" x14ac:dyDescent="0.25">
      <c r="B1230">
        <v>0</v>
      </c>
    </row>
    <row r="1231" spans="2:2" x14ac:dyDescent="0.25">
      <c r="B1231">
        <v>0</v>
      </c>
    </row>
    <row r="1232" spans="2:2" x14ac:dyDescent="0.25">
      <c r="B1232">
        <v>0</v>
      </c>
    </row>
    <row r="1233" spans="2:2" x14ac:dyDescent="0.25">
      <c r="B1233">
        <v>0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0</v>
      </c>
    </row>
    <row r="1238" spans="2:2" x14ac:dyDescent="0.25">
      <c r="B1238">
        <v>0</v>
      </c>
    </row>
    <row r="1239" spans="2:2" x14ac:dyDescent="0.25">
      <c r="B1239">
        <v>0</v>
      </c>
    </row>
    <row r="1240" spans="2:2" x14ac:dyDescent="0.25">
      <c r="B1240">
        <v>0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0</v>
      </c>
    </row>
    <row r="1245" spans="2:2" x14ac:dyDescent="0.25">
      <c r="B1245">
        <v>0</v>
      </c>
    </row>
    <row r="1246" spans="2:2" x14ac:dyDescent="0.25">
      <c r="B1246">
        <v>0</v>
      </c>
    </row>
    <row r="1247" spans="2:2" x14ac:dyDescent="0.25">
      <c r="B1247">
        <v>0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0</v>
      </c>
    </row>
    <row r="1251" spans="2:2" x14ac:dyDescent="0.25">
      <c r="B1251">
        <v>0</v>
      </c>
    </row>
    <row r="1252" spans="2:2" x14ac:dyDescent="0.25">
      <c r="B1252">
        <v>0</v>
      </c>
    </row>
    <row r="1253" spans="2:2" x14ac:dyDescent="0.25">
      <c r="B1253">
        <v>0</v>
      </c>
    </row>
    <row r="1254" spans="2:2" x14ac:dyDescent="0.25">
      <c r="B1254">
        <v>0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0</v>
      </c>
    </row>
    <row r="1259" spans="2:2" x14ac:dyDescent="0.25">
      <c r="B1259">
        <v>0</v>
      </c>
    </row>
    <row r="1260" spans="2:2" x14ac:dyDescent="0.25">
      <c r="B1260">
        <v>0</v>
      </c>
    </row>
    <row r="1261" spans="2:2" x14ac:dyDescent="0.25">
      <c r="B1261">
        <v>0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0</v>
      </c>
    </row>
    <row r="1266" spans="2:2" x14ac:dyDescent="0.25">
      <c r="B1266">
        <v>0</v>
      </c>
    </row>
    <row r="1267" spans="2:2" x14ac:dyDescent="0.25">
      <c r="B1267">
        <v>0</v>
      </c>
    </row>
    <row r="1268" spans="2:2" x14ac:dyDescent="0.25">
      <c r="B1268">
        <v>0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0</v>
      </c>
    </row>
    <row r="1272" spans="2:2" x14ac:dyDescent="0.25">
      <c r="B1272">
        <v>0</v>
      </c>
    </row>
    <row r="1273" spans="2:2" x14ac:dyDescent="0.25">
      <c r="B1273">
        <v>0</v>
      </c>
    </row>
    <row r="1274" spans="2:2" x14ac:dyDescent="0.25">
      <c r="B1274">
        <v>0</v>
      </c>
    </row>
    <row r="1275" spans="2:2" x14ac:dyDescent="0.25">
      <c r="B1275">
        <v>0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0</v>
      </c>
    </row>
    <row r="1280" spans="2:2" x14ac:dyDescent="0.25">
      <c r="B1280">
        <v>0</v>
      </c>
    </row>
    <row r="1281" spans="2:2" x14ac:dyDescent="0.25">
      <c r="B1281">
        <v>0</v>
      </c>
    </row>
    <row r="1282" spans="2:2" x14ac:dyDescent="0.25">
      <c r="B1282">
        <v>0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0</v>
      </c>
    </row>
    <row r="1286" spans="2:2" x14ac:dyDescent="0.25">
      <c r="B1286">
        <v>0</v>
      </c>
    </row>
    <row r="1287" spans="2:2" x14ac:dyDescent="0.25">
      <c r="B1287">
        <v>0</v>
      </c>
    </row>
    <row r="1288" spans="2:2" x14ac:dyDescent="0.25">
      <c r="B1288">
        <v>0</v>
      </c>
    </row>
    <row r="1289" spans="2:2" x14ac:dyDescent="0.25">
      <c r="B1289">
        <v>0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0</v>
      </c>
    </row>
    <row r="1293" spans="2:2" x14ac:dyDescent="0.25">
      <c r="B1293">
        <v>0</v>
      </c>
    </row>
    <row r="1294" spans="2:2" x14ac:dyDescent="0.25">
      <c r="B1294">
        <v>0</v>
      </c>
    </row>
    <row r="1295" spans="2:2" x14ac:dyDescent="0.25">
      <c r="B1295">
        <v>0</v>
      </c>
    </row>
    <row r="1296" spans="2:2" x14ac:dyDescent="0.25">
      <c r="B1296">
        <v>0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0</v>
      </c>
    </row>
    <row r="1301" spans="2:2" x14ac:dyDescent="0.25">
      <c r="B1301">
        <v>0</v>
      </c>
    </row>
    <row r="1302" spans="2:2" x14ac:dyDescent="0.25">
      <c r="B1302">
        <v>0</v>
      </c>
    </row>
    <row r="1303" spans="2:2" x14ac:dyDescent="0.25">
      <c r="B1303">
        <v>0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0</v>
      </c>
    </row>
    <row r="1307" spans="2:2" x14ac:dyDescent="0.25">
      <c r="B1307">
        <v>0</v>
      </c>
    </row>
    <row r="1308" spans="2:2" x14ac:dyDescent="0.25">
      <c r="B1308">
        <v>0</v>
      </c>
    </row>
    <row r="1309" spans="2:2" x14ac:dyDescent="0.25">
      <c r="B1309">
        <v>0</v>
      </c>
    </row>
    <row r="1310" spans="2:2" x14ac:dyDescent="0.25">
      <c r="B1310">
        <v>0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0</v>
      </c>
    </row>
    <row r="1314" spans="2:2" x14ac:dyDescent="0.25">
      <c r="B1314">
        <v>0</v>
      </c>
    </row>
    <row r="1315" spans="2:2" x14ac:dyDescent="0.25">
      <c r="B1315">
        <v>0</v>
      </c>
    </row>
    <row r="1316" spans="2:2" x14ac:dyDescent="0.25">
      <c r="B1316">
        <v>0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0</v>
      </c>
    </row>
    <row r="1321" spans="2:2" x14ac:dyDescent="0.25">
      <c r="B1321">
        <v>0</v>
      </c>
    </row>
    <row r="1322" spans="2:2" x14ac:dyDescent="0.25">
      <c r="B1322">
        <v>0</v>
      </c>
    </row>
    <row r="1323" spans="2:2" x14ac:dyDescent="0.25">
      <c r="B1323">
        <v>0</v>
      </c>
    </row>
    <row r="1324" spans="2:2" x14ac:dyDescent="0.25">
      <c r="B1324">
        <v>0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0</v>
      </c>
    </row>
    <row r="1329" spans="2:2" x14ac:dyDescent="0.25">
      <c r="B1329">
        <v>0</v>
      </c>
    </row>
    <row r="1330" spans="2:2" x14ac:dyDescent="0.25">
      <c r="B1330">
        <v>0</v>
      </c>
    </row>
    <row r="1331" spans="2:2" x14ac:dyDescent="0.25">
      <c r="B1331">
        <v>0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0</v>
      </c>
    </row>
    <row r="1335" spans="2:2" x14ac:dyDescent="0.25">
      <c r="B1335">
        <v>0</v>
      </c>
    </row>
    <row r="1336" spans="2:2" x14ac:dyDescent="0.25">
      <c r="B1336">
        <v>0</v>
      </c>
    </row>
    <row r="1337" spans="2:2" x14ac:dyDescent="0.25">
      <c r="B1337">
        <v>0</v>
      </c>
    </row>
    <row r="1338" spans="2:2" x14ac:dyDescent="0.25">
      <c r="B1338">
        <v>0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0</v>
      </c>
    </row>
    <row r="1342" spans="2:2" x14ac:dyDescent="0.25">
      <c r="B1342">
        <v>0</v>
      </c>
    </row>
    <row r="1343" spans="2:2" x14ac:dyDescent="0.25">
      <c r="B1343">
        <v>0</v>
      </c>
    </row>
    <row r="1344" spans="2:2" x14ac:dyDescent="0.25">
      <c r="B1344">
        <v>0</v>
      </c>
    </row>
    <row r="1345" spans="2:2" x14ac:dyDescent="0.25">
      <c r="B1345">
        <v>0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0</v>
      </c>
    </row>
    <row r="1350" spans="2:2" x14ac:dyDescent="0.25">
      <c r="B1350">
        <v>0</v>
      </c>
    </row>
    <row r="1351" spans="2:2" x14ac:dyDescent="0.25">
      <c r="B1351">
        <v>0</v>
      </c>
    </row>
    <row r="1352" spans="2:2" x14ac:dyDescent="0.25">
      <c r="B1352">
        <v>0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0</v>
      </c>
    </row>
    <row r="1356" spans="2:2" x14ac:dyDescent="0.25">
      <c r="B1356">
        <v>0</v>
      </c>
    </row>
    <row r="1357" spans="2:2" x14ac:dyDescent="0.25">
      <c r="B1357">
        <v>0</v>
      </c>
    </row>
    <row r="1358" spans="2:2" x14ac:dyDescent="0.25">
      <c r="B1358">
        <v>0</v>
      </c>
    </row>
    <row r="1359" spans="2:2" x14ac:dyDescent="0.25">
      <c r="B1359">
        <v>0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0</v>
      </c>
    </row>
    <row r="1363" spans="2:2" x14ac:dyDescent="0.25">
      <c r="B1363">
        <v>0</v>
      </c>
    </row>
    <row r="1364" spans="2:2" x14ac:dyDescent="0.25">
      <c r="B1364">
        <v>0</v>
      </c>
    </row>
    <row r="1365" spans="2:2" x14ac:dyDescent="0.25">
      <c r="B1365">
        <v>0</v>
      </c>
    </row>
    <row r="1366" spans="2:2" x14ac:dyDescent="0.25">
      <c r="B1366">
        <v>0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0</v>
      </c>
    </row>
    <row r="1370" spans="2:2" x14ac:dyDescent="0.25">
      <c r="B1370">
        <v>0</v>
      </c>
    </row>
    <row r="1371" spans="2:2" x14ac:dyDescent="0.25">
      <c r="B1371">
        <v>0</v>
      </c>
    </row>
    <row r="1372" spans="2:2" x14ac:dyDescent="0.25">
      <c r="B1372">
        <v>0</v>
      </c>
    </row>
    <row r="1373" spans="2:2" x14ac:dyDescent="0.25">
      <c r="B1373">
        <v>0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0</v>
      </c>
    </row>
    <row r="1377" spans="2:2" x14ac:dyDescent="0.25">
      <c r="B1377">
        <v>0</v>
      </c>
    </row>
    <row r="1378" spans="2:2" x14ac:dyDescent="0.25">
      <c r="B1378">
        <v>0</v>
      </c>
    </row>
    <row r="1379" spans="2:2" x14ac:dyDescent="0.25">
      <c r="B1379">
        <v>0</v>
      </c>
    </row>
    <row r="1380" spans="2:2" x14ac:dyDescent="0.25">
      <c r="B1380">
        <v>0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0</v>
      </c>
    </row>
    <row r="1385" spans="2:2" x14ac:dyDescent="0.25">
      <c r="B1385">
        <v>0</v>
      </c>
    </row>
    <row r="1386" spans="2:2" x14ac:dyDescent="0.25">
      <c r="B1386">
        <v>0</v>
      </c>
    </row>
    <row r="1387" spans="2:2" x14ac:dyDescent="0.25">
      <c r="B1387">
        <v>0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0</v>
      </c>
    </row>
    <row r="1391" spans="2:2" x14ac:dyDescent="0.25">
      <c r="B1391">
        <v>0</v>
      </c>
    </row>
    <row r="1392" spans="2:2" x14ac:dyDescent="0.25">
      <c r="B1392">
        <v>0</v>
      </c>
    </row>
    <row r="1393" spans="2:2" x14ac:dyDescent="0.25">
      <c r="B1393">
        <v>0</v>
      </c>
    </row>
    <row r="1394" spans="2:2" x14ac:dyDescent="0.25">
      <c r="B1394">
        <v>0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0</v>
      </c>
    </row>
    <row r="1399" spans="2:2" x14ac:dyDescent="0.25">
      <c r="B1399">
        <v>0</v>
      </c>
    </row>
    <row r="1400" spans="2:2" x14ac:dyDescent="0.25">
      <c r="B1400">
        <v>0</v>
      </c>
    </row>
    <row r="1401" spans="2:2" x14ac:dyDescent="0.25">
      <c r="B1401">
        <v>0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0</v>
      </c>
    </row>
    <row r="1406" spans="2:2" x14ac:dyDescent="0.25">
      <c r="B1406">
        <v>0</v>
      </c>
    </row>
    <row r="1407" spans="2:2" x14ac:dyDescent="0.25">
      <c r="B1407">
        <v>0</v>
      </c>
    </row>
    <row r="1408" spans="2:2" x14ac:dyDescent="0.25">
      <c r="B1408">
        <v>0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0</v>
      </c>
    </row>
    <row r="1412" spans="2:2" x14ac:dyDescent="0.25">
      <c r="B1412">
        <v>0</v>
      </c>
    </row>
    <row r="1413" spans="2:2" x14ac:dyDescent="0.25">
      <c r="B1413">
        <v>0</v>
      </c>
    </row>
    <row r="1414" spans="2:2" x14ac:dyDescent="0.25">
      <c r="B1414">
        <v>0</v>
      </c>
    </row>
    <row r="1415" spans="2:2" x14ac:dyDescent="0.25">
      <c r="B1415">
        <v>0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0</v>
      </c>
    </row>
    <row r="1420" spans="2:2" x14ac:dyDescent="0.25">
      <c r="B1420">
        <v>0</v>
      </c>
    </row>
    <row r="1421" spans="2:2" x14ac:dyDescent="0.25">
      <c r="B1421">
        <v>0</v>
      </c>
    </row>
    <row r="1422" spans="2:2" x14ac:dyDescent="0.25">
      <c r="B1422">
        <v>0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0</v>
      </c>
    </row>
    <row r="1426" spans="2:2" x14ac:dyDescent="0.25">
      <c r="B1426">
        <v>0</v>
      </c>
    </row>
    <row r="1427" spans="2:2" x14ac:dyDescent="0.25">
      <c r="B1427">
        <v>0</v>
      </c>
    </row>
    <row r="1428" spans="2:2" x14ac:dyDescent="0.25">
      <c r="B1428">
        <v>0</v>
      </c>
    </row>
    <row r="1429" spans="2:2" x14ac:dyDescent="0.25">
      <c r="B1429">
        <v>0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0</v>
      </c>
    </row>
    <row r="1433" spans="2:2" x14ac:dyDescent="0.25">
      <c r="B1433">
        <v>0</v>
      </c>
    </row>
    <row r="1434" spans="2:2" x14ac:dyDescent="0.25">
      <c r="B1434">
        <v>0</v>
      </c>
    </row>
    <row r="1435" spans="2:2" x14ac:dyDescent="0.25">
      <c r="B1435">
        <v>0</v>
      </c>
    </row>
    <row r="1436" spans="2:2" x14ac:dyDescent="0.25">
      <c r="B1436">
        <v>0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0</v>
      </c>
    </row>
    <row r="1440" spans="2:2" x14ac:dyDescent="0.25">
      <c r="B1440">
        <v>0</v>
      </c>
    </row>
    <row r="1441" spans="2:2" x14ac:dyDescent="0.25">
      <c r="B1441">
        <v>0</v>
      </c>
    </row>
    <row r="1442" spans="2:2" x14ac:dyDescent="0.25">
      <c r="B1442">
        <v>0</v>
      </c>
    </row>
    <row r="1443" spans="2:2" x14ac:dyDescent="0.25">
      <c r="B1443">
        <v>0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0</v>
      </c>
    </row>
    <row r="1447" spans="2:2" x14ac:dyDescent="0.25">
      <c r="B1447">
        <v>0</v>
      </c>
    </row>
    <row r="1448" spans="2:2" x14ac:dyDescent="0.25">
      <c r="B1448">
        <v>0</v>
      </c>
    </row>
    <row r="1449" spans="2:2" x14ac:dyDescent="0.25">
      <c r="B1449">
        <v>0</v>
      </c>
    </row>
    <row r="1450" spans="2:2" x14ac:dyDescent="0.25">
      <c r="B1450">
        <v>0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0</v>
      </c>
    </row>
    <row r="1454" spans="2:2" x14ac:dyDescent="0.25">
      <c r="B1454">
        <v>0</v>
      </c>
    </row>
    <row r="1455" spans="2:2" x14ac:dyDescent="0.25">
      <c r="B1455">
        <v>0</v>
      </c>
    </row>
    <row r="1456" spans="2:2" x14ac:dyDescent="0.25">
      <c r="B1456">
        <v>0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0</v>
      </c>
    </row>
    <row r="1461" spans="2:2" x14ac:dyDescent="0.25">
      <c r="B1461">
        <v>0</v>
      </c>
    </row>
    <row r="1462" spans="2:2" x14ac:dyDescent="0.25">
      <c r="B1462">
        <v>0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0</v>
      </c>
    </row>
    <row r="1468" spans="2:2" x14ac:dyDescent="0.25">
      <c r="B1468">
        <v>0</v>
      </c>
    </row>
    <row r="1469" spans="2:2" x14ac:dyDescent="0.25">
      <c r="B1469">
        <v>0</v>
      </c>
    </row>
    <row r="1470" spans="2:2" x14ac:dyDescent="0.25">
      <c r="B1470">
        <v>0</v>
      </c>
    </row>
    <row r="1471" spans="2:2" x14ac:dyDescent="0.25">
      <c r="B1471">
        <v>0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0</v>
      </c>
    </row>
    <row r="1476" spans="2:2" x14ac:dyDescent="0.25">
      <c r="B1476">
        <v>0</v>
      </c>
    </row>
    <row r="1477" spans="2:2" x14ac:dyDescent="0.25">
      <c r="B1477">
        <v>0</v>
      </c>
    </row>
    <row r="1478" spans="2:2" x14ac:dyDescent="0.25">
      <c r="B1478">
        <v>0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0</v>
      </c>
    </row>
    <row r="1483" spans="2:2" x14ac:dyDescent="0.25">
      <c r="B1483">
        <v>0</v>
      </c>
    </row>
    <row r="1484" spans="2:2" x14ac:dyDescent="0.25">
      <c r="B1484">
        <v>0</v>
      </c>
    </row>
    <row r="1485" spans="2:2" x14ac:dyDescent="0.25">
      <c r="B1485">
        <v>0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0</v>
      </c>
    </row>
    <row r="1489" spans="2:2" x14ac:dyDescent="0.25">
      <c r="B1489">
        <v>0</v>
      </c>
    </row>
    <row r="1490" spans="2:2" x14ac:dyDescent="0.25">
      <c r="B1490">
        <v>0</v>
      </c>
    </row>
    <row r="1491" spans="2:2" x14ac:dyDescent="0.25">
      <c r="B1491">
        <v>0</v>
      </c>
    </row>
    <row r="1492" spans="2:2" x14ac:dyDescent="0.25">
      <c r="B1492">
        <v>0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0</v>
      </c>
    </row>
    <row r="1496" spans="2:2" x14ac:dyDescent="0.25">
      <c r="B1496">
        <v>0</v>
      </c>
    </row>
    <row r="1497" spans="2:2" x14ac:dyDescent="0.25">
      <c r="B1497">
        <v>0</v>
      </c>
    </row>
    <row r="1498" spans="2:2" x14ac:dyDescent="0.25">
      <c r="B1498">
        <v>0</v>
      </c>
    </row>
    <row r="1499" spans="2:2" x14ac:dyDescent="0.25">
      <c r="B1499">
        <v>0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0</v>
      </c>
    </row>
    <row r="1503" spans="2:2" x14ac:dyDescent="0.25">
      <c r="B1503">
        <v>0</v>
      </c>
    </row>
    <row r="1504" spans="2:2" x14ac:dyDescent="0.25">
      <c r="B1504">
        <v>0</v>
      </c>
    </row>
    <row r="1505" spans="2:2" x14ac:dyDescent="0.25">
      <c r="B1505">
        <v>0</v>
      </c>
    </row>
    <row r="1506" spans="2:2" x14ac:dyDescent="0.25">
      <c r="B1506">
        <v>0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0</v>
      </c>
    </row>
    <row r="1511" spans="2:2" x14ac:dyDescent="0.25">
      <c r="B1511">
        <v>0</v>
      </c>
    </row>
    <row r="1512" spans="2:2" x14ac:dyDescent="0.25">
      <c r="B1512">
        <v>0</v>
      </c>
    </row>
    <row r="1513" spans="2:2" x14ac:dyDescent="0.25">
      <c r="B1513">
        <v>0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0</v>
      </c>
    </row>
    <row r="1517" spans="2:2" x14ac:dyDescent="0.25">
      <c r="B1517">
        <v>0</v>
      </c>
    </row>
    <row r="1518" spans="2:2" x14ac:dyDescent="0.25">
      <c r="B1518">
        <v>0</v>
      </c>
    </row>
    <row r="1519" spans="2:2" x14ac:dyDescent="0.25">
      <c r="B1519">
        <v>0</v>
      </c>
    </row>
    <row r="1520" spans="2:2" x14ac:dyDescent="0.25">
      <c r="B1520">
        <v>0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0</v>
      </c>
    </row>
    <row r="1524" spans="2:2" x14ac:dyDescent="0.25">
      <c r="B1524">
        <v>0</v>
      </c>
    </row>
    <row r="1525" spans="2:2" x14ac:dyDescent="0.25">
      <c r="B1525">
        <v>0</v>
      </c>
    </row>
    <row r="1526" spans="2:2" x14ac:dyDescent="0.25">
      <c r="B1526">
        <v>0</v>
      </c>
    </row>
    <row r="1527" spans="2:2" x14ac:dyDescent="0.25">
      <c r="B1527">
        <v>0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0</v>
      </c>
    </row>
    <row r="1531" spans="2:2" x14ac:dyDescent="0.25">
      <c r="B1531">
        <v>0</v>
      </c>
    </row>
    <row r="1532" spans="2:2" x14ac:dyDescent="0.25">
      <c r="B1532">
        <v>0</v>
      </c>
    </row>
    <row r="1533" spans="2:2" x14ac:dyDescent="0.25">
      <c r="B1533">
        <v>0</v>
      </c>
    </row>
    <row r="1534" spans="2:2" x14ac:dyDescent="0.25">
      <c r="B1534">
        <v>0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0</v>
      </c>
    </row>
    <row r="1538" spans="2:2" x14ac:dyDescent="0.25">
      <c r="B1538">
        <v>0</v>
      </c>
    </row>
    <row r="1539" spans="2:2" x14ac:dyDescent="0.25">
      <c r="B1539">
        <v>0</v>
      </c>
    </row>
    <row r="1540" spans="2:2" x14ac:dyDescent="0.25">
      <c r="B1540">
        <v>0</v>
      </c>
    </row>
    <row r="1541" spans="2:2" x14ac:dyDescent="0.25">
      <c r="B1541">
        <v>0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0</v>
      </c>
    </row>
    <row r="1546" spans="2:2" x14ac:dyDescent="0.25">
      <c r="B1546">
        <v>0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0</v>
      </c>
    </row>
    <row r="1552" spans="2:2" x14ac:dyDescent="0.25">
      <c r="B1552">
        <v>0</v>
      </c>
    </row>
    <row r="1553" spans="2:2" x14ac:dyDescent="0.25">
      <c r="B1553">
        <v>0</v>
      </c>
    </row>
    <row r="1554" spans="2:2" x14ac:dyDescent="0.25">
      <c r="B1554">
        <v>0</v>
      </c>
    </row>
    <row r="1555" spans="2:2" x14ac:dyDescent="0.25">
      <c r="B1555">
        <v>0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0</v>
      </c>
    </row>
    <row r="1559" spans="2:2" x14ac:dyDescent="0.25">
      <c r="B1559">
        <v>0</v>
      </c>
    </row>
    <row r="1560" spans="2:2" x14ac:dyDescent="0.25">
      <c r="B1560">
        <v>0</v>
      </c>
    </row>
    <row r="1561" spans="2:2" x14ac:dyDescent="0.25">
      <c r="B1561">
        <v>0</v>
      </c>
    </row>
    <row r="1562" spans="2:2" x14ac:dyDescent="0.25">
      <c r="B1562">
        <v>0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0</v>
      </c>
    </row>
    <row r="1566" spans="2:2" x14ac:dyDescent="0.25">
      <c r="B1566">
        <v>0</v>
      </c>
    </row>
    <row r="1567" spans="2:2" x14ac:dyDescent="0.25">
      <c r="B1567">
        <v>0</v>
      </c>
    </row>
    <row r="1568" spans="2:2" x14ac:dyDescent="0.25">
      <c r="B1568">
        <v>0</v>
      </c>
    </row>
    <row r="1569" spans="2:2" x14ac:dyDescent="0.25">
      <c r="B1569">
        <v>0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0</v>
      </c>
    </row>
    <row r="1573" spans="2:2" x14ac:dyDescent="0.25">
      <c r="B1573">
        <v>0</v>
      </c>
    </row>
    <row r="1574" spans="2:2" x14ac:dyDescent="0.25">
      <c r="B1574">
        <v>0</v>
      </c>
    </row>
    <row r="1575" spans="2:2" x14ac:dyDescent="0.25">
      <c r="B1575">
        <v>0</v>
      </c>
    </row>
    <row r="1576" spans="2:2" x14ac:dyDescent="0.25">
      <c r="B1576">
        <v>0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0</v>
      </c>
    </row>
    <row r="1580" spans="2:2" x14ac:dyDescent="0.25">
      <c r="B1580">
        <v>0</v>
      </c>
    </row>
    <row r="1581" spans="2:2" x14ac:dyDescent="0.25">
      <c r="B1581">
        <v>0</v>
      </c>
    </row>
    <row r="1582" spans="2:2" x14ac:dyDescent="0.25">
      <c r="B1582">
        <v>0</v>
      </c>
    </row>
    <row r="1583" spans="2:2" x14ac:dyDescent="0.25">
      <c r="B1583">
        <v>0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0</v>
      </c>
    </row>
    <row r="1587" spans="2:2" x14ac:dyDescent="0.25">
      <c r="B1587">
        <v>0</v>
      </c>
    </row>
    <row r="1588" spans="2:2" x14ac:dyDescent="0.25">
      <c r="B1588">
        <v>0</v>
      </c>
    </row>
    <row r="1589" spans="2:2" x14ac:dyDescent="0.25">
      <c r="B1589">
        <v>0</v>
      </c>
    </row>
    <row r="1590" spans="2:2" x14ac:dyDescent="0.25">
      <c r="B1590">
        <v>0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0</v>
      </c>
    </row>
    <row r="1595" spans="2:2" x14ac:dyDescent="0.25">
      <c r="B1595">
        <v>0</v>
      </c>
    </row>
    <row r="1596" spans="2:2" x14ac:dyDescent="0.25">
      <c r="B1596">
        <v>0</v>
      </c>
    </row>
    <row r="1597" spans="2:2" x14ac:dyDescent="0.25">
      <c r="B1597">
        <v>0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0</v>
      </c>
    </row>
    <row r="1601" spans="2:2" x14ac:dyDescent="0.25">
      <c r="B1601">
        <v>0</v>
      </c>
    </row>
    <row r="1602" spans="2:2" x14ac:dyDescent="0.25">
      <c r="B1602">
        <v>0</v>
      </c>
    </row>
    <row r="1603" spans="2:2" x14ac:dyDescent="0.25">
      <c r="B1603">
        <v>0</v>
      </c>
    </row>
    <row r="1604" spans="2:2" x14ac:dyDescent="0.25">
      <c r="B1604">
        <v>0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0</v>
      </c>
    </row>
    <row r="1608" spans="2:2" x14ac:dyDescent="0.25">
      <c r="B1608">
        <v>0</v>
      </c>
    </row>
    <row r="1609" spans="2:2" x14ac:dyDescent="0.25">
      <c r="B1609">
        <v>0</v>
      </c>
    </row>
    <row r="1610" spans="2:2" x14ac:dyDescent="0.25">
      <c r="B1610">
        <v>0</v>
      </c>
    </row>
    <row r="1611" spans="2:2" x14ac:dyDescent="0.25">
      <c r="B1611">
        <v>0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0</v>
      </c>
    </row>
    <row r="1616" spans="2:2" x14ac:dyDescent="0.25">
      <c r="B1616">
        <v>0</v>
      </c>
    </row>
    <row r="1617" spans="2:2" x14ac:dyDescent="0.25">
      <c r="B1617">
        <v>0</v>
      </c>
    </row>
    <row r="1618" spans="2:2" x14ac:dyDescent="0.25">
      <c r="B1618">
        <v>0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0</v>
      </c>
    </row>
    <row r="1623" spans="2:2" x14ac:dyDescent="0.25">
      <c r="B1623">
        <v>0</v>
      </c>
    </row>
    <row r="1624" spans="2:2" x14ac:dyDescent="0.25">
      <c r="B1624">
        <v>0</v>
      </c>
    </row>
    <row r="1625" spans="2:2" x14ac:dyDescent="0.25">
      <c r="B1625">
        <v>0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0</v>
      </c>
    </row>
    <row r="1629" spans="2:2" x14ac:dyDescent="0.25">
      <c r="B1629">
        <v>0</v>
      </c>
    </row>
    <row r="1630" spans="2:2" x14ac:dyDescent="0.25">
      <c r="B1630">
        <v>0</v>
      </c>
    </row>
    <row r="1631" spans="2:2" x14ac:dyDescent="0.25">
      <c r="B1631">
        <v>0</v>
      </c>
    </row>
    <row r="1632" spans="2:2" x14ac:dyDescent="0.25">
      <c r="B1632">
        <v>0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0</v>
      </c>
    </row>
    <row r="1636" spans="2:2" x14ac:dyDescent="0.25">
      <c r="B1636">
        <v>0</v>
      </c>
    </row>
    <row r="1637" spans="2:2" x14ac:dyDescent="0.25">
      <c r="B1637">
        <v>0</v>
      </c>
    </row>
    <row r="1638" spans="2:2" x14ac:dyDescent="0.25">
      <c r="B1638">
        <v>0</v>
      </c>
    </row>
    <row r="1639" spans="2:2" x14ac:dyDescent="0.25">
      <c r="B1639">
        <v>0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0</v>
      </c>
    </row>
    <row r="1643" spans="2:2" x14ac:dyDescent="0.25">
      <c r="B1643">
        <v>0</v>
      </c>
    </row>
    <row r="1644" spans="2:2" x14ac:dyDescent="0.25">
      <c r="B1644">
        <v>0</v>
      </c>
    </row>
    <row r="1645" spans="2:2" x14ac:dyDescent="0.25">
      <c r="B1645">
        <v>0</v>
      </c>
    </row>
    <row r="1646" spans="2:2" x14ac:dyDescent="0.25">
      <c r="B1646">
        <v>0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0</v>
      </c>
    </row>
    <row r="1651" spans="2:2" x14ac:dyDescent="0.25">
      <c r="B1651">
        <v>0</v>
      </c>
    </row>
    <row r="1652" spans="2:2" x14ac:dyDescent="0.25">
      <c r="B1652">
        <v>0</v>
      </c>
    </row>
    <row r="1653" spans="2:2" x14ac:dyDescent="0.25">
      <c r="B1653">
        <v>0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0</v>
      </c>
    </row>
    <row r="1657" spans="2:2" x14ac:dyDescent="0.25">
      <c r="B1657">
        <v>0</v>
      </c>
    </row>
    <row r="1658" spans="2:2" x14ac:dyDescent="0.25">
      <c r="B1658">
        <v>0</v>
      </c>
    </row>
    <row r="1659" spans="2:2" x14ac:dyDescent="0.25">
      <c r="B1659">
        <v>0</v>
      </c>
    </row>
    <row r="1660" spans="2:2" x14ac:dyDescent="0.25">
      <c r="B1660">
        <v>0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0</v>
      </c>
    </row>
    <row r="1664" spans="2:2" x14ac:dyDescent="0.25">
      <c r="B1664">
        <v>0</v>
      </c>
    </row>
    <row r="1665" spans="2:2" x14ac:dyDescent="0.25">
      <c r="B1665">
        <v>0</v>
      </c>
    </row>
    <row r="1666" spans="2:2" x14ac:dyDescent="0.25">
      <c r="B1666">
        <v>0</v>
      </c>
    </row>
    <row r="1667" spans="2:2" x14ac:dyDescent="0.25">
      <c r="B1667">
        <v>0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0</v>
      </c>
    </row>
    <row r="1671" spans="2:2" x14ac:dyDescent="0.25">
      <c r="B1671">
        <v>0</v>
      </c>
    </row>
    <row r="1672" spans="2:2" x14ac:dyDescent="0.25">
      <c r="B1672">
        <v>0</v>
      </c>
    </row>
    <row r="1673" spans="2:2" x14ac:dyDescent="0.25">
      <c r="B1673">
        <v>0</v>
      </c>
    </row>
    <row r="1674" spans="2:2" x14ac:dyDescent="0.25">
      <c r="B1674">
        <v>0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0</v>
      </c>
    </row>
    <row r="1678" spans="2:2" x14ac:dyDescent="0.25">
      <c r="B1678">
        <v>0</v>
      </c>
    </row>
    <row r="1679" spans="2:2" x14ac:dyDescent="0.25">
      <c r="B1679">
        <v>0</v>
      </c>
    </row>
    <row r="1680" spans="2:2" x14ac:dyDescent="0.25">
      <c r="B1680">
        <v>0</v>
      </c>
    </row>
    <row r="1681" spans="2:2" x14ac:dyDescent="0.25">
      <c r="B1681">
        <v>0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0</v>
      </c>
    </row>
    <row r="1685" spans="2:2" x14ac:dyDescent="0.25">
      <c r="B1685">
        <v>0</v>
      </c>
    </row>
    <row r="1686" spans="2:2" x14ac:dyDescent="0.25">
      <c r="B1686">
        <v>0</v>
      </c>
    </row>
    <row r="1687" spans="2:2" x14ac:dyDescent="0.25">
      <c r="B1687">
        <v>0</v>
      </c>
    </row>
    <row r="1688" spans="2:2" x14ac:dyDescent="0.25">
      <c r="B1688">
        <v>0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0</v>
      </c>
    </row>
    <row r="1693" spans="2:2" x14ac:dyDescent="0.25">
      <c r="B1693">
        <v>0</v>
      </c>
    </row>
    <row r="1694" spans="2:2" x14ac:dyDescent="0.25">
      <c r="B1694">
        <v>0</v>
      </c>
    </row>
    <row r="1695" spans="2:2" x14ac:dyDescent="0.25">
      <c r="B1695">
        <v>0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0</v>
      </c>
    </row>
    <row r="1699" spans="2:2" x14ac:dyDescent="0.25">
      <c r="B1699">
        <v>0</v>
      </c>
    </row>
    <row r="1700" spans="2:2" x14ac:dyDescent="0.25">
      <c r="B1700">
        <v>0</v>
      </c>
    </row>
    <row r="1701" spans="2:2" x14ac:dyDescent="0.25">
      <c r="B1701">
        <v>0</v>
      </c>
    </row>
    <row r="1702" spans="2:2" x14ac:dyDescent="0.25">
      <c r="B1702">
        <v>0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0</v>
      </c>
    </row>
    <row r="1706" spans="2:2" x14ac:dyDescent="0.25">
      <c r="B1706">
        <v>0</v>
      </c>
    </row>
    <row r="1707" spans="2:2" x14ac:dyDescent="0.25">
      <c r="B1707">
        <v>0</v>
      </c>
    </row>
    <row r="1708" spans="2:2" x14ac:dyDescent="0.25">
      <c r="B1708">
        <v>0</v>
      </c>
    </row>
    <row r="1709" spans="2:2" x14ac:dyDescent="0.25">
      <c r="B1709">
        <v>0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0</v>
      </c>
    </row>
    <row r="1714" spans="2:2" x14ac:dyDescent="0.25">
      <c r="B1714">
        <v>0</v>
      </c>
    </row>
    <row r="1715" spans="2:2" x14ac:dyDescent="0.25">
      <c r="B1715">
        <v>0</v>
      </c>
    </row>
    <row r="1716" spans="2:2" x14ac:dyDescent="0.25">
      <c r="B1716">
        <v>0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0</v>
      </c>
    </row>
    <row r="1720" spans="2:2" x14ac:dyDescent="0.25">
      <c r="B1720">
        <v>0</v>
      </c>
    </row>
    <row r="1721" spans="2:2" x14ac:dyDescent="0.25">
      <c r="B1721">
        <v>0</v>
      </c>
    </row>
    <row r="1722" spans="2:2" x14ac:dyDescent="0.25">
      <c r="B1722">
        <v>0</v>
      </c>
    </row>
    <row r="1723" spans="2:2" x14ac:dyDescent="0.25">
      <c r="B1723">
        <v>0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0</v>
      </c>
    </row>
    <row r="1727" spans="2:2" x14ac:dyDescent="0.25">
      <c r="B1727">
        <v>0</v>
      </c>
    </row>
    <row r="1728" spans="2:2" x14ac:dyDescent="0.25">
      <c r="B1728">
        <v>0</v>
      </c>
    </row>
    <row r="1729" spans="2:2" x14ac:dyDescent="0.25">
      <c r="B1729">
        <v>0</v>
      </c>
    </row>
    <row r="1730" spans="2:2" x14ac:dyDescent="0.25">
      <c r="B1730">
        <v>0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0</v>
      </c>
    </row>
    <row r="1734" spans="2:2" x14ac:dyDescent="0.25">
      <c r="B1734">
        <v>0</v>
      </c>
    </row>
    <row r="1735" spans="2:2" x14ac:dyDescent="0.25">
      <c r="B1735">
        <v>0</v>
      </c>
    </row>
    <row r="1736" spans="2:2" x14ac:dyDescent="0.25">
      <c r="B1736">
        <v>0</v>
      </c>
    </row>
    <row r="1737" spans="2:2" x14ac:dyDescent="0.25">
      <c r="B1737">
        <v>0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0</v>
      </c>
    </row>
    <row r="1741" spans="2:2" x14ac:dyDescent="0.25">
      <c r="B1741">
        <v>0</v>
      </c>
    </row>
    <row r="1742" spans="2:2" x14ac:dyDescent="0.25">
      <c r="B1742">
        <v>0</v>
      </c>
    </row>
    <row r="1743" spans="2:2" x14ac:dyDescent="0.25">
      <c r="B1743">
        <v>0</v>
      </c>
    </row>
    <row r="1744" spans="2:2" x14ac:dyDescent="0.25">
      <c r="B1744">
        <v>0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0</v>
      </c>
    </row>
    <row r="1749" spans="2:2" x14ac:dyDescent="0.25">
      <c r="B1749">
        <v>0</v>
      </c>
    </row>
    <row r="1750" spans="2:2" x14ac:dyDescent="0.25">
      <c r="B1750">
        <v>0</v>
      </c>
    </row>
    <row r="1751" spans="2:2" x14ac:dyDescent="0.25">
      <c r="B1751">
        <v>0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0</v>
      </c>
    </row>
    <row r="1756" spans="2:2" x14ac:dyDescent="0.25">
      <c r="B1756">
        <v>0</v>
      </c>
    </row>
    <row r="1757" spans="2:2" x14ac:dyDescent="0.25">
      <c r="B1757">
        <v>0</v>
      </c>
    </row>
    <row r="1758" spans="2:2" x14ac:dyDescent="0.25">
      <c r="B1758">
        <v>0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0</v>
      </c>
    </row>
    <row r="1762" spans="2:2" x14ac:dyDescent="0.25">
      <c r="B1762">
        <v>0</v>
      </c>
    </row>
    <row r="1763" spans="2:2" x14ac:dyDescent="0.25">
      <c r="B1763">
        <v>0</v>
      </c>
    </row>
    <row r="1764" spans="2:2" x14ac:dyDescent="0.25">
      <c r="B1764">
        <v>0</v>
      </c>
    </row>
    <row r="1765" spans="2:2" x14ac:dyDescent="0.25">
      <c r="B1765">
        <v>0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0</v>
      </c>
    </row>
    <row r="1769" spans="2:2" x14ac:dyDescent="0.25">
      <c r="B1769">
        <v>0</v>
      </c>
    </row>
    <row r="1770" spans="2:2" x14ac:dyDescent="0.25">
      <c r="B1770">
        <v>0</v>
      </c>
    </row>
    <row r="1771" spans="2:2" x14ac:dyDescent="0.25">
      <c r="B1771">
        <v>0</v>
      </c>
    </row>
    <row r="1772" spans="2:2" x14ac:dyDescent="0.25">
      <c r="B1772">
        <v>0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0</v>
      </c>
    </row>
    <row r="1777" spans="2:2" x14ac:dyDescent="0.25">
      <c r="B1777">
        <v>0</v>
      </c>
    </row>
    <row r="1778" spans="2:2" x14ac:dyDescent="0.25">
      <c r="B1778">
        <v>0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0</v>
      </c>
    </row>
    <row r="1784" spans="2:2" x14ac:dyDescent="0.25">
      <c r="B1784">
        <v>0</v>
      </c>
    </row>
    <row r="1785" spans="2:2" x14ac:dyDescent="0.25">
      <c r="B1785">
        <v>0</v>
      </c>
    </row>
    <row r="1786" spans="2:2" x14ac:dyDescent="0.25">
      <c r="B1786">
        <v>0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0</v>
      </c>
    </row>
    <row r="1790" spans="2:2" x14ac:dyDescent="0.25">
      <c r="B1790">
        <v>0</v>
      </c>
    </row>
    <row r="1791" spans="2:2" x14ac:dyDescent="0.25">
      <c r="B1791">
        <v>0</v>
      </c>
    </row>
    <row r="1792" spans="2:2" x14ac:dyDescent="0.25">
      <c r="B1792">
        <v>0</v>
      </c>
    </row>
    <row r="1793" spans="2:2" x14ac:dyDescent="0.25">
      <c r="B1793">
        <v>0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0</v>
      </c>
    </row>
    <row r="1797" spans="2:2" x14ac:dyDescent="0.25">
      <c r="B1797">
        <v>0</v>
      </c>
    </row>
    <row r="1798" spans="2:2" x14ac:dyDescent="0.25">
      <c r="B1798">
        <v>0</v>
      </c>
    </row>
    <row r="1799" spans="2:2" x14ac:dyDescent="0.25">
      <c r="B1799">
        <v>0</v>
      </c>
    </row>
    <row r="1800" spans="2:2" x14ac:dyDescent="0.25">
      <c r="B1800">
        <v>0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0</v>
      </c>
    </row>
    <row r="1804" spans="2:2" x14ac:dyDescent="0.25">
      <c r="B1804">
        <v>0</v>
      </c>
    </row>
    <row r="1805" spans="2:2" x14ac:dyDescent="0.25">
      <c r="B1805">
        <v>0</v>
      </c>
    </row>
    <row r="1806" spans="2:2" x14ac:dyDescent="0.25">
      <c r="B1806">
        <v>0</v>
      </c>
    </row>
    <row r="1807" spans="2:2" x14ac:dyDescent="0.25">
      <c r="B1807">
        <v>0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0</v>
      </c>
    </row>
    <row r="1811" spans="2:2" x14ac:dyDescent="0.25">
      <c r="B1811">
        <v>0</v>
      </c>
    </row>
    <row r="1812" spans="2:2" x14ac:dyDescent="0.25">
      <c r="B1812">
        <v>0</v>
      </c>
    </row>
    <row r="1813" spans="2:2" x14ac:dyDescent="0.25">
      <c r="B1813">
        <v>0</v>
      </c>
    </row>
    <row r="1814" spans="2:2" x14ac:dyDescent="0.25">
      <c r="B1814">
        <v>0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0</v>
      </c>
    </row>
    <row r="1818" spans="2:2" x14ac:dyDescent="0.25">
      <c r="B1818">
        <v>0</v>
      </c>
    </row>
    <row r="1819" spans="2:2" x14ac:dyDescent="0.25">
      <c r="B1819">
        <v>0</v>
      </c>
    </row>
    <row r="1820" spans="2:2" x14ac:dyDescent="0.25">
      <c r="B1820">
        <v>0</v>
      </c>
    </row>
    <row r="1821" spans="2:2" x14ac:dyDescent="0.25">
      <c r="B1821">
        <v>0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0</v>
      </c>
    </row>
    <row r="1826" spans="2:2" x14ac:dyDescent="0.25">
      <c r="B1826">
        <v>0</v>
      </c>
    </row>
    <row r="1827" spans="2:2" x14ac:dyDescent="0.25">
      <c r="B1827">
        <v>0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0</v>
      </c>
    </row>
    <row r="1833" spans="2:2" x14ac:dyDescent="0.25">
      <c r="B1833">
        <v>0</v>
      </c>
    </row>
    <row r="1834" spans="2:2" x14ac:dyDescent="0.25">
      <c r="B1834">
        <v>0</v>
      </c>
    </row>
    <row r="1835" spans="2:2" x14ac:dyDescent="0.25">
      <c r="B1835">
        <v>0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0</v>
      </c>
    </row>
    <row r="1840" spans="2:2" x14ac:dyDescent="0.25">
      <c r="B1840">
        <v>0</v>
      </c>
    </row>
    <row r="1841" spans="2:2" x14ac:dyDescent="0.25">
      <c r="B1841">
        <v>0</v>
      </c>
    </row>
    <row r="1842" spans="2:2" x14ac:dyDescent="0.25">
      <c r="B1842">
        <v>0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0</v>
      </c>
    </row>
    <row r="1847" spans="2:2" x14ac:dyDescent="0.25">
      <c r="B1847">
        <v>0</v>
      </c>
    </row>
    <row r="1848" spans="2:2" x14ac:dyDescent="0.25">
      <c r="B1848">
        <v>0</v>
      </c>
    </row>
    <row r="1849" spans="2:2" x14ac:dyDescent="0.25">
      <c r="B1849">
        <v>0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0</v>
      </c>
    </row>
    <row r="1853" spans="2:2" x14ac:dyDescent="0.25">
      <c r="B1853">
        <v>0</v>
      </c>
    </row>
    <row r="1854" spans="2:2" x14ac:dyDescent="0.25">
      <c r="B1854">
        <v>0</v>
      </c>
    </row>
    <row r="1855" spans="2:2" x14ac:dyDescent="0.25">
      <c r="B1855">
        <v>0</v>
      </c>
    </row>
    <row r="1856" spans="2:2" x14ac:dyDescent="0.25">
      <c r="B1856">
        <v>0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0</v>
      </c>
    </row>
    <row r="1860" spans="2:2" x14ac:dyDescent="0.25">
      <c r="B1860">
        <v>0</v>
      </c>
    </row>
    <row r="1861" spans="2:2" x14ac:dyDescent="0.25">
      <c r="B1861">
        <v>0</v>
      </c>
    </row>
    <row r="1862" spans="2:2" x14ac:dyDescent="0.25">
      <c r="B1862">
        <v>0</v>
      </c>
    </row>
    <row r="1863" spans="2:2" x14ac:dyDescent="0.25">
      <c r="B1863">
        <v>0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0</v>
      </c>
    </row>
    <row r="1867" spans="2:2" x14ac:dyDescent="0.25">
      <c r="B1867">
        <v>0</v>
      </c>
    </row>
    <row r="1868" spans="2:2" x14ac:dyDescent="0.25">
      <c r="B1868">
        <v>0</v>
      </c>
    </row>
    <row r="1869" spans="2:2" x14ac:dyDescent="0.25">
      <c r="B1869">
        <v>0</v>
      </c>
    </row>
    <row r="1870" spans="2:2" x14ac:dyDescent="0.25">
      <c r="B1870">
        <v>0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0</v>
      </c>
    </row>
    <row r="1874" spans="2:2" x14ac:dyDescent="0.25">
      <c r="B1874">
        <v>0</v>
      </c>
    </row>
    <row r="1875" spans="2:2" x14ac:dyDescent="0.25">
      <c r="B1875">
        <v>0</v>
      </c>
    </row>
    <row r="1876" spans="2:2" x14ac:dyDescent="0.25">
      <c r="B1876">
        <v>0</v>
      </c>
    </row>
    <row r="1877" spans="2:2" x14ac:dyDescent="0.25">
      <c r="B1877">
        <v>0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0</v>
      </c>
    </row>
    <row r="1882" spans="2:2" x14ac:dyDescent="0.25">
      <c r="B1882">
        <v>0</v>
      </c>
    </row>
    <row r="1883" spans="2:2" x14ac:dyDescent="0.25">
      <c r="B1883">
        <v>0</v>
      </c>
    </row>
    <row r="1884" spans="2:2" x14ac:dyDescent="0.25">
      <c r="B1884">
        <v>0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0</v>
      </c>
    </row>
    <row r="1888" spans="2:2" x14ac:dyDescent="0.25">
      <c r="B1888">
        <v>0</v>
      </c>
    </row>
    <row r="1889" spans="2:2" x14ac:dyDescent="0.25">
      <c r="B1889">
        <v>0</v>
      </c>
    </row>
    <row r="1890" spans="2:2" x14ac:dyDescent="0.25">
      <c r="B1890">
        <v>0</v>
      </c>
    </row>
    <row r="1891" spans="2:2" x14ac:dyDescent="0.25">
      <c r="B1891">
        <v>0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0</v>
      </c>
    </row>
    <row r="1895" spans="2:2" x14ac:dyDescent="0.25">
      <c r="B1895">
        <v>0</v>
      </c>
    </row>
    <row r="1896" spans="2:2" x14ac:dyDescent="0.25">
      <c r="B1896">
        <v>0</v>
      </c>
    </row>
    <row r="1897" spans="2:2" x14ac:dyDescent="0.25">
      <c r="B1897">
        <v>0</v>
      </c>
    </row>
    <row r="1898" spans="2:2" x14ac:dyDescent="0.25">
      <c r="B1898">
        <v>0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0</v>
      </c>
    </row>
    <row r="1902" spans="2:2" x14ac:dyDescent="0.25">
      <c r="B1902">
        <v>0</v>
      </c>
    </row>
    <row r="1903" spans="2:2" x14ac:dyDescent="0.25">
      <c r="B1903">
        <v>0</v>
      </c>
    </row>
    <row r="1904" spans="2:2" x14ac:dyDescent="0.25">
      <c r="B1904">
        <v>0</v>
      </c>
    </row>
    <row r="1905" spans="2:2" x14ac:dyDescent="0.25">
      <c r="B1905">
        <v>0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0</v>
      </c>
    </row>
    <row r="1910" spans="2:2" x14ac:dyDescent="0.25">
      <c r="B1910">
        <v>0</v>
      </c>
    </row>
    <row r="1911" spans="2:2" x14ac:dyDescent="0.25">
      <c r="B1911">
        <v>0</v>
      </c>
    </row>
    <row r="1912" spans="2:2" x14ac:dyDescent="0.25">
      <c r="B1912">
        <v>0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0</v>
      </c>
    </row>
    <row r="1916" spans="2:2" x14ac:dyDescent="0.25">
      <c r="B1916">
        <v>0</v>
      </c>
    </row>
    <row r="1917" spans="2:2" x14ac:dyDescent="0.25">
      <c r="B1917">
        <v>0</v>
      </c>
    </row>
    <row r="1918" spans="2:2" x14ac:dyDescent="0.25">
      <c r="B1918">
        <v>0</v>
      </c>
    </row>
    <row r="1919" spans="2:2" x14ac:dyDescent="0.25">
      <c r="B1919">
        <v>0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0</v>
      </c>
    </row>
    <row r="1923" spans="2:2" x14ac:dyDescent="0.25">
      <c r="B1923">
        <v>0</v>
      </c>
    </row>
    <row r="1924" spans="2:2" x14ac:dyDescent="0.25">
      <c r="B1924">
        <v>0</v>
      </c>
    </row>
    <row r="1925" spans="2:2" x14ac:dyDescent="0.25">
      <c r="B1925">
        <v>0</v>
      </c>
    </row>
    <row r="1926" spans="2:2" x14ac:dyDescent="0.25">
      <c r="B1926">
        <v>0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0</v>
      </c>
    </row>
    <row r="1930" spans="2:2" x14ac:dyDescent="0.25">
      <c r="B1930">
        <v>0</v>
      </c>
    </row>
    <row r="1931" spans="2:2" x14ac:dyDescent="0.25">
      <c r="B1931">
        <v>0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0</v>
      </c>
    </row>
    <row r="1937" spans="2:2" x14ac:dyDescent="0.25">
      <c r="B1937">
        <v>0</v>
      </c>
    </row>
    <row r="1938" spans="2:2" x14ac:dyDescent="0.25">
      <c r="B1938">
        <v>0</v>
      </c>
    </row>
    <row r="1939" spans="2:2" x14ac:dyDescent="0.25">
      <c r="B1939">
        <v>0</v>
      </c>
    </row>
    <row r="1940" spans="2:2" x14ac:dyDescent="0.25">
      <c r="B1940">
        <v>0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0</v>
      </c>
    </row>
    <row r="1944" spans="2:2" x14ac:dyDescent="0.25">
      <c r="B1944">
        <v>0</v>
      </c>
    </row>
    <row r="1945" spans="2:2" x14ac:dyDescent="0.25">
      <c r="B1945">
        <v>0</v>
      </c>
    </row>
    <row r="1946" spans="2:2" x14ac:dyDescent="0.25">
      <c r="B1946">
        <v>0</v>
      </c>
    </row>
    <row r="1947" spans="2:2" x14ac:dyDescent="0.25">
      <c r="B1947">
        <v>0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0</v>
      </c>
    </row>
    <row r="1952" spans="2:2" x14ac:dyDescent="0.25">
      <c r="B1952">
        <v>0</v>
      </c>
    </row>
    <row r="1953" spans="2:2" x14ac:dyDescent="0.25">
      <c r="B1953">
        <v>0</v>
      </c>
    </row>
    <row r="1954" spans="2:2" x14ac:dyDescent="0.25">
      <c r="B1954">
        <v>0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0</v>
      </c>
    </row>
    <row r="1958" spans="2:2" x14ac:dyDescent="0.25">
      <c r="B1958">
        <v>0</v>
      </c>
    </row>
    <row r="1959" spans="2:2" x14ac:dyDescent="0.25">
      <c r="B1959">
        <v>0</v>
      </c>
    </row>
    <row r="1960" spans="2:2" x14ac:dyDescent="0.25">
      <c r="B1960">
        <v>0</v>
      </c>
    </row>
    <row r="1961" spans="2:2" x14ac:dyDescent="0.25">
      <c r="B1961">
        <v>0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0</v>
      </c>
    </row>
    <row r="1965" spans="2:2" x14ac:dyDescent="0.25">
      <c r="B1965">
        <v>0</v>
      </c>
    </row>
    <row r="1966" spans="2:2" x14ac:dyDescent="0.25">
      <c r="B1966">
        <v>0</v>
      </c>
    </row>
    <row r="1967" spans="2:2" x14ac:dyDescent="0.25">
      <c r="B1967">
        <v>0</v>
      </c>
    </row>
    <row r="1968" spans="2:2" x14ac:dyDescent="0.25">
      <c r="B1968">
        <v>0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0</v>
      </c>
    </row>
    <row r="1972" spans="2:2" x14ac:dyDescent="0.25">
      <c r="B1972">
        <v>0</v>
      </c>
    </row>
    <row r="1973" spans="2:2" x14ac:dyDescent="0.25">
      <c r="B1973">
        <v>0</v>
      </c>
    </row>
    <row r="1974" spans="2:2" x14ac:dyDescent="0.25">
      <c r="B1974">
        <v>0</v>
      </c>
    </row>
    <row r="1975" spans="2:2" x14ac:dyDescent="0.25">
      <c r="B1975">
        <v>0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0</v>
      </c>
    </row>
    <row r="1980" spans="2:2" x14ac:dyDescent="0.25">
      <c r="B1980">
        <v>0</v>
      </c>
    </row>
    <row r="1981" spans="2:2" x14ac:dyDescent="0.25">
      <c r="B1981">
        <v>0</v>
      </c>
    </row>
    <row r="1982" spans="2:2" x14ac:dyDescent="0.25">
      <c r="B1982">
        <v>0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0</v>
      </c>
    </row>
    <row r="1986" spans="2:2" x14ac:dyDescent="0.25">
      <c r="B1986">
        <v>0</v>
      </c>
    </row>
    <row r="1987" spans="2:2" x14ac:dyDescent="0.25">
      <c r="B1987">
        <v>0</v>
      </c>
    </row>
    <row r="1988" spans="2:2" x14ac:dyDescent="0.25">
      <c r="B1988">
        <v>0</v>
      </c>
    </row>
    <row r="1989" spans="2:2" x14ac:dyDescent="0.25">
      <c r="B1989">
        <v>0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0</v>
      </c>
    </row>
    <row r="1993" spans="2:2" x14ac:dyDescent="0.25">
      <c r="B1993">
        <v>0</v>
      </c>
    </row>
    <row r="1994" spans="2:2" x14ac:dyDescent="0.25">
      <c r="B1994">
        <v>0</v>
      </c>
    </row>
    <row r="1995" spans="2:2" x14ac:dyDescent="0.25">
      <c r="B1995">
        <v>0</v>
      </c>
    </row>
    <row r="1996" spans="2:2" x14ac:dyDescent="0.25">
      <c r="B1996">
        <v>0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0</v>
      </c>
    </row>
    <row r="2001" spans="2:2" x14ac:dyDescent="0.25">
      <c r="B2001">
        <v>0</v>
      </c>
    </row>
    <row r="2002" spans="2:2" x14ac:dyDescent="0.25">
      <c r="B2002">
        <v>0</v>
      </c>
    </row>
    <row r="2003" spans="2:2" x14ac:dyDescent="0.25">
      <c r="B2003">
        <v>0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0</v>
      </c>
    </row>
    <row r="2008" spans="2:2" x14ac:dyDescent="0.25">
      <c r="B2008">
        <v>0</v>
      </c>
    </row>
    <row r="2009" spans="2:2" x14ac:dyDescent="0.25">
      <c r="B2009">
        <v>0</v>
      </c>
    </row>
    <row r="2010" spans="2:2" x14ac:dyDescent="0.25">
      <c r="B2010">
        <v>0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0</v>
      </c>
    </row>
    <row r="2016" spans="2:2" x14ac:dyDescent="0.25">
      <c r="B2016">
        <v>0</v>
      </c>
    </row>
    <row r="2017" spans="2:2" x14ac:dyDescent="0.25">
      <c r="B2017">
        <v>0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0</v>
      </c>
    </row>
    <row r="2021" spans="2:2" x14ac:dyDescent="0.25">
      <c r="B2021">
        <v>0</v>
      </c>
    </row>
    <row r="2022" spans="2:2" x14ac:dyDescent="0.25">
      <c r="B2022">
        <v>0</v>
      </c>
    </row>
    <row r="2023" spans="2:2" x14ac:dyDescent="0.25">
      <c r="B2023">
        <v>0</v>
      </c>
    </row>
    <row r="2024" spans="2:2" x14ac:dyDescent="0.25">
      <c r="B2024">
        <v>0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0</v>
      </c>
    </row>
    <row r="2028" spans="2:2" x14ac:dyDescent="0.25">
      <c r="B2028">
        <v>0</v>
      </c>
    </row>
    <row r="2029" spans="2:2" x14ac:dyDescent="0.25">
      <c r="B2029">
        <v>0</v>
      </c>
    </row>
    <row r="2030" spans="2:2" x14ac:dyDescent="0.25">
      <c r="B2030">
        <v>0</v>
      </c>
    </row>
    <row r="2031" spans="2:2" x14ac:dyDescent="0.25">
      <c r="B2031">
        <v>0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0</v>
      </c>
    </row>
    <row r="2035" spans="2:2" x14ac:dyDescent="0.25">
      <c r="B2035">
        <v>0</v>
      </c>
    </row>
    <row r="2036" spans="2:2" x14ac:dyDescent="0.25">
      <c r="B2036">
        <v>0</v>
      </c>
    </row>
    <row r="2037" spans="2:2" x14ac:dyDescent="0.25">
      <c r="B2037">
        <v>0</v>
      </c>
    </row>
    <row r="2038" spans="2:2" x14ac:dyDescent="0.25">
      <c r="B2038">
        <v>0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0</v>
      </c>
    </row>
    <row r="2042" spans="2:2" x14ac:dyDescent="0.25">
      <c r="B2042">
        <v>0</v>
      </c>
    </row>
    <row r="2043" spans="2:2" x14ac:dyDescent="0.25">
      <c r="B2043">
        <v>0</v>
      </c>
    </row>
    <row r="2044" spans="2:2" x14ac:dyDescent="0.25">
      <c r="B2044">
        <v>0</v>
      </c>
    </row>
    <row r="2045" spans="2:2" x14ac:dyDescent="0.25">
      <c r="B2045">
        <v>0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0</v>
      </c>
    </row>
    <row r="2050" spans="2:2" x14ac:dyDescent="0.25">
      <c r="B2050">
        <v>0</v>
      </c>
    </row>
    <row r="2051" spans="2:2" x14ac:dyDescent="0.25">
      <c r="B2051">
        <v>0</v>
      </c>
    </row>
    <row r="2052" spans="2:2" x14ac:dyDescent="0.25">
      <c r="B2052">
        <v>0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0</v>
      </c>
    </row>
    <row r="2056" spans="2:2" x14ac:dyDescent="0.25">
      <c r="B2056">
        <v>0</v>
      </c>
    </row>
    <row r="2057" spans="2:2" x14ac:dyDescent="0.25">
      <c r="B2057">
        <v>0</v>
      </c>
    </row>
    <row r="2058" spans="2:2" x14ac:dyDescent="0.25">
      <c r="B2058">
        <v>0</v>
      </c>
    </row>
    <row r="2059" spans="2:2" x14ac:dyDescent="0.25">
      <c r="B2059">
        <v>0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0</v>
      </c>
    </row>
    <row r="2064" spans="2:2" x14ac:dyDescent="0.25">
      <c r="B2064">
        <v>0</v>
      </c>
    </row>
    <row r="2065" spans="2:2" x14ac:dyDescent="0.25">
      <c r="B2065">
        <v>0</v>
      </c>
    </row>
    <row r="2066" spans="2:2" x14ac:dyDescent="0.25">
      <c r="B2066">
        <v>0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0</v>
      </c>
    </row>
    <row r="2070" spans="2:2" x14ac:dyDescent="0.25">
      <c r="B2070">
        <v>0</v>
      </c>
    </row>
    <row r="2071" spans="2:2" x14ac:dyDescent="0.25">
      <c r="B2071">
        <v>0</v>
      </c>
    </row>
    <row r="2072" spans="2:2" x14ac:dyDescent="0.25">
      <c r="B2072">
        <v>0</v>
      </c>
    </row>
    <row r="2073" spans="2:2" x14ac:dyDescent="0.25">
      <c r="B2073">
        <v>0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0</v>
      </c>
    </row>
    <row r="2078" spans="2:2" x14ac:dyDescent="0.25">
      <c r="B2078">
        <v>0</v>
      </c>
    </row>
    <row r="2079" spans="2:2" x14ac:dyDescent="0.25">
      <c r="B2079">
        <v>0</v>
      </c>
    </row>
    <row r="2080" spans="2:2" x14ac:dyDescent="0.25">
      <c r="B2080">
        <v>0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0</v>
      </c>
    </row>
    <row r="2084" spans="2:2" x14ac:dyDescent="0.25">
      <c r="B2084">
        <v>0</v>
      </c>
    </row>
    <row r="2085" spans="2:2" x14ac:dyDescent="0.25">
      <c r="B2085">
        <v>0</v>
      </c>
    </row>
    <row r="2086" spans="2:2" x14ac:dyDescent="0.25">
      <c r="B2086">
        <v>0</v>
      </c>
    </row>
    <row r="2087" spans="2:2" x14ac:dyDescent="0.25">
      <c r="B2087">
        <v>0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0</v>
      </c>
    </row>
    <row r="2091" spans="2:2" x14ac:dyDescent="0.25">
      <c r="B2091">
        <v>0</v>
      </c>
    </row>
    <row r="2092" spans="2:2" x14ac:dyDescent="0.25">
      <c r="B2092">
        <v>0</v>
      </c>
    </row>
    <row r="2093" spans="2:2" x14ac:dyDescent="0.25">
      <c r="B2093">
        <v>0</v>
      </c>
    </row>
    <row r="2094" spans="2:2" x14ac:dyDescent="0.25">
      <c r="B2094">
        <v>0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0</v>
      </c>
    </row>
    <row r="2098" spans="2:2" x14ac:dyDescent="0.25">
      <c r="B2098">
        <v>0</v>
      </c>
    </row>
    <row r="2099" spans="2:2" x14ac:dyDescent="0.25">
      <c r="B2099">
        <v>0</v>
      </c>
    </row>
    <row r="2100" spans="2:2" x14ac:dyDescent="0.25">
      <c r="B2100">
        <v>0</v>
      </c>
    </row>
    <row r="2101" spans="2:2" x14ac:dyDescent="0.25">
      <c r="B2101">
        <v>0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0</v>
      </c>
    </row>
    <row r="2105" spans="2:2" x14ac:dyDescent="0.25">
      <c r="B2105">
        <v>0</v>
      </c>
    </row>
    <row r="2106" spans="2:2" x14ac:dyDescent="0.25">
      <c r="B2106">
        <v>0</v>
      </c>
    </row>
    <row r="2107" spans="2:2" x14ac:dyDescent="0.25">
      <c r="B2107">
        <v>0</v>
      </c>
    </row>
    <row r="2108" spans="2:2" x14ac:dyDescent="0.25">
      <c r="B2108">
        <v>0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0</v>
      </c>
    </row>
    <row r="2113" spans="2:2" x14ac:dyDescent="0.25">
      <c r="B2113">
        <v>0</v>
      </c>
    </row>
    <row r="2114" spans="2:2" x14ac:dyDescent="0.25">
      <c r="B2114">
        <v>0</v>
      </c>
    </row>
    <row r="2115" spans="2:2" x14ac:dyDescent="0.25">
      <c r="B2115">
        <v>0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0</v>
      </c>
    </row>
    <row r="2120" spans="2:2" x14ac:dyDescent="0.25">
      <c r="B2120">
        <v>0</v>
      </c>
    </row>
    <row r="2121" spans="2:2" x14ac:dyDescent="0.25">
      <c r="B2121">
        <v>0</v>
      </c>
    </row>
    <row r="2122" spans="2:2" x14ac:dyDescent="0.25">
      <c r="B2122">
        <v>0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0</v>
      </c>
    </row>
    <row r="2126" spans="2:2" x14ac:dyDescent="0.25">
      <c r="B2126">
        <v>0</v>
      </c>
    </row>
    <row r="2127" spans="2:2" x14ac:dyDescent="0.25">
      <c r="B2127">
        <v>0</v>
      </c>
    </row>
    <row r="2128" spans="2:2" x14ac:dyDescent="0.25">
      <c r="B2128">
        <v>0</v>
      </c>
    </row>
    <row r="2129" spans="2:2" x14ac:dyDescent="0.25">
      <c r="B2129">
        <v>0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0</v>
      </c>
    </row>
    <row r="2133" spans="2:2" x14ac:dyDescent="0.25">
      <c r="B2133">
        <v>0</v>
      </c>
    </row>
    <row r="2134" spans="2:2" x14ac:dyDescent="0.25">
      <c r="B2134">
        <v>0</v>
      </c>
    </row>
    <row r="2135" spans="2:2" x14ac:dyDescent="0.25">
      <c r="B2135">
        <v>0</v>
      </c>
    </row>
    <row r="2136" spans="2:2" x14ac:dyDescent="0.25">
      <c r="B2136">
        <v>0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0</v>
      </c>
    </row>
    <row r="2141" spans="2:2" x14ac:dyDescent="0.25">
      <c r="B2141">
        <v>0</v>
      </c>
    </row>
    <row r="2142" spans="2:2" x14ac:dyDescent="0.25">
      <c r="B2142">
        <v>0</v>
      </c>
    </row>
    <row r="2143" spans="2:2" x14ac:dyDescent="0.25">
      <c r="B2143">
        <v>0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0</v>
      </c>
    </row>
    <row r="2148" spans="2:2" x14ac:dyDescent="0.25">
      <c r="B2148">
        <v>0</v>
      </c>
    </row>
    <row r="2149" spans="2:2" x14ac:dyDescent="0.25">
      <c r="B2149">
        <v>0</v>
      </c>
    </row>
    <row r="2150" spans="2:2" x14ac:dyDescent="0.25">
      <c r="B2150">
        <v>0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0</v>
      </c>
    </row>
    <row r="2154" spans="2:2" x14ac:dyDescent="0.25">
      <c r="B2154">
        <v>0</v>
      </c>
    </row>
    <row r="2155" spans="2:2" x14ac:dyDescent="0.25">
      <c r="B2155">
        <v>0</v>
      </c>
    </row>
    <row r="2156" spans="2:2" x14ac:dyDescent="0.25">
      <c r="B2156">
        <v>0</v>
      </c>
    </row>
    <row r="2157" spans="2:2" x14ac:dyDescent="0.25">
      <c r="B2157">
        <v>0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0</v>
      </c>
    </row>
    <row r="2161" spans="2:2" x14ac:dyDescent="0.25">
      <c r="B2161">
        <v>0</v>
      </c>
    </row>
    <row r="2162" spans="2:2" x14ac:dyDescent="0.25">
      <c r="B2162">
        <v>0</v>
      </c>
    </row>
    <row r="2163" spans="2:2" x14ac:dyDescent="0.25">
      <c r="B2163">
        <v>0</v>
      </c>
    </row>
    <row r="2164" spans="2:2" x14ac:dyDescent="0.25">
      <c r="B2164">
        <v>0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0</v>
      </c>
    </row>
    <row r="2168" spans="2:2" x14ac:dyDescent="0.25">
      <c r="B2168">
        <v>0</v>
      </c>
    </row>
    <row r="2169" spans="2:2" x14ac:dyDescent="0.25">
      <c r="B2169">
        <v>0</v>
      </c>
    </row>
    <row r="2170" spans="2:2" x14ac:dyDescent="0.25">
      <c r="B2170">
        <v>0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0</v>
      </c>
    </row>
    <row r="2175" spans="2:2" x14ac:dyDescent="0.25">
      <c r="B2175">
        <v>0</v>
      </c>
    </row>
    <row r="2176" spans="2:2" x14ac:dyDescent="0.25">
      <c r="B2176">
        <v>0</v>
      </c>
    </row>
    <row r="2177" spans="2:2" x14ac:dyDescent="0.25">
      <c r="B2177">
        <v>0</v>
      </c>
    </row>
    <row r="2178" spans="2:2" x14ac:dyDescent="0.25">
      <c r="B2178">
        <v>0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0</v>
      </c>
    </row>
    <row r="2182" spans="2:2" x14ac:dyDescent="0.25">
      <c r="B2182">
        <v>0</v>
      </c>
    </row>
    <row r="2183" spans="2:2" x14ac:dyDescent="0.25">
      <c r="B2183">
        <v>0</v>
      </c>
    </row>
    <row r="2184" spans="2:2" x14ac:dyDescent="0.25">
      <c r="B2184">
        <v>0</v>
      </c>
    </row>
    <row r="2185" spans="2:2" x14ac:dyDescent="0.25">
      <c r="B2185">
        <v>0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0</v>
      </c>
    </row>
    <row r="2190" spans="2:2" x14ac:dyDescent="0.25">
      <c r="B2190">
        <v>0</v>
      </c>
    </row>
    <row r="2191" spans="2:2" x14ac:dyDescent="0.25">
      <c r="B2191">
        <v>0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0</v>
      </c>
    </row>
    <row r="2197" spans="2:2" x14ac:dyDescent="0.25">
      <c r="B2197">
        <v>0</v>
      </c>
    </row>
    <row r="2198" spans="2:2" x14ac:dyDescent="0.25">
      <c r="B2198">
        <v>0</v>
      </c>
    </row>
    <row r="2199" spans="2:2" x14ac:dyDescent="0.25">
      <c r="B2199">
        <v>0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0</v>
      </c>
    </row>
    <row r="2204" spans="2:2" x14ac:dyDescent="0.25">
      <c r="B2204">
        <v>0</v>
      </c>
    </row>
    <row r="2205" spans="2:2" x14ac:dyDescent="0.25">
      <c r="B2205">
        <v>0</v>
      </c>
    </row>
    <row r="2206" spans="2:2" x14ac:dyDescent="0.25">
      <c r="B2206">
        <v>0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0</v>
      </c>
    </row>
    <row r="2211" spans="2:2" x14ac:dyDescent="0.25">
      <c r="B2211">
        <v>0</v>
      </c>
    </row>
    <row r="2212" spans="2:2" x14ac:dyDescent="0.25">
      <c r="B2212">
        <v>0</v>
      </c>
    </row>
    <row r="2213" spans="2:2" x14ac:dyDescent="0.25">
      <c r="B2213">
        <v>0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0</v>
      </c>
    </row>
    <row r="2217" spans="2:2" x14ac:dyDescent="0.25">
      <c r="B2217">
        <v>0</v>
      </c>
    </row>
    <row r="2218" spans="2:2" x14ac:dyDescent="0.25">
      <c r="B2218">
        <v>0</v>
      </c>
    </row>
    <row r="2219" spans="2:2" x14ac:dyDescent="0.25">
      <c r="B2219">
        <v>0</v>
      </c>
    </row>
    <row r="2220" spans="2:2" x14ac:dyDescent="0.25">
      <c r="B2220">
        <v>0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0</v>
      </c>
    </row>
    <row r="2224" spans="2:2" x14ac:dyDescent="0.25">
      <c r="B2224">
        <v>0</v>
      </c>
    </row>
    <row r="2225" spans="2:2" x14ac:dyDescent="0.25">
      <c r="B2225">
        <v>0</v>
      </c>
    </row>
    <row r="2226" spans="2:2" x14ac:dyDescent="0.25">
      <c r="B2226">
        <v>0</v>
      </c>
    </row>
    <row r="2227" spans="2:2" x14ac:dyDescent="0.25">
      <c r="B2227">
        <v>0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0</v>
      </c>
    </row>
    <row r="2231" spans="2:2" x14ac:dyDescent="0.25">
      <c r="B2231">
        <v>0</v>
      </c>
    </row>
    <row r="2232" spans="2:2" x14ac:dyDescent="0.25">
      <c r="B2232">
        <v>0</v>
      </c>
    </row>
    <row r="2233" spans="2:2" x14ac:dyDescent="0.25">
      <c r="B2233">
        <v>0</v>
      </c>
    </row>
    <row r="2234" spans="2:2" x14ac:dyDescent="0.25">
      <c r="B2234">
        <v>0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0</v>
      </c>
    </row>
    <row r="2238" spans="2:2" x14ac:dyDescent="0.25">
      <c r="B2238">
        <v>0</v>
      </c>
    </row>
    <row r="2239" spans="2:2" x14ac:dyDescent="0.25">
      <c r="B2239">
        <v>0</v>
      </c>
    </row>
    <row r="2240" spans="2:2" x14ac:dyDescent="0.25">
      <c r="B2240">
        <v>0</v>
      </c>
    </row>
    <row r="2241" spans="2:2" x14ac:dyDescent="0.25">
      <c r="B2241">
        <v>0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0</v>
      </c>
    </row>
    <row r="2246" spans="2:2" x14ac:dyDescent="0.25">
      <c r="B2246">
        <v>0</v>
      </c>
    </row>
    <row r="2247" spans="2:2" x14ac:dyDescent="0.25">
      <c r="B2247">
        <v>0</v>
      </c>
    </row>
    <row r="2248" spans="2:2" x14ac:dyDescent="0.25">
      <c r="B2248">
        <v>0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0</v>
      </c>
    </row>
    <row r="2252" spans="2:2" x14ac:dyDescent="0.25">
      <c r="B2252">
        <v>0</v>
      </c>
    </row>
    <row r="2253" spans="2:2" x14ac:dyDescent="0.25">
      <c r="B2253">
        <v>0</v>
      </c>
    </row>
    <row r="2254" spans="2:2" x14ac:dyDescent="0.25">
      <c r="B2254">
        <v>0</v>
      </c>
    </row>
    <row r="2255" spans="2:2" x14ac:dyDescent="0.25">
      <c r="B2255">
        <v>0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0</v>
      </c>
    </row>
    <row r="2259" spans="2:2" x14ac:dyDescent="0.25">
      <c r="B2259">
        <v>0</v>
      </c>
    </row>
    <row r="2260" spans="2:2" x14ac:dyDescent="0.25">
      <c r="B2260">
        <v>0</v>
      </c>
    </row>
    <row r="2261" spans="2:2" x14ac:dyDescent="0.25">
      <c r="B2261">
        <v>0</v>
      </c>
    </row>
    <row r="2262" spans="2:2" x14ac:dyDescent="0.25">
      <c r="B2262">
        <v>0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0</v>
      </c>
    </row>
    <row r="2266" spans="2:2" x14ac:dyDescent="0.25">
      <c r="B2266">
        <v>0</v>
      </c>
    </row>
    <row r="2267" spans="2:2" x14ac:dyDescent="0.25">
      <c r="B2267">
        <v>0</v>
      </c>
    </row>
    <row r="2268" spans="2:2" x14ac:dyDescent="0.25">
      <c r="B2268">
        <v>0</v>
      </c>
    </row>
    <row r="2269" spans="2:2" x14ac:dyDescent="0.25">
      <c r="B2269">
        <v>0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0</v>
      </c>
    </row>
    <row r="2274" spans="2:2" x14ac:dyDescent="0.25">
      <c r="B2274">
        <v>0</v>
      </c>
    </row>
    <row r="2275" spans="2:2" x14ac:dyDescent="0.25">
      <c r="B2275">
        <v>0</v>
      </c>
    </row>
    <row r="2276" spans="2:2" x14ac:dyDescent="0.25">
      <c r="B2276">
        <v>0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0</v>
      </c>
    </row>
    <row r="2280" spans="2:2" x14ac:dyDescent="0.25">
      <c r="B2280">
        <v>0</v>
      </c>
    </row>
    <row r="2281" spans="2:2" x14ac:dyDescent="0.25">
      <c r="B2281">
        <v>0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0</v>
      </c>
    </row>
    <row r="2287" spans="2:2" x14ac:dyDescent="0.25">
      <c r="B2287">
        <v>0</v>
      </c>
    </row>
    <row r="2288" spans="2:2" x14ac:dyDescent="0.25">
      <c r="B2288">
        <v>0</v>
      </c>
    </row>
    <row r="2289" spans="2:2" x14ac:dyDescent="0.25">
      <c r="B2289">
        <v>0</v>
      </c>
    </row>
    <row r="2290" spans="2:2" x14ac:dyDescent="0.25">
      <c r="B2290">
        <v>0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0</v>
      </c>
    </row>
    <row r="2294" spans="2:2" x14ac:dyDescent="0.25">
      <c r="B2294">
        <v>0</v>
      </c>
    </row>
    <row r="2295" spans="2:2" x14ac:dyDescent="0.25">
      <c r="B2295">
        <v>0</v>
      </c>
    </row>
    <row r="2296" spans="2:2" x14ac:dyDescent="0.25">
      <c r="B2296">
        <v>0</v>
      </c>
    </row>
    <row r="2297" spans="2:2" x14ac:dyDescent="0.25">
      <c r="B2297">
        <v>0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0</v>
      </c>
    </row>
    <row r="2301" spans="2:2" x14ac:dyDescent="0.25">
      <c r="B2301">
        <v>0</v>
      </c>
    </row>
    <row r="2302" spans="2:2" x14ac:dyDescent="0.25">
      <c r="B2302">
        <v>0</v>
      </c>
    </row>
    <row r="2303" spans="2:2" x14ac:dyDescent="0.25">
      <c r="B2303">
        <v>0</v>
      </c>
    </row>
    <row r="2304" spans="2:2" x14ac:dyDescent="0.25">
      <c r="B2304">
        <v>0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0</v>
      </c>
    </row>
    <row r="2308" spans="2:2" x14ac:dyDescent="0.25">
      <c r="B2308">
        <v>0</v>
      </c>
    </row>
    <row r="2309" spans="2:2" x14ac:dyDescent="0.25">
      <c r="B2309">
        <v>0</v>
      </c>
    </row>
    <row r="2310" spans="2:2" x14ac:dyDescent="0.25">
      <c r="B2310">
        <v>0</v>
      </c>
    </row>
    <row r="2311" spans="2:2" x14ac:dyDescent="0.25">
      <c r="B2311">
        <v>0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0</v>
      </c>
    </row>
    <row r="2315" spans="2:2" x14ac:dyDescent="0.25">
      <c r="B2315">
        <v>0</v>
      </c>
    </row>
    <row r="2316" spans="2:2" x14ac:dyDescent="0.25">
      <c r="B2316">
        <v>0</v>
      </c>
    </row>
    <row r="2317" spans="2:2" x14ac:dyDescent="0.25">
      <c r="B2317">
        <v>0</v>
      </c>
    </row>
    <row r="2318" spans="2:2" x14ac:dyDescent="0.25">
      <c r="B2318">
        <v>0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0</v>
      </c>
    </row>
    <row r="2322" spans="2:2" x14ac:dyDescent="0.25">
      <c r="B2322">
        <v>0</v>
      </c>
    </row>
    <row r="2323" spans="2:2" x14ac:dyDescent="0.25">
      <c r="B2323">
        <v>0</v>
      </c>
    </row>
    <row r="2324" spans="2:2" x14ac:dyDescent="0.25">
      <c r="B2324">
        <v>0</v>
      </c>
    </row>
    <row r="2325" spans="2:2" x14ac:dyDescent="0.25">
      <c r="B2325">
        <v>0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0</v>
      </c>
    </row>
    <row r="2330" spans="2:2" x14ac:dyDescent="0.25">
      <c r="B2330">
        <v>0</v>
      </c>
    </row>
    <row r="2331" spans="2:2" x14ac:dyDescent="0.25">
      <c r="B2331">
        <v>0</v>
      </c>
    </row>
    <row r="2332" spans="2:2" x14ac:dyDescent="0.25">
      <c r="B2332">
        <v>0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0</v>
      </c>
    </row>
    <row r="2336" spans="2:2" x14ac:dyDescent="0.25">
      <c r="B2336">
        <v>0</v>
      </c>
    </row>
    <row r="2337" spans="2:2" x14ac:dyDescent="0.25">
      <c r="B2337">
        <v>0</v>
      </c>
    </row>
    <row r="2338" spans="2:2" x14ac:dyDescent="0.25">
      <c r="B2338">
        <v>0</v>
      </c>
    </row>
    <row r="2339" spans="2:2" x14ac:dyDescent="0.25">
      <c r="B2339">
        <v>0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0</v>
      </c>
    </row>
    <row r="2344" spans="2:2" x14ac:dyDescent="0.25">
      <c r="B2344">
        <v>0</v>
      </c>
    </row>
    <row r="2345" spans="2:2" x14ac:dyDescent="0.25">
      <c r="B2345">
        <v>0</v>
      </c>
    </row>
    <row r="2346" spans="2:2" x14ac:dyDescent="0.25">
      <c r="B2346">
        <v>0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0</v>
      </c>
    </row>
    <row r="2351" spans="2:2" x14ac:dyDescent="0.25">
      <c r="B2351">
        <v>0</v>
      </c>
    </row>
    <row r="2352" spans="2:2" x14ac:dyDescent="0.25">
      <c r="B2352">
        <v>0</v>
      </c>
    </row>
    <row r="2353" spans="2:2" x14ac:dyDescent="0.25">
      <c r="B2353">
        <v>0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0</v>
      </c>
    </row>
    <row r="2358" spans="2:2" x14ac:dyDescent="0.25">
      <c r="B2358">
        <v>0</v>
      </c>
    </row>
    <row r="2359" spans="2:2" x14ac:dyDescent="0.25">
      <c r="B2359">
        <v>0</v>
      </c>
    </row>
    <row r="2360" spans="2:2" x14ac:dyDescent="0.25">
      <c r="B2360">
        <v>0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0</v>
      </c>
    </row>
    <row r="2364" spans="2:2" x14ac:dyDescent="0.25">
      <c r="B2364">
        <v>0</v>
      </c>
    </row>
    <row r="2365" spans="2:2" x14ac:dyDescent="0.25">
      <c r="B2365">
        <v>0</v>
      </c>
    </row>
    <row r="2366" spans="2:2" x14ac:dyDescent="0.25">
      <c r="B2366">
        <v>0</v>
      </c>
    </row>
    <row r="2367" spans="2:2" x14ac:dyDescent="0.25">
      <c r="B2367">
        <v>0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0</v>
      </c>
    </row>
    <row r="2371" spans="2:2" x14ac:dyDescent="0.25">
      <c r="B2371">
        <v>0</v>
      </c>
    </row>
    <row r="2372" spans="2:2" x14ac:dyDescent="0.25">
      <c r="B2372">
        <v>0</v>
      </c>
    </row>
    <row r="2373" spans="2:2" x14ac:dyDescent="0.25">
      <c r="B2373">
        <v>0</v>
      </c>
    </row>
    <row r="2374" spans="2:2" x14ac:dyDescent="0.25">
      <c r="B2374">
        <v>0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0</v>
      </c>
    </row>
    <row r="2379" spans="2:2" x14ac:dyDescent="0.25">
      <c r="B2379">
        <v>0</v>
      </c>
    </row>
    <row r="2380" spans="2:2" x14ac:dyDescent="0.25">
      <c r="B2380">
        <v>0</v>
      </c>
    </row>
    <row r="2381" spans="2:2" x14ac:dyDescent="0.25">
      <c r="B2381">
        <v>0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0</v>
      </c>
    </row>
    <row r="2385" spans="2:2" x14ac:dyDescent="0.25">
      <c r="B2385">
        <v>0</v>
      </c>
    </row>
    <row r="2386" spans="2:2" x14ac:dyDescent="0.25">
      <c r="B2386">
        <v>0</v>
      </c>
    </row>
    <row r="2387" spans="2:2" x14ac:dyDescent="0.25">
      <c r="B2387">
        <v>0</v>
      </c>
    </row>
    <row r="2388" spans="2:2" x14ac:dyDescent="0.25">
      <c r="B2388">
        <v>0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0</v>
      </c>
    </row>
    <row r="2392" spans="2:2" x14ac:dyDescent="0.25">
      <c r="B2392">
        <v>0</v>
      </c>
    </row>
    <row r="2393" spans="2:2" x14ac:dyDescent="0.25">
      <c r="B2393">
        <v>0</v>
      </c>
    </row>
    <row r="2394" spans="2:2" x14ac:dyDescent="0.25">
      <c r="B2394">
        <v>0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0</v>
      </c>
    </row>
    <row r="2399" spans="2:2" x14ac:dyDescent="0.25">
      <c r="B2399">
        <v>0</v>
      </c>
    </row>
    <row r="2400" spans="2:2" x14ac:dyDescent="0.25">
      <c r="B2400">
        <v>0</v>
      </c>
    </row>
    <row r="2401" spans="2:2" x14ac:dyDescent="0.25">
      <c r="B2401">
        <v>0</v>
      </c>
    </row>
    <row r="2402" spans="2:2" x14ac:dyDescent="0.25">
      <c r="B2402">
        <v>0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0</v>
      </c>
    </row>
    <row r="2406" spans="2:2" x14ac:dyDescent="0.25">
      <c r="B2406">
        <v>0</v>
      </c>
    </row>
    <row r="2407" spans="2:2" x14ac:dyDescent="0.25">
      <c r="B2407">
        <v>0</v>
      </c>
    </row>
    <row r="2408" spans="2:2" x14ac:dyDescent="0.25">
      <c r="B2408">
        <v>0</v>
      </c>
    </row>
    <row r="2409" spans="2:2" x14ac:dyDescent="0.25">
      <c r="B2409">
        <v>0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0</v>
      </c>
    </row>
    <row r="2413" spans="2:2" x14ac:dyDescent="0.25">
      <c r="B2413">
        <v>0</v>
      </c>
    </row>
    <row r="2414" spans="2:2" x14ac:dyDescent="0.25">
      <c r="B2414">
        <v>0</v>
      </c>
    </row>
    <row r="2415" spans="2:2" x14ac:dyDescent="0.25">
      <c r="B2415">
        <v>0</v>
      </c>
    </row>
    <row r="2416" spans="2:2" x14ac:dyDescent="0.25">
      <c r="B2416">
        <v>0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0</v>
      </c>
    </row>
    <row r="2420" spans="2:2" x14ac:dyDescent="0.25">
      <c r="B2420">
        <v>0</v>
      </c>
    </row>
    <row r="2421" spans="2:2" x14ac:dyDescent="0.25">
      <c r="B2421">
        <v>0</v>
      </c>
    </row>
    <row r="2422" spans="2:2" x14ac:dyDescent="0.25">
      <c r="B2422">
        <v>0</v>
      </c>
    </row>
    <row r="2423" spans="2:2" x14ac:dyDescent="0.25">
      <c r="B2423">
        <v>0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0</v>
      </c>
    </row>
    <row r="2428" spans="2:2" x14ac:dyDescent="0.25">
      <c r="B2428">
        <v>0</v>
      </c>
    </row>
    <row r="2429" spans="2:2" x14ac:dyDescent="0.25">
      <c r="B2429">
        <v>0</v>
      </c>
    </row>
    <row r="2430" spans="2:2" x14ac:dyDescent="0.25">
      <c r="B2430">
        <v>0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0</v>
      </c>
    </row>
    <row r="2434" spans="2:2" x14ac:dyDescent="0.25">
      <c r="B2434">
        <v>0</v>
      </c>
    </row>
    <row r="2435" spans="2:2" x14ac:dyDescent="0.25">
      <c r="B2435">
        <v>0</v>
      </c>
    </row>
    <row r="2436" spans="2:2" x14ac:dyDescent="0.25">
      <c r="B2436">
        <v>0</v>
      </c>
    </row>
    <row r="2437" spans="2:2" x14ac:dyDescent="0.25">
      <c r="B2437">
        <v>0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0</v>
      </c>
    </row>
    <row r="2442" spans="2:2" x14ac:dyDescent="0.25">
      <c r="B2442">
        <v>0</v>
      </c>
    </row>
    <row r="2443" spans="2:2" x14ac:dyDescent="0.25">
      <c r="B2443">
        <v>0</v>
      </c>
    </row>
    <row r="2444" spans="2:2" x14ac:dyDescent="0.25">
      <c r="B2444">
        <v>0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0</v>
      </c>
    </row>
    <row r="2448" spans="2:2" x14ac:dyDescent="0.25">
      <c r="B2448">
        <v>0</v>
      </c>
    </row>
    <row r="2449" spans="2:2" x14ac:dyDescent="0.25">
      <c r="B2449">
        <v>0</v>
      </c>
    </row>
    <row r="2450" spans="2:2" x14ac:dyDescent="0.25">
      <c r="B2450">
        <v>0</v>
      </c>
    </row>
    <row r="2451" spans="2:2" x14ac:dyDescent="0.25">
      <c r="B2451">
        <v>0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0</v>
      </c>
    </row>
    <row r="2455" spans="2:2" x14ac:dyDescent="0.25">
      <c r="B2455">
        <v>0</v>
      </c>
    </row>
    <row r="2456" spans="2:2" x14ac:dyDescent="0.25">
      <c r="B2456">
        <v>0</v>
      </c>
    </row>
    <row r="2457" spans="2:2" x14ac:dyDescent="0.25">
      <c r="B2457">
        <v>0</v>
      </c>
    </row>
    <row r="2458" spans="2:2" x14ac:dyDescent="0.25">
      <c r="B2458">
        <v>0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0</v>
      </c>
    </row>
    <row r="2462" spans="2:2" x14ac:dyDescent="0.25">
      <c r="B2462">
        <v>0</v>
      </c>
    </row>
    <row r="2463" spans="2:2" x14ac:dyDescent="0.25">
      <c r="B2463">
        <v>0</v>
      </c>
    </row>
    <row r="2464" spans="2:2" x14ac:dyDescent="0.25">
      <c r="B2464">
        <v>0</v>
      </c>
    </row>
    <row r="2465" spans="2:2" x14ac:dyDescent="0.25">
      <c r="B2465">
        <v>0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0</v>
      </c>
    </row>
    <row r="2469" spans="2:2" x14ac:dyDescent="0.25">
      <c r="B2469">
        <v>0</v>
      </c>
    </row>
    <row r="2470" spans="2:2" x14ac:dyDescent="0.25">
      <c r="B2470">
        <v>0</v>
      </c>
    </row>
    <row r="2471" spans="2:2" x14ac:dyDescent="0.25">
      <c r="B2471">
        <v>0</v>
      </c>
    </row>
    <row r="2472" spans="2:2" x14ac:dyDescent="0.25">
      <c r="B2472">
        <v>0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0</v>
      </c>
    </row>
    <row r="2477" spans="2:2" x14ac:dyDescent="0.25">
      <c r="B2477">
        <v>0</v>
      </c>
    </row>
    <row r="2478" spans="2:2" x14ac:dyDescent="0.25">
      <c r="B2478">
        <v>0</v>
      </c>
    </row>
    <row r="2479" spans="2:2" x14ac:dyDescent="0.25">
      <c r="B2479">
        <v>0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0</v>
      </c>
    </row>
    <row r="2484" spans="2:2" x14ac:dyDescent="0.25">
      <c r="B2484">
        <v>0</v>
      </c>
    </row>
    <row r="2485" spans="2:2" x14ac:dyDescent="0.25">
      <c r="B2485">
        <v>0</v>
      </c>
    </row>
    <row r="2486" spans="2:2" x14ac:dyDescent="0.25">
      <c r="B2486">
        <v>0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0</v>
      </c>
    </row>
    <row r="2490" spans="2:2" x14ac:dyDescent="0.25">
      <c r="B2490">
        <v>0</v>
      </c>
    </row>
    <row r="2491" spans="2:2" x14ac:dyDescent="0.25">
      <c r="B2491">
        <v>0</v>
      </c>
    </row>
    <row r="2492" spans="2:2" x14ac:dyDescent="0.25">
      <c r="B2492">
        <v>0</v>
      </c>
    </row>
    <row r="2493" spans="2:2" x14ac:dyDescent="0.25">
      <c r="B2493">
        <v>0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0</v>
      </c>
    </row>
    <row r="2497" spans="2:2" x14ac:dyDescent="0.25">
      <c r="B2497">
        <v>0</v>
      </c>
    </row>
    <row r="2498" spans="2:2" x14ac:dyDescent="0.25">
      <c r="B2498">
        <v>0</v>
      </c>
    </row>
    <row r="2499" spans="2:2" x14ac:dyDescent="0.25">
      <c r="B2499">
        <v>0</v>
      </c>
    </row>
    <row r="2500" spans="2:2" x14ac:dyDescent="0.25">
      <c r="B2500">
        <v>0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0</v>
      </c>
    </row>
    <row r="2505" spans="2:2" x14ac:dyDescent="0.25">
      <c r="B2505">
        <v>0</v>
      </c>
    </row>
    <row r="2506" spans="2:2" x14ac:dyDescent="0.25">
      <c r="B2506">
        <v>0</v>
      </c>
    </row>
    <row r="2507" spans="2:2" x14ac:dyDescent="0.25">
      <c r="B2507">
        <v>0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0</v>
      </c>
    </row>
    <row r="2512" spans="2:2" x14ac:dyDescent="0.25">
      <c r="B2512">
        <v>0</v>
      </c>
    </row>
    <row r="2513" spans="2:2" x14ac:dyDescent="0.25">
      <c r="B2513">
        <v>0</v>
      </c>
    </row>
    <row r="2514" spans="2:2" x14ac:dyDescent="0.25">
      <c r="B2514">
        <v>0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0</v>
      </c>
    </row>
    <row r="2518" spans="2:2" x14ac:dyDescent="0.25">
      <c r="B2518">
        <v>0</v>
      </c>
    </row>
    <row r="2519" spans="2:2" x14ac:dyDescent="0.25">
      <c r="B2519">
        <v>0</v>
      </c>
    </row>
    <row r="2520" spans="2:2" x14ac:dyDescent="0.25">
      <c r="B2520">
        <v>0</v>
      </c>
    </row>
    <row r="2521" spans="2:2" x14ac:dyDescent="0.25">
      <c r="B2521">
        <v>0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0</v>
      </c>
    </row>
    <row r="2525" spans="2:2" x14ac:dyDescent="0.25">
      <c r="B2525">
        <v>0</v>
      </c>
    </row>
    <row r="2526" spans="2:2" x14ac:dyDescent="0.25">
      <c r="B2526">
        <v>0</v>
      </c>
    </row>
    <row r="2527" spans="2:2" x14ac:dyDescent="0.25">
      <c r="B2527">
        <v>0</v>
      </c>
    </row>
    <row r="2528" spans="2:2" x14ac:dyDescent="0.25">
      <c r="B2528">
        <v>0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0</v>
      </c>
    </row>
    <row r="2532" spans="2:2" x14ac:dyDescent="0.25">
      <c r="B2532">
        <v>0</v>
      </c>
    </row>
    <row r="2533" spans="2:2" x14ac:dyDescent="0.25">
      <c r="B2533">
        <v>0</v>
      </c>
    </row>
    <row r="2534" spans="2:2" x14ac:dyDescent="0.25">
      <c r="B2534">
        <v>0</v>
      </c>
    </row>
    <row r="2535" spans="2:2" x14ac:dyDescent="0.25">
      <c r="B2535">
        <v>0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0</v>
      </c>
    </row>
    <row r="2539" spans="2:2" x14ac:dyDescent="0.25">
      <c r="B2539">
        <v>0</v>
      </c>
    </row>
    <row r="2540" spans="2:2" x14ac:dyDescent="0.25">
      <c r="B2540">
        <v>0</v>
      </c>
    </row>
    <row r="2541" spans="2:2" x14ac:dyDescent="0.25">
      <c r="B2541">
        <v>0</v>
      </c>
    </row>
    <row r="2542" spans="2:2" x14ac:dyDescent="0.25">
      <c r="B2542">
        <v>0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0</v>
      </c>
    </row>
    <row r="2546" spans="2:2" x14ac:dyDescent="0.25">
      <c r="B2546">
        <v>0</v>
      </c>
    </row>
    <row r="2547" spans="2:2" x14ac:dyDescent="0.25">
      <c r="B2547">
        <v>0</v>
      </c>
    </row>
    <row r="2548" spans="2:2" x14ac:dyDescent="0.25">
      <c r="B2548">
        <v>0</v>
      </c>
    </row>
    <row r="2549" spans="2:2" x14ac:dyDescent="0.25">
      <c r="B2549">
        <v>0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0</v>
      </c>
    </row>
    <row r="2553" spans="2:2" x14ac:dyDescent="0.25">
      <c r="B2553">
        <v>0</v>
      </c>
    </row>
    <row r="2554" spans="2:2" x14ac:dyDescent="0.25">
      <c r="B2554">
        <v>0</v>
      </c>
    </row>
    <row r="2555" spans="2:2" x14ac:dyDescent="0.25">
      <c r="B2555">
        <v>0</v>
      </c>
    </row>
    <row r="2556" spans="2:2" x14ac:dyDescent="0.25">
      <c r="B2556">
        <v>0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0</v>
      </c>
    </row>
    <row r="2562" spans="2:2" x14ac:dyDescent="0.25">
      <c r="B2562">
        <v>0</v>
      </c>
    </row>
    <row r="2563" spans="2:2" x14ac:dyDescent="0.25">
      <c r="B2563">
        <v>0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0</v>
      </c>
    </row>
    <row r="2568" spans="2:2" x14ac:dyDescent="0.25">
      <c r="B2568">
        <v>0</v>
      </c>
    </row>
    <row r="2569" spans="2:2" x14ac:dyDescent="0.25">
      <c r="B2569">
        <v>0</v>
      </c>
    </row>
    <row r="2570" spans="2:2" x14ac:dyDescent="0.25">
      <c r="B2570">
        <v>0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0</v>
      </c>
    </row>
    <row r="2574" spans="2:2" x14ac:dyDescent="0.25">
      <c r="B2574">
        <v>0</v>
      </c>
    </row>
    <row r="2575" spans="2:2" x14ac:dyDescent="0.25">
      <c r="B2575">
        <v>0</v>
      </c>
    </row>
    <row r="2576" spans="2:2" x14ac:dyDescent="0.25">
      <c r="B2576">
        <v>0</v>
      </c>
    </row>
    <row r="2577" spans="2:2" x14ac:dyDescent="0.25">
      <c r="B2577">
        <v>0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0</v>
      </c>
    </row>
    <row r="2582" spans="2:2" x14ac:dyDescent="0.25">
      <c r="B2582">
        <v>0</v>
      </c>
    </row>
    <row r="2583" spans="2:2" x14ac:dyDescent="0.25">
      <c r="B2583">
        <v>0</v>
      </c>
    </row>
    <row r="2584" spans="2:2" x14ac:dyDescent="0.25">
      <c r="B2584">
        <v>0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0</v>
      </c>
    </row>
    <row r="2588" spans="2:2" x14ac:dyDescent="0.25">
      <c r="B2588">
        <v>0</v>
      </c>
    </row>
    <row r="2589" spans="2:2" x14ac:dyDescent="0.25">
      <c r="B2589">
        <v>0</v>
      </c>
    </row>
    <row r="2590" spans="2:2" x14ac:dyDescent="0.25">
      <c r="B2590">
        <v>0</v>
      </c>
    </row>
    <row r="2591" spans="2:2" x14ac:dyDescent="0.25">
      <c r="B2591">
        <v>0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0</v>
      </c>
    </row>
    <row r="2595" spans="2:2" x14ac:dyDescent="0.25">
      <c r="B2595">
        <v>0</v>
      </c>
    </row>
    <row r="2596" spans="2:2" x14ac:dyDescent="0.25">
      <c r="B2596">
        <v>0</v>
      </c>
    </row>
    <row r="2597" spans="2:2" x14ac:dyDescent="0.25">
      <c r="B2597">
        <v>0</v>
      </c>
    </row>
    <row r="2598" spans="2:2" x14ac:dyDescent="0.25">
      <c r="B2598">
        <v>0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0</v>
      </c>
    </row>
    <row r="2602" spans="2:2" x14ac:dyDescent="0.25">
      <c r="B2602">
        <v>0</v>
      </c>
    </row>
    <row r="2603" spans="2:2" x14ac:dyDescent="0.25">
      <c r="B2603">
        <v>0</v>
      </c>
    </row>
    <row r="2604" spans="2:2" x14ac:dyDescent="0.25">
      <c r="B2604">
        <v>0</v>
      </c>
    </row>
    <row r="2605" spans="2:2" x14ac:dyDescent="0.25">
      <c r="B2605">
        <v>0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0</v>
      </c>
    </row>
    <row r="2610" spans="2:2" x14ac:dyDescent="0.25">
      <c r="B2610">
        <v>0</v>
      </c>
    </row>
    <row r="2611" spans="2:2" x14ac:dyDescent="0.25">
      <c r="B2611">
        <v>0</v>
      </c>
    </row>
    <row r="2612" spans="2:2" x14ac:dyDescent="0.25">
      <c r="B2612">
        <v>0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0</v>
      </c>
    </row>
    <row r="2616" spans="2:2" x14ac:dyDescent="0.25">
      <c r="B2616">
        <v>0</v>
      </c>
    </row>
    <row r="2617" spans="2:2" x14ac:dyDescent="0.25">
      <c r="B2617">
        <v>0</v>
      </c>
    </row>
    <row r="2618" spans="2:2" x14ac:dyDescent="0.25">
      <c r="B2618">
        <v>0</v>
      </c>
    </row>
    <row r="2619" spans="2:2" x14ac:dyDescent="0.25">
      <c r="B2619">
        <v>0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0</v>
      </c>
    </row>
    <row r="2623" spans="2:2" x14ac:dyDescent="0.25">
      <c r="B2623">
        <v>0</v>
      </c>
    </row>
    <row r="2624" spans="2:2" x14ac:dyDescent="0.25">
      <c r="B2624">
        <v>0</v>
      </c>
    </row>
    <row r="2625" spans="2:2" x14ac:dyDescent="0.25">
      <c r="B2625">
        <v>0</v>
      </c>
    </row>
    <row r="2626" spans="2:2" x14ac:dyDescent="0.25">
      <c r="B2626">
        <v>0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0</v>
      </c>
    </row>
    <row r="2630" spans="2:2" x14ac:dyDescent="0.25">
      <c r="B2630">
        <v>0</v>
      </c>
    </row>
    <row r="2631" spans="2:2" x14ac:dyDescent="0.25">
      <c r="B2631">
        <v>0</v>
      </c>
    </row>
    <row r="2632" spans="2:2" x14ac:dyDescent="0.25">
      <c r="B2632">
        <v>0</v>
      </c>
    </row>
    <row r="2633" spans="2:2" x14ac:dyDescent="0.25">
      <c r="B2633">
        <v>0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0</v>
      </c>
    </row>
    <row r="2637" spans="2:2" x14ac:dyDescent="0.25">
      <c r="B2637">
        <v>0</v>
      </c>
    </row>
    <row r="2638" spans="2:2" x14ac:dyDescent="0.25">
      <c r="B2638">
        <v>0</v>
      </c>
    </row>
    <row r="2639" spans="2:2" x14ac:dyDescent="0.25">
      <c r="B2639">
        <v>0</v>
      </c>
    </row>
    <row r="2640" spans="2:2" x14ac:dyDescent="0.25">
      <c r="B2640">
        <v>0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0</v>
      </c>
    </row>
    <row r="2645" spans="2:2" x14ac:dyDescent="0.25">
      <c r="B2645">
        <v>0</v>
      </c>
    </row>
    <row r="2646" spans="2:2" x14ac:dyDescent="0.25">
      <c r="B2646">
        <v>0</v>
      </c>
    </row>
    <row r="2647" spans="2:2" x14ac:dyDescent="0.25">
      <c r="B2647">
        <v>0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0</v>
      </c>
    </row>
    <row r="2651" spans="2:2" x14ac:dyDescent="0.25">
      <c r="B2651">
        <v>0</v>
      </c>
    </row>
    <row r="2652" spans="2:2" x14ac:dyDescent="0.25">
      <c r="B2652">
        <v>0</v>
      </c>
    </row>
    <row r="2653" spans="2:2" x14ac:dyDescent="0.25">
      <c r="B2653">
        <v>0</v>
      </c>
    </row>
    <row r="2654" spans="2:2" x14ac:dyDescent="0.25">
      <c r="B2654">
        <v>0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0</v>
      </c>
    </row>
    <row r="2658" spans="2:2" x14ac:dyDescent="0.25">
      <c r="B2658">
        <v>0</v>
      </c>
    </row>
    <row r="2659" spans="2:2" x14ac:dyDescent="0.25">
      <c r="B2659">
        <v>0</v>
      </c>
    </row>
    <row r="2660" spans="2:2" x14ac:dyDescent="0.25">
      <c r="B2660">
        <v>0</v>
      </c>
    </row>
    <row r="2661" spans="2:2" x14ac:dyDescent="0.25">
      <c r="B2661">
        <v>0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0</v>
      </c>
    </row>
    <row r="2665" spans="2:2" x14ac:dyDescent="0.25">
      <c r="B2665">
        <v>0</v>
      </c>
    </row>
    <row r="2666" spans="2:2" x14ac:dyDescent="0.25">
      <c r="B2666">
        <v>0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0</v>
      </c>
    </row>
    <row r="2672" spans="2:2" x14ac:dyDescent="0.25">
      <c r="B2672">
        <v>0</v>
      </c>
    </row>
    <row r="2673" spans="2:2" x14ac:dyDescent="0.25">
      <c r="B2673">
        <v>0</v>
      </c>
    </row>
    <row r="2674" spans="2:2" x14ac:dyDescent="0.25">
      <c r="B2674">
        <v>0</v>
      </c>
    </row>
    <row r="2675" spans="2:2" x14ac:dyDescent="0.25">
      <c r="B2675">
        <v>0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0</v>
      </c>
    </row>
    <row r="2679" spans="2:2" x14ac:dyDescent="0.25">
      <c r="B2679">
        <v>0</v>
      </c>
    </row>
    <row r="2680" spans="2:2" x14ac:dyDescent="0.25">
      <c r="B2680">
        <v>0</v>
      </c>
    </row>
    <row r="2681" spans="2:2" x14ac:dyDescent="0.25">
      <c r="B2681">
        <v>0</v>
      </c>
    </row>
    <row r="2682" spans="2:2" x14ac:dyDescent="0.25">
      <c r="B2682">
        <v>0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0</v>
      </c>
    </row>
    <row r="2686" spans="2:2" x14ac:dyDescent="0.25">
      <c r="B2686">
        <v>0</v>
      </c>
    </row>
    <row r="2687" spans="2:2" x14ac:dyDescent="0.25">
      <c r="B2687">
        <v>0</v>
      </c>
    </row>
    <row r="2688" spans="2:2" x14ac:dyDescent="0.25">
      <c r="B2688">
        <v>0</v>
      </c>
    </row>
    <row r="2689" spans="2:2" x14ac:dyDescent="0.25">
      <c r="B2689">
        <v>0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0</v>
      </c>
    </row>
    <row r="2693" spans="2:2" x14ac:dyDescent="0.25">
      <c r="B2693">
        <v>0</v>
      </c>
    </row>
    <row r="2694" spans="2:2" x14ac:dyDescent="0.25">
      <c r="B2694">
        <v>0</v>
      </c>
    </row>
    <row r="2695" spans="2:2" x14ac:dyDescent="0.25">
      <c r="B2695">
        <v>0</v>
      </c>
    </row>
    <row r="2696" spans="2:2" x14ac:dyDescent="0.25">
      <c r="B2696">
        <v>0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0</v>
      </c>
    </row>
    <row r="2700" spans="2:2" x14ac:dyDescent="0.25">
      <c r="B2700">
        <v>0</v>
      </c>
    </row>
    <row r="2701" spans="2:2" x14ac:dyDescent="0.25">
      <c r="B2701">
        <v>0</v>
      </c>
    </row>
    <row r="2702" spans="2:2" x14ac:dyDescent="0.25">
      <c r="B2702">
        <v>0</v>
      </c>
    </row>
    <row r="2703" spans="2:2" x14ac:dyDescent="0.25">
      <c r="B2703">
        <v>0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0</v>
      </c>
    </row>
    <row r="2708" spans="2:2" x14ac:dyDescent="0.25">
      <c r="B2708">
        <v>0</v>
      </c>
    </row>
    <row r="2709" spans="2:2" x14ac:dyDescent="0.25">
      <c r="B2709">
        <v>0</v>
      </c>
    </row>
    <row r="2710" spans="2:2" x14ac:dyDescent="0.25">
      <c r="B2710">
        <v>0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0</v>
      </c>
    </row>
    <row r="2715" spans="2:2" x14ac:dyDescent="0.25">
      <c r="B2715">
        <v>0</v>
      </c>
    </row>
    <row r="2716" spans="2:2" x14ac:dyDescent="0.25">
      <c r="B2716">
        <v>0</v>
      </c>
    </row>
    <row r="2717" spans="2:2" x14ac:dyDescent="0.25">
      <c r="B2717">
        <v>0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0</v>
      </c>
    </row>
    <row r="2721" spans="2:2" x14ac:dyDescent="0.25">
      <c r="B2721">
        <v>0</v>
      </c>
    </row>
    <row r="2722" spans="2:2" x14ac:dyDescent="0.25">
      <c r="B2722">
        <v>0</v>
      </c>
    </row>
    <row r="2723" spans="2:2" x14ac:dyDescent="0.25">
      <c r="B2723">
        <v>0</v>
      </c>
    </row>
    <row r="2724" spans="2:2" x14ac:dyDescent="0.25">
      <c r="B2724">
        <v>0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0</v>
      </c>
    </row>
    <row r="2728" spans="2:2" x14ac:dyDescent="0.25">
      <c r="B2728">
        <v>0</v>
      </c>
    </row>
    <row r="2729" spans="2:2" x14ac:dyDescent="0.25">
      <c r="B2729">
        <v>0</v>
      </c>
    </row>
    <row r="2730" spans="2:2" x14ac:dyDescent="0.25">
      <c r="B2730">
        <v>0</v>
      </c>
    </row>
    <row r="2731" spans="2:2" x14ac:dyDescent="0.25">
      <c r="B2731">
        <v>0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0</v>
      </c>
    </row>
    <row r="2736" spans="2:2" x14ac:dyDescent="0.25">
      <c r="B2736">
        <v>0</v>
      </c>
    </row>
    <row r="2737" spans="2:2" x14ac:dyDescent="0.25">
      <c r="B2737">
        <v>0</v>
      </c>
    </row>
    <row r="2738" spans="2:2" x14ac:dyDescent="0.25">
      <c r="B2738">
        <v>0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0</v>
      </c>
    </row>
    <row r="2743" spans="2:2" x14ac:dyDescent="0.25">
      <c r="B2743">
        <v>0</v>
      </c>
    </row>
    <row r="2744" spans="2:2" x14ac:dyDescent="0.25">
      <c r="B2744">
        <v>0</v>
      </c>
    </row>
    <row r="2745" spans="2:2" x14ac:dyDescent="0.25">
      <c r="B2745">
        <v>0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0</v>
      </c>
    </row>
    <row r="2749" spans="2:2" x14ac:dyDescent="0.25">
      <c r="B2749">
        <v>0</v>
      </c>
    </row>
    <row r="2750" spans="2:2" x14ac:dyDescent="0.25">
      <c r="B2750">
        <v>0</v>
      </c>
    </row>
    <row r="2751" spans="2:2" x14ac:dyDescent="0.25">
      <c r="B2751">
        <v>0</v>
      </c>
    </row>
    <row r="2752" spans="2:2" x14ac:dyDescent="0.25">
      <c r="B2752">
        <v>0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0</v>
      </c>
    </row>
    <row r="2756" spans="2:2" x14ac:dyDescent="0.25">
      <c r="B2756">
        <v>0</v>
      </c>
    </row>
    <row r="2757" spans="2:2" x14ac:dyDescent="0.25">
      <c r="B2757">
        <v>0</v>
      </c>
    </row>
    <row r="2758" spans="2:2" x14ac:dyDescent="0.25">
      <c r="B2758">
        <v>0</v>
      </c>
    </row>
    <row r="2759" spans="2:2" x14ac:dyDescent="0.25">
      <c r="B2759">
        <v>0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0</v>
      </c>
    </row>
    <row r="2763" spans="2:2" x14ac:dyDescent="0.25">
      <c r="B2763">
        <v>0</v>
      </c>
    </row>
    <row r="2764" spans="2:2" x14ac:dyDescent="0.25">
      <c r="B2764">
        <v>0</v>
      </c>
    </row>
    <row r="2765" spans="2:2" x14ac:dyDescent="0.25">
      <c r="B2765">
        <v>0</v>
      </c>
    </row>
    <row r="2766" spans="2:2" x14ac:dyDescent="0.25">
      <c r="B2766">
        <v>0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0</v>
      </c>
    </row>
    <row r="2770" spans="2:2" x14ac:dyDescent="0.25">
      <c r="B2770">
        <v>0</v>
      </c>
    </row>
    <row r="2771" spans="2:2" x14ac:dyDescent="0.25">
      <c r="B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9E66-BCF4-42B1-912B-5840BF357BB9}">
  <sheetPr codeName="Sheet3"/>
  <dimension ref="B1:AL1209"/>
  <sheetViews>
    <sheetView topLeftCell="Y1" zoomScaleNormal="100" workbookViewId="0">
      <selection activeCell="O2" sqref="O2"/>
    </sheetView>
  </sheetViews>
  <sheetFormatPr defaultRowHeight="15" x14ac:dyDescent="0.25"/>
  <cols>
    <col min="1" max="1" width="14.85546875" customWidth="1"/>
    <col min="2" max="2" width="38.28515625" customWidth="1"/>
    <col min="3" max="3" width="56.140625" bestFit="1" customWidth="1"/>
    <col min="4" max="4" width="19.7109375" customWidth="1"/>
    <col min="5" max="5" width="38.7109375" customWidth="1"/>
    <col min="6" max="6" width="12.28515625" customWidth="1"/>
    <col min="7" max="7" width="40.7109375" customWidth="1"/>
    <col min="8" max="8" width="22.7109375" customWidth="1"/>
    <col min="9" max="9" width="10.28515625" customWidth="1"/>
    <col min="10" max="10" width="11.140625" customWidth="1"/>
    <col min="11" max="11" width="15.7109375" customWidth="1"/>
    <col min="12" max="12" width="56.140625" customWidth="1"/>
    <col min="13" max="13" width="18.28515625" customWidth="1"/>
    <col min="14" max="14" width="38.28515625" customWidth="1"/>
    <col min="15" max="15" width="27.28515625" customWidth="1"/>
    <col min="16" max="17" width="13.28515625" customWidth="1"/>
    <col min="18" max="18" width="29.5703125" customWidth="1"/>
    <col min="19" max="19" width="56.140625" customWidth="1"/>
    <col min="20" max="20" width="16.42578125" customWidth="1"/>
    <col min="21" max="21" width="37.7109375" customWidth="1"/>
    <col min="22" max="22" width="29.7109375" customWidth="1"/>
    <col min="23" max="24" width="13.85546875" customWidth="1"/>
    <col min="25" max="25" width="29.7109375" customWidth="1"/>
    <col min="26" max="26" width="40.140625" customWidth="1"/>
    <col min="27" max="27" width="20" customWidth="1"/>
    <col min="28" max="28" width="38.28515625" customWidth="1"/>
    <col min="29" max="29" width="29.28515625" customWidth="1"/>
    <col min="30" max="30" width="10" customWidth="1"/>
    <col min="31" max="31" width="11.42578125" customWidth="1"/>
    <col min="32" max="32" width="22.5703125" customWidth="1"/>
    <col min="33" max="33" width="39.5703125" customWidth="1"/>
    <col min="34" max="34" width="5.85546875" bestFit="1" customWidth="1"/>
    <col min="35" max="35" width="21.28515625" customWidth="1"/>
    <col min="36" max="36" width="22.28515625" customWidth="1"/>
    <col min="37" max="37" width="9.42578125" customWidth="1"/>
    <col min="38" max="38" width="10.85546875" customWidth="1"/>
  </cols>
  <sheetData>
    <row r="1" spans="2:38" x14ac:dyDescent="0.25">
      <c r="B1" s="1" t="s">
        <v>458</v>
      </c>
      <c r="C1" s="2" t="s">
        <v>308</v>
      </c>
      <c r="D1" s="1"/>
      <c r="E1" s="2" t="s">
        <v>309</v>
      </c>
      <c r="F1" s="2"/>
      <c r="G1" s="2"/>
      <c r="H1" s="2" t="s">
        <v>310</v>
      </c>
      <c r="I1" s="2" t="s">
        <v>322</v>
      </c>
      <c r="J1" s="2" t="s">
        <v>457</v>
      </c>
      <c r="K1" s="1"/>
      <c r="L1" s="2" t="s">
        <v>311</v>
      </c>
      <c r="M1" s="2"/>
      <c r="N1" s="2"/>
      <c r="O1" s="2" t="s">
        <v>312</v>
      </c>
      <c r="P1" s="2" t="s">
        <v>323</v>
      </c>
      <c r="Q1" s="2" t="s">
        <v>457</v>
      </c>
      <c r="R1" s="1"/>
      <c r="S1" s="2" t="s">
        <v>313</v>
      </c>
      <c r="T1" s="2"/>
      <c r="U1" s="2"/>
      <c r="V1" s="2" t="s">
        <v>314</v>
      </c>
      <c r="W1" s="2" t="s">
        <v>324</v>
      </c>
      <c r="X1" s="2" t="s">
        <v>457</v>
      </c>
      <c r="Y1" s="1"/>
      <c r="Z1" s="2" t="s">
        <v>315</v>
      </c>
      <c r="AA1" s="2"/>
      <c r="AB1" s="2"/>
      <c r="AC1" s="2" t="s">
        <v>316</v>
      </c>
      <c r="AD1" s="2" t="s">
        <v>325</v>
      </c>
      <c r="AE1" s="2" t="s">
        <v>457</v>
      </c>
      <c r="AF1" s="1"/>
      <c r="AG1" s="2" t="s">
        <v>307</v>
      </c>
      <c r="AH1" s="3"/>
      <c r="AI1" s="3"/>
      <c r="AJ1" s="2" t="s">
        <v>326</v>
      </c>
      <c r="AK1" s="2" t="s">
        <v>327</v>
      </c>
      <c r="AL1" s="2" t="s">
        <v>457</v>
      </c>
    </row>
    <row r="2" spans="2:38" x14ac:dyDescent="0.25">
      <c r="B2" t="str" cm="1">
        <f t="array" ref="B2:B1209">Sorted!B3:B1210</f>
        <v>North Indian Cuisine</v>
      </c>
      <c r="C2" s="3" t="str" cm="1">
        <f t="array" ref="C2:C92">_xlfn._xlws.FILTER(B2:B1210,ISNUMBER(SEARCH("*. *",B2:B1210)))</f>
        <v>1. Butter Chicken (Punjab, 1 Serving ~200g)</v>
      </c>
      <c r="E2" s="3" t="str" cm="1">
        <f t="array" ref="E2:E183">_xlfn._xlws.FILTER(_xlfn.ANCHORARRAY(B2),ISNUMBER(SEARCH("*. *",_xlfn.ANCHORARRAY(B2)))+ISNUMBER(SEARCH("*Iron*",_xlfn.ANCHORARRAY(B2))))</f>
        <v>1. Butter Chicken (Punjab, 1 Serving ~200g)</v>
      </c>
      <c r="F2" s="3" t="b" cm="1">
        <f t="array" ref="F2:F183">IF(ISNUMBER(SEARCH("*iron*",_xlfn.ANCHORARRAY(E2))),ROW(_xlfn.ANCHORARRAY(E2))-1)</f>
        <v>0</v>
      </c>
      <c r="G2" s="3" t="e" cm="1">
        <f t="array" ref="G2:G183">INDEX(_xlfn.ANCHORARRAY(E2),_xlfn.ANCHORARRAY(F2)-1)</f>
        <v>#VALUE!</v>
      </c>
      <c r="H2" s="3" t="str" cm="1">
        <f t="array" ref="H2:H92">_xlfn.XLOOKUP(_xlfn.ANCHORARRAY(C2),_xlfn.ANCHORARRAY($G$2),_xlfn.ANCHORARRAY($E$2),NA())</f>
        <v>Iron: ~2 mg (11% of DV)</v>
      </c>
      <c r="I2" s="3" t="str" cm="1">
        <f t="array" ref="I2:I92">MID(_xlfn.ANCHORARRAY(H2),FIND(" ~",_xlfn.ANCHORARRAY(H2))+2,FIND("mg",_xlfn.ANCHORARRAY(H2))-FIND(" ~",_xlfn.ANCHORARRAY(H2))-2)</f>
        <v xml:space="preserve">2 </v>
      </c>
      <c r="J2" s="3" t="str" cm="1">
        <f t="array" ref="J2:J92">RIGHT(_xlfn.ANCHORARRAY(H2),11)</f>
        <v>(11% of DV)</v>
      </c>
      <c r="L2" s="3" t="str" cm="1">
        <f t="array" ref="L2:L182">_xlfn._xlws.FILTER(_xlfn.ANCHORARRAY(B2),ISNUMBER(SEARCH("*. *",_xlfn.ANCHORARRAY(B2)))+ISNUMBER(SEARCH("*calcium*",_xlfn.ANCHORARRAY(B2))))</f>
        <v>1. Butter Chicken (Punjab, 1 Serving ~200g)</v>
      </c>
      <c r="M2" s="3" t="b" cm="1">
        <f t="array" ref="M2:M182">IF(ISNUMBER(SEARCH("*calcium*",_xlfn.ANCHORARRAY(L2))),ROW(_xlfn.ANCHORARRAY(L2))-1)</f>
        <v>0</v>
      </c>
      <c r="N2" s="3" t="e" cm="1">
        <f t="array" ref="N2:N182">INDEX(_xlfn.ANCHORARRAY(L2),_xlfn.ANCHORARRAY(M2)-1)</f>
        <v>#VALUE!</v>
      </c>
      <c r="O2" s="3" t="str" cm="1">
        <f t="array" ref="O2:O92">_xlfn.XLOOKUP(_xlfn.ANCHORARRAY(C2),_xlfn.ANCHORARRAY($N$2),_xlfn.ANCHORARRAY($L$2),NA())</f>
        <v>Calcium: ~100 mg (10% of DV)</v>
      </c>
      <c r="P2" s="3" t="str" cm="1">
        <f t="array" ref="P2:P92">MID(_xlfn.ANCHORARRAY(O2),FIND(" ~",_xlfn.ANCHORARRAY(O2))+2,FIND("mg",_xlfn.ANCHORARRAY(O2))-FIND(" ~",_xlfn.ANCHORARRAY(O2))-2)</f>
        <v xml:space="preserve">100 </v>
      </c>
      <c r="Q2" s="3" t="str" cm="1">
        <f t="array" ref="Q2:Q92">RIGHT(_xlfn.ANCHORARRAY(O2),11)</f>
        <v>(10% of DV)</v>
      </c>
      <c r="S2" s="3" t="str" cm="1">
        <f t="array" ref="S2:S167">_xlfn._xlws.FILTER(_xlfn.ANCHORARRAY(B2),ISNUMBER(SEARCH("*. *",_xlfn.ANCHORARRAY(B2)))+ISNUMBER(SEARCH("*magnesium*",_xlfn.ANCHORARRAY(B2))))</f>
        <v>1. Butter Chicken (Punjab, 1 Serving ~200g)</v>
      </c>
      <c r="T2" s="3" t="b" cm="1">
        <f t="array" ref="T2:T167">IF(ISNUMBER(SEARCH("*magnesium*",_xlfn.ANCHORARRAY(S2))),ROW(_xlfn.ANCHORARRAY(S2))-1)</f>
        <v>0</v>
      </c>
      <c r="U2" s="3" t="e" cm="1">
        <f t="array" ref="U2:U167">INDEX(_xlfn.ANCHORARRAY(S2),_xlfn.ANCHORARRAY(T2)-1)</f>
        <v>#VALUE!</v>
      </c>
      <c r="V2" s="3" t="str" cm="1">
        <f t="array" ref="V2:V92">_xlfn.XLOOKUP(_xlfn.ANCHORARRAY(C2),_xlfn.ANCHORARRAY($U$2),_xlfn.ANCHORARRAY($S$2),NA())</f>
        <v>Magnesium: ~40 mg (10% of DV)</v>
      </c>
      <c r="W2" s="3" t="str" cm="1">
        <f t="array" ref="W2:W92">MID(_xlfn.ANCHORARRAY(V2),FIND(" ~",_xlfn.ANCHORARRAY(V2))+2,FIND("mg",_xlfn.ANCHORARRAY(V2))-FIND(" ~",_xlfn.ANCHORARRAY(V2))-2)</f>
        <v xml:space="preserve">40 </v>
      </c>
      <c r="X2" s="3" t="str" cm="1">
        <f t="array" ref="X2:X92">RIGHT(_xlfn.ANCHORARRAY(V2),11)</f>
        <v>(10% of DV)</v>
      </c>
      <c r="Z2" s="3" t="str" cm="1">
        <f t="array" ref="Z2:Z164">_xlfn._xlws.FILTER(_xlfn.ANCHORARRAY(B2),ISNUMBER(SEARCH("*. *",_xlfn.ANCHORARRAY(B2)))+ISNUMBER(SEARCH("*potassium*",_xlfn.ANCHORARRAY(B2))))</f>
        <v>1. Butter Chicken (Punjab, 1 Serving ~200g)</v>
      </c>
      <c r="AA2" s="3" t="b" cm="1">
        <f t="array" ref="AA2:AA164">IF(ISNUMBER(SEARCH("*potassium*",_xlfn.ANCHORARRAY(Z2))),ROW(_xlfn.ANCHORARRAY(Z2))-1)</f>
        <v>0</v>
      </c>
      <c r="AB2" s="3" t="e" cm="1">
        <f t="array" ref="AB2:AB164">INDEX(_xlfn.ANCHORARRAY(Z2),_xlfn.ANCHORARRAY(AA2)-1)</f>
        <v>#VALUE!</v>
      </c>
      <c r="AC2" s="3" t="str" cm="1">
        <f t="array" ref="AC2:AC92">_xlfn.XLOOKUP(_xlfn.ANCHORARRAY($C2),_xlfn.ANCHORARRAY($AB$2),_xlfn.ANCHORARRAY($Z$2),NA())</f>
        <v>Potassium: ~300 mg (9% of DV)</v>
      </c>
      <c r="AD2" s="3" t="str" cm="1">
        <f t="array" ref="AD2:AD92">MID(_xlfn.ANCHORARRAY(AC2),FIND(" ~",_xlfn.ANCHORARRAY(AC2))+2,FIND("mg",_xlfn.ANCHORARRAY(AC2))-FIND(" ~",_xlfn.ANCHORARRAY(AC2))-2)</f>
        <v xml:space="preserve">300 </v>
      </c>
      <c r="AE2" s="3" t="str" cm="1">
        <f t="array" ref="AE2:AE92">RIGHT(_xlfn.ANCHORARRAY(AC2),11)</f>
        <v xml:space="preserve"> (9% of DV)</v>
      </c>
      <c r="AG2" s="3" t="str" cm="1">
        <f t="array" ref="AG2:AG96">_xlfn._xlws.FILTER(_xlfn.ANCHORARRAY(B2),(ISNUMBER(SEARCH("*. *",_xlfn.ANCHORARRAY(B2))))+(ISNUMBER(SEARCH("*zinc*",_xlfn.ANCHORARRAY(B2)))))</f>
        <v>1. Butter Chicken (Punjab, 1 Serving ~200g)</v>
      </c>
      <c r="AH2" s="3" t="b" cm="1">
        <f t="array" ref="AH2:AH96">IF(ISNUMBER(SEARCH("*zinc*",_xlfn.ANCHORARRAY(AG2))),ROW(_xlfn.ANCHORARRAY(AG2))-1)</f>
        <v>0</v>
      </c>
      <c r="AI2" s="3" t="e" cm="1">
        <f t="array" ref="AI2:AI96">INDEX(_xlfn.ANCHORARRAY(AG2),AH2:AH96-1)</f>
        <v>#VALUE!</v>
      </c>
      <c r="AJ2" s="3" t="e" cm="1">
        <f t="array" ref="AJ2:AJ92">_xlfn.XLOOKUP(_xlfn.ANCHORARRAY(C2),_xlfn.ANCHORARRAY($AI$2),_xlfn.ANCHORARRAY($AG$2),NA())</f>
        <v>#N/A</v>
      </c>
      <c r="AK2" s="3" t="e" cm="1">
        <f t="array" ref="AK2:AK92">MID(_xlfn.ANCHORARRAY(AJ2),FIND(" ~",_xlfn.ANCHORARRAY(AJ2))+2,FIND("mg",_xlfn.ANCHORARRAY(AJ2))-FIND(" ~",_xlfn.ANCHORARRAY(AJ2))-2)</f>
        <v>#N/A</v>
      </c>
      <c r="AL2" s="3" t="e" cm="1">
        <f t="array" ref="AL2:AL92">RIGHT(_xlfn.ANCHORARRAY(AJ2),11)</f>
        <v>#N/A</v>
      </c>
    </row>
    <row r="3" spans="2:38" x14ac:dyDescent="0.25">
      <c r="B3" t="str">
        <v>1. Butter Chicken (Punjab, 1 Serving ~200g)</v>
      </c>
      <c r="C3" s="3" t="str">
        <v>2. Dal Makhani (Punjab, 1 Serving ~200g)</v>
      </c>
      <c r="E3" s="3" t="str">
        <v>Iron: ~2 mg (11% of DV)</v>
      </c>
      <c r="F3" s="3">
        <v>2</v>
      </c>
      <c r="G3" s="3" t="str">
        <v>1. Butter Chicken (Punjab, 1 Serving ~200g)</v>
      </c>
      <c r="H3" s="3" t="str">
        <v>Iron: ~3 mg (17% of DV)</v>
      </c>
      <c r="I3" s="3" t="str">
        <v xml:space="preserve">3 </v>
      </c>
      <c r="J3" s="3" t="str">
        <v>(17% of DV)</v>
      </c>
      <c r="L3" s="3" t="str">
        <v>Calcium: ~100 mg (10% of DV)</v>
      </c>
      <c r="M3" s="3">
        <v>2</v>
      </c>
      <c r="N3" s="3" t="str">
        <v>1. Butter Chicken (Punjab, 1 Serving ~200g)</v>
      </c>
      <c r="O3" s="3" t="str">
        <v>Calcium: ~80 mg (8% of DV)</v>
      </c>
      <c r="P3" s="3" t="str">
        <v xml:space="preserve">80 </v>
      </c>
      <c r="Q3" s="3" t="str">
        <v xml:space="preserve"> (8% of DV)</v>
      </c>
      <c r="S3" s="3" t="str">
        <v>Magnesium: ~40 mg (10% of DV)</v>
      </c>
      <c r="T3" s="3">
        <v>2</v>
      </c>
      <c r="U3" s="3" t="str">
        <v>1. Butter Chicken (Punjab, 1 Serving ~200g)</v>
      </c>
      <c r="V3" s="3" t="str">
        <v>Magnesium: ~70 mg (17% of DV)</v>
      </c>
      <c r="W3" s="3" t="str">
        <v xml:space="preserve">70 </v>
      </c>
      <c r="X3" s="3" t="str">
        <v>(17% of DV)</v>
      </c>
      <c r="Z3" s="3" t="str">
        <v>Potassium: ~300 mg (9% of DV)</v>
      </c>
      <c r="AA3" s="3">
        <v>2</v>
      </c>
      <c r="AB3" s="3" t="str">
        <v>1. Butter Chicken (Punjab, 1 Serving ~200g)</v>
      </c>
      <c r="AC3" s="3" t="str">
        <v>Potassium: ~400 mg (11% of DV)</v>
      </c>
      <c r="AD3" s="3" t="str">
        <v xml:space="preserve">400 </v>
      </c>
      <c r="AE3" s="3" t="str">
        <v>(11% of DV)</v>
      </c>
      <c r="AG3" s="3" t="str">
        <v>2. Dal Makhani (Punjab, 1 Serving ~200g)</v>
      </c>
      <c r="AH3" s="3" t="b">
        <v>0</v>
      </c>
      <c r="AI3" s="3" t="e">
        <v>#VALUE!</v>
      </c>
      <c r="AJ3" s="3" t="e">
        <v>#N/A</v>
      </c>
      <c r="AK3" s="3" t="e">
        <v>#N/A</v>
      </c>
      <c r="AL3" s="3" t="e">
        <v>#N/A</v>
      </c>
    </row>
    <row r="4" spans="2:38" x14ac:dyDescent="0.25">
      <c r="B4" t="str">
        <v>Calories: ~450 kcal</v>
      </c>
      <c r="C4" s="3" t="str">
        <v>3. Chole Bhature (Delhi/Punjab, 1 Serving ~250g)</v>
      </c>
      <c r="E4" s="3" t="str">
        <v>2. Dal Makhani (Punjab, 1 Serving ~200g)</v>
      </c>
      <c r="F4" s="3" t="b">
        <v>0</v>
      </c>
      <c r="G4" s="3" t="e">
        <v>#VALUE!</v>
      </c>
      <c r="H4" s="3" t="str">
        <v>Iron: ~4 mg (22% of DV)</v>
      </c>
      <c r="I4" s="3" t="str">
        <v xml:space="preserve">4 </v>
      </c>
      <c r="J4" s="3" t="str">
        <v>(22% of DV)</v>
      </c>
      <c r="L4" s="3" t="str">
        <v>2. Dal Makhani (Punjab, 1 Serving ~200g)</v>
      </c>
      <c r="M4" s="3" t="b">
        <v>0</v>
      </c>
      <c r="N4" s="3" t="e">
        <v>#VALUE!</v>
      </c>
      <c r="O4" s="3" t="str">
        <v>Calcium: ~120 mg (12% of DV)</v>
      </c>
      <c r="P4" s="3" t="str">
        <v xml:space="preserve">120 </v>
      </c>
      <c r="Q4" s="3" t="str">
        <v>(12% of DV)</v>
      </c>
      <c r="S4" s="3" t="str">
        <v>2. Dal Makhani (Punjab, 1 Serving ~200g)</v>
      </c>
      <c r="T4" s="3" t="b">
        <v>0</v>
      </c>
      <c r="U4" s="3" t="e">
        <v>#VALUE!</v>
      </c>
      <c r="V4" s="3" t="str">
        <v>Magnesium: ~50 mg (13% of DV)</v>
      </c>
      <c r="W4" s="3" t="str">
        <v xml:space="preserve">50 </v>
      </c>
      <c r="X4" s="3" t="str">
        <v>(13% of DV)</v>
      </c>
      <c r="Z4" s="3" t="str">
        <v>2. Dal Makhani (Punjab, 1 Serving ~200g)</v>
      </c>
      <c r="AA4" s="3" t="b">
        <v>0</v>
      </c>
      <c r="AB4" s="3" t="e">
        <v>#VALUE!</v>
      </c>
      <c r="AC4" s="3" t="str">
        <v>Potassium: ~500 mg (14% of DV)</v>
      </c>
      <c r="AD4" s="3" t="str">
        <v xml:space="preserve">500 </v>
      </c>
      <c r="AE4" s="3" t="str">
        <v>(14% of DV)</v>
      </c>
      <c r="AG4" s="3" t="str">
        <v>3. Chole Bhature (Delhi/Punjab, 1 Serving ~250g)</v>
      </c>
      <c r="AH4" s="3" t="b">
        <v>0</v>
      </c>
      <c r="AI4" s="3" t="e">
        <v>#VALUE!</v>
      </c>
      <c r="AJ4" s="3" t="e">
        <v>#N/A</v>
      </c>
      <c r="AK4" s="3" t="e">
        <v>#N/A</v>
      </c>
      <c r="AL4" s="3" t="e">
        <v>#N/A</v>
      </c>
    </row>
    <row r="5" spans="2:38" x14ac:dyDescent="0.25">
      <c r="B5" t="str">
        <v>Protein: ~25 g</v>
      </c>
      <c r="C5" s="3" t="str">
        <v>4. Rajma Chawal (Punjab, 1 Serving ~250g)</v>
      </c>
      <c r="E5" s="3" t="str">
        <v>Iron: ~3 mg (17% of DV)</v>
      </c>
      <c r="F5" s="3">
        <v>4</v>
      </c>
      <c r="G5" s="3" t="str">
        <v>2. Dal Makhani (Punjab, 1 Serving ~200g)</v>
      </c>
      <c r="H5" s="3" t="str">
        <v>Iron: ~2 mg (11% of DV)</v>
      </c>
      <c r="I5" s="3" t="str">
        <v xml:space="preserve">2 </v>
      </c>
      <c r="J5" s="3" t="str">
        <v>(11% of DV)</v>
      </c>
      <c r="L5" s="3" t="str">
        <v>Calcium: ~80 mg (8% of DV)</v>
      </c>
      <c r="M5" s="3">
        <v>4</v>
      </c>
      <c r="N5" s="3" t="str">
        <v>2. Dal Makhani (Punjab, 1 Serving ~200g)</v>
      </c>
      <c r="O5" s="3" t="str">
        <v>Calcium: ~60 mg (6% of DV)</v>
      </c>
      <c r="P5" s="3" t="str">
        <v xml:space="preserve">60 </v>
      </c>
      <c r="Q5" s="3" t="str">
        <v xml:space="preserve"> (6% of DV)</v>
      </c>
      <c r="S5" s="3" t="str">
        <v>Magnesium: ~70 mg (17% of DV)</v>
      </c>
      <c r="T5" s="3">
        <v>4</v>
      </c>
      <c r="U5" s="3" t="str">
        <v>2. Dal Makhani (Punjab, 1 Serving ~200g)</v>
      </c>
      <c r="V5" s="3" t="str">
        <v>Magnesium: ~80 mg (20% of DV)</v>
      </c>
      <c r="W5" s="3" t="str">
        <v xml:space="preserve">80 </v>
      </c>
      <c r="X5" s="3" t="str">
        <v>(20% of DV)</v>
      </c>
      <c r="Z5" s="3" t="str">
        <v>Potassium: ~400 mg (11% of DV)</v>
      </c>
      <c r="AA5" s="3">
        <v>4</v>
      </c>
      <c r="AB5" s="3" t="str">
        <v>2. Dal Makhani (Punjab, 1 Serving ~200g)</v>
      </c>
      <c r="AC5" s="3" t="str">
        <v>Potassium: ~500 mg (14% of DV)</v>
      </c>
      <c r="AD5" s="3" t="str">
        <v xml:space="preserve">500 </v>
      </c>
      <c r="AE5" s="3" t="str">
        <v>(14% of DV)</v>
      </c>
      <c r="AG5" s="3" t="str">
        <v>4. Rajma Chawal (Punjab, 1 Serving ~250g)</v>
      </c>
      <c r="AH5" s="3" t="b">
        <v>0</v>
      </c>
      <c r="AI5" s="3" t="e">
        <v>#VALUE!</v>
      </c>
      <c r="AJ5" s="3" t="e">
        <v>#N/A</v>
      </c>
      <c r="AK5" s="3" t="e">
        <v>#N/A</v>
      </c>
      <c r="AL5" s="3" t="e">
        <v>#N/A</v>
      </c>
    </row>
    <row r="6" spans="2:38" x14ac:dyDescent="0.25">
      <c r="B6" t="str">
        <v>Carbohydrates: ~15 g</v>
      </c>
      <c r="C6" s="3" t="str">
        <v>5. Paneer Butter Masala (Punjab, 1 Serving ~200g)</v>
      </c>
      <c r="E6" s="3" t="str">
        <v>3. Chole Bhature (Delhi/Punjab, 1 Serving ~250g)</v>
      </c>
      <c r="F6" s="3" t="b">
        <v>0</v>
      </c>
      <c r="G6" s="3" t="e">
        <v>#VALUE!</v>
      </c>
      <c r="H6" s="3" t="str">
        <v>Iron: ~1.5 mg (8% of DV)</v>
      </c>
      <c r="I6" s="3" t="str">
        <v xml:space="preserve">1.5 </v>
      </c>
      <c r="J6" s="3" t="str">
        <v xml:space="preserve"> (8% of DV)</v>
      </c>
      <c r="L6" s="3" t="str">
        <v>3. Chole Bhature (Delhi/Punjab, 1 Serving ~250g)</v>
      </c>
      <c r="M6" s="3" t="b">
        <v>0</v>
      </c>
      <c r="N6" s="3" t="e">
        <v>#VALUE!</v>
      </c>
      <c r="O6" s="3" t="str">
        <v>Calcium: ~250 mg (25% of DV)</v>
      </c>
      <c r="P6" s="3" t="str">
        <v xml:space="preserve">250 </v>
      </c>
      <c r="Q6" s="3" t="str">
        <v>(25% of DV)</v>
      </c>
      <c r="S6" s="3" t="str">
        <v>3. Chole Bhature (Delhi/Punjab, 1 Serving ~250g)</v>
      </c>
      <c r="T6" s="3" t="b">
        <v>0</v>
      </c>
      <c r="U6" s="3" t="e">
        <v>#VALUE!</v>
      </c>
      <c r="V6" s="3" t="str">
        <v>Magnesium: ~40 mg (10% of DV)</v>
      </c>
      <c r="W6" s="3" t="str">
        <v xml:space="preserve">40 </v>
      </c>
      <c r="X6" s="3" t="str">
        <v>(10% of DV)</v>
      </c>
      <c r="Z6" s="3" t="str">
        <v>3. Chole Bhature (Delhi/Punjab, 1 Serving ~250g)</v>
      </c>
      <c r="AA6" s="3" t="b">
        <v>0</v>
      </c>
      <c r="AB6" s="3" t="e">
        <v>#VALUE!</v>
      </c>
      <c r="AC6" s="3" t="str">
        <v>Potassium: ~300 mg (9% of DV)</v>
      </c>
      <c r="AD6" s="3" t="str">
        <v xml:space="preserve">300 </v>
      </c>
      <c r="AE6" s="3" t="str">
        <v xml:space="preserve"> (9% of DV)</v>
      </c>
      <c r="AG6" s="3" t="str">
        <v>5. Paneer Butter Masala (Punjab, 1 Serving ~200g)</v>
      </c>
      <c r="AH6" s="3" t="b">
        <v>0</v>
      </c>
      <c r="AI6" s="3" t="e">
        <v>#VALUE!</v>
      </c>
      <c r="AJ6" s="3" t="e">
        <v>#N/A</v>
      </c>
      <c r="AK6" s="3" t="e">
        <v>#N/A</v>
      </c>
      <c r="AL6" s="3" t="e">
        <v>#N/A</v>
      </c>
    </row>
    <row r="7" spans="2:38" x14ac:dyDescent="0.25">
      <c r="B7" t="str">
        <v>Sugar: ~5 g</v>
      </c>
      <c r="C7" s="3" t="str">
        <v>6. Palak Paneer (Punjab, 1 Serving ~200g)</v>
      </c>
      <c r="E7" s="3" t="str">
        <v>Iron: ~4 mg (22% of DV)</v>
      </c>
      <c r="F7" s="3">
        <v>6</v>
      </c>
      <c r="G7" s="3" t="str">
        <v>3. Chole Bhature (Delhi/Punjab, 1 Serving ~250g)</v>
      </c>
      <c r="H7" s="3" t="str">
        <v>Iron: ~4 mg (22% of DV)</v>
      </c>
      <c r="I7" s="3" t="str">
        <v xml:space="preserve">4 </v>
      </c>
      <c r="J7" s="3" t="str">
        <v>(22% of DV)</v>
      </c>
      <c r="L7" s="3" t="str">
        <v>Calcium: ~120 mg (12% of DV)</v>
      </c>
      <c r="M7" s="3">
        <v>6</v>
      </c>
      <c r="N7" s="3" t="str">
        <v>3. Chole Bhature (Delhi/Punjab, 1 Serving ~250g)</v>
      </c>
      <c r="O7" s="3" t="str">
        <v>Calcium: ~150 mg (15% of DV)</v>
      </c>
      <c r="P7" s="3" t="str">
        <v xml:space="preserve">150 </v>
      </c>
      <c r="Q7" s="3" t="str">
        <v>(15% of DV)</v>
      </c>
      <c r="S7" s="3" t="str">
        <v>Magnesium: ~50 mg (13% of DV)</v>
      </c>
      <c r="T7" s="3">
        <v>6</v>
      </c>
      <c r="U7" s="3" t="str">
        <v>3. Chole Bhature (Delhi/Punjab, 1 Serving ~250g)</v>
      </c>
      <c r="V7" s="3" t="str">
        <v>Magnesium: ~80 mg (20% of DV)</v>
      </c>
      <c r="W7" s="3" t="str">
        <v xml:space="preserve">80 </v>
      </c>
      <c r="X7" s="3" t="str">
        <v>(20% of DV)</v>
      </c>
      <c r="Z7" s="3" t="str">
        <v>Potassium: ~500 mg (14% of DV)</v>
      </c>
      <c r="AA7" s="3">
        <v>6</v>
      </c>
      <c r="AB7" s="3" t="str">
        <v>3. Chole Bhature (Delhi/Punjab, 1 Serving ~250g)</v>
      </c>
      <c r="AC7" s="3" t="str">
        <v>Potassium: ~500 mg (14% of DV)</v>
      </c>
      <c r="AD7" s="3" t="str">
        <v xml:space="preserve">500 </v>
      </c>
      <c r="AE7" s="3" t="str">
        <v>(14% of DV)</v>
      </c>
      <c r="AG7" s="3" t="str">
        <v>6. Palak Paneer (Punjab, 1 Serving ~200g)</v>
      </c>
      <c r="AH7" s="3" t="b">
        <v>0</v>
      </c>
      <c r="AI7" s="3" t="e">
        <v>#VALUE!</v>
      </c>
      <c r="AJ7" s="3" t="e">
        <v>#N/A</v>
      </c>
      <c r="AK7" s="3" t="e">
        <v>#N/A</v>
      </c>
      <c r="AL7" s="3" t="e">
        <v>#N/A</v>
      </c>
    </row>
    <row r="8" spans="2:38" x14ac:dyDescent="0.25">
      <c r="B8" t="str">
        <v>Fiber: ~2 g</v>
      </c>
      <c r="C8" s="3" t="str">
        <v>7. Kadai Paneer (Punjab, 1 Serving ~200g)</v>
      </c>
      <c r="E8" s="3" t="str">
        <v>4. Rajma Chawal (Punjab, 1 Serving ~250g)</v>
      </c>
      <c r="F8" s="3" t="b">
        <v>0</v>
      </c>
      <c r="G8" s="3" t="e">
        <v>#VALUE!</v>
      </c>
      <c r="H8" s="3" t="str">
        <v>Iron: ~1.5 mg (8% of DV)</v>
      </c>
      <c r="I8" s="3" t="str">
        <v xml:space="preserve">1.5 </v>
      </c>
      <c r="J8" s="3" t="str">
        <v xml:space="preserve"> (8% of DV)</v>
      </c>
      <c r="L8" s="3" t="str">
        <v>4. Rajma Chawal (Punjab, 1 Serving ~250g)</v>
      </c>
      <c r="M8" s="3" t="b">
        <v>0</v>
      </c>
      <c r="N8" s="3" t="e">
        <v>#VALUE!</v>
      </c>
      <c r="O8" s="3" t="str">
        <v>Calcium: ~250 mg (25% of DV)</v>
      </c>
      <c r="P8" s="3" t="str">
        <v xml:space="preserve">250 </v>
      </c>
      <c r="Q8" s="3" t="str">
        <v>(25% of DV)</v>
      </c>
      <c r="S8" s="3" t="str">
        <v>4. Rajma Chawal (Punjab, 1 Serving ~250g)</v>
      </c>
      <c r="T8" s="3" t="b">
        <v>0</v>
      </c>
      <c r="U8" s="3" t="e">
        <v>#VALUE!</v>
      </c>
      <c r="V8" s="3" t="str">
        <v>Magnesium: ~40 mg (10% of DV)</v>
      </c>
      <c r="W8" s="3" t="str">
        <v xml:space="preserve">40 </v>
      </c>
      <c r="X8" s="3" t="str">
        <v>(10% of DV)</v>
      </c>
      <c r="Z8" s="3" t="str">
        <v>4. Rajma Chawal (Punjab, 1 Serving ~250g)</v>
      </c>
      <c r="AA8" s="3" t="b">
        <v>0</v>
      </c>
      <c r="AB8" s="3" t="e">
        <v>#VALUE!</v>
      </c>
      <c r="AC8" s="3" t="str">
        <v>Potassium: ~400 mg (11% of DV)</v>
      </c>
      <c r="AD8" s="3" t="str">
        <v xml:space="preserve">400 </v>
      </c>
      <c r="AE8" s="3" t="str">
        <v>(11% of DV)</v>
      </c>
      <c r="AG8" s="3" t="str">
        <v>7. Kadai Paneer (Punjab, 1 Serving ~200g)</v>
      </c>
      <c r="AH8" s="3" t="b">
        <v>0</v>
      </c>
      <c r="AI8" s="3" t="e">
        <v>#VALUE!</v>
      </c>
      <c r="AJ8" s="3" t="e">
        <v>#N/A</v>
      </c>
      <c r="AK8" s="3" t="e">
        <v>#N/A</v>
      </c>
      <c r="AL8" s="3" t="e">
        <v>#N/A</v>
      </c>
    </row>
    <row r="9" spans="2:38" x14ac:dyDescent="0.25">
      <c r="B9" t="str">
        <v>Fat: ~35 g</v>
      </c>
      <c r="C9" s="3" t="str">
        <v>8. Shahi Paneer (Mughlai/Delhi, 1 Serving ~200g)</v>
      </c>
      <c r="E9" s="3" t="str">
        <v>Iron: ~2 mg (11% of DV)</v>
      </c>
      <c r="F9" s="3">
        <v>8</v>
      </c>
      <c r="G9" s="3" t="str">
        <v>4. Rajma Chawal (Punjab, 1 Serving ~250g)</v>
      </c>
      <c r="H9" s="3" t="str">
        <v>Iron: ~2 mg (11% of DV)</v>
      </c>
      <c r="I9" s="3" t="str">
        <v xml:space="preserve">2 </v>
      </c>
      <c r="J9" s="3" t="str">
        <v>(11% of DV)</v>
      </c>
      <c r="L9" s="3" t="str">
        <v>Calcium: ~60 mg (6% of DV)</v>
      </c>
      <c r="M9" s="3">
        <v>8</v>
      </c>
      <c r="N9" s="3" t="str">
        <v>4. Rajma Chawal (Punjab, 1 Serving ~250g)</v>
      </c>
      <c r="O9" s="3" t="str">
        <v>Calcium: ~250 mg (25% of DV)</v>
      </c>
      <c r="P9" s="3" t="str">
        <v xml:space="preserve">250 </v>
      </c>
      <c r="Q9" s="3" t="str">
        <v>(25% of DV)</v>
      </c>
      <c r="S9" s="3" t="str">
        <v>Magnesium: ~80 mg (20% of DV)</v>
      </c>
      <c r="T9" s="3">
        <v>8</v>
      </c>
      <c r="U9" s="3" t="str">
        <v>4. Rajma Chawal (Punjab, 1 Serving ~250g)</v>
      </c>
      <c r="V9" s="3" t="str">
        <v>Magnesium: ~40 mg (10% of DV)</v>
      </c>
      <c r="W9" s="3" t="str">
        <v xml:space="preserve">40 </v>
      </c>
      <c r="X9" s="3" t="str">
        <v>(10% of DV)</v>
      </c>
      <c r="Z9" s="3" t="str">
        <v>Potassium: ~500 mg (14% of DV)</v>
      </c>
      <c r="AA9" s="3">
        <v>8</v>
      </c>
      <c r="AB9" s="3" t="str">
        <v>4. Rajma Chawal (Punjab, 1 Serving ~250g)</v>
      </c>
      <c r="AC9" s="3" t="str">
        <v>Potassium: ~350 mg (10% of DV)</v>
      </c>
      <c r="AD9" s="3" t="str">
        <v xml:space="preserve">350 </v>
      </c>
      <c r="AE9" s="3" t="str">
        <v>(10% of DV)</v>
      </c>
      <c r="AG9" s="3" t="str">
        <v>8. Shahi Paneer (Mughlai/Delhi, 1 Serving ~200g)</v>
      </c>
      <c r="AH9" s="3" t="b">
        <v>0</v>
      </c>
      <c r="AI9" s="3" t="e">
        <v>#VALUE!</v>
      </c>
      <c r="AJ9" s="3" t="e">
        <v>#N/A</v>
      </c>
      <c r="AK9" s="3" t="e">
        <v>#N/A</v>
      </c>
      <c r="AL9" s="3" t="e">
        <v>#N/A</v>
      </c>
    </row>
    <row r="10" spans="2:38" x14ac:dyDescent="0.25">
      <c r="B10" t="str">
        <v>Micronutrients:</v>
      </c>
      <c r="C10" s="3" t="str">
        <v>9. Malai Kofta (Mughlai/Delhi, 1 Serving ~200g)</v>
      </c>
      <c r="E10" s="3" t="str">
        <v>5. Paneer Butter Masala (Punjab, 1 Serving ~200g)</v>
      </c>
      <c r="F10" s="3" t="b">
        <v>0</v>
      </c>
      <c r="G10" s="3" t="e">
        <v>#VALUE!</v>
      </c>
      <c r="H10" s="3" t="str">
        <v>Iron: ~2 mg (11% of DV)</v>
      </c>
      <c r="I10" s="3" t="str">
        <v xml:space="preserve">2 </v>
      </c>
      <c r="J10" s="3" t="str">
        <v>(11% of DV)</v>
      </c>
      <c r="L10" s="3" t="str">
        <v>5. Paneer Butter Masala (Punjab, 1 Serving ~200g)</v>
      </c>
      <c r="M10" s="3" t="b">
        <v>0</v>
      </c>
      <c r="N10" s="3" t="e">
        <v>#VALUE!</v>
      </c>
      <c r="O10" s="3" t="str">
        <v>Calcium: ~200 mg (20% of DV)</v>
      </c>
      <c r="P10" s="3" t="str">
        <v xml:space="preserve">200 </v>
      </c>
      <c r="Q10" s="3" t="str">
        <v>(20% of DV)</v>
      </c>
      <c r="S10" s="3" t="str">
        <v>5. Paneer Butter Masala (Punjab, 1 Serving ~200g)</v>
      </c>
      <c r="T10" s="3" t="b">
        <v>0</v>
      </c>
      <c r="U10" s="3" t="e">
        <v>#VALUE!</v>
      </c>
      <c r="V10" s="3" t="str">
        <v>Magnesium: ~50 mg (12% of DV)</v>
      </c>
      <c r="W10" s="3" t="str">
        <v xml:space="preserve">50 </v>
      </c>
      <c r="X10" s="3" t="str">
        <v>(12% of DV)</v>
      </c>
      <c r="Z10" s="3" t="str">
        <v>5. Paneer Butter Masala (Punjab, 1 Serving ~200g)</v>
      </c>
      <c r="AA10" s="3" t="b">
        <v>0</v>
      </c>
      <c r="AB10" s="3" t="e">
        <v>#VALUE!</v>
      </c>
      <c r="AC10" s="3" t="str">
        <v>Potassium: ~400 mg (11% of DV)</v>
      </c>
      <c r="AD10" s="3" t="str">
        <v xml:space="preserve">400 </v>
      </c>
      <c r="AE10" s="3" t="str">
        <v>(11% of DV)</v>
      </c>
      <c r="AG10" s="3" t="str">
        <v>9. Malai Kofta (Mughlai/Delhi, 1 Serving ~200g)</v>
      </c>
      <c r="AH10" s="3" t="b">
        <v>0</v>
      </c>
      <c r="AI10" s="3" t="e">
        <v>#VALUE!</v>
      </c>
      <c r="AJ10" s="3" t="e">
        <v>#N/A</v>
      </c>
      <c r="AK10" s="3" t="e">
        <v>#N/A</v>
      </c>
      <c r="AL10" s="3" t="e">
        <v>#N/A</v>
      </c>
    </row>
    <row r="11" spans="2:38" x14ac:dyDescent="0.25">
      <c r="B11" t="str">
        <v>Iron: ~2 mg (11% of DV)</v>
      </c>
      <c r="C11" s="3" t="str">
        <v>10. Dum Aloo (Kashmir, 1 Serving ~200g)</v>
      </c>
      <c r="E11" s="3" t="str">
        <v>Iron: ~1.5 mg (8% of DV)</v>
      </c>
      <c r="F11" s="3">
        <v>10</v>
      </c>
      <c r="G11" s="3" t="str">
        <v>5. Paneer Butter Masala (Punjab, 1 Serving ~200g)</v>
      </c>
      <c r="H11" s="3" t="str">
        <v>Iron: ~2 mg (11% of DV)</v>
      </c>
      <c r="I11" s="3" t="str">
        <v xml:space="preserve">2 </v>
      </c>
      <c r="J11" s="3" t="str">
        <v>(11% of DV)</v>
      </c>
      <c r="L11" s="3" t="str">
        <v>Calcium: ~250 mg (25% of DV)</v>
      </c>
      <c r="M11" s="3">
        <v>10</v>
      </c>
      <c r="N11" s="3" t="str">
        <v>5. Paneer Butter Masala (Punjab, 1 Serving ~200g)</v>
      </c>
      <c r="O11" s="3" t="str">
        <v>Calcium: ~50 mg (5% of DV)</v>
      </c>
      <c r="P11" s="3" t="str">
        <v xml:space="preserve">50 </v>
      </c>
      <c r="Q11" s="3" t="str">
        <v xml:space="preserve"> (5% of DV)</v>
      </c>
      <c r="S11" s="3" t="str">
        <v>Magnesium: ~40 mg (10% of DV)</v>
      </c>
      <c r="T11" s="3">
        <v>10</v>
      </c>
      <c r="U11" s="3" t="str">
        <v>5. Paneer Butter Masala (Punjab, 1 Serving ~200g)</v>
      </c>
      <c r="V11" s="3" t="str">
        <v>Magnesium: ~30 mg (7% of DV)</v>
      </c>
      <c r="W11" s="3" t="str">
        <v xml:space="preserve">30 </v>
      </c>
      <c r="X11" s="3" t="str">
        <v xml:space="preserve"> (7% of DV)</v>
      </c>
      <c r="Z11" s="3" t="str">
        <v>Potassium: ~300 mg (9% of DV)</v>
      </c>
      <c r="AA11" s="3">
        <v>10</v>
      </c>
      <c r="AB11" s="3" t="str">
        <v>5. Paneer Butter Masala (Punjab, 1 Serving ~200g)</v>
      </c>
      <c r="AC11" s="3" t="str">
        <v>Potassium: ~500 mg (14% of DV)</v>
      </c>
      <c r="AD11" s="3" t="str">
        <v xml:space="preserve">500 </v>
      </c>
      <c r="AE11" s="3" t="str">
        <v>(14% of DV)</v>
      </c>
      <c r="AG11" s="3" t="str">
        <v>10. Dum Aloo (Kashmir, 1 Serving ~200g)</v>
      </c>
      <c r="AH11" s="3" t="b">
        <v>0</v>
      </c>
      <c r="AI11" s="3" t="e">
        <v>#VALUE!</v>
      </c>
      <c r="AJ11" s="3" t="e">
        <v>#N/A</v>
      </c>
      <c r="AK11" s="3" t="e">
        <v>#N/A</v>
      </c>
      <c r="AL11" s="3" t="e">
        <v>#N/A</v>
      </c>
    </row>
    <row r="12" spans="2:38" x14ac:dyDescent="0.25">
      <c r="B12" t="str">
        <v>Calcium: ~100 mg (10% of DV)</v>
      </c>
      <c r="C12" s="3" t="str">
        <v>11. Rogan Josh (Kashmir, 1 Serving ~200g)</v>
      </c>
      <c r="E12" s="3" t="str">
        <v>6. Palak Paneer (Punjab, 1 Serving ~200g)</v>
      </c>
      <c r="F12" s="3" t="b">
        <v>0</v>
      </c>
      <c r="G12" s="3" t="e">
        <v>#VALUE!</v>
      </c>
      <c r="H12" s="3" t="str">
        <v>Iron: ~3 mg (17% of DV)</v>
      </c>
      <c r="I12" s="3" t="str">
        <v xml:space="preserve">3 </v>
      </c>
      <c r="J12" s="3" t="str">
        <v>(17% of DV)</v>
      </c>
      <c r="L12" s="3" t="str">
        <v>6. Palak Paneer (Punjab, 1 Serving ~200g)</v>
      </c>
      <c r="M12" s="3" t="b">
        <v>0</v>
      </c>
      <c r="N12" s="3" t="e">
        <v>#VALUE!</v>
      </c>
      <c r="O12" s="3" t="str">
        <v>Calcium: ~50 mg (5% of DV)</v>
      </c>
      <c r="P12" s="3" t="str">
        <v xml:space="preserve">50 </v>
      </c>
      <c r="Q12" s="3" t="str">
        <v xml:space="preserve"> (5% of DV)</v>
      </c>
      <c r="S12" s="3" t="str">
        <v>6. Palak Paneer (Punjab, 1 Serving ~200g)</v>
      </c>
      <c r="T12" s="3" t="b">
        <v>0</v>
      </c>
      <c r="U12" s="3" t="e">
        <v>#VALUE!</v>
      </c>
      <c r="V12" s="3" t="str">
        <v>Magnesium: ~50 mg (12% of DV)</v>
      </c>
      <c r="W12" s="3" t="str">
        <v xml:space="preserve">50 </v>
      </c>
      <c r="X12" s="3" t="str">
        <v>(12% of DV)</v>
      </c>
      <c r="Z12" s="3" t="str">
        <v>6. Palak Paneer (Punjab, 1 Serving ~200g)</v>
      </c>
      <c r="AA12" s="3" t="b">
        <v>0</v>
      </c>
      <c r="AB12" s="3" t="e">
        <v>#VALUE!</v>
      </c>
      <c r="AC12" s="3" t="str">
        <v>Potassium: ~550 mg (16% of DV)</v>
      </c>
      <c r="AD12" s="3" t="str">
        <v xml:space="preserve">550 </v>
      </c>
      <c r="AE12" s="3" t="str">
        <v>(16% of DV)</v>
      </c>
      <c r="AG12" s="3" t="str">
        <v>11. Rogan Josh (Kashmir, 1 Serving ~200g)</v>
      </c>
      <c r="AH12" s="3" t="b">
        <v>0</v>
      </c>
      <c r="AI12" s="3" t="e">
        <v>#VALUE!</v>
      </c>
      <c r="AJ12" s="3" t="str">
        <v>Zinc: ~2 mg (18% of DV)</v>
      </c>
      <c r="AK12" s="3" t="str">
        <v xml:space="preserve">2 </v>
      </c>
      <c r="AL12" s="3" t="str">
        <v>(18% of DV)</v>
      </c>
    </row>
    <row r="13" spans="2:38" x14ac:dyDescent="0.25">
      <c r="B13" t="str">
        <v>Magnesium: ~40 mg (10% of DV)</v>
      </c>
      <c r="C13" s="3" t="str">
        <v>12. Sarson Ka Saag with Makki Ki Roti (Punjab, 1 Serving ~300g)</v>
      </c>
      <c r="E13" s="3" t="str">
        <v>Iron: ~4 mg (22% of DV)</v>
      </c>
      <c r="F13" s="3">
        <v>12</v>
      </c>
      <c r="G13" s="3" t="str">
        <v>6. Palak Paneer (Punjab, 1 Serving ~200g)</v>
      </c>
      <c r="H13" s="3" t="str">
        <v>Iron: ~4 mg (22% of DV)</v>
      </c>
      <c r="I13" s="3" t="str">
        <v xml:space="preserve">4 </v>
      </c>
      <c r="J13" s="3" t="str">
        <v>(22% of DV)</v>
      </c>
      <c r="L13" s="3" t="str">
        <v>Calcium: ~150 mg (15% of DV)</v>
      </c>
      <c r="M13" s="3">
        <v>12</v>
      </c>
      <c r="N13" s="3" t="str">
        <v>6. Palak Paneer (Punjab, 1 Serving ~200g)</v>
      </c>
      <c r="O13" s="3" t="str">
        <v>Calcium: ~200 mg (20% of DV)</v>
      </c>
      <c r="P13" s="3" t="str">
        <v xml:space="preserve">200 </v>
      </c>
      <c r="Q13" s="3" t="str">
        <v>(20% of DV)</v>
      </c>
      <c r="S13" s="3" t="str">
        <v>Magnesium: ~80 mg (20% of DV)</v>
      </c>
      <c r="T13" s="3">
        <v>12</v>
      </c>
      <c r="U13" s="3" t="str">
        <v>6. Palak Paneer (Punjab, 1 Serving ~200g)</v>
      </c>
      <c r="V13" s="3" t="str">
        <v>Magnesium: ~70 mg (18% of DV)</v>
      </c>
      <c r="W13" s="3" t="str">
        <v xml:space="preserve">70 </v>
      </c>
      <c r="X13" s="3" t="str">
        <v>(18% of DV)</v>
      </c>
      <c r="Z13" s="3" t="str">
        <v>Potassium: ~500 mg (14% of DV)</v>
      </c>
      <c r="AA13" s="3">
        <v>12</v>
      </c>
      <c r="AB13" s="3" t="str">
        <v>6. Palak Paneer (Punjab, 1 Serving ~200g)</v>
      </c>
      <c r="AC13" s="3" t="str">
        <v>Potassium: ~700 mg (20% of DV)</v>
      </c>
      <c r="AD13" s="3" t="str">
        <v xml:space="preserve">700 </v>
      </c>
      <c r="AE13" s="3" t="str">
        <v>(20% of DV)</v>
      </c>
      <c r="AG13" s="3" t="str">
        <v>Zinc: ~2 mg (18% of DV)</v>
      </c>
      <c r="AH13" s="3">
        <v>12</v>
      </c>
      <c r="AI13" s="3" t="str">
        <v>11. Rogan Josh (Kashmir, 1 Serving ~200g)</v>
      </c>
      <c r="AJ13" s="3" t="e">
        <v>#N/A</v>
      </c>
      <c r="AK13" s="3" t="e">
        <v>#N/A</v>
      </c>
      <c r="AL13" s="3" t="e">
        <v>#N/A</v>
      </c>
    </row>
    <row r="14" spans="2:38" x14ac:dyDescent="0.25">
      <c r="B14" t="str">
        <v>Potassium: ~300 mg (9% of DV)</v>
      </c>
      <c r="C14" s="3" t="str">
        <v>13. Pindi Chana (Punjab, 1 Serving ~200g)</v>
      </c>
      <c r="E14" s="3" t="str">
        <v>7. Kadai Paneer (Punjab, 1 Serving ~200g)</v>
      </c>
      <c r="F14" s="3" t="b">
        <v>0</v>
      </c>
      <c r="G14" s="3" t="e">
        <v>#VALUE!</v>
      </c>
      <c r="H14" s="3" t="str">
        <v>Iron: ~5 mg (28% of DV)</v>
      </c>
      <c r="I14" s="3" t="str">
        <v xml:space="preserve">5 </v>
      </c>
      <c r="J14" s="3" t="str">
        <v>(28% of DV)</v>
      </c>
      <c r="L14" s="3" t="str">
        <v>7. Kadai Paneer (Punjab, 1 Serving ~200g)</v>
      </c>
      <c r="M14" s="3" t="b">
        <v>0</v>
      </c>
      <c r="N14" s="3" t="e">
        <v>#VALUE!</v>
      </c>
      <c r="O14" s="3" t="str">
        <v>Calcium: ~80 mg (8% of DV)</v>
      </c>
      <c r="P14" s="3" t="str">
        <v xml:space="preserve">80 </v>
      </c>
      <c r="Q14" s="3" t="str">
        <v xml:space="preserve"> (8% of DV)</v>
      </c>
      <c r="S14" s="3" t="str">
        <v>7. Kadai Paneer (Punjab, 1 Serving ~200g)</v>
      </c>
      <c r="T14" s="3" t="b">
        <v>0</v>
      </c>
      <c r="U14" s="3" t="e">
        <v>#VALUE!</v>
      </c>
      <c r="V14" s="3" t="str">
        <v>Magnesium: ~40 mg (10% of DV)</v>
      </c>
      <c r="W14" s="3" t="str">
        <v xml:space="preserve">40 </v>
      </c>
      <c r="X14" s="3" t="str">
        <v>(10% of DV)</v>
      </c>
      <c r="Z14" s="3" t="str">
        <v>7. Kadai Paneer (Punjab, 1 Serving ~200g)</v>
      </c>
      <c r="AA14" s="3" t="b">
        <v>0</v>
      </c>
      <c r="AB14" s="3" t="e">
        <v>#VALUE!</v>
      </c>
      <c r="AC14" s="3" t="str">
        <v>Potassium: ~400 mg (11% of DV)</v>
      </c>
      <c r="AD14" s="3" t="str">
        <v xml:space="preserve">400 </v>
      </c>
      <c r="AE14" s="3" t="str">
        <v>(11% of DV)</v>
      </c>
      <c r="AG14" s="3" t="str">
        <v>12. Sarson Ka Saag with Makki Ki Roti (Punjab, 1 Serving ~300g)</v>
      </c>
      <c r="AH14" s="3" t="b">
        <v>0</v>
      </c>
      <c r="AI14" s="3" t="e">
        <v>#VALUE!</v>
      </c>
      <c r="AJ14" s="3" t="e">
        <v>#N/A</v>
      </c>
      <c r="AK14" s="3" t="e">
        <v>#N/A</v>
      </c>
      <c r="AL14" s="3" t="e">
        <v>#N/A</v>
      </c>
    </row>
    <row r="15" spans="2:38" x14ac:dyDescent="0.25">
      <c r="B15" t="str">
        <v>---</v>
      </c>
      <c r="C15" s="3" t="str">
        <v>14. Tandoori Roti &amp; Naan (Punjab/Delhi, 1 Serving ~100g)</v>
      </c>
      <c r="E15" s="3" t="str">
        <v>Iron: ~1.5 mg (8% of DV)</v>
      </c>
      <c r="F15" s="3">
        <v>14</v>
      </c>
      <c r="G15" s="3" t="str">
        <v>7. Kadai Paneer (Punjab, 1 Serving ~200g)</v>
      </c>
      <c r="H15" s="3" t="str">
        <v>Iron: ~2 mg (11% of DV)</v>
      </c>
      <c r="I15" s="3" t="str">
        <v xml:space="preserve">2 </v>
      </c>
      <c r="J15" s="3" t="str">
        <v>(11% of DV)</v>
      </c>
      <c r="L15" s="3" t="str">
        <v>Calcium: ~250 mg (25% of DV)</v>
      </c>
      <c r="M15" s="3">
        <v>14</v>
      </c>
      <c r="N15" s="3" t="str">
        <v>7. Kadai Paneer (Punjab, 1 Serving ~200g)</v>
      </c>
      <c r="O15" s="3" t="str">
        <v>Calcium: ~40 mg (4% of DV)</v>
      </c>
      <c r="P15" s="3" t="str">
        <v xml:space="preserve">40 </v>
      </c>
      <c r="Q15" s="3" t="str">
        <v xml:space="preserve"> (4% of DV)</v>
      </c>
      <c r="S15" s="3" t="str">
        <v>Magnesium: ~40 mg (10% of DV)</v>
      </c>
      <c r="T15" s="3">
        <v>14</v>
      </c>
      <c r="U15" s="3" t="str">
        <v>7. Kadai Paneer (Punjab, 1 Serving ~200g)</v>
      </c>
      <c r="V15" s="3" t="str">
        <v>Magnesium: ~30 mg (8% of DV)</v>
      </c>
      <c r="W15" s="3" t="str">
        <v xml:space="preserve">30 </v>
      </c>
      <c r="X15" s="3" t="str">
        <v xml:space="preserve"> (8% of DV)</v>
      </c>
      <c r="Z15" s="3" t="str">
        <v>Potassium: ~400 mg (11% of DV)</v>
      </c>
      <c r="AA15" s="3">
        <v>14</v>
      </c>
      <c r="AB15" s="3" t="str">
        <v>7. Kadai Paneer (Punjab, 1 Serving ~200g)</v>
      </c>
      <c r="AC15" s="3" t="e">
        <v>#N/A</v>
      </c>
      <c r="AD15" s="3" t="e">
        <v>#N/A</v>
      </c>
      <c r="AE15" s="3" t="e">
        <v>#N/A</v>
      </c>
      <c r="AG15" s="3" t="str">
        <v>13. Pindi Chana (Punjab, 1 Serving ~200g)</v>
      </c>
      <c r="AH15" s="3" t="b">
        <v>0</v>
      </c>
      <c r="AI15" s="3" t="e">
        <v>#VALUE!</v>
      </c>
      <c r="AJ15" s="3" t="str">
        <v>Zinc: ~1 mg (9% of DV)</v>
      </c>
      <c r="AK15" s="3" t="str">
        <v xml:space="preserve">1 </v>
      </c>
      <c r="AL15" s="3" t="str">
        <v xml:space="preserve"> (9% of DV)</v>
      </c>
    </row>
    <row r="16" spans="2:38" x14ac:dyDescent="0.25">
      <c r="B16" t="str">
        <v>2. Dal Makhani (Punjab, 1 Serving ~200g)</v>
      </c>
      <c r="C16" s="3" t="str">
        <v>15. Lachha Paratha (Punjab, 1 Serving ~150g)</v>
      </c>
      <c r="E16" s="3" t="str">
        <v>8. Shahi Paneer (Mughlai/Delhi, 1 Serving ~200g)</v>
      </c>
      <c r="F16" s="3" t="b">
        <v>0</v>
      </c>
      <c r="G16" s="3" t="e">
        <v>#VALUE!</v>
      </c>
      <c r="H16" s="3" t="str">
        <v>Iron: ~3 mg (17% of DV)</v>
      </c>
      <c r="I16" s="3" t="str">
        <v xml:space="preserve">3 </v>
      </c>
      <c r="J16" s="3" t="str">
        <v>(17% of DV)</v>
      </c>
      <c r="L16" s="3" t="str">
        <v>8. Shahi Paneer (Mughlai/Delhi, 1 Serving ~200g)</v>
      </c>
      <c r="M16" s="3" t="b">
        <v>0</v>
      </c>
      <c r="N16" s="3" t="e">
        <v>#VALUE!</v>
      </c>
      <c r="O16" s="3" t="str">
        <v>Calcium: ~70 mg (7% of DV)</v>
      </c>
      <c r="P16" s="3" t="str">
        <v xml:space="preserve">70 </v>
      </c>
      <c r="Q16" s="3" t="str">
        <v xml:space="preserve"> (7% of DV)</v>
      </c>
      <c r="S16" s="3" t="str">
        <v>8. Shahi Paneer (Mughlai/Delhi, 1 Serving ~200g)</v>
      </c>
      <c r="T16" s="3" t="b">
        <v>0</v>
      </c>
      <c r="U16" s="3" t="e">
        <v>#VALUE!</v>
      </c>
      <c r="V16" s="3" t="str">
        <v>Magnesium: ~40 mg (10% of DV)</v>
      </c>
      <c r="W16" s="3" t="str">
        <v xml:space="preserve">40 </v>
      </c>
      <c r="X16" s="3" t="str">
        <v>(10% of DV)</v>
      </c>
      <c r="Z16" s="3" t="str">
        <v>8. Shahi Paneer (Mughlai/Delhi, 1 Serving ~200g)</v>
      </c>
      <c r="AA16" s="3" t="b">
        <v>0</v>
      </c>
      <c r="AB16" s="3" t="e">
        <v>#VALUE!</v>
      </c>
      <c r="AC16" s="3" t="str">
        <v>Potassium: ~300 mg (9% of DV)</v>
      </c>
      <c r="AD16" s="3" t="str">
        <v xml:space="preserve">300 </v>
      </c>
      <c r="AE16" s="3" t="str">
        <v xml:space="preserve"> (9% of DV)</v>
      </c>
      <c r="AG16" s="3" t="str">
        <v>14. Tandoori Roti &amp; Naan (Punjab/Delhi, 1 Serving ~100g)</v>
      </c>
      <c r="AH16" s="3" t="b">
        <v>0</v>
      </c>
      <c r="AI16" s="3" t="e">
        <v>#VALUE!</v>
      </c>
      <c r="AJ16" s="3" t="e">
        <v>#N/A</v>
      </c>
      <c r="AK16" s="3" t="e">
        <v>#N/A</v>
      </c>
      <c r="AL16" s="3" t="e">
        <v>#N/A</v>
      </c>
    </row>
    <row r="17" spans="2:38" x14ac:dyDescent="0.25">
      <c r="B17" t="str">
        <v>Calories: ~200 kcal</v>
      </c>
      <c r="C17" s="3" t="str">
        <v>16. Kachori (UP/Rajasthan, 1 Piece ~100g)</v>
      </c>
      <c r="E17" s="3" t="str">
        <v>Iron: ~2 mg (11% of DV)</v>
      </c>
      <c r="F17" s="3">
        <v>16</v>
      </c>
      <c r="G17" s="3" t="str">
        <v>8. Shahi Paneer (Mughlai/Delhi, 1 Serving ~200g)</v>
      </c>
      <c r="H17" s="3" t="str">
        <v>Iron: ~2 mg (11% of DV)</v>
      </c>
      <c r="I17" s="3" t="str">
        <v xml:space="preserve">2 </v>
      </c>
      <c r="J17" s="3" t="str">
        <v>(11% of DV)</v>
      </c>
      <c r="L17" s="3" t="str">
        <v>Calcium: ~250 mg (25% of DV)</v>
      </c>
      <c r="M17" s="3">
        <v>16</v>
      </c>
      <c r="N17" s="3" t="str">
        <v>8. Shahi Paneer (Mughlai/Delhi, 1 Serving ~200g)</v>
      </c>
      <c r="O17" s="3" t="str">
        <v>Calcium: ~30 mg (3% of DV)</v>
      </c>
      <c r="P17" s="3" t="str">
        <v xml:space="preserve">30 </v>
      </c>
      <c r="Q17" s="3" t="str">
        <v xml:space="preserve"> (3% of DV)</v>
      </c>
      <c r="S17" s="3" t="str">
        <v>Magnesium: ~40 mg (10% of DV)</v>
      </c>
      <c r="T17" s="3">
        <v>16</v>
      </c>
      <c r="U17" s="3" t="str">
        <v>8. Shahi Paneer (Mughlai/Delhi, 1 Serving ~200g)</v>
      </c>
      <c r="V17" s="3" t="e">
        <v>#N/A</v>
      </c>
      <c r="W17" s="3" t="e">
        <v>#N/A</v>
      </c>
      <c r="X17" s="3" t="e">
        <v>#N/A</v>
      </c>
      <c r="Z17" s="3" t="str">
        <v>Potassium: ~350 mg (10% of DV)</v>
      </c>
      <c r="AA17" s="3">
        <v>16</v>
      </c>
      <c r="AB17" s="3" t="str">
        <v>8. Shahi Paneer (Mughlai/Delhi, 1 Serving ~200g)</v>
      </c>
      <c r="AC17" s="3" t="str">
        <v>Potassium: ~250 mg (7% of DV)</v>
      </c>
      <c r="AD17" s="3" t="str">
        <v xml:space="preserve">250 </v>
      </c>
      <c r="AE17" s="3" t="str">
        <v xml:space="preserve"> (7% of DV)</v>
      </c>
      <c r="AG17" s="3" t="str">
        <v>Zinc: ~1 mg (9% of DV)</v>
      </c>
      <c r="AH17" s="3">
        <v>16</v>
      </c>
      <c r="AI17" s="3" t="str">
        <v>14. Tandoori Roti &amp; Naan (Punjab/Delhi, 1 Serving ~100g)</v>
      </c>
      <c r="AJ17" s="3" t="e">
        <v>#N/A</v>
      </c>
      <c r="AK17" s="3" t="e">
        <v>#N/A</v>
      </c>
      <c r="AL17" s="3" t="e">
        <v>#N/A</v>
      </c>
    </row>
    <row r="18" spans="2:38" x14ac:dyDescent="0.25">
      <c r="B18" t="str">
        <v>Protein: ~12 g</v>
      </c>
      <c r="C18" s="3" t="str">
        <v>17. Jalebi (UP/Rajasthan, 1 Piece ~80g)</v>
      </c>
      <c r="E18" s="3" t="str">
        <v>9. Malai Kofta (Mughlai/Delhi, 1 Serving ~200g)</v>
      </c>
      <c r="F18" s="3" t="b">
        <v>0</v>
      </c>
      <c r="G18" s="3" t="e">
        <v>#VALUE!</v>
      </c>
      <c r="H18" s="3" t="str">
        <v>Iron: ~1 mg (6% of DV)</v>
      </c>
      <c r="I18" s="3" t="str">
        <v xml:space="preserve">1 </v>
      </c>
      <c r="J18" s="3" t="str">
        <v xml:space="preserve"> (6% of DV)</v>
      </c>
      <c r="L18" s="3" t="str">
        <v>9. Malai Kofta (Mughlai/Delhi, 1 Serving ~200g)</v>
      </c>
      <c r="M18" s="3" t="b">
        <v>0</v>
      </c>
      <c r="N18" s="3" t="e">
        <v>#VALUE!</v>
      </c>
      <c r="O18" s="3" t="str">
        <v>Calcium: ~30 mg (3% of DV)</v>
      </c>
      <c r="P18" s="3" t="str">
        <v xml:space="preserve">30 </v>
      </c>
      <c r="Q18" s="3" t="str">
        <v xml:space="preserve"> (3% of DV)</v>
      </c>
      <c r="S18" s="3" t="str">
        <v>9. Malai Kofta (Mughlai/Delhi, 1 Serving ~200g)</v>
      </c>
      <c r="T18" s="3" t="b">
        <v>0</v>
      </c>
      <c r="U18" s="3" t="e">
        <v>#VALUE!</v>
      </c>
      <c r="V18" s="3" t="e">
        <v>#N/A</v>
      </c>
      <c r="W18" s="3" t="e">
        <v>#N/A</v>
      </c>
      <c r="X18" s="3" t="e">
        <v>#N/A</v>
      </c>
      <c r="Z18" s="3" t="str">
        <v>9. Malai Kofta (Mughlai/Delhi, 1 Serving ~200g)</v>
      </c>
      <c r="AA18" s="3" t="b">
        <v>0</v>
      </c>
      <c r="AB18" s="3" t="e">
        <v>#VALUE!</v>
      </c>
      <c r="AC18" s="3" t="str">
        <v>Potassium: ~150 mg (4% of DV)</v>
      </c>
      <c r="AD18" s="3" t="str">
        <v xml:space="preserve">150 </v>
      </c>
      <c r="AE18" s="3" t="str">
        <v xml:space="preserve"> (4% of DV)</v>
      </c>
      <c r="AG18" s="3" t="str">
        <v>15. Lachha Paratha (Punjab, 1 Serving ~150g)</v>
      </c>
      <c r="AH18" s="3" t="b">
        <v>0</v>
      </c>
      <c r="AI18" s="3" t="e">
        <v>#VALUE!</v>
      </c>
      <c r="AJ18" s="3" t="e">
        <v>#N/A</v>
      </c>
      <c r="AK18" s="3" t="e">
        <v>#N/A</v>
      </c>
      <c r="AL18" s="3" t="e">
        <v>#N/A</v>
      </c>
    </row>
    <row r="19" spans="2:38" x14ac:dyDescent="0.25">
      <c r="B19" t="str">
        <v>Carbohydrates: ~30 g</v>
      </c>
      <c r="C19" s="3" t="str">
        <v>18. Litti Chokha (Bihar, 1 Serving ~200g)</v>
      </c>
      <c r="E19" s="3" t="str">
        <v>Iron: ~2 mg (11% of DV)</v>
      </c>
      <c r="F19" s="3">
        <v>18</v>
      </c>
      <c r="G19" s="3" t="str">
        <v>9. Malai Kofta (Mughlai/Delhi, 1 Serving ~200g)</v>
      </c>
      <c r="H19" s="3" t="str">
        <v>Iron: ~4 mg (22% of DV)</v>
      </c>
      <c r="I19" s="3" t="str">
        <v xml:space="preserve">4 </v>
      </c>
      <c r="J19" s="3" t="str">
        <v>(22% of DV)</v>
      </c>
      <c r="L19" s="3" t="str">
        <v>Calcium: ~200 mg (20% of DV)</v>
      </c>
      <c r="M19" s="3">
        <v>18</v>
      </c>
      <c r="N19" s="3" t="str">
        <v>9. Malai Kofta (Mughlai/Delhi, 1 Serving ~200g)</v>
      </c>
      <c r="O19" s="3" t="str">
        <v>Calcium: ~100 mg (10% of DV)</v>
      </c>
      <c r="P19" s="3" t="str">
        <v xml:space="preserve">100 </v>
      </c>
      <c r="Q19" s="3" t="str">
        <v>(10% of DV)</v>
      </c>
      <c r="S19" s="3" t="str">
        <v>Magnesium: ~50 mg (12% of DV)</v>
      </c>
      <c r="T19" s="3">
        <v>18</v>
      </c>
      <c r="U19" s="3" t="str">
        <v>9. Malai Kofta (Mughlai/Delhi, 1 Serving ~200g)</v>
      </c>
      <c r="V19" s="3" t="str">
        <v>Magnesium: ~60 mg (15% of DV)</v>
      </c>
      <c r="W19" s="3" t="str">
        <v xml:space="preserve">60 </v>
      </c>
      <c r="X19" s="3" t="str">
        <v>(15% of DV)</v>
      </c>
      <c r="Z19" s="3" t="str">
        <v>Potassium: ~400 mg (11% of DV)</v>
      </c>
      <c r="AA19" s="3">
        <v>18</v>
      </c>
      <c r="AB19" s="3" t="str">
        <v>9. Malai Kofta (Mughlai/Delhi, 1 Serving ~200g)</v>
      </c>
      <c r="AC19" s="3" t="str">
        <v>Potassium: ~600 mg (17% of DV)</v>
      </c>
      <c r="AD19" s="3" t="str">
        <v xml:space="preserve">600 </v>
      </c>
      <c r="AE19" s="3" t="str">
        <v>(17% of DV)</v>
      </c>
      <c r="AG19" s="3" t="str">
        <v>16. Kachori (UP/Rajasthan, 1 Piece ~100g)</v>
      </c>
      <c r="AH19" s="3" t="b">
        <v>0</v>
      </c>
      <c r="AI19" s="3" t="e">
        <v>#VALUE!</v>
      </c>
      <c r="AJ19" s="3" t="e">
        <v>#N/A</v>
      </c>
      <c r="AK19" s="3" t="e">
        <v>#N/A</v>
      </c>
      <c r="AL19" s="3" t="e">
        <v>#N/A</v>
      </c>
    </row>
    <row r="20" spans="2:38" x14ac:dyDescent="0.25">
      <c r="B20" t="str">
        <v>Sugar: ~6 g</v>
      </c>
      <c r="C20" s="3" t="str">
        <v>19. Peda (Mathura, 1 Piece ~50g)</v>
      </c>
      <c r="E20" s="3" t="str">
        <v>10. Dum Aloo (Kashmir, 1 Serving ~200g)</v>
      </c>
      <c r="F20" s="3" t="b">
        <v>0</v>
      </c>
      <c r="G20" s="3" t="e">
        <v>#VALUE!</v>
      </c>
      <c r="H20" s="3" t="str">
        <v>Iron: ~1 mg (6% of DV)</v>
      </c>
      <c r="I20" s="3" t="str">
        <v xml:space="preserve">1 </v>
      </c>
      <c r="J20" s="3" t="str">
        <v xml:space="preserve"> (6% of DV)</v>
      </c>
      <c r="L20" s="3" t="str">
        <v>10. Dum Aloo (Kashmir, 1 Serving ~200g)</v>
      </c>
      <c r="M20" s="3" t="b">
        <v>0</v>
      </c>
      <c r="N20" s="3" t="e">
        <v>#VALUE!</v>
      </c>
      <c r="O20" s="3" t="str">
        <v>Calcium: ~100 mg (10% of DV)</v>
      </c>
      <c r="P20" s="3" t="str">
        <v xml:space="preserve">100 </v>
      </c>
      <c r="Q20" s="3" t="str">
        <v>(10% of DV)</v>
      </c>
      <c r="S20" s="3" t="str">
        <v>10. Dum Aloo (Kashmir, 1 Serving ~200g)</v>
      </c>
      <c r="T20" s="3" t="b">
        <v>0</v>
      </c>
      <c r="U20" s="3" t="e">
        <v>#VALUE!</v>
      </c>
      <c r="V20" s="3" t="e">
        <v>#N/A</v>
      </c>
      <c r="W20" s="3" t="e">
        <v>#N/A</v>
      </c>
      <c r="X20" s="3" t="e">
        <v>#N/A</v>
      </c>
      <c r="Z20" s="3" t="str">
        <v>10. Dum Aloo (Kashmir, 1 Serving ~200g)</v>
      </c>
      <c r="AA20" s="3" t="b">
        <v>0</v>
      </c>
      <c r="AB20" s="3" t="e">
        <v>#VALUE!</v>
      </c>
      <c r="AC20" s="3" t="str">
        <v>Potassium: ~150 mg (4% of DV)</v>
      </c>
      <c r="AD20" s="3" t="str">
        <v xml:space="preserve">150 </v>
      </c>
      <c r="AE20" s="3" t="str">
        <v xml:space="preserve"> (4% of DV)</v>
      </c>
      <c r="AG20" s="3" t="str">
        <v>17. Jalebi (UP/Rajasthan, 1 Piece ~80g)</v>
      </c>
      <c r="AH20" s="3" t="b">
        <v>0</v>
      </c>
      <c r="AI20" s="3" t="e">
        <v>#VALUE!</v>
      </c>
      <c r="AJ20" s="3" t="e">
        <v>#N/A</v>
      </c>
      <c r="AK20" s="3" t="e">
        <v>#N/A</v>
      </c>
      <c r="AL20" s="3" t="e">
        <v>#N/A</v>
      </c>
    </row>
    <row r="21" spans="2:38" x14ac:dyDescent="0.25">
      <c r="B21" t="str">
        <v>Fiber: ~8 g</v>
      </c>
      <c r="C21" s="3" t="str">
        <v>20. Dosa (Tamil Nadu, 1 Piece ~100g)</v>
      </c>
      <c r="E21" s="3" t="str">
        <v>Iron: ~2 mg (11% of DV)</v>
      </c>
      <c r="F21" s="3">
        <v>20</v>
      </c>
      <c r="G21" s="3" t="str">
        <v>10. Dum Aloo (Kashmir, 1 Serving ~200g)</v>
      </c>
      <c r="H21" s="3" t="str">
        <v>Iron: ~1.5 mg (8% of DV)</v>
      </c>
      <c r="I21" s="3" t="str">
        <v xml:space="preserve">1.5 </v>
      </c>
      <c r="J21" s="3" t="str">
        <v xml:space="preserve"> (8% of DV)</v>
      </c>
      <c r="L21" s="3" t="str">
        <v>Calcium: ~50 mg (5% of DV)</v>
      </c>
      <c r="M21" s="3">
        <v>20</v>
      </c>
      <c r="N21" s="3" t="str">
        <v>10. Dum Aloo (Kashmir, 1 Serving ~200g)</v>
      </c>
      <c r="O21" s="3" t="str">
        <v>Calcium: ~40 mg (4% of DV)</v>
      </c>
      <c r="P21" s="3" t="str">
        <v xml:space="preserve">40 </v>
      </c>
      <c r="Q21" s="3" t="str">
        <v xml:space="preserve"> (4% of DV)</v>
      </c>
      <c r="S21" s="3" t="str">
        <v>Magnesium: ~30 mg (7% of DV)</v>
      </c>
      <c r="T21" s="3">
        <v>20</v>
      </c>
      <c r="U21" s="3" t="str">
        <v>10. Dum Aloo (Kashmir, 1 Serving ~200g)</v>
      </c>
      <c r="V21" s="3" t="str">
        <v>Magnesium: ~20 mg (5% of DV)</v>
      </c>
      <c r="W21" s="3" t="str">
        <v xml:space="preserve">20 </v>
      </c>
      <c r="X21" s="3" t="str">
        <v xml:space="preserve"> (5% of DV)</v>
      </c>
      <c r="Z21" s="3" t="str">
        <v>Potassium: ~500 mg (14% of DV)</v>
      </c>
      <c r="AA21" s="3">
        <v>20</v>
      </c>
      <c r="AB21" s="3" t="str">
        <v>10. Dum Aloo (Kashmir, 1 Serving ~200g)</v>
      </c>
      <c r="AC21" s="3" t="e">
        <v>#N/A</v>
      </c>
      <c r="AD21" s="3" t="e">
        <v>#N/A</v>
      </c>
      <c r="AE21" s="3" t="e">
        <v>#N/A</v>
      </c>
      <c r="AG21" s="3" t="str">
        <v>18. Litti Chokha (Bihar, 1 Serving ~200g)</v>
      </c>
      <c r="AH21" s="3" t="b">
        <v>0</v>
      </c>
      <c r="AI21" s="3" t="e">
        <v>#VALUE!</v>
      </c>
      <c r="AJ21" s="3" t="e">
        <v>#N/A</v>
      </c>
      <c r="AK21" s="3" t="e">
        <v>#N/A</v>
      </c>
      <c r="AL21" s="3" t="e">
        <v>#N/A</v>
      </c>
    </row>
    <row r="22" spans="2:38" x14ac:dyDescent="0.25">
      <c r="B22" t="str">
        <v>Fat: ~6 g</v>
      </c>
      <c r="C22" s="3" t="str">
        <v>21. Idli (Tamil Nadu, 2 Pieces ~100g)</v>
      </c>
      <c r="E22" s="3" t="str">
        <v>11. Rogan Josh (Kashmir, 1 Serving ~200g)</v>
      </c>
      <c r="F22" s="3" t="b">
        <v>0</v>
      </c>
      <c r="G22" s="3" t="e">
        <v>#VALUE!</v>
      </c>
      <c r="H22" s="3" t="str">
        <v>Iron: ~1 mg (6% of DV)</v>
      </c>
      <c r="I22" s="3" t="str">
        <v xml:space="preserve">1 </v>
      </c>
      <c r="J22" s="3" t="str">
        <v xml:space="preserve"> (6% of DV)</v>
      </c>
      <c r="L22" s="3" t="str">
        <v>11. Rogan Josh (Kashmir, 1 Serving ~200g)</v>
      </c>
      <c r="M22" s="3" t="b">
        <v>0</v>
      </c>
      <c r="N22" s="3" t="e">
        <v>#VALUE!</v>
      </c>
      <c r="O22" s="3" t="str">
        <v>Calcium: ~40 mg (4% of DV)</v>
      </c>
      <c r="P22" s="3" t="str">
        <v xml:space="preserve">40 </v>
      </c>
      <c r="Q22" s="3" t="str">
        <v xml:space="preserve"> (4% of DV)</v>
      </c>
      <c r="S22" s="3" t="str">
        <v>11. Rogan Josh (Kashmir, 1 Serving ~200g)</v>
      </c>
      <c r="T22" s="3" t="b">
        <v>0</v>
      </c>
      <c r="U22" s="3" t="e">
        <v>#VALUE!</v>
      </c>
      <c r="V22" s="3" t="str">
        <v>Magnesium: ~20 mg (5% of DV)</v>
      </c>
      <c r="W22" s="3" t="str">
        <v xml:space="preserve">20 </v>
      </c>
      <c r="X22" s="3" t="str">
        <v xml:space="preserve"> (5% of DV)</v>
      </c>
      <c r="Z22" s="3" t="str">
        <v>11. Rogan Josh (Kashmir, 1 Serving ~200g)</v>
      </c>
      <c r="AA22" s="3" t="b">
        <v>0</v>
      </c>
      <c r="AB22" s="3" t="e">
        <v>#VALUE!</v>
      </c>
      <c r="AC22" s="3" t="str">
        <v>Potassium: ~150 mg (4% of DV)</v>
      </c>
      <c r="AD22" s="3" t="str">
        <v xml:space="preserve">150 </v>
      </c>
      <c r="AE22" s="3" t="str">
        <v xml:space="preserve"> (4% of DV)</v>
      </c>
      <c r="AG22" s="3" t="str">
        <v>19. Peda (Mathura, 1 Piece ~50g)</v>
      </c>
      <c r="AH22" s="3" t="b">
        <v>0</v>
      </c>
      <c r="AI22" s="3" t="e">
        <v>#VALUE!</v>
      </c>
      <c r="AJ22" s="3" t="e">
        <v>#N/A</v>
      </c>
      <c r="AK22" s="3" t="e">
        <v>#N/A</v>
      </c>
      <c r="AL22" s="3" t="e">
        <v>#N/A</v>
      </c>
    </row>
    <row r="23" spans="2:38" x14ac:dyDescent="0.25">
      <c r="B23" t="str">
        <v>Micronutrients:</v>
      </c>
      <c r="C23" s="3" t="str">
        <v>22. Uttapam (Tamil Nadu, 1 Piece ~150g)</v>
      </c>
      <c r="E23" s="3" t="str">
        <v>Iron: ~3 mg (17% of DV)</v>
      </c>
      <c r="F23" s="3">
        <v>22</v>
      </c>
      <c r="G23" s="3" t="str">
        <v>11. Rogan Josh (Kashmir, 1 Serving ~200g)</v>
      </c>
      <c r="H23" s="3" t="str">
        <v>Iron: ~1.8 mg (10% of DV)</v>
      </c>
      <c r="I23" s="3" t="str">
        <v xml:space="preserve">1.8 </v>
      </c>
      <c r="J23" s="3" t="str">
        <v>(10% of DV)</v>
      </c>
      <c r="L23" s="3" t="str">
        <v>Calcium: ~50 mg (5% of DV)</v>
      </c>
      <c r="M23" s="3">
        <v>22</v>
      </c>
      <c r="N23" s="3" t="str">
        <v>11. Rogan Josh (Kashmir, 1 Serving ~200g)</v>
      </c>
      <c r="O23" s="3" t="str">
        <v>Calcium: ~70 mg (7% of DV)</v>
      </c>
      <c r="P23" s="3" t="str">
        <v xml:space="preserve">70 </v>
      </c>
      <c r="Q23" s="3" t="str">
        <v xml:space="preserve"> (7% of DV)</v>
      </c>
      <c r="S23" s="3" t="str">
        <v>Magnesium: ~50 mg (12% of DV)</v>
      </c>
      <c r="T23" s="3">
        <v>22</v>
      </c>
      <c r="U23" s="3" t="str">
        <v>11. Rogan Josh (Kashmir, 1 Serving ~200g)</v>
      </c>
      <c r="V23" s="3" t="str">
        <v>Magnesium: ~35 mg (9% of DV)</v>
      </c>
      <c r="W23" s="3" t="str">
        <v xml:space="preserve">35 </v>
      </c>
      <c r="X23" s="3" t="str">
        <v xml:space="preserve"> (9% of DV)</v>
      </c>
      <c r="Z23" s="3" t="str">
        <v>Potassium: ~550 mg (16% of DV)</v>
      </c>
      <c r="AA23" s="3">
        <v>22</v>
      </c>
      <c r="AB23" s="3" t="str">
        <v>11. Rogan Josh (Kashmir, 1 Serving ~200g)</v>
      </c>
      <c r="AC23" s="3" t="str">
        <v>Potassium: ~300 mg (9% of DV)</v>
      </c>
      <c r="AD23" s="3" t="str">
        <v xml:space="preserve">300 </v>
      </c>
      <c r="AE23" s="3" t="str">
        <v xml:space="preserve"> (9% of DV)</v>
      </c>
      <c r="AG23" s="3" t="str">
        <v>20. Dosa (Tamil Nadu, 1 Piece ~100g)</v>
      </c>
      <c r="AH23" s="3" t="b">
        <v>0</v>
      </c>
      <c r="AI23" s="3" t="e">
        <v>#VALUE!</v>
      </c>
      <c r="AJ23" s="3" t="e">
        <v>#N/A</v>
      </c>
      <c r="AK23" s="3" t="e">
        <v>#N/A</v>
      </c>
      <c r="AL23" s="3" t="e">
        <v>#N/A</v>
      </c>
    </row>
    <row r="24" spans="2:38" x14ac:dyDescent="0.25">
      <c r="B24" t="str">
        <v>Iron: ~3 mg (17% of DV)</v>
      </c>
      <c r="C24" s="3" t="str">
        <v>23. Pongal (Tamil Nadu, 1 Serving ~200g)</v>
      </c>
      <c r="E24" s="3" t="str">
        <v>12. Sarson Ka Saag with Makki Ki Roti (Punjab, 1 Serving ~300g)</v>
      </c>
      <c r="F24" s="3" t="b">
        <v>0</v>
      </c>
      <c r="G24" s="3" t="e">
        <v>#VALUE!</v>
      </c>
      <c r="H24" s="3" t="str">
        <v>Iron: ~2 mg (11% of DV)</v>
      </c>
      <c r="I24" s="3" t="str">
        <v xml:space="preserve">2 </v>
      </c>
      <c r="J24" s="3" t="str">
        <v>(11% of DV)</v>
      </c>
      <c r="L24" s="3" t="str">
        <v>12. Sarson Ka Saag with Makki Ki Roti (Punjab, 1 Serving ~300g)</v>
      </c>
      <c r="M24" s="3" t="b">
        <v>0</v>
      </c>
      <c r="N24" s="3" t="e">
        <v>#VALUE!</v>
      </c>
      <c r="O24" s="3" t="str">
        <v>Calcium: ~70 mg (7% of DV)</v>
      </c>
      <c r="P24" s="3" t="str">
        <v xml:space="preserve">70 </v>
      </c>
      <c r="Q24" s="3" t="str">
        <v xml:space="preserve"> (7% of DV)</v>
      </c>
      <c r="S24" s="3" t="str">
        <v>12. Sarson Ka Saag with Makki Ki Roti (Punjab, 1 Serving ~300g)</v>
      </c>
      <c r="T24" s="3" t="b">
        <v>0</v>
      </c>
      <c r="U24" s="3" t="e">
        <v>#VALUE!</v>
      </c>
      <c r="V24" s="3" t="str">
        <v>Magnesium: ~60 mg (15% of DV)</v>
      </c>
      <c r="W24" s="3" t="str">
        <v xml:space="preserve">60 </v>
      </c>
      <c r="X24" s="3" t="str">
        <v>(15% of DV)</v>
      </c>
      <c r="Z24" s="3" t="str">
        <v>12. Sarson Ka Saag with Makki Ki Roti (Punjab, 1 Serving ~300g)</v>
      </c>
      <c r="AA24" s="3" t="b">
        <v>0</v>
      </c>
      <c r="AB24" s="3" t="e">
        <v>#VALUE!</v>
      </c>
      <c r="AC24" s="3" t="str">
        <v>Potassium: ~400 mg (11% of DV)</v>
      </c>
      <c r="AD24" s="3" t="str">
        <v xml:space="preserve">400 </v>
      </c>
      <c r="AE24" s="3" t="str">
        <v>(11% of DV)</v>
      </c>
      <c r="AG24" s="3" t="str">
        <v>21. Idli (Tamil Nadu, 2 Pieces ~100g)</v>
      </c>
      <c r="AH24" s="3" t="b">
        <v>0</v>
      </c>
      <c r="AI24" s="3" t="e">
        <v>#VALUE!</v>
      </c>
      <c r="AJ24" s="3" t="e">
        <v>#N/A</v>
      </c>
      <c r="AK24" s="3" t="e">
        <v>#N/A</v>
      </c>
      <c r="AL24" s="3" t="e">
        <v>#N/A</v>
      </c>
    </row>
    <row r="25" spans="2:38" x14ac:dyDescent="0.25">
      <c r="B25" t="str">
        <v>Calcium: ~80 mg (8% of DV)</v>
      </c>
      <c r="C25" s="3" t="str">
        <v>24. Chicken Chettinad (Tamil Nadu, 1 Serving ~200g)</v>
      </c>
      <c r="E25" s="3" t="str">
        <v>Iron: ~4 mg (22% of DV)</v>
      </c>
      <c r="F25" s="3">
        <v>24</v>
      </c>
      <c r="G25" s="3" t="str">
        <v>12. Sarson Ka Saag with Makki Ki Roti (Punjab, 1 Serving ~300g)</v>
      </c>
      <c r="H25" s="3" t="str">
        <v>Iron: ~4 mg (22% of DV)</v>
      </c>
      <c r="I25" s="3" t="str">
        <v xml:space="preserve">4 </v>
      </c>
      <c r="J25" s="3" t="str">
        <v>(22% of DV)</v>
      </c>
      <c r="L25" s="3" t="str">
        <v>Calcium: ~200 mg (20% of DV)</v>
      </c>
      <c r="M25" s="3">
        <v>24</v>
      </c>
      <c r="N25" s="3" t="str">
        <v>12. Sarson Ka Saag with Makki Ki Roti (Punjab, 1 Serving ~300g)</v>
      </c>
      <c r="O25" s="3" t="e">
        <v>#N/A</v>
      </c>
      <c r="P25" s="3" t="e">
        <v>#N/A</v>
      </c>
      <c r="Q25" s="3" t="e">
        <v>#N/A</v>
      </c>
      <c r="S25" s="3" t="str">
        <v>Magnesium: ~70 mg (18% of DV)</v>
      </c>
      <c r="T25" s="3">
        <v>24</v>
      </c>
      <c r="U25" s="3" t="str">
        <v>12. Sarson Ka Saag with Makki Ki Roti (Punjab, 1 Serving ~300g)</v>
      </c>
      <c r="V25" s="3" t="str">
        <v>Magnesium: ~60 mg (15% of DV)</v>
      </c>
      <c r="W25" s="3" t="str">
        <v xml:space="preserve">60 </v>
      </c>
      <c r="X25" s="3" t="str">
        <v>(15% of DV)</v>
      </c>
      <c r="Z25" s="3" t="str">
        <v>Potassium: ~700 mg (20% of DV)</v>
      </c>
      <c r="AA25" s="3">
        <v>24</v>
      </c>
      <c r="AB25" s="3" t="str">
        <v>12. Sarson Ka Saag with Makki Ki Roti (Punjab, 1 Serving ~300g)</v>
      </c>
      <c r="AC25" s="3" t="str">
        <v>Potassium: ~400 mg (11% of DV)</v>
      </c>
      <c r="AD25" s="3" t="str">
        <v xml:space="preserve">400 </v>
      </c>
      <c r="AE25" s="3" t="str">
        <v>(11% of DV)</v>
      </c>
      <c r="AG25" s="3" t="str">
        <v>22. Uttapam (Tamil Nadu, 1 Piece ~150g)</v>
      </c>
      <c r="AH25" s="3" t="b">
        <v>0</v>
      </c>
      <c r="AI25" s="3" t="e">
        <v>#VALUE!</v>
      </c>
      <c r="AJ25" s="3" t="str">
        <v>Zinc: ~2.5 mg (23% of DV)</v>
      </c>
      <c r="AK25" s="3" t="str">
        <v xml:space="preserve">2.5 </v>
      </c>
      <c r="AL25" s="3" t="str">
        <v>(23% of DV)</v>
      </c>
    </row>
    <row r="26" spans="2:38" x14ac:dyDescent="0.25">
      <c r="B26" t="str">
        <v>Magnesium: ~70 mg (17% of DV)</v>
      </c>
      <c r="C26" s="3" t="str">
        <v>25. Hyderabadi Biryani (Telangana, 1 Serving ~250g)</v>
      </c>
      <c r="E26" s="3" t="str">
        <v>13. Pindi Chana (Punjab, 1 Serving ~200g)</v>
      </c>
      <c r="F26" s="3" t="b">
        <v>0</v>
      </c>
      <c r="G26" s="3" t="e">
        <v>#VALUE!</v>
      </c>
      <c r="H26" s="3" t="str">
        <v>Iron: ~2.5 mg (14% of DV)</v>
      </c>
      <c r="I26" s="3" t="str">
        <v xml:space="preserve">2.5 </v>
      </c>
      <c r="J26" s="3" t="str">
        <v>(14% of DV)</v>
      </c>
      <c r="L26" s="3" t="str">
        <v>13. Pindi Chana (Punjab, 1 Serving ~200g)</v>
      </c>
      <c r="M26" s="3" t="b">
        <v>0</v>
      </c>
      <c r="N26" s="3" t="e">
        <v>#VALUE!</v>
      </c>
      <c r="O26" s="3" t="str">
        <v>Calcium: ~50 mg (5% of DV)</v>
      </c>
      <c r="P26" s="3" t="str">
        <v xml:space="preserve">50 </v>
      </c>
      <c r="Q26" s="3" t="str">
        <v xml:space="preserve"> (5% of DV)</v>
      </c>
      <c r="S26" s="3" t="str">
        <v>13. Pindi Chana (Punjab, 1 Serving ~200g)</v>
      </c>
      <c r="T26" s="3" t="b">
        <v>0</v>
      </c>
      <c r="U26" s="3" t="e">
        <v>#VALUE!</v>
      </c>
      <c r="V26" s="3" t="str">
        <v>Magnesium: ~45 mg (11% of DV)</v>
      </c>
      <c r="W26" s="3" t="str">
        <v xml:space="preserve">45 </v>
      </c>
      <c r="X26" s="3" t="str">
        <v>(11% of DV)</v>
      </c>
      <c r="Z26" s="3" t="str">
        <v>13. Pindi Chana (Punjab, 1 Serving ~200g)</v>
      </c>
      <c r="AA26" s="3" t="b">
        <v>0</v>
      </c>
      <c r="AB26" s="3" t="e">
        <v>#VALUE!</v>
      </c>
      <c r="AC26" s="3" t="str">
        <v>Potassium: ~500 mg (14% of DV)</v>
      </c>
      <c r="AD26" s="3" t="str">
        <v xml:space="preserve">500 </v>
      </c>
      <c r="AE26" s="3" t="str">
        <v>(14% of DV)</v>
      </c>
      <c r="AG26" s="3" t="str">
        <v>23. Pongal (Tamil Nadu, 1 Serving ~200g)</v>
      </c>
      <c r="AH26" s="3" t="b">
        <v>0</v>
      </c>
      <c r="AI26" s="3" t="e">
        <v>#VALUE!</v>
      </c>
      <c r="AJ26" s="3" t="e">
        <v>#N/A</v>
      </c>
      <c r="AK26" s="3" t="e">
        <v>#N/A</v>
      </c>
      <c r="AL26" s="3" t="e">
        <v>#N/A</v>
      </c>
    </row>
    <row r="27" spans="2:38" x14ac:dyDescent="0.25">
      <c r="B27" t="str">
        <v>Potassium: ~400 mg (11% of DV)</v>
      </c>
      <c r="C27" s="3" t="str">
        <v>26. Andhra Gongura Pachadi (Andhra Pradesh, 1 Serving ~100g)</v>
      </c>
      <c r="E27" s="3" t="str">
        <v>Iron: ~5 mg (28% of DV)</v>
      </c>
      <c r="F27" s="3">
        <v>26</v>
      </c>
      <c r="G27" s="3" t="str">
        <v>13. Pindi Chana (Punjab, 1 Serving ~200g)</v>
      </c>
      <c r="H27" s="3" t="str">
        <v>Iron: ~3 mg (17% of DV)</v>
      </c>
      <c r="I27" s="3" t="str">
        <v xml:space="preserve">3 </v>
      </c>
      <c r="J27" s="3" t="str">
        <v>(17% of DV)</v>
      </c>
      <c r="L27" s="3" t="str">
        <v>Calcium: ~80 mg (8% of DV)</v>
      </c>
      <c r="M27" s="3">
        <v>26</v>
      </c>
      <c r="N27" s="3" t="str">
        <v>13. Pindi Chana (Punjab, 1 Serving ~200g)</v>
      </c>
      <c r="O27" s="3" t="str">
        <v>Calcium: ~90 mg (9% of DV)</v>
      </c>
      <c r="P27" s="3" t="str">
        <v xml:space="preserve">90 </v>
      </c>
      <c r="Q27" s="3" t="str">
        <v xml:space="preserve"> (9% of DV)</v>
      </c>
      <c r="S27" s="3" t="str">
        <v>Magnesium: ~40 mg (10% of DV)</v>
      </c>
      <c r="T27" s="3">
        <v>26</v>
      </c>
      <c r="U27" s="3" t="str">
        <v>13. Pindi Chana (Punjab, 1 Serving ~200g)</v>
      </c>
      <c r="V27" s="3" t="str">
        <v>Magnesium: ~30 mg (8% of DV)</v>
      </c>
      <c r="W27" s="3" t="str">
        <v xml:space="preserve">30 </v>
      </c>
      <c r="X27" s="3" t="str">
        <v xml:space="preserve"> (8% of DV)</v>
      </c>
      <c r="Z27" s="3" t="str">
        <v>Potassium: ~400 mg (11% of DV)</v>
      </c>
      <c r="AA27" s="3">
        <v>26</v>
      </c>
      <c r="AB27" s="3" t="str">
        <v>13. Pindi Chana (Punjab, 1 Serving ~200g)</v>
      </c>
      <c r="AC27" s="3" t="e">
        <v>#N/A</v>
      </c>
      <c r="AD27" s="3" t="e">
        <v>#N/A</v>
      </c>
      <c r="AE27" s="3" t="e">
        <v>#N/A</v>
      </c>
      <c r="AG27" s="3" t="str">
        <v>24. Chicken Chettinad (Tamil Nadu, 1 Serving ~200g)</v>
      </c>
      <c r="AH27" s="3" t="b">
        <v>0</v>
      </c>
      <c r="AI27" s="3" t="e">
        <v>#VALUE!</v>
      </c>
      <c r="AJ27" s="3" t="e">
        <v>#N/A</v>
      </c>
      <c r="AK27" s="3" t="e">
        <v>#N/A</v>
      </c>
      <c r="AL27" s="3" t="e">
        <v>#N/A</v>
      </c>
    </row>
    <row r="28" spans="2:38" x14ac:dyDescent="0.25">
      <c r="B28" t="str">
        <v>---</v>
      </c>
      <c r="C28" s="3" t="str">
        <v>27. Appam (Kerala, 1 Piece ~100g)</v>
      </c>
      <c r="E28" s="3" t="str">
        <v>14. Tandoori Roti &amp; Naan (Punjab/Delhi, 1 Serving ~100g)</v>
      </c>
      <c r="F28" s="3" t="b">
        <v>0</v>
      </c>
      <c r="G28" s="3" t="e">
        <v>#VALUE!</v>
      </c>
      <c r="H28" s="3" t="str">
        <v>Iron: ~2 mg (11% of DV)</v>
      </c>
      <c r="I28" s="3" t="str">
        <v xml:space="preserve">2 </v>
      </c>
      <c r="J28" s="3" t="str">
        <v>(11% of DV)</v>
      </c>
      <c r="L28" s="3" t="str">
        <v>14. Tandoori Roti &amp; Naan (Punjab/Delhi, 1 Serving ~100g)</v>
      </c>
      <c r="M28" s="3" t="b">
        <v>0</v>
      </c>
      <c r="N28" s="3" t="e">
        <v>#VALUE!</v>
      </c>
      <c r="O28" s="3" t="str">
        <v>Calcium: ~50 mg (5% of DV)</v>
      </c>
      <c r="P28" s="3" t="str">
        <v xml:space="preserve">50 </v>
      </c>
      <c r="Q28" s="3" t="str">
        <v xml:space="preserve"> (5% of DV)</v>
      </c>
      <c r="S28" s="3" t="str">
        <v>14. Tandoori Roti &amp; Naan (Punjab/Delhi, 1 Serving ~100g)</v>
      </c>
      <c r="T28" s="3" t="b">
        <v>0</v>
      </c>
      <c r="U28" s="3" t="e">
        <v>#VALUE!</v>
      </c>
      <c r="V28" s="3" t="str">
        <v>Magnesium: ~20 mg (5% of DV)</v>
      </c>
      <c r="W28" s="3" t="str">
        <v xml:space="preserve">20 </v>
      </c>
      <c r="X28" s="3" t="str">
        <v xml:space="preserve"> (5% of DV)</v>
      </c>
      <c r="Z28" s="3" t="str">
        <v>14. Tandoori Roti &amp; Naan (Punjab/Delhi, 1 Serving ~100g)</v>
      </c>
      <c r="AA28" s="3" t="b">
        <v>0</v>
      </c>
      <c r="AB28" s="3" t="e">
        <v>#VALUE!</v>
      </c>
      <c r="AC28" s="3" t="str">
        <v>Potassium: ~150 mg (4% of DV)</v>
      </c>
      <c r="AD28" s="3" t="str">
        <v xml:space="preserve">150 </v>
      </c>
      <c r="AE28" s="3" t="str">
        <v xml:space="preserve"> (4% of DV)</v>
      </c>
      <c r="AG28" s="3" t="str">
        <v>Zinc: ~2.5 mg (23% of DV)</v>
      </c>
      <c r="AH28" s="3">
        <v>27</v>
      </c>
      <c r="AI28" s="3" t="str">
        <v>24. Chicken Chettinad (Tamil Nadu, 1 Serving ~200g)</v>
      </c>
      <c r="AJ28" s="3" t="e">
        <v>#N/A</v>
      </c>
      <c r="AK28" s="3" t="e">
        <v>#N/A</v>
      </c>
      <c r="AL28" s="3" t="e">
        <v>#N/A</v>
      </c>
    </row>
    <row r="29" spans="2:38" x14ac:dyDescent="0.25">
      <c r="B29" t="str">
        <v>3. Chole Bhature (Delhi/Punjab, 1 Serving ~250g)</v>
      </c>
      <c r="C29" s="3" t="str">
        <v>28. Kerala Sadya (Kerala, 1 Serving ~400g)</v>
      </c>
      <c r="E29" s="3" t="str">
        <v>Iron: ~2 mg (11% of DV)</v>
      </c>
      <c r="F29" s="3">
        <v>28</v>
      </c>
      <c r="G29" s="3" t="str">
        <v>14. Tandoori Roti &amp; Naan (Punjab/Delhi, 1 Serving ~100g)</v>
      </c>
      <c r="H29" s="3" t="str">
        <v>Iron: ~4 mg (22% of DV)</v>
      </c>
      <c r="I29" s="3" t="str">
        <v xml:space="preserve">4 </v>
      </c>
      <c r="J29" s="3" t="str">
        <v>(22% of DV)</v>
      </c>
      <c r="L29" s="3" t="str">
        <v>Calcium: ~40 mg (4% of DV)</v>
      </c>
      <c r="M29" s="3">
        <v>28</v>
      </c>
      <c r="N29" s="3" t="str">
        <v>14. Tandoori Roti &amp; Naan (Punjab/Delhi, 1 Serving ~100g)</v>
      </c>
      <c r="O29" s="3" t="str">
        <v>Calcium: ~200 mg (20% of DV)</v>
      </c>
      <c r="P29" s="3" t="str">
        <v xml:space="preserve">200 </v>
      </c>
      <c r="Q29" s="3" t="str">
        <v>(20% of DV)</v>
      </c>
      <c r="S29" s="3" t="str">
        <v>Magnesium: ~30 mg (8% of DV)</v>
      </c>
      <c r="T29" s="3">
        <v>28</v>
      </c>
      <c r="U29" s="3" t="str">
        <v>14. Tandoori Roti &amp; Naan (Punjab/Delhi, 1 Serving ~100g)</v>
      </c>
      <c r="V29" s="3" t="str">
        <v>Magnesium: ~70 mg (18% of DV)</v>
      </c>
      <c r="W29" s="3" t="str">
        <v xml:space="preserve">70 </v>
      </c>
      <c r="X29" s="3" t="str">
        <v>(18% of DV)</v>
      </c>
      <c r="Z29" s="3" t="str">
        <v>15. Lachha Paratha (Punjab, 1 Serving ~150g)</v>
      </c>
      <c r="AA29" s="3" t="b">
        <v>0</v>
      </c>
      <c r="AB29" s="3" t="e">
        <v>#VALUE!</v>
      </c>
      <c r="AC29" s="3" t="e">
        <v>#N/A</v>
      </c>
      <c r="AD29" s="3" t="e">
        <v>#N/A</v>
      </c>
      <c r="AE29" s="3" t="e">
        <v>#N/A</v>
      </c>
      <c r="AG29" s="3" t="str">
        <v>25. Hyderabadi Biryani (Telangana, 1 Serving ~250g)</v>
      </c>
      <c r="AH29" s="3" t="b">
        <v>0</v>
      </c>
      <c r="AI29" s="3" t="e">
        <v>#VALUE!</v>
      </c>
      <c r="AJ29" s="3" t="str">
        <v>Zinc: ~2 mg (18% of DV)</v>
      </c>
      <c r="AK29" s="3" t="str">
        <v xml:space="preserve">2 </v>
      </c>
      <c r="AL29" s="3" t="str">
        <v>(18% of DV)</v>
      </c>
    </row>
    <row r="30" spans="2:38" x14ac:dyDescent="0.25">
      <c r="B30" t="str">
        <v>Calories: ~550 kcal</v>
      </c>
      <c r="C30" s="3" t="str">
        <v>29. Fish Curry (Kerala/Goa, 1 Serving ~200g)</v>
      </c>
      <c r="E30" s="3" t="str">
        <v>15. Lachha Paratha (Punjab, 1 Serving ~150g)</v>
      </c>
      <c r="F30" s="3" t="b">
        <v>0</v>
      </c>
      <c r="G30" s="3" t="e">
        <v>#VALUE!</v>
      </c>
      <c r="H30" s="3" t="str">
        <v>Iron: ~3 mg (17% of DV)</v>
      </c>
      <c r="I30" s="3" t="str">
        <v xml:space="preserve">3 </v>
      </c>
      <c r="J30" s="3" t="str">
        <v>(17% of DV)</v>
      </c>
      <c r="L30" s="3" t="str">
        <v>15. Lachha Paratha (Punjab, 1 Serving ~150g)</v>
      </c>
      <c r="M30" s="3" t="b">
        <v>0</v>
      </c>
      <c r="N30" s="3" t="e">
        <v>#VALUE!</v>
      </c>
      <c r="O30" s="3" t="str">
        <v>Calcium: ~100 mg (10% of DV)</v>
      </c>
      <c r="P30" s="3" t="str">
        <v xml:space="preserve">100 </v>
      </c>
      <c r="Q30" s="3" t="str">
        <v>(10% of DV)</v>
      </c>
      <c r="S30" s="3" t="str">
        <v>15. Lachha Paratha (Punjab, 1 Serving ~150g)</v>
      </c>
      <c r="T30" s="3" t="b">
        <v>0</v>
      </c>
      <c r="U30" s="3" t="e">
        <v>#VALUE!</v>
      </c>
      <c r="V30" s="3" t="str">
        <v>Magnesium: ~40 mg (10% of DV)</v>
      </c>
      <c r="W30" s="3" t="str">
        <v xml:space="preserve">40 </v>
      </c>
      <c r="X30" s="3" t="str">
        <v>(10% of DV)</v>
      </c>
      <c r="Z30" s="3" t="str">
        <v>Potassium: ~300 mg (9% of DV)</v>
      </c>
      <c r="AA30" s="3">
        <v>29</v>
      </c>
      <c r="AB30" s="3" t="str">
        <v>15. Lachha Paratha (Punjab, 1 Serving ~150g)</v>
      </c>
      <c r="AC30" s="3" t="str">
        <v>Potassium: ~450 mg (13% of DV)</v>
      </c>
      <c r="AD30" s="3" t="str">
        <v xml:space="preserve">450 </v>
      </c>
      <c r="AE30" s="3" t="str">
        <v>(13% of DV)</v>
      </c>
      <c r="AG30" s="3" t="str">
        <v>26. Andhra Gongura Pachadi (Andhra Pradesh, 1 Serving ~100g)</v>
      </c>
      <c r="AH30" s="3" t="b">
        <v>0</v>
      </c>
      <c r="AI30" s="3" t="e">
        <v>#VALUE!</v>
      </c>
      <c r="AJ30" s="3" t="e">
        <v>#N/A</v>
      </c>
      <c r="AK30" s="3" t="e">
        <v>#N/A</v>
      </c>
      <c r="AL30" s="3" t="e">
        <v>#N/A</v>
      </c>
    </row>
    <row r="31" spans="2:38" x14ac:dyDescent="0.25">
      <c r="B31" t="str">
        <v>Protein: ~15 g</v>
      </c>
      <c r="C31" s="3" t="str">
        <v>30. Malabar Parotta (Kerala, 1 Piece ~100g)</v>
      </c>
      <c r="E31" s="3" t="str">
        <v>Iron: ~3 mg (17% of DV)</v>
      </c>
      <c r="F31" s="3">
        <v>30</v>
      </c>
      <c r="G31" s="3" t="str">
        <v>15. Lachha Paratha (Punjab, 1 Serving ~150g)</v>
      </c>
      <c r="H31" s="3" t="str">
        <v>Iron: ~1.5 mg (8% of DV)</v>
      </c>
      <c r="I31" s="3" t="str">
        <v xml:space="preserve">1.5 </v>
      </c>
      <c r="J31" s="3" t="str">
        <v xml:space="preserve"> (8% of DV)</v>
      </c>
      <c r="L31" s="3" t="str">
        <v>Calcium: ~70 mg (7% of DV)</v>
      </c>
      <c r="M31" s="3">
        <v>30</v>
      </c>
      <c r="N31" s="3" t="str">
        <v>15. Lachha Paratha (Punjab, 1 Serving ~150g)</v>
      </c>
      <c r="O31" s="3" t="str">
        <v>Calcium: ~40 mg (4% of DV)</v>
      </c>
      <c r="P31" s="3" t="str">
        <v xml:space="preserve">40 </v>
      </c>
      <c r="Q31" s="3" t="str">
        <v xml:space="preserve"> (4% of DV)</v>
      </c>
      <c r="S31" s="3" t="str">
        <v>Magnesium: ~40 mg (10% of DV)</v>
      </c>
      <c r="T31" s="3">
        <v>30</v>
      </c>
      <c r="U31" s="3" t="str">
        <v>15. Lachha Paratha (Punjab, 1 Serving ~150g)</v>
      </c>
      <c r="V31" s="3" t="str">
        <v>Magnesium: ~30 mg (8% of DV)</v>
      </c>
      <c r="W31" s="3" t="str">
        <v xml:space="preserve">30 </v>
      </c>
      <c r="X31" s="3" t="str">
        <v xml:space="preserve"> (8% of DV)</v>
      </c>
      <c r="Z31" s="3" t="str">
        <v>16. Kachori (UP/Rajasthan, 1 Piece ~100g)</v>
      </c>
      <c r="AA31" s="3" t="b">
        <v>0</v>
      </c>
      <c r="AB31" s="3" t="e">
        <v>#VALUE!</v>
      </c>
      <c r="AC31" s="3" t="str">
        <v>Potassium: ~150 mg (4% of DV)</v>
      </c>
      <c r="AD31" s="3" t="str">
        <v xml:space="preserve">150 </v>
      </c>
      <c r="AE31" s="3" t="str">
        <v xml:space="preserve"> (4% of DV)</v>
      </c>
      <c r="AG31" s="3" t="str">
        <v>27. Appam (Kerala, 1 Piece ~100g)</v>
      </c>
      <c r="AH31" s="3" t="b">
        <v>0</v>
      </c>
      <c r="AI31" s="3" t="e">
        <v>#VALUE!</v>
      </c>
      <c r="AJ31" s="3" t="e">
        <v>#N/A</v>
      </c>
      <c r="AK31" s="3" t="e">
        <v>#N/A</v>
      </c>
      <c r="AL31" s="3" t="e">
        <v>#N/A</v>
      </c>
    </row>
    <row r="32" spans="2:38" x14ac:dyDescent="0.25">
      <c r="B32" t="str">
        <v>Carbohydrates: ~80 g</v>
      </c>
      <c r="C32" s="3" t="str">
        <v>31. Pesarattu (Andhra Pradesh, 1 Piece ~100g)</v>
      </c>
      <c r="E32" s="3" t="str">
        <v>16. Kachori (UP/Rajasthan, 1 Piece ~100g)</v>
      </c>
      <c r="F32" s="3" t="b">
        <v>0</v>
      </c>
      <c r="G32" s="3" t="e">
        <v>#VALUE!</v>
      </c>
      <c r="H32" s="3" t="str">
        <v>Iron: ~2 mg (11% of DV)</v>
      </c>
      <c r="I32" s="3" t="str">
        <v xml:space="preserve">2 </v>
      </c>
      <c r="J32" s="3" t="str">
        <v>(11% of DV)</v>
      </c>
      <c r="L32" s="3" t="str">
        <v>16. Kachori (UP/Rajasthan, 1 Piece ~100g)</v>
      </c>
      <c r="M32" s="3" t="b">
        <v>0</v>
      </c>
      <c r="N32" s="3" t="e">
        <v>#VALUE!</v>
      </c>
      <c r="O32" s="3" t="str">
        <v>Calcium: ~40 mg (4% of DV)</v>
      </c>
      <c r="P32" s="3" t="str">
        <v xml:space="preserve">40 </v>
      </c>
      <c r="Q32" s="3" t="str">
        <v xml:space="preserve"> (4% of DV)</v>
      </c>
      <c r="S32" s="3" t="str">
        <v>16. Kachori (UP/Rajasthan, 1 Piece ~100g)</v>
      </c>
      <c r="T32" s="3" t="b">
        <v>0</v>
      </c>
      <c r="U32" s="3" t="e">
        <v>#VALUE!</v>
      </c>
      <c r="V32" s="3" t="str">
        <v>Magnesium: ~50 mg (12% of DV)</v>
      </c>
      <c r="W32" s="3" t="str">
        <v xml:space="preserve">50 </v>
      </c>
      <c r="X32" s="3" t="str">
        <v>(12% of DV)</v>
      </c>
      <c r="Z32" s="3" t="str">
        <v>Potassium: ~250 mg (7% of DV)</v>
      </c>
      <c r="AA32" s="3">
        <v>31</v>
      </c>
      <c r="AB32" s="3" t="str">
        <v>16. Kachori (UP/Rajasthan, 1 Piece ~100g)</v>
      </c>
      <c r="AC32" s="3" t="str">
        <v>Potassium: ~250 mg (7% of DV)</v>
      </c>
      <c r="AD32" s="3" t="str">
        <v xml:space="preserve">250 </v>
      </c>
      <c r="AE32" s="3" t="str">
        <v xml:space="preserve"> (7% of DV)</v>
      </c>
      <c r="AG32" s="3" t="str">
        <v>28. Kerala Sadya (Kerala, 1 Serving ~400g)</v>
      </c>
      <c r="AH32" s="3" t="b">
        <v>0</v>
      </c>
      <c r="AI32" s="3" t="e">
        <v>#VALUE!</v>
      </c>
      <c r="AJ32" s="3" t="e">
        <v>#N/A</v>
      </c>
      <c r="AK32" s="3" t="e">
        <v>#N/A</v>
      </c>
      <c r="AL32" s="3" t="e">
        <v>#N/A</v>
      </c>
    </row>
    <row r="33" spans="2:38" x14ac:dyDescent="0.25">
      <c r="B33" t="str">
        <v>Sugar: ~10 g</v>
      </c>
      <c r="C33" s="3" t="str">
        <v>32. Mysore Masala Dosa (Karnataka, 1 Piece ~200g)</v>
      </c>
      <c r="E33" s="3" t="str">
        <v>Iron: ~2 mg (11% of DV)</v>
      </c>
      <c r="F33" s="3">
        <v>32</v>
      </c>
      <c r="G33" s="3" t="str">
        <v>16. Kachori (UP/Rajasthan, 1 Piece ~100g)</v>
      </c>
      <c r="H33" s="3" t="str">
        <v>Iron: ~2 mg (11% of DV)</v>
      </c>
      <c r="I33" s="3" t="str">
        <v xml:space="preserve">2 </v>
      </c>
      <c r="J33" s="3" t="str">
        <v>(11% of DV)</v>
      </c>
      <c r="L33" s="3" t="str">
        <v>Calcium: ~30 mg (3% of DV)</v>
      </c>
      <c r="M33" s="3">
        <v>32</v>
      </c>
      <c r="N33" s="3" t="str">
        <v>16. Kachori (UP/Rajasthan, 1 Piece ~100g)</v>
      </c>
      <c r="O33" s="3" t="str">
        <v>Calcium: ~70 mg (7% of DV)</v>
      </c>
      <c r="P33" s="3" t="str">
        <v xml:space="preserve">70 </v>
      </c>
      <c r="Q33" s="3" t="str">
        <v xml:space="preserve"> (7% of DV)</v>
      </c>
      <c r="S33" s="3" t="str">
        <v>17. Jalebi (UP/Rajasthan, 1 Piece ~80g)</v>
      </c>
      <c r="T33" s="3" t="b">
        <v>0</v>
      </c>
      <c r="U33" s="3" t="e">
        <v>#VALUE!</v>
      </c>
      <c r="V33" s="3" t="str">
        <v>Magnesium: ~35 mg (9% of DV)</v>
      </c>
      <c r="W33" s="3" t="str">
        <v xml:space="preserve">35 </v>
      </c>
      <c r="X33" s="3" t="str">
        <v xml:space="preserve"> (9% of DV)</v>
      </c>
      <c r="Z33" s="3" t="str">
        <v>17. Jalebi (UP/Rajasthan, 1 Piece ~80g)</v>
      </c>
      <c r="AA33" s="3" t="b">
        <v>0</v>
      </c>
      <c r="AB33" s="3" t="e">
        <v>#VALUE!</v>
      </c>
      <c r="AC33" s="3" t="str">
        <v>Potassium: ~350 mg (10% of DV)</v>
      </c>
      <c r="AD33" s="3" t="str">
        <v xml:space="preserve">350 </v>
      </c>
      <c r="AE33" s="3" t="str">
        <v>(10% of DV)</v>
      </c>
      <c r="AG33" s="3" t="str">
        <v>Zinc: ~2 mg (18% of DV)</v>
      </c>
      <c r="AH33" s="3">
        <v>32</v>
      </c>
      <c r="AI33" s="3" t="str">
        <v>28. Kerala Sadya (Kerala, 1 Serving ~400g)</v>
      </c>
      <c r="AJ33" s="3" t="e">
        <v>#N/A</v>
      </c>
      <c r="AK33" s="3" t="e">
        <v>#N/A</v>
      </c>
      <c r="AL33" s="3" t="e">
        <v>#N/A</v>
      </c>
    </row>
    <row r="34" spans="2:38" x14ac:dyDescent="0.25">
      <c r="B34" t="str">
        <v>Fiber: ~8 g</v>
      </c>
      <c r="C34" s="3" t="str">
        <v>33. Mangalore Buns (Karnataka, 1 Piece ~100g)</v>
      </c>
      <c r="E34" s="3" t="str">
        <v>17. Jalebi (UP/Rajasthan, 1 Piece ~80g)</v>
      </c>
      <c r="F34" s="3" t="b">
        <v>0</v>
      </c>
      <c r="G34" s="3" t="e">
        <v>#VALUE!</v>
      </c>
      <c r="H34" s="3" t="str">
        <v>Iron: ~1 mg (6% of DV)</v>
      </c>
      <c r="I34" s="3" t="str">
        <v xml:space="preserve">1 </v>
      </c>
      <c r="J34" s="3" t="str">
        <v xml:space="preserve"> (6% of DV)</v>
      </c>
      <c r="L34" s="3" t="str">
        <v>17. Jalebi (UP/Rajasthan, 1 Piece ~80g)</v>
      </c>
      <c r="M34" s="3" t="b">
        <v>0</v>
      </c>
      <c r="N34" s="3" t="e">
        <v>#VALUE!</v>
      </c>
      <c r="O34" s="3" t="str">
        <v>Calcium: ~40 mg (4% of DV)</v>
      </c>
      <c r="P34" s="3" t="str">
        <v xml:space="preserve">40 </v>
      </c>
      <c r="Q34" s="3" t="str">
        <v xml:space="preserve"> (4% of DV)</v>
      </c>
      <c r="S34" s="3" t="str">
        <v>18. Litti Chokha (Bihar, 1 Serving ~200g)</v>
      </c>
      <c r="T34" s="3" t="b">
        <v>0</v>
      </c>
      <c r="U34" s="3" t="e">
        <v>#VALUE!</v>
      </c>
      <c r="V34" s="3" t="str">
        <v>Magnesium: ~30 mg (8% of DV)</v>
      </c>
      <c r="W34" s="3" t="str">
        <v xml:space="preserve">30 </v>
      </c>
      <c r="X34" s="3" t="str">
        <v xml:space="preserve"> (8% of DV)</v>
      </c>
      <c r="Z34" s="3" t="str">
        <v>Potassium: ~150 mg (4% of DV)</v>
      </c>
      <c r="AA34" s="3">
        <v>33</v>
      </c>
      <c r="AB34" s="3" t="str">
        <v>17. Jalebi (UP/Rajasthan, 1 Piece ~80g)</v>
      </c>
      <c r="AC34" s="3" t="str">
        <v>Potassium: ~200 mg (6% of DV)</v>
      </c>
      <c r="AD34" s="3" t="str">
        <v xml:space="preserve">200 </v>
      </c>
      <c r="AE34" s="3" t="str">
        <v xml:space="preserve"> (6% of DV)</v>
      </c>
      <c r="AG34" s="3" t="str">
        <v>29. Fish Curry (Kerala/Goa, 1 Serving ~200g)</v>
      </c>
      <c r="AH34" s="3" t="b">
        <v>0</v>
      </c>
      <c r="AI34" s="3" t="e">
        <v>#VALUE!</v>
      </c>
      <c r="AJ34" s="3" t="e">
        <v>#N/A</v>
      </c>
      <c r="AK34" s="3" t="e">
        <v>#N/A</v>
      </c>
      <c r="AL34" s="3" t="e">
        <v>#N/A</v>
      </c>
    </row>
    <row r="35" spans="2:38" x14ac:dyDescent="0.25">
      <c r="B35" t="str">
        <v>Fat: ~20 g</v>
      </c>
      <c r="C35" s="3" t="str">
        <v>34. Payasam (Kerala/Tamil Nadu, 1 Serving ~150g)</v>
      </c>
      <c r="E35" s="3" t="str">
        <v>Iron: ~1 mg (6% of DV)</v>
      </c>
      <c r="F35" s="3">
        <v>34</v>
      </c>
      <c r="G35" s="3" t="str">
        <v>17. Jalebi (UP/Rajasthan, 1 Piece ~80g)</v>
      </c>
      <c r="H35" s="3" t="str">
        <v>Iron: ~1 mg (6% of DV)</v>
      </c>
      <c r="I35" s="3" t="str">
        <v xml:space="preserve">1 </v>
      </c>
      <c r="J35" s="3" t="str">
        <v xml:space="preserve"> (6% of DV)</v>
      </c>
      <c r="L35" s="3" t="str">
        <v>Calcium: ~30 mg (3% of DV)</v>
      </c>
      <c r="M35" s="3">
        <v>34</v>
      </c>
      <c r="N35" s="3" t="str">
        <v>17. Jalebi (UP/Rajasthan, 1 Piece ~80g)</v>
      </c>
      <c r="O35" s="3" t="str">
        <v>Calcium: ~50 mg (5% of DV)</v>
      </c>
      <c r="P35" s="3" t="str">
        <v xml:space="preserve">50 </v>
      </c>
      <c r="Q35" s="3" t="str">
        <v xml:space="preserve"> (5% of DV)</v>
      </c>
      <c r="S35" s="3" t="str">
        <v>Magnesium: ~60 mg (15% of DV)</v>
      </c>
      <c r="T35" s="3">
        <v>34</v>
      </c>
      <c r="U35" s="3" t="str">
        <v>18. Litti Chokha (Bihar, 1 Serving ~200g)</v>
      </c>
      <c r="V35" s="3" t="str">
        <v>Magnesium: ~30 mg (8% of DV)</v>
      </c>
      <c r="W35" s="3" t="str">
        <v xml:space="preserve">30 </v>
      </c>
      <c r="X35" s="3" t="str">
        <v xml:space="preserve"> (8% of DV)</v>
      </c>
      <c r="Z35" s="3" t="str">
        <v>18. Litti Chokha (Bihar, 1 Serving ~200g)</v>
      </c>
      <c r="AA35" s="3" t="b">
        <v>0</v>
      </c>
      <c r="AB35" s="3" t="e">
        <v>#VALUE!</v>
      </c>
      <c r="AC35" s="3" t="e">
        <v>#N/A</v>
      </c>
      <c r="AD35" s="3" t="e">
        <v>#N/A</v>
      </c>
      <c r="AE35" s="3" t="e">
        <v>#N/A</v>
      </c>
      <c r="AG35" s="3" t="str">
        <v>30. Malabar Parotta (Kerala, 1 Piece ~100g)</v>
      </c>
      <c r="AH35" s="3" t="b">
        <v>0</v>
      </c>
      <c r="AI35" s="3" t="e">
        <v>#VALUE!</v>
      </c>
      <c r="AJ35" s="3" t="e">
        <v>#N/A</v>
      </c>
      <c r="AK35" s="3" t="e">
        <v>#N/A</v>
      </c>
      <c r="AL35" s="3" t="e">
        <v>#N/A</v>
      </c>
    </row>
    <row r="36" spans="2:38" x14ac:dyDescent="0.25">
      <c r="B36" t="str">
        <v>Micronutrients:</v>
      </c>
      <c r="C36" s="3" t="str">
        <v>35. Pav Bhaji (Maharashtra, 1 Serving ~200g)</v>
      </c>
      <c r="E36" s="3" t="str">
        <v>18. Litti Chokha (Bihar, 1 Serving ~200g)</v>
      </c>
      <c r="F36" s="3" t="b">
        <v>0</v>
      </c>
      <c r="G36" s="3" t="e">
        <v>#VALUE!</v>
      </c>
      <c r="H36" s="3" t="str">
        <v>Iron: ~3 mg (17% of DV)</v>
      </c>
      <c r="I36" s="3" t="str">
        <v xml:space="preserve">3 </v>
      </c>
      <c r="J36" s="3" t="str">
        <v>(17% of DV)</v>
      </c>
      <c r="L36" s="3" t="str">
        <v>18. Litti Chokha (Bihar, 1 Serving ~200g)</v>
      </c>
      <c r="M36" s="3" t="b">
        <v>0</v>
      </c>
      <c r="N36" s="3" t="e">
        <v>#VALUE!</v>
      </c>
      <c r="O36" s="3" t="str">
        <v>Calcium: ~80 mg (8% of DV)</v>
      </c>
      <c r="P36" s="3" t="str">
        <v xml:space="preserve">80 </v>
      </c>
      <c r="Q36" s="3" t="str">
        <v xml:space="preserve"> (8% of DV)</v>
      </c>
      <c r="S36" s="3" t="str">
        <v>19. Peda (Mathura, 1 Piece ~50g)</v>
      </c>
      <c r="T36" s="3" t="b">
        <v>0</v>
      </c>
      <c r="U36" s="3" t="e">
        <v>#VALUE!</v>
      </c>
      <c r="V36" s="3" t="e">
        <v>#N/A</v>
      </c>
      <c r="W36" s="3" t="e">
        <v>#N/A</v>
      </c>
      <c r="X36" s="3" t="e">
        <v>#N/A</v>
      </c>
      <c r="Z36" s="3" t="str">
        <v>Potassium: ~600 mg (17% of DV)</v>
      </c>
      <c r="AA36" s="3">
        <v>35</v>
      </c>
      <c r="AB36" s="3" t="str">
        <v>18. Litti Chokha (Bihar, 1 Serving ~200g)</v>
      </c>
      <c r="AC36" s="3" t="str">
        <v>Potassium: ~400 mg (11% of DV)</v>
      </c>
      <c r="AD36" s="3" t="str">
        <v xml:space="preserve">400 </v>
      </c>
      <c r="AE36" s="3" t="str">
        <v>(11% of DV)</v>
      </c>
      <c r="AG36" s="3" t="str">
        <v>31. Pesarattu (Andhra Pradesh, 1 Piece ~100g)</v>
      </c>
      <c r="AH36" s="3" t="b">
        <v>0</v>
      </c>
      <c r="AI36" s="3" t="e">
        <v>#VALUE!</v>
      </c>
      <c r="AJ36" s="3" t="e">
        <v>#N/A</v>
      </c>
      <c r="AK36" s="3" t="e">
        <v>#N/A</v>
      </c>
      <c r="AL36" s="3" t="e">
        <v>#N/A</v>
      </c>
    </row>
    <row r="37" spans="2:38" x14ac:dyDescent="0.25">
      <c r="B37" t="str">
        <v>Iron: ~4 mg (22% of DV)</v>
      </c>
      <c r="C37" s="3" t="str">
        <v>36. Vada Pav (Maharashtra, 1 Piece ~100g)</v>
      </c>
      <c r="E37" s="3" t="str">
        <v>Iron: ~4 mg (22% of DV)</v>
      </c>
      <c r="F37" s="3">
        <v>36</v>
      </c>
      <c r="G37" s="3" t="str">
        <v>18. Litti Chokha (Bihar, 1 Serving ~200g)</v>
      </c>
      <c r="H37" s="3" t="str">
        <v>Iron: ~1.5 mg (8% of DV)</v>
      </c>
      <c r="I37" s="3" t="str">
        <v xml:space="preserve">1.5 </v>
      </c>
      <c r="J37" s="3" t="str">
        <v xml:space="preserve"> (8% of DV)</v>
      </c>
      <c r="L37" s="3" t="str">
        <v>Calcium: ~100 mg (10% of DV)</v>
      </c>
      <c r="M37" s="3">
        <v>36</v>
      </c>
      <c r="N37" s="3" t="str">
        <v>18. Litti Chokha (Bihar, 1 Serving ~200g)</v>
      </c>
      <c r="O37" s="3" t="str">
        <v>Calcium: ~30 mg (3% of DV)</v>
      </c>
      <c r="P37" s="3" t="str">
        <v xml:space="preserve">30 </v>
      </c>
      <c r="Q37" s="3" t="str">
        <v xml:space="preserve"> (3% of DV)</v>
      </c>
      <c r="S37" s="3" t="str">
        <v>20. Dosa (Tamil Nadu, 1 Piece ~100g)</v>
      </c>
      <c r="T37" s="3" t="b">
        <v>0</v>
      </c>
      <c r="U37" s="3" t="e">
        <v>#VALUE!</v>
      </c>
      <c r="V37" s="3" t="str">
        <v>Magnesium: ~25 mg (6% of DV)</v>
      </c>
      <c r="W37" s="3" t="str">
        <v xml:space="preserve">25 </v>
      </c>
      <c r="X37" s="3" t="str">
        <v xml:space="preserve"> (6% of DV)</v>
      </c>
      <c r="Z37" s="3" t="str">
        <v>19. Peda (Mathura, 1 Piece ~50g)</v>
      </c>
      <c r="AA37" s="3" t="b">
        <v>0</v>
      </c>
      <c r="AB37" s="3" t="e">
        <v>#VALUE!</v>
      </c>
      <c r="AC37" s="3" t="str">
        <v>Potassium: ~150 mg (4% of DV)</v>
      </c>
      <c r="AD37" s="3" t="str">
        <v xml:space="preserve">150 </v>
      </c>
      <c r="AE37" s="3" t="str">
        <v xml:space="preserve"> (4% of DV)</v>
      </c>
      <c r="AG37" s="3" t="str">
        <v>32. Mysore Masala Dosa (Karnataka, 1 Piece ~200g)</v>
      </c>
      <c r="AH37" s="3" t="b">
        <v>0</v>
      </c>
      <c r="AI37" s="3" t="e">
        <v>#VALUE!</v>
      </c>
      <c r="AJ37" s="3" t="e">
        <v>#N/A</v>
      </c>
      <c r="AK37" s="3" t="e">
        <v>#N/A</v>
      </c>
      <c r="AL37" s="3" t="e">
        <v>#N/A</v>
      </c>
    </row>
    <row r="38" spans="2:38" x14ac:dyDescent="0.25">
      <c r="B38" t="str">
        <v>Calcium: ~120 mg (12% of DV)</v>
      </c>
      <c r="C38" s="3" t="str">
        <v>37. Misal Pav (Maharashtra, 1 Serving ~200g)</v>
      </c>
      <c r="E38" s="3" t="str">
        <v>19. Peda (Mathura, 1 Piece ~50g)</v>
      </c>
      <c r="F38" s="3" t="b">
        <v>0</v>
      </c>
      <c r="G38" s="3" t="e">
        <v>#VALUE!</v>
      </c>
      <c r="H38" s="3" t="str">
        <v>Iron: ~2 mg (11% of DV)</v>
      </c>
      <c r="I38" s="3" t="str">
        <v xml:space="preserve">2 </v>
      </c>
      <c r="J38" s="3" t="str">
        <v>(11% of DV)</v>
      </c>
      <c r="L38" s="3" t="str">
        <v>19. Peda (Mathura, 1 Piece ~50g)</v>
      </c>
      <c r="M38" s="3" t="b">
        <v>0</v>
      </c>
      <c r="N38" s="3" t="e">
        <v>#VALUE!</v>
      </c>
      <c r="O38" s="3" t="str">
        <v>Calcium: ~50 mg (5% of DV)</v>
      </c>
      <c r="P38" s="3" t="str">
        <v xml:space="preserve">50 </v>
      </c>
      <c r="Q38" s="3" t="str">
        <v xml:space="preserve"> (5% of DV)</v>
      </c>
      <c r="S38" s="3" t="str">
        <v>Magnesium: ~20 mg (5% of DV)</v>
      </c>
      <c r="T38" s="3">
        <v>37</v>
      </c>
      <c r="U38" s="3" t="str">
        <v>20. Dosa (Tamil Nadu, 1 Piece ~100g)</v>
      </c>
      <c r="V38" s="3" t="e">
        <v>#N/A</v>
      </c>
      <c r="W38" s="3" t="e">
        <v>#N/A</v>
      </c>
      <c r="X38" s="3" t="e">
        <v>#N/A</v>
      </c>
      <c r="Z38" s="3" t="str">
        <v>Potassium: ~150 mg (4% of DV)</v>
      </c>
      <c r="AA38" s="3">
        <v>37</v>
      </c>
      <c r="AB38" s="3" t="str">
        <v>19. Peda (Mathura, 1 Piece ~50g)</v>
      </c>
      <c r="AC38" s="3" t="str">
        <v>Potassium: ~350 mg (10% of DV)</v>
      </c>
      <c r="AD38" s="3" t="str">
        <v xml:space="preserve">350 </v>
      </c>
      <c r="AE38" s="3" t="str">
        <v>(10% of DV)</v>
      </c>
      <c r="AG38" s="3" t="str">
        <v>33. Mangalore Buns (Karnataka, 1 Piece ~100g)</v>
      </c>
      <c r="AH38" s="3" t="b">
        <v>0</v>
      </c>
      <c r="AI38" s="3" t="e">
        <v>#VALUE!</v>
      </c>
      <c r="AJ38" s="3" t="e">
        <v>#N/A</v>
      </c>
      <c r="AK38" s="3" t="e">
        <v>#N/A</v>
      </c>
      <c r="AL38" s="3" t="e">
        <v>#N/A</v>
      </c>
    </row>
    <row r="39" spans="2:38" x14ac:dyDescent="0.25">
      <c r="B39" t="str">
        <v>Magnesium: ~50 mg (13% of DV)</v>
      </c>
      <c r="C39" s="3" t="str">
        <v>38. Shrikhand (Maharashtra/Gujarat, 1 Serving ~100g)</v>
      </c>
      <c r="E39" s="3" t="str">
        <v>Iron: ~1 mg (6% of DV)</v>
      </c>
      <c r="F39" s="3">
        <v>38</v>
      </c>
      <c r="G39" s="3" t="str">
        <v>19. Peda (Mathura, 1 Piece ~50g)</v>
      </c>
      <c r="H39" s="3" t="str">
        <v>Iron: ~0.5 mg (3% of DV)</v>
      </c>
      <c r="I39" s="3" t="str">
        <v xml:space="preserve">0.5 </v>
      </c>
      <c r="J39" s="3" t="str">
        <v xml:space="preserve"> (3% of DV)</v>
      </c>
      <c r="L39" s="3" t="str">
        <v>Calcium: ~100 mg (10% of DV)</v>
      </c>
      <c r="M39" s="3">
        <v>38</v>
      </c>
      <c r="N39" s="3" t="str">
        <v>19. Peda (Mathura, 1 Piece ~50g)</v>
      </c>
      <c r="O39" s="3" t="str">
        <v>Calcium: ~150 mg (15% of DV)</v>
      </c>
      <c r="P39" s="3" t="str">
        <v xml:space="preserve">150 </v>
      </c>
      <c r="Q39" s="3" t="str">
        <v>(15% of DV)</v>
      </c>
      <c r="S39" s="3" t="str">
        <v>21. Idli (Tamil Nadu, 2 Pieces ~100g)</v>
      </c>
      <c r="T39" s="3" t="b">
        <v>0</v>
      </c>
      <c r="U39" s="3" t="e">
        <v>#VALUE!</v>
      </c>
      <c r="V39" s="3" t="e">
        <v>#N/A</v>
      </c>
      <c r="W39" s="3" t="e">
        <v>#N/A</v>
      </c>
      <c r="X39" s="3" t="e">
        <v>#N/A</v>
      </c>
      <c r="Z39" s="3" t="str">
        <v>20. Dosa (Tamil Nadu, 1 Piece ~100g)</v>
      </c>
      <c r="AA39" s="3" t="b">
        <v>0</v>
      </c>
      <c r="AB39" s="3" t="e">
        <v>#VALUE!</v>
      </c>
      <c r="AC39" s="3" t="e">
        <v>#N/A</v>
      </c>
      <c r="AD39" s="3" t="e">
        <v>#N/A</v>
      </c>
      <c r="AE39" s="3" t="e">
        <v>#N/A</v>
      </c>
      <c r="AG39" s="3" t="str">
        <v>34. Payasam (Kerala/Tamil Nadu, 1 Serving ~150g)</v>
      </c>
      <c r="AH39" s="3" t="b">
        <v>0</v>
      </c>
      <c r="AI39" s="3" t="e">
        <v>#VALUE!</v>
      </c>
      <c r="AJ39" s="3" t="e">
        <v>#N/A</v>
      </c>
      <c r="AK39" s="3" t="e">
        <v>#N/A</v>
      </c>
      <c r="AL39" s="3" t="e">
        <v>#N/A</v>
      </c>
    </row>
    <row r="40" spans="2:38" x14ac:dyDescent="0.25">
      <c r="B40" t="str">
        <v>Potassium: ~500 mg (14% of DV)</v>
      </c>
      <c r="C40" s="3" t="str">
        <v>39. Thepla (Gujarat, 1 Piece ~100g)</v>
      </c>
      <c r="E40" s="3" t="str">
        <v>20. Dosa (Tamil Nadu, 1 Piece ~100g)</v>
      </c>
      <c r="F40" s="3" t="b">
        <v>0</v>
      </c>
      <c r="G40" s="3" t="e">
        <v>#VALUE!</v>
      </c>
      <c r="H40" s="3" t="str">
        <v>Iron: ~2 mg (11% of DV)</v>
      </c>
      <c r="I40" s="3" t="str">
        <v xml:space="preserve">2 </v>
      </c>
      <c r="J40" s="3" t="str">
        <v>(11% of DV)</v>
      </c>
      <c r="L40" s="3" t="str">
        <v>20. Dosa (Tamil Nadu, 1 Piece ~100g)</v>
      </c>
      <c r="M40" s="3" t="b">
        <v>0</v>
      </c>
      <c r="N40" s="3" t="e">
        <v>#VALUE!</v>
      </c>
      <c r="O40" s="3" t="str">
        <v>Calcium: ~50 mg (5% of DV)</v>
      </c>
      <c r="P40" s="3" t="str">
        <v xml:space="preserve">50 </v>
      </c>
      <c r="Q40" s="3" t="str">
        <v xml:space="preserve"> (5% of DV)</v>
      </c>
      <c r="S40" s="3" t="str">
        <v>Magnesium: ~20 mg (5% of DV)</v>
      </c>
      <c r="T40" s="3">
        <v>39</v>
      </c>
      <c r="U40" s="3" t="str">
        <v>21. Idli (Tamil Nadu, 2 Pieces ~100g)</v>
      </c>
      <c r="V40" s="3" t="str">
        <v>Magnesium: ~40 mg (10% of DV)</v>
      </c>
      <c r="W40" s="3" t="str">
        <v xml:space="preserve">40 </v>
      </c>
      <c r="X40" s="3" t="str">
        <v>(10% of DV)</v>
      </c>
      <c r="Z40" s="3" t="str">
        <v>21. Idli (Tamil Nadu, 2 Pieces ~100g)</v>
      </c>
      <c r="AA40" s="3" t="b">
        <v>0</v>
      </c>
      <c r="AB40" s="3" t="e">
        <v>#VALUE!</v>
      </c>
      <c r="AC40" s="3" t="str">
        <v>Potassium: ~250 mg (7% of DV)</v>
      </c>
      <c r="AD40" s="3" t="str">
        <v xml:space="preserve">250 </v>
      </c>
      <c r="AE40" s="3" t="str">
        <v xml:space="preserve"> (7% of DV)</v>
      </c>
      <c r="AG40" s="3" t="str">
        <v>35. Pav Bhaji (Maharashtra, 1 Serving ~200g)</v>
      </c>
      <c r="AH40" s="3" t="b">
        <v>0</v>
      </c>
      <c r="AI40" s="3" t="e">
        <v>#VALUE!</v>
      </c>
      <c r="AJ40" s="3" t="e">
        <v>#N/A</v>
      </c>
      <c r="AK40" s="3" t="e">
        <v>#N/A</v>
      </c>
      <c r="AL40" s="3" t="e">
        <v>#N/A</v>
      </c>
    </row>
    <row r="41" spans="2:38" x14ac:dyDescent="0.25">
      <c r="B41" t="str">
        <v>---</v>
      </c>
      <c r="C41" s="3" t="str">
        <v>40. Dhokla (Gujarat, 1 Piece ~100g)</v>
      </c>
      <c r="E41" s="3" t="str">
        <v>Iron: ~1.5 mg (8% of DV)</v>
      </c>
      <c r="F41" s="3">
        <v>40</v>
      </c>
      <c r="G41" s="3" t="str">
        <v>20. Dosa (Tamil Nadu, 1 Piece ~100g)</v>
      </c>
      <c r="H41" s="3" t="str">
        <v>Iron: ~1 mg (6% of DV)</v>
      </c>
      <c r="I41" s="3" t="str">
        <v xml:space="preserve">1 </v>
      </c>
      <c r="J41" s="3" t="str">
        <v xml:space="preserve"> (6% of DV)</v>
      </c>
      <c r="L41" s="3" t="str">
        <v>Calcium: ~40 mg (4% of DV)</v>
      </c>
      <c r="M41" s="3">
        <v>40</v>
      </c>
      <c r="N41" s="3" t="str">
        <v>20. Dosa (Tamil Nadu, 1 Piece ~100g)</v>
      </c>
      <c r="O41" s="3" t="str">
        <v>Calcium: ~50 mg (5% of DV)</v>
      </c>
      <c r="P41" s="3" t="str">
        <v xml:space="preserve">50 </v>
      </c>
      <c r="Q41" s="3" t="str">
        <v xml:space="preserve"> (5% of DV)</v>
      </c>
      <c r="S41" s="3" t="str">
        <v>22. Uttapam (Tamil Nadu, 1 Piece ~150g)</v>
      </c>
      <c r="T41" s="3" t="b">
        <v>0</v>
      </c>
      <c r="U41" s="3" t="e">
        <v>#VALUE!</v>
      </c>
      <c r="V41" s="3" t="str">
        <v>Magnesium: ~30 mg (8% of DV)</v>
      </c>
      <c r="W41" s="3" t="str">
        <v xml:space="preserve">30 </v>
      </c>
      <c r="X41" s="3" t="str">
        <v xml:space="preserve"> (8% of DV)</v>
      </c>
      <c r="Z41" s="3" t="str">
        <v>Potassium: ~150 mg (4% of DV)</v>
      </c>
      <c r="AA41" s="3">
        <v>40</v>
      </c>
      <c r="AB41" s="3" t="str">
        <v>21. Idli (Tamil Nadu, 2 Pieces ~100g)</v>
      </c>
      <c r="AC41" s="3" t="str">
        <v>Potassium: ~150 mg (4% of DV)</v>
      </c>
      <c r="AD41" s="3" t="str">
        <v xml:space="preserve">150 </v>
      </c>
      <c r="AE41" s="3" t="str">
        <v xml:space="preserve"> (4% of DV)</v>
      </c>
      <c r="AG41" s="3" t="str">
        <v>36. Vada Pav (Maharashtra, 1 Piece ~100g)</v>
      </c>
      <c r="AH41" s="3" t="b">
        <v>0</v>
      </c>
      <c r="AI41" s="3" t="e">
        <v>#VALUE!</v>
      </c>
      <c r="AJ41" s="3" t="e">
        <v>#N/A</v>
      </c>
      <c r="AK41" s="3" t="e">
        <v>#N/A</v>
      </c>
      <c r="AL41" s="3" t="e">
        <v>#N/A</v>
      </c>
    </row>
    <row r="42" spans="2:38" x14ac:dyDescent="0.25">
      <c r="B42" t="str">
        <v>4. Rajma Chawal (Punjab, 1 Serving ~250g)</v>
      </c>
      <c r="C42" s="3" t="str">
        <v>41. Undhiyu (Gujarat, 1 Serving ~200g)</v>
      </c>
      <c r="E42" s="3" t="str">
        <v>21. Idli (Tamil Nadu, 2 Pieces ~100g)</v>
      </c>
      <c r="F42" s="3" t="b">
        <v>0</v>
      </c>
      <c r="G42" s="3" t="e">
        <v>#VALUE!</v>
      </c>
      <c r="H42" s="3" t="str">
        <v>Iron: ~4 mg (22% of DV)</v>
      </c>
      <c r="I42" s="3" t="str">
        <v xml:space="preserve">4 </v>
      </c>
      <c r="J42" s="3" t="str">
        <v>(22% of DV)</v>
      </c>
      <c r="L42" s="3" t="str">
        <v>21. Idli (Tamil Nadu, 2 Pieces ~100g)</v>
      </c>
      <c r="M42" s="3" t="b">
        <v>0</v>
      </c>
      <c r="N42" s="3" t="e">
        <v>#VALUE!</v>
      </c>
      <c r="O42" s="3" t="str">
        <v>Calcium: ~150 mg (15% of DV)</v>
      </c>
      <c r="P42" s="3" t="str">
        <v xml:space="preserve">150 </v>
      </c>
      <c r="Q42" s="3" t="str">
        <v>(15% of DV)</v>
      </c>
      <c r="S42" s="3" t="str">
        <v>Magnesium: ~35 mg (9% of DV)</v>
      </c>
      <c r="T42" s="3">
        <v>41</v>
      </c>
      <c r="U42" s="3" t="str">
        <v>22. Uttapam (Tamil Nadu, 1 Piece ~150g)</v>
      </c>
      <c r="V42" s="3" t="str">
        <v>Magnesium: ~80 mg (20% of DV)</v>
      </c>
      <c r="W42" s="3" t="str">
        <v xml:space="preserve">80 </v>
      </c>
      <c r="X42" s="3" t="str">
        <v>(20% of DV)</v>
      </c>
      <c r="Z42" s="3" t="str">
        <v>22. Uttapam (Tamil Nadu, 1 Piece ~150g)</v>
      </c>
      <c r="AA42" s="3" t="b">
        <v>0</v>
      </c>
      <c r="AB42" s="3" t="e">
        <v>#VALUE!</v>
      </c>
      <c r="AC42" s="3" t="e">
        <v>#N/A</v>
      </c>
      <c r="AD42" s="3" t="e">
        <v>#N/A</v>
      </c>
      <c r="AE42" s="3" t="e">
        <v>#N/A</v>
      </c>
      <c r="AG42" s="3" t="str">
        <v>37. Misal Pav (Maharashtra, 1 Serving ~200g)</v>
      </c>
      <c r="AH42" s="3" t="b">
        <v>0</v>
      </c>
      <c r="AI42" s="3" t="e">
        <v>#VALUE!</v>
      </c>
      <c r="AJ42" s="3" t="e">
        <v>#N/A</v>
      </c>
      <c r="AK42" s="3" t="e">
        <v>#N/A</v>
      </c>
      <c r="AL42" s="3" t="e">
        <v>#N/A</v>
      </c>
    </row>
    <row r="43" spans="2:38" x14ac:dyDescent="0.25">
      <c r="B43" t="str">
        <v>Calories: ~350 kcal</v>
      </c>
      <c r="C43" s="3" t="str">
        <v>42. Goan Vindaloo (Goa, 1 Serving ~200g)</v>
      </c>
      <c r="E43" s="3" t="str">
        <v>Iron: ~1 mg (6% of DV)</v>
      </c>
      <c r="F43" s="3">
        <v>42</v>
      </c>
      <c r="G43" s="3" t="str">
        <v>21. Idli (Tamil Nadu, 2 Pieces ~100g)</v>
      </c>
      <c r="H43" s="3" t="str">
        <v>Iron: ~3 mg (17% of DV)</v>
      </c>
      <c r="I43" s="3" t="str">
        <v xml:space="preserve">3 </v>
      </c>
      <c r="J43" s="3" t="str">
        <v>(17% of DV)</v>
      </c>
      <c r="L43" s="3" t="str">
        <v>Calcium: ~40 mg (4% of DV)</v>
      </c>
      <c r="M43" s="3">
        <v>42</v>
      </c>
      <c r="N43" s="3" t="str">
        <v>21. Idli (Tamil Nadu, 2 Pieces ~100g)</v>
      </c>
      <c r="O43" s="3" t="str">
        <v>Calcium: ~80 mg (8% of DV)</v>
      </c>
      <c r="P43" s="3" t="str">
        <v xml:space="preserve">80 </v>
      </c>
      <c r="Q43" s="3" t="str">
        <v xml:space="preserve"> (8% of DV)</v>
      </c>
      <c r="S43" s="3" t="str">
        <v>23. Pongal (Tamil Nadu, 1 Serving ~200g)</v>
      </c>
      <c r="T43" s="3" t="b">
        <v>0</v>
      </c>
      <c r="U43" s="3" t="e">
        <v>#VALUE!</v>
      </c>
      <c r="V43" s="3" t="e">
        <v>#N/A</v>
      </c>
      <c r="W43" s="3" t="e">
        <v>#N/A</v>
      </c>
      <c r="X43" s="3" t="e">
        <v>#N/A</v>
      </c>
      <c r="Z43" s="3" t="str">
        <v>Potassium: ~300 mg (9% of DV)</v>
      </c>
      <c r="AA43" s="3">
        <v>42</v>
      </c>
      <c r="AB43" s="3" t="str">
        <v>22. Uttapam (Tamil Nadu, 1 Piece ~150g)</v>
      </c>
      <c r="AC43" s="3" t="str">
        <v>Potassium: ~450 mg (13% of DV)</v>
      </c>
      <c r="AD43" s="3" t="str">
        <v xml:space="preserve">450 </v>
      </c>
      <c r="AE43" s="3" t="str">
        <v>(13% of DV)</v>
      </c>
      <c r="AG43" s="3" t="str">
        <v>38. Shrikhand (Maharashtra/Gujarat, 1 Serving ~100g)</v>
      </c>
      <c r="AH43" s="3" t="b">
        <v>0</v>
      </c>
      <c r="AI43" s="3" t="e">
        <v>#VALUE!</v>
      </c>
      <c r="AJ43" s="3" t="e">
        <v>#N/A</v>
      </c>
      <c r="AK43" s="3" t="e">
        <v>#N/A</v>
      </c>
      <c r="AL43" s="3" t="e">
        <v>#N/A</v>
      </c>
    </row>
    <row r="44" spans="2:38" x14ac:dyDescent="0.25">
      <c r="B44" t="str">
        <v>Protein: ~12 g</v>
      </c>
      <c r="C44" s="3" t="str">
        <v>43. Prawn Balchao (Goa, 1 Serving ~150g)</v>
      </c>
      <c r="E44" s="3" t="str">
        <v>22. Uttapam (Tamil Nadu, 1 Piece ~150g)</v>
      </c>
      <c r="F44" s="3" t="b">
        <v>0</v>
      </c>
      <c r="G44" s="3" t="e">
        <v>#VALUE!</v>
      </c>
      <c r="H44" s="3" t="str">
        <v>Iron: ~4 mg (22% of DV)</v>
      </c>
      <c r="I44" s="3" t="str">
        <v xml:space="preserve">4 </v>
      </c>
      <c r="J44" s="3" t="str">
        <v>(22% of DV)</v>
      </c>
      <c r="L44" s="3" t="str">
        <v>22. Uttapam (Tamil Nadu, 1 Piece ~150g)</v>
      </c>
      <c r="M44" s="3" t="b">
        <v>0</v>
      </c>
      <c r="N44" s="3" t="e">
        <v>#VALUE!</v>
      </c>
      <c r="O44" s="3" t="str">
        <v>Calcium: ~60 mg (6% of DV)</v>
      </c>
      <c r="P44" s="3" t="str">
        <v xml:space="preserve">60 </v>
      </c>
      <c r="Q44" s="3" t="str">
        <v xml:space="preserve"> (6% of DV)</v>
      </c>
      <c r="S44" s="3" t="str">
        <v>Magnesium: ~60 mg (15% of DV)</v>
      </c>
      <c r="T44" s="3">
        <v>43</v>
      </c>
      <c r="U44" s="3" t="str">
        <v>23. Pongal (Tamil Nadu, 1 Serving ~200g)</v>
      </c>
      <c r="V44" s="3" t="e">
        <v>#N/A</v>
      </c>
      <c r="W44" s="3" t="e">
        <v>#N/A</v>
      </c>
      <c r="X44" s="3" t="e">
        <v>#N/A</v>
      </c>
      <c r="Z44" s="3" t="str">
        <v>23. Pongal (Tamil Nadu, 1 Serving ~200g)</v>
      </c>
      <c r="AA44" s="3" t="b">
        <v>0</v>
      </c>
      <c r="AB44" s="3" t="e">
        <v>#VALUE!</v>
      </c>
      <c r="AC44" s="3" t="str">
        <v>Potassium: ~500 mg (14% of DV)</v>
      </c>
      <c r="AD44" s="3" t="str">
        <v xml:space="preserve">500 </v>
      </c>
      <c r="AE44" s="3" t="str">
        <v>(14% of DV)</v>
      </c>
      <c r="AG44" s="3" t="str">
        <v>39. Thepla (Gujarat, 1 Piece ~100g)</v>
      </c>
      <c r="AH44" s="3" t="b">
        <v>0</v>
      </c>
      <c r="AI44" s="3" t="e">
        <v>#VALUE!</v>
      </c>
      <c r="AJ44" s="3" t="e">
        <v>#N/A</v>
      </c>
      <c r="AK44" s="3" t="e">
        <v>#N/A</v>
      </c>
      <c r="AL44" s="3" t="e">
        <v>#N/A</v>
      </c>
    </row>
    <row r="45" spans="2:38" x14ac:dyDescent="0.25">
      <c r="B45" t="str">
        <v>Carbohydrates: ~55 g</v>
      </c>
      <c r="C45" s="3" t="str">
        <v>44. Rajasthani Dal Baati Churma (Rajasthan, 1 Serving ~300g)</v>
      </c>
      <c r="E45" s="3" t="str">
        <v>Iron: ~1.8 mg (10% of DV)</v>
      </c>
      <c r="F45" s="3">
        <v>44</v>
      </c>
      <c r="G45" s="3" t="str">
        <v>22. Uttapam (Tamil Nadu, 1 Piece ~150g)</v>
      </c>
      <c r="H45" s="3" t="str">
        <v>Iron: ~4 mg (22% of DV)</v>
      </c>
      <c r="I45" s="3" t="str">
        <v xml:space="preserve">4 </v>
      </c>
      <c r="J45" s="3" t="str">
        <v>(22% of DV)</v>
      </c>
      <c r="L45" s="3" t="str">
        <v>Calcium: ~70 mg (7% of DV)</v>
      </c>
      <c r="M45" s="3">
        <v>44</v>
      </c>
      <c r="N45" s="3" t="str">
        <v>22. Uttapam (Tamil Nadu, 1 Piece ~150g)</v>
      </c>
      <c r="O45" s="3" t="str">
        <v>Calcium: ~150 mg (15% of DV)</v>
      </c>
      <c r="P45" s="3" t="str">
        <v xml:space="preserve">150 </v>
      </c>
      <c r="Q45" s="3" t="str">
        <v>(15% of DV)</v>
      </c>
      <c r="S45" s="3" t="str">
        <v>24. Chicken Chettinad (Tamil Nadu, 1 Serving ~200g)</v>
      </c>
      <c r="T45" s="3" t="b">
        <v>0</v>
      </c>
      <c r="U45" s="3" t="e">
        <v>#VALUE!</v>
      </c>
      <c r="V45" s="3" t="e">
        <v>#N/A</v>
      </c>
      <c r="W45" s="3" t="e">
        <v>#N/A</v>
      </c>
      <c r="X45" s="3" t="e">
        <v>#N/A</v>
      </c>
      <c r="Z45" s="3" t="str">
        <v>Potassium: ~400 mg (11% of DV)</v>
      </c>
      <c r="AA45" s="3">
        <v>44</v>
      </c>
      <c r="AB45" s="3" t="str">
        <v>23. Pongal (Tamil Nadu, 1 Serving ~200g)</v>
      </c>
      <c r="AC45" s="3" t="str">
        <v>Potassium: ~500 mg (14% of DV)</v>
      </c>
      <c r="AD45" s="3" t="str">
        <v xml:space="preserve">500 </v>
      </c>
      <c r="AE45" s="3" t="str">
        <v>(14% of DV)</v>
      </c>
      <c r="AG45" s="3" t="str">
        <v>40. Dhokla (Gujarat, 1 Piece ~100g)</v>
      </c>
      <c r="AH45" s="3" t="b">
        <v>0</v>
      </c>
      <c r="AI45" s="3" t="e">
        <v>#VALUE!</v>
      </c>
      <c r="AJ45" s="3" t="e">
        <v>#N/A</v>
      </c>
      <c r="AK45" s="3" t="e">
        <v>#N/A</v>
      </c>
      <c r="AL45" s="3" t="e">
        <v>#N/A</v>
      </c>
    </row>
    <row r="46" spans="2:38" x14ac:dyDescent="0.25">
      <c r="B46" t="str">
        <v>Sugar: ~5 g</v>
      </c>
      <c r="C46" s="3" t="str">
        <v>45. Gatte Ki Sabzi (Rajasthan, 1 Serving ~200g)</v>
      </c>
      <c r="E46" s="3" t="str">
        <v>23. Pongal (Tamil Nadu, 1 Serving ~200g)</v>
      </c>
      <c r="F46" s="3" t="b">
        <v>0</v>
      </c>
      <c r="G46" s="3" t="e">
        <v>#VALUE!</v>
      </c>
      <c r="H46" s="3" t="str">
        <v>Iron: ~3 mg (17% of DV)</v>
      </c>
      <c r="I46" s="3" t="str">
        <v xml:space="preserve">3 </v>
      </c>
      <c r="J46" s="3" t="str">
        <v>(17% of DV)</v>
      </c>
      <c r="L46" s="3" t="str">
        <v>23. Pongal (Tamil Nadu, 1 Serving ~200g)</v>
      </c>
      <c r="M46" s="3" t="b">
        <v>0</v>
      </c>
      <c r="N46" s="3" t="e">
        <v>#VALUE!</v>
      </c>
      <c r="O46" s="3" t="str">
        <v>Calcium: ~100 mg (10% of DV)</v>
      </c>
      <c r="P46" s="3" t="str">
        <v xml:space="preserve">100 </v>
      </c>
      <c r="Q46" s="3" t="str">
        <v>(10% of DV)</v>
      </c>
      <c r="S46" s="3" t="str">
        <v>Magnesium: ~60 mg (15% of DV)</v>
      </c>
      <c r="T46" s="3">
        <v>45</v>
      </c>
      <c r="U46" s="3" t="str">
        <v>24. Chicken Chettinad (Tamil Nadu, 1 Serving ~200g)</v>
      </c>
      <c r="V46" s="3" t="str">
        <v>Magnesium: ~60 mg (15% of DV)</v>
      </c>
      <c r="W46" s="3" t="str">
        <v xml:space="preserve">60 </v>
      </c>
      <c r="X46" s="3" t="str">
        <v>(15% of DV)</v>
      </c>
      <c r="Z46" s="3" t="str">
        <v>24. Chicken Chettinad (Tamil Nadu, 1 Serving ~200g)</v>
      </c>
      <c r="AA46" s="3" t="b">
        <v>0</v>
      </c>
      <c r="AB46" s="3" t="e">
        <v>#VALUE!</v>
      </c>
      <c r="AC46" s="3" t="str">
        <v>Potassium: ~350 mg (10% of DV)</v>
      </c>
      <c r="AD46" s="3" t="str">
        <v xml:space="preserve">350 </v>
      </c>
      <c r="AE46" s="3" t="str">
        <v>(10% of DV)</v>
      </c>
      <c r="AG46" s="3" t="str">
        <v>41. Undhiyu (Gujarat, 1 Serving ~200g)</v>
      </c>
      <c r="AH46" s="3" t="b">
        <v>0</v>
      </c>
      <c r="AI46" s="3" t="e">
        <v>#VALUE!</v>
      </c>
      <c r="AJ46" s="3" t="e">
        <v>#N/A</v>
      </c>
      <c r="AK46" s="3" t="e">
        <v>#N/A</v>
      </c>
      <c r="AL46" s="3" t="e">
        <v>#N/A</v>
      </c>
    </row>
    <row r="47" spans="2:38" x14ac:dyDescent="0.25">
      <c r="B47" t="str">
        <v>Fiber: ~10 g</v>
      </c>
      <c r="C47" s="3" t="str">
        <v>46. Laal Maas (Rajasthan, 1 Serving ~200g)</v>
      </c>
      <c r="E47" s="3" t="str">
        <v>Iron: ~2 mg (11% of DV)</v>
      </c>
      <c r="F47" s="3">
        <v>46</v>
      </c>
      <c r="G47" s="3" t="str">
        <v>23. Pongal (Tamil Nadu, 1 Serving ~200g)</v>
      </c>
      <c r="H47" s="3" t="str">
        <v>Iron: ~5 mg (28% of DV)</v>
      </c>
      <c r="I47" s="3" t="str">
        <v xml:space="preserve">5 </v>
      </c>
      <c r="J47" s="3" t="str">
        <v>(28% of DV)</v>
      </c>
      <c r="L47" s="3" t="str">
        <v>Calcium: ~70 mg (7% of DV)</v>
      </c>
      <c r="M47" s="3">
        <v>46</v>
      </c>
      <c r="N47" s="3" t="str">
        <v>23. Pongal (Tamil Nadu, 1 Serving ~200g)</v>
      </c>
      <c r="O47" s="3" t="str">
        <v>Calcium: ~80 mg (8% of DV)</v>
      </c>
      <c r="P47" s="3" t="str">
        <v xml:space="preserve">80 </v>
      </c>
      <c r="Q47" s="3" t="str">
        <v xml:space="preserve"> (8% of DV)</v>
      </c>
      <c r="S47" s="3" t="str">
        <v>25. Hyderabadi Biryani (Telangana, 1 Serving ~250g)</v>
      </c>
      <c r="T47" s="3" t="b">
        <v>0</v>
      </c>
      <c r="U47" s="3" t="e">
        <v>#VALUE!</v>
      </c>
      <c r="V47" s="3" t="e">
        <v>#N/A</v>
      </c>
      <c r="W47" s="3" t="e">
        <v>#N/A</v>
      </c>
      <c r="X47" s="3" t="e">
        <v>#N/A</v>
      </c>
      <c r="Z47" s="3" t="str">
        <v>Potassium: ~400 mg (11% of DV)</v>
      </c>
      <c r="AA47" s="3">
        <v>46</v>
      </c>
      <c r="AB47" s="3" t="str">
        <v>24. Chicken Chettinad (Tamil Nadu, 1 Serving ~200g)</v>
      </c>
      <c r="AC47" s="3" t="str">
        <v>Potassium: ~450 mg (13% of DV)</v>
      </c>
      <c r="AD47" s="3" t="str">
        <v xml:space="preserve">450 </v>
      </c>
      <c r="AE47" s="3" t="str">
        <v>(13% of DV)</v>
      </c>
      <c r="AG47" s="3" t="str">
        <v>42. Goan Vindaloo (Goa, 1 Serving ~200g)</v>
      </c>
      <c r="AH47" s="3" t="b">
        <v>0</v>
      </c>
      <c r="AI47" s="3" t="e">
        <v>#VALUE!</v>
      </c>
      <c r="AJ47" s="3" t="e">
        <v>#N/A</v>
      </c>
      <c r="AK47" s="3" t="e">
        <v>#N/A</v>
      </c>
      <c r="AL47" s="3" t="e">
        <v>#N/A</v>
      </c>
    </row>
    <row r="48" spans="2:38" x14ac:dyDescent="0.25">
      <c r="B48" t="str">
        <v>Fat: ~10 g</v>
      </c>
      <c r="C48" s="3" t="str">
        <v>47. Bengali Shorshe Ilish (West Bengal, 1 Serving ~150g)</v>
      </c>
      <c r="E48" s="3" t="str">
        <v>24. Chicken Chettinad (Tamil Nadu, 1 Serving ~200g)</v>
      </c>
      <c r="F48" s="3" t="b">
        <v>0</v>
      </c>
      <c r="G48" s="3" t="e">
        <v>#VALUE!</v>
      </c>
      <c r="H48" s="3" t="str">
        <v>Iron: ~2 mg (11% of DV)</v>
      </c>
      <c r="I48" s="3" t="str">
        <v xml:space="preserve">2 </v>
      </c>
      <c r="J48" s="3" t="str">
        <v>(11% of DV)</v>
      </c>
      <c r="L48" s="3" t="str">
        <v>24. Chicken Chettinad (Tamil Nadu, 1 Serving ~200g)</v>
      </c>
      <c r="M48" s="3" t="b">
        <v>0</v>
      </c>
      <c r="N48" s="3" t="e">
        <v>#VALUE!</v>
      </c>
      <c r="O48" s="3" t="str">
        <v>Calcium: ~50 mg (5% of DV)</v>
      </c>
      <c r="P48" s="3" t="str">
        <v xml:space="preserve">50 </v>
      </c>
      <c r="Q48" s="3" t="str">
        <v xml:space="preserve"> (5% of DV)</v>
      </c>
      <c r="S48" s="3" t="str">
        <v>Magnesium: ~45 mg (11% of DV)</v>
      </c>
      <c r="T48" s="3">
        <v>47</v>
      </c>
      <c r="U48" s="3" t="str">
        <v>25. Hyderabadi Biryani (Telangana, 1 Serving ~250g)</v>
      </c>
      <c r="V48" s="3" t="e">
        <v>#N/A</v>
      </c>
      <c r="W48" s="3" t="e">
        <v>#N/A</v>
      </c>
      <c r="X48" s="3" t="e">
        <v>#N/A</v>
      </c>
      <c r="Z48" s="3" t="str">
        <v>25. Hyderabadi Biryani (Telangana, 1 Serving ~250g)</v>
      </c>
      <c r="AA48" s="3" t="b">
        <v>0</v>
      </c>
      <c r="AB48" s="3" t="e">
        <v>#VALUE!</v>
      </c>
      <c r="AC48" s="3" t="str">
        <v>Potassium: ~500 mg (14% of DV)</v>
      </c>
      <c r="AD48" s="3" t="str">
        <v xml:space="preserve">500 </v>
      </c>
      <c r="AE48" s="3" t="str">
        <v>(14% of DV)</v>
      </c>
      <c r="AG48" s="3" t="str">
        <v>43. Prawn Balchao (Goa, 1 Serving ~150g)</v>
      </c>
      <c r="AH48" s="3" t="b">
        <v>0</v>
      </c>
      <c r="AI48" s="3" t="e">
        <v>#VALUE!</v>
      </c>
      <c r="AJ48" s="3" t="e">
        <v>#N/A</v>
      </c>
      <c r="AK48" s="3" t="e">
        <v>#N/A</v>
      </c>
      <c r="AL48" s="3" t="e">
        <v>#N/A</v>
      </c>
    </row>
    <row r="49" spans="2:38" x14ac:dyDescent="0.25">
      <c r="B49" t="str">
        <v>Micronutrients:</v>
      </c>
      <c r="C49" s="3" t="str">
        <v>48. Chingri Malai Curry (West Bengal, 1 Serving ~150g)</v>
      </c>
      <c r="E49" s="3" t="str">
        <v>Iron: ~4 mg (22% of DV)</v>
      </c>
      <c r="F49" s="3">
        <v>48</v>
      </c>
      <c r="G49" s="3" t="str">
        <v>24. Chicken Chettinad (Tamil Nadu, 1 Serving ~200g)</v>
      </c>
      <c r="H49" s="3" t="str">
        <v>Iron: ~3 mg (17% of DV)</v>
      </c>
      <c r="I49" s="3" t="str">
        <v xml:space="preserve">3 </v>
      </c>
      <c r="J49" s="3" t="str">
        <v>(17% of DV)</v>
      </c>
      <c r="L49" s="3" t="str">
        <v>25. Hyderabadi Biryani (Telangana, 1 Serving ~250g)</v>
      </c>
      <c r="M49" s="3" t="b">
        <v>0</v>
      </c>
      <c r="N49" s="3" t="e">
        <v>#VALUE!</v>
      </c>
      <c r="O49" s="3" t="str">
        <v>Calcium: ~60 mg (6% of DV)</v>
      </c>
      <c r="P49" s="3" t="str">
        <v xml:space="preserve">60 </v>
      </c>
      <c r="Q49" s="3" t="str">
        <v xml:space="preserve"> (6% of DV)</v>
      </c>
      <c r="S49" s="3" t="str">
        <v>26. Andhra Gongura Pachadi (Andhra Pradesh, 1 Serving ~100g)</v>
      </c>
      <c r="T49" s="3" t="b">
        <v>0</v>
      </c>
      <c r="U49" s="3" t="e">
        <v>#VALUE!</v>
      </c>
      <c r="V49" s="3" t="e">
        <v>#N/A</v>
      </c>
      <c r="W49" s="3" t="e">
        <v>#N/A</v>
      </c>
      <c r="X49" s="3" t="e">
        <v>#N/A</v>
      </c>
      <c r="Z49" s="3" t="str">
        <v>Potassium: ~500 mg (14% of DV)</v>
      </c>
      <c r="AA49" s="3">
        <v>48</v>
      </c>
      <c r="AB49" s="3" t="str">
        <v>25. Hyderabadi Biryani (Telangana, 1 Serving ~250g)</v>
      </c>
      <c r="AC49" s="3" t="str">
        <v>Potassium: ~450 mg (13% of DV)</v>
      </c>
      <c r="AD49" s="3" t="str">
        <v xml:space="preserve">450 </v>
      </c>
      <c r="AE49" s="3" t="str">
        <v>(13% of DV)</v>
      </c>
      <c r="AG49" s="3" t="str">
        <v>44. Rajasthani Dal Baati Churma (Rajasthan, 1 Serving ~300g)</v>
      </c>
      <c r="AH49" s="3" t="b">
        <v>0</v>
      </c>
      <c r="AI49" s="3" t="e">
        <v>#VALUE!</v>
      </c>
      <c r="AJ49" s="3" t="e">
        <v>#N/A</v>
      </c>
      <c r="AK49" s="3" t="e">
        <v>#N/A</v>
      </c>
      <c r="AL49" s="3" t="e">
        <v>#N/A</v>
      </c>
    </row>
    <row r="50" spans="2:38" x14ac:dyDescent="0.25">
      <c r="B50" t="str">
        <v>Iron: ~2 mg (11% of DV)</v>
      </c>
      <c r="C50" s="3" t="str">
        <v>49. Aloo Posto (West Bengal, 1 Serving ~200g)</v>
      </c>
      <c r="E50" s="3" t="str">
        <v>25. Hyderabadi Biryani (Telangana, 1 Serving ~250g)</v>
      </c>
      <c r="F50" s="3" t="b">
        <v>0</v>
      </c>
      <c r="G50" s="3" t="e">
        <v>#VALUE!</v>
      </c>
      <c r="H50" s="3" t="str">
        <v>Iron: ~2 mg (11% of DV)</v>
      </c>
      <c r="I50" s="3" t="str">
        <v xml:space="preserve">2 </v>
      </c>
      <c r="J50" s="3" t="str">
        <v>(11% of DV)</v>
      </c>
      <c r="L50" s="3" t="str">
        <v>Calcium: ~50 mg (5% of DV)</v>
      </c>
      <c r="M50" s="3">
        <v>49</v>
      </c>
      <c r="N50" s="3" t="str">
        <v>25. Hyderabadi Biryani (Telangana, 1 Serving ~250g)</v>
      </c>
      <c r="O50" s="3" t="str">
        <v>Calcium: ~80 mg (8% of DV)</v>
      </c>
      <c r="P50" s="3" t="str">
        <v xml:space="preserve">80 </v>
      </c>
      <c r="Q50" s="3" t="str">
        <v xml:space="preserve"> (8% of DV)</v>
      </c>
      <c r="S50" s="3" t="str">
        <v>Magnesium: ~30 mg (8% of DV)</v>
      </c>
      <c r="T50" s="3">
        <v>49</v>
      </c>
      <c r="U50" s="3" t="str">
        <v>26. Andhra Gongura Pachadi (Andhra Pradesh, 1 Serving ~100g)</v>
      </c>
      <c r="V50" s="3" t="str">
        <v>Magnesium: ~50 mg (12% of DV)</v>
      </c>
      <c r="W50" s="3" t="str">
        <v xml:space="preserve">50 </v>
      </c>
      <c r="X50" s="3" t="str">
        <v>(12% of DV)</v>
      </c>
      <c r="Z50" s="3" t="str">
        <v>26. Andhra Gongura Pachadi (Andhra Pradesh, 1 Serving ~100g)</v>
      </c>
      <c r="AA50" s="3" t="b">
        <v>0</v>
      </c>
      <c r="AB50" s="3" t="e">
        <v>#VALUE!</v>
      </c>
      <c r="AC50" s="3" t="str">
        <v>Potassium: ~300 mg (9% of DV)</v>
      </c>
      <c r="AD50" s="3" t="str">
        <v xml:space="preserve">300 </v>
      </c>
      <c r="AE50" s="3" t="str">
        <v xml:space="preserve"> (9% of DV)</v>
      </c>
      <c r="AG50" s="3" t="str">
        <v>45. Gatte Ki Sabzi (Rajasthan, 1 Serving ~200g)</v>
      </c>
      <c r="AH50" s="3" t="b">
        <v>0</v>
      </c>
      <c r="AI50" s="3" t="e">
        <v>#VALUE!</v>
      </c>
      <c r="AJ50" s="3" t="e">
        <v>#N/A</v>
      </c>
      <c r="AK50" s="3" t="e">
        <v>#N/A</v>
      </c>
      <c r="AL50" s="3" t="e">
        <v>#N/A</v>
      </c>
    </row>
    <row r="51" spans="2:38" x14ac:dyDescent="0.25">
      <c r="B51" t="str">
        <v>Calcium: ~60 mg (6% of DV)</v>
      </c>
      <c r="C51" s="3" t="str">
        <v>50. Litti Chokha (Bihar, 1 Serving ~250g)</v>
      </c>
      <c r="E51" s="3" t="str">
        <v>Iron: ~2.5 mg (14% of DV)</v>
      </c>
      <c r="F51" s="3">
        <v>50</v>
      </c>
      <c r="G51" s="3" t="str">
        <v>25. Hyderabadi Biryani (Telangana, 1 Serving ~250g)</v>
      </c>
      <c r="H51" s="3" t="str">
        <v>Iron: ~3 mg (17% of DV)</v>
      </c>
      <c r="I51" s="3" t="str">
        <v xml:space="preserve">3 </v>
      </c>
      <c r="J51" s="3" t="str">
        <v>(17% of DV)</v>
      </c>
      <c r="L51" s="3" t="str">
        <v>26. Andhra Gongura Pachadi (Andhra Pradesh, 1 Serving ~100g)</v>
      </c>
      <c r="M51" s="3" t="b">
        <v>0</v>
      </c>
      <c r="N51" s="3" t="e">
        <v>#VALUE!</v>
      </c>
      <c r="O51" s="3" t="str">
        <v>Calcium: ~100 mg (10% of DV)</v>
      </c>
      <c r="P51" s="3" t="str">
        <v xml:space="preserve">100 </v>
      </c>
      <c r="Q51" s="3" t="str">
        <v>(10% of DV)</v>
      </c>
      <c r="S51" s="3" t="str">
        <v>27. Appam (Kerala, 1 Piece ~100g)</v>
      </c>
      <c r="T51" s="3" t="b">
        <v>0</v>
      </c>
      <c r="U51" s="3" t="e">
        <v>#VALUE!</v>
      </c>
      <c r="V51" s="3" t="e">
        <v>#N/A</v>
      </c>
      <c r="W51" s="3" t="e">
        <v>#N/A</v>
      </c>
      <c r="X51" s="3" t="e">
        <v>#N/A</v>
      </c>
      <c r="Z51" s="3" t="str">
        <v>27. Appam (Kerala, 1 Piece ~100g)</v>
      </c>
      <c r="AA51" s="3" t="b">
        <v>0</v>
      </c>
      <c r="AB51" s="3" t="e">
        <v>#VALUE!</v>
      </c>
      <c r="AC51" s="3" t="str">
        <v>Potassium: ~450 mg (13% of DV)</v>
      </c>
      <c r="AD51" s="3" t="str">
        <v xml:space="preserve">450 </v>
      </c>
      <c r="AE51" s="3" t="str">
        <v>(13% of DV)</v>
      </c>
      <c r="AG51" s="3" t="str">
        <v>46. Laal Maas (Rajasthan, 1 Serving ~200g)</v>
      </c>
      <c r="AH51" s="3" t="b">
        <v>0</v>
      </c>
      <c r="AI51" s="3" t="e">
        <v>#VALUE!</v>
      </c>
      <c r="AJ51" s="3" t="e">
        <v>#N/A</v>
      </c>
      <c r="AK51" s="3" t="e">
        <v>#N/A</v>
      </c>
      <c r="AL51" s="3" t="e">
        <v>#N/A</v>
      </c>
    </row>
    <row r="52" spans="2:38" x14ac:dyDescent="0.25">
      <c r="B52" t="str">
        <v>Magnesium: ~80 mg (20% of DV)</v>
      </c>
      <c r="C52" s="3" t="str">
        <v>51. Sandesh (West Bengal, 1 Piece ~50g)</v>
      </c>
      <c r="E52" s="3" t="str">
        <v>26. Andhra Gongura Pachadi (Andhra Pradesh, 1 Serving ~100g)</v>
      </c>
      <c r="F52" s="3" t="b">
        <v>0</v>
      </c>
      <c r="G52" s="3" t="e">
        <v>#VALUE!</v>
      </c>
      <c r="H52" s="3" t="str">
        <v>Iron: ~0.5 mg (3% of DV)</v>
      </c>
      <c r="I52" s="3" t="str">
        <v xml:space="preserve">0.5 </v>
      </c>
      <c r="J52" s="3" t="str">
        <v xml:space="preserve"> (3% of DV)</v>
      </c>
      <c r="L52" s="3" t="str">
        <v>Calcium: ~90 mg (9% of DV)</v>
      </c>
      <c r="M52" s="3">
        <v>51</v>
      </c>
      <c r="N52" s="3" t="str">
        <v>26. Andhra Gongura Pachadi (Andhra Pradesh, 1 Serving ~100g)</v>
      </c>
      <c r="O52" s="3" t="str">
        <v>Calcium: ~100 mg (10% of DV)</v>
      </c>
      <c r="P52" s="3" t="str">
        <v xml:space="preserve">100 </v>
      </c>
      <c r="Q52" s="3" t="str">
        <v>(10% of DV)</v>
      </c>
      <c r="S52" s="3" t="str">
        <v>Magnesium: ~20 mg (5% of DV)</v>
      </c>
      <c r="T52" s="3">
        <v>51</v>
      </c>
      <c r="U52" s="3" t="str">
        <v>27. Appam (Kerala, 1 Piece ~100g)</v>
      </c>
      <c r="V52" s="3" t="str">
        <v>Magnesium: ~30 mg (8% of DV)</v>
      </c>
      <c r="W52" s="3" t="str">
        <v xml:space="preserve">30 </v>
      </c>
      <c r="X52" s="3" t="str">
        <v xml:space="preserve"> (8% of DV)</v>
      </c>
      <c r="Z52" s="3" t="str">
        <v>Potassium: ~150 mg (4% of DV)</v>
      </c>
      <c r="AA52" s="3">
        <v>51</v>
      </c>
      <c r="AB52" s="3" t="str">
        <v>27. Appam (Kerala, 1 Piece ~100g)</v>
      </c>
      <c r="AC52" s="3" t="e">
        <v>#N/A</v>
      </c>
      <c r="AD52" s="3" t="e">
        <v>#N/A</v>
      </c>
      <c r="AE52" s="3" t="e">
        <v>#N/A</v>
      </c>
      <c r="AG52" s="3" t="str">
        <v>47. Bengali Shorshe Ilish (West Bengal, 1 Serving ~150g)</v>
      </c>
      <c r="AH52" s="3" t="b">
        <v>0</v>
      </c>
      <c r="AI52" s="3" t="e">
        <v>#VALUE!</v>
      </c>
      <c r="AJ52" s="3" t="e">
        <v>#N/A</v>
      </c>
      <c r="AK52" s="3" t="e">
        <v>#N/A</v>
      </c>
      <c r="AL52" s="3" t="e">
        <v>#N/A</v>
      </c>
    </row>
    <row r="53" spans="2:38" x14ac:dyDescent="0.25">
      <c r="B53" t="str">
        <v>Potassium: ~500 mg (14% of DV)</v>
      </c>
      <c r="C53" s="3" t="str">
        <v>52. Rasgulla (West Bengal/Odisha, 1 Piece ~50g)</v>
      </c>
      <c r="E53" s="3" t="str">
        <v>Iron: ~3 mg (17% of DV)</v>
      </c>
      <c r="F53" s="3">
        <v>52</v>
      </c>
      <c r="G53" s="3" t="str">
        <v>26. Andhra Gongura Pachadi (Andhra Pradesh, 1 Serving ~100g)</v>
      </c>
      <c r="H53" s="3" t="str">
        <v>Iron: ~0.5 mg (3% of DV)</v>
      </c>
      <c r="I53" s="3" t="str">
        <v xml:space="preserve">0.5 </v>
      </c>
      <c r="J53" s="3" t="str">
        <v xml:space="preserve"> (3% of DV)</v>
      </c>
      <c r="L53" s="3" t="str">
        <v>27. Appam (Kerala, 1 Piece ~100g)</v>
      </c>
      <c r="M53" s="3" t="b">
        <v>0</v>
      </c>
      <c r="N53" s="3" t="e">
        <v>#VALUE!</v>
      </c>
      <c r="O53" s="3" t="str">
        <v>Calcium: ~150 mg (15% of DV)</v>
      </c>
      <c r="P53" s="3" t="str">
        <v xml:space="preserve">150 </v>
      </c>
      <c r="Q53" s="3" t="str">
        <v>(15% of DV)</v>
      </c>
      <c r="S53" s="3" t="str">
        <v>28. Kerala Sadya (Kerala, 1 Serving ~400g)</v>
      </c>
      <c r="T53" s="3" t="b">
        <v>0</v>
      </c>
      <c r="U53" s="3" t="e">
        <v>#VALUE!</v>
      </c>
      <c r="V53" s="3" t="str">
        <v>Magnesium: ~20 mg (5% of DV)</v>
      </c>
      <c r="W53" s="3" t="str">
        <v xml:space="preserve">20 </v>
      </c>
      <c r="X53" s="3" t="str">
        <v xml:space="preserve"> (5% of DV)</v>
      </c>
      <c r="Z53" s="3" t="str">
        <v>28. Kerala Sadya (Kerala, 1 Serving ~400g)</v>
      </c>
      <c r="AA53" s="3" t="b">
        <v>0</v>
      </c>
      <c r="AB53" s="3" t="e">
        <v>#VALUE!</v>
      </c>
      <c r="AC53" s="3" t="e">
        <v>#N/A</v>
      </c>
      <c r="AD53" s="3" t="e">
        <v>#N/A</v>
      </c>
      <c r="AE53" s="3" t="e">
        <v>#N/A</v>
      </c>
      <c r="AG53" s="3" t="str">
        <v>48. Chingri Malai Curry (West Bengal, 1 Serving ~150g)</v>
      </c>
      <c r="AH53" s="3" t="b">
        <v>0</v>
      </c>
      <c r="AI53" s="3" t="e">
        <v>#VALUE!</v>
      </c>
      <c r="AJ53" s="3" t="e">
        <v>#N/A</v>
      </c>
      <c r="AK53" s="3" t="e">
        <v>#N/A</v>
      </c>
      <c r="AL53" s="3" t="e">
        <v>#N/A</v>
      </c>
    </row>
    <row r="54" spans="2:38" x14ac:dyDescent="0.25">
      <c r="B54" t="str">
        <v>---</v>
      </c>
      <c r="C54" s="3" t="str">
        <v>53. Mishti Doi (West Bengal, 1 Serving ~100g)</v>
      </c>
      <c r="E54" s="3" t="str">
        <v>27. Appam (Kerala, 1 Piece ~100g)</v>
      </c>
      <c r="F54" s="3" t="b">
        <v>0</v>
      </c>
      <c r="G54" s="3" t="e">
        <v>#VALUE!</v>
      </c>
      <c r="H54" s="3" t="str">
        <v>Iron: ~0.5 mg (3% of DV)</v>
      </c>
      <c r="I54" s="3" t="str">
        <v xml:space="preserve">0.5 </v>
      </c>
      <c r="J54" s="3" t="str">
        <v xml:space="preserve"> (3% of DV)</v>
      </c>
      <c r="L54" s="3" t="str">
        <v>Calcium: ~50 mg (5% of DV)</v>
      </c>
      <c r="M54" s="3">
        <v>53</v>
      </c>
      <c r="N54" s="3" t="str">
        <v>27. Appam (Kerala, 1 Piece ~100g)</v>
      </c>
      <c r="O54" s="3" t="str">
        <v>Calcium: ~100 mg (10% of DV)</v>
      </c>
      <c r="P54" s="3" t="str">
        <v xml:space="preserve">100 </v>
      </c>
      <c r="Q54" s="3" t="str">
        <v>(10% of DV)</v>
      </c>
      <c r="S54" s="3" t="str">
        <v>Magnesium: ~70 mg (18% of DV)</v>
      </c>
      <c r="T54" s="3">
        <v>53</v>
      </c>
      <c r="U54" s="3" t="str">
        <v>28. Kerala Sadya (Kerala, 1 Serving ~400g)</v>
      </c>
      <c r="V54" s="3" t="e">
        <v>#N/A</v>
      </c>
      <c r="W54" s="3" t="e">
        <v>#N/A</v>
      </c>
      <c r="X54" s="3" t="e">
        <v>#N/A</v>
      </c>
      <c r="Z54" s="3" t="str">
        <v>29. Fish Curry (Kerala/Goa, 1 Serving ~200g)</v>
      </c>
      <c r="AA54" s="3" t="b">
        <v>0</v>
      </c>
      <c r="AB54" s="3" t="e">
        <v>#VALUE!</v>
      </c>
      <c r="AC54" s="3" t="e">
        <v>#N/A</v>
      </c>
      <c r="AD54" s="3" t="e">
        <v>#N/A</v>
      </c>
      <c r="AE54" s="3" t="e">
        <v>#N/A</v>
      </c>
      <c r="AG54" s="3" t="str">
        <v>49. Aloo Posto (West Bengal, 1 Serving ~200g)</v>
      </c>
      <c r="AH54" s="3" t="b">
        <v>0</v>
      </c>
      <c r="AI54" s="3" t="e">
        <v>#VALUE!</v>
      </c>
      <c r="AJ54" s="3" t="e">
        <v>#N/A</v>
      </c>
      <c r="AK54" s="3" t="e">
        <v>#N/A</v>
      </c>
      <c r="AL54" s="3" t="e">
        <v>#N/A</v>
      </c>
    </row>
    <row r="55" spans="2:38" x14ac:dyDescent="0.25">
      <c r="B55" t="str">
        <v>5. Paneer Butter Masala (Punjab, 1 Serving ~200g)</v>
      </c>
      <c r="C55" s="3" t="str">
        <v>54. Bhutte Ka Kees (Madhya Pradesh, 1 Serving ~200g)</v>
      </c>
      <c r="E55" s="3" t="str">
        <v>Iron: ~2 mg (11% of DV)</v>
      </c>
      <c r="F55" s="3">
        <v>54</v>
      </c>
      <c r="G55" s="3" t="str">
        <v>27. Appam (Kerala, 1 Piece ~100g)</v>
      </c>
      <c r="H55" s="3" t="str">
        <v>Iron: ~2 mg (11% of DV)</v>
      </c>
      <c r="I55" s="3" t="str">
        <v xml:space="preserve">2 </v>
      </c>
      <c r="J55" s="3" t="str">
        <v>(11% of DV)</v>
      </c>
      <c r="L55" s="3" t="str">
        <v>28. Kerala Sadya (Kerala, 1 Serving ~400g)</v>
      </c>
      <c r="M55" s="3" t="b">
        <v>0</v>
      </c>
      <c r="N55" s="3" t="e">
        <v>#VALUE!</v>
      </c>
      <c r="O55" s="3" t="str">
        <v>Calcium: ~60 mg (6% of DV)</v>
      </c>
      <c r="P55" s="3" t="str">
        <v xml:space="preserve">60 </v>
      </c>
      <c r="Q55" s="3" t="str">
        <v xml:space="preserve"> (6% of DV)</v>
      </c>
      <c r="S55" s="3" t="str">
        <v>29. Fish Curry (Kerala/Goa, 1 Serving ~200g)</v>
      </c>
      <c r="T55" s="3" t="b">
        <v>0</v>
      </c>
      <c r="U55" s="3" t="e">
        <v>#VALUE!</v>
      </c>
      <c r="V55" s="3" t="str">
        <v>Magnesium: ~40 mg (10% of DV)</v>
      </c>
      <c r="W55" s="3" t="str">
        <v xml:space="preserve">40 </v>
      </c>
      <c r="X55" s="3" t="str">
        <v>(10% of DV)</v>
      </c>
      <c r="Z55" s="3" t="str">
        <v>Potassium: ~450 mg (13% of DV)</v>
      </c>
      <c r="AA55" s="3">
        <v>54</v>
      </c>
      <c r="AB55" s="3" t="str">
        <v>29. Fish Curry (Kerala/Goa, 1 Serving ~200g)</v>
      </c>
      <c r="AC55" s="3" t="str">
        <v>Potassium: ~350 mg (10% of DV)</v>
      </c>
      <c r="AD55" s="3" t="str">
        <v xml:space="preserve">350 </v>
      </c>
      <c r="AE55" s="3" t="str">
        <v>(10% of DV)</v>
      </c>
      <c r="AG55" s="3" t="str">
        <v>50. Litti Chokha (Bihar, 1 Serving ~250g)</v>
      </c>
      <c r="AH55" s="3" t="b">
        <v>0</v>
      </c>
      <c r="AI55" s="3" t="e">
        <v>#VALUE!</v>
      </c>
      <c r="AJ55" s="3" t="e">
        <v>#N/A</v>
      </c>
      <c r="AK55" s="3" t="e">
        <v>#N/A</v>
      </c>
      <c r="AL55" s="3" t="e">
        <v>#N/A</v>
      </c>
    </row>
    <row r="56" spans="2:38" x14ac:dyDescent="0.25">
      <c r="B56" t="str">
        <v>Calories: ~450 kcal</v>
      </c>
      <c r="C56" s="3" t="str">
        <v>55. Poha (Madhya Pradesh, 1 Serving ~200g)</v>
      </c>
      <c r="E56" s="3" t="str">
        <v>28. Kerala Sadya (Kerala, 1 Serving ~400g)</v>
      </c>
      <c r="F56" s="3" t="b">
        <v>0</v>
      </c>
      <c r="G56" s="3" t="e">
        <v>#VALUE!</v>
      </c>
      <c r="H56" s="3" t="str">
        <v>Iron: ~2 mg (11% of DV)</v>
      </c>
      <c r="I56" s="3" t="str">
        <v xml:space="preserve">2 </v>
      </c>
      <c r="J56" s="3" t="str">
        <v>(11% of DV)</v>
      </c>
      <c r="L56" s="3" t="str">
        <v>Calcium: ~200 mg (20% of DV)</v>
      </c>
      <c r="M56" s="3">
        <v>55</v>
      </c>
      <c r="N56" s="3" t="str">
        <v>28. Kerala Sadya (Kerala, 1 Serving ~400g)</v>
      </c>
      <c r="O56" s="3" t="str">
        <v>Calcium: ~50 mg (5% of DV)</v>
      </c>
      <c r="P56" s="3" t="str">
        <v xml:space="preserve">50 </v>
      </c>
      <c r="Q56" s="3" t="str">
        <v xml:space="preserve"> (5% of DV)</v>
      </c>
      <c r="S56" s="3" t="str">
        <v>Magnesium: ~40 mg (10% of DV)</v>
      </c>
      <c r="T56" s="3">
        <v>55</v>
      </c>
      <c r="U56" s="3" t="str">
        <v>29. Fish Curry (Kerala/Goa, 1 Serving ~200g)</v>
      </c>
      <c r="V56" s="3" t="e">
        <v>#N/A</v>
      </c>
      <c r="W56" s="3" t="e">
        <v>#N/A</v>
      </c>
      <c r="X56" s="3" t="e">
        <v>#N/A</v>
      </c>
      <c r="Z56" s="3" t="str">
        <v>30. Malabar Parotta (Kerala, 1 Piece ~100g)</v>
      </c>
      <c r="AA56" s="3" t="b">
        <v>0</v>
      </c>
      <c r="AB56" s="3" t="e">
        <v>#VALUE!</v>
      </c>
      <c r="AC56" s="3" t="str">
        <v>Potassium: ~350 mg (10% of DV)</v>
      </c>
      <c r="AD56" s="3" t="str">
        <v xml:space="preserve">350 </v>
      </c>
      <c r="AE56" s="3" t="str">
        <v>(10% of DV)</v>
      </c>
      <c r="AG56" s="3" t="str">
        <v>51. Sandesh (West Bengal, 1 Piece ~50g)</v>
      </c>
      <c r="AH56" s="3" t="b">
        <v>0</v>
      </c>
      <c r="AI56" s="3" t="e">
        <v>#VALUE!</v>
      </c>
      <c r="AJ56" s="3" t="e">
        <v>#N/A</v>
      </c>
      <c r="AK56" s="3" t="e">
        <v>#N/A</v>
      </c>
      <c r="AL56" s="3" t="e">
        <v>#N/A</v>
      </c>
    </row>
    <row r="57" spans="2:38" x14ac:dyDescent="0.25">
      <c r="B57" t="str">
        <v>Protein: ~20 g</v>
      </c>
      <c r="C57" s="3" t="str">
        <v>56. Mawa Baati (Madhya Pradesh, 1 Piece ~100g)</v>
      </c>
      <c r="E57" s="3" t="str">
        <v>Iron: ~4 mg (22% of DV)</v>
      </c>
      <c r="F57" s="3">
        <v>56</v>
      </c>
      <c r="G57" s="3" t="str">
        <v>28. Kerala Sadya (Kerala, 1 Serving ~400g)</v>
      </c>
      <c r="H57" s="3" t="str">
        <v>Iron: ~2 mg (11% of DV)</v>
      </c>
      <c r="I57" s="3" t="str">
        <v xml:space="preserve">2 </v>
      </c>
      <c r="J57" s="3" t="str">
        <v>(11% of DV)</v>
      </c>
      <c r="L57" s="3" t="str">
        <v>29. Fish Curry (Kerala/Goa, 1 Serving ~200g)</v>
      </c>
      <c r="M57" s="3" t="b">
        <v>0</v>
      </c>
      <c r="N57" s="3" t="e">
        <v>#VALUE!</v>
      </c>
      <c r="O57" s="3" t="str">
        <v>Calcium: ~100 mg (10% of DV)</v>
      </c>
      <c r="P57" s="3" t="str">
        <v xml:space="preserve">100 </v>
      </c>
      <c r="Q57" s="3" t="str">
        <v>(10% of DV)</v>
      </c>
      <c r="S57" s="3" t="str">
        <v>30. Malabar Parotta (Kerala, 1 Piece ~100g)</v>
      </c>
      <c r="T57" s="3" t="b">
        <v>0</v>
      </c>
      <c r="U57" s="3" t="e">
        <v>#VALUE!</v>
      </c>
      <c r="V57" s="3" t="e">
        <v>#N/A</v>
      </c>
      <c r="W57" s="3" t="e">
        <v>#N/A</v>
      </c>
      <c r="X57" s="3" t="e">
        <v>#N/A</v>
      </c>
      <c r="Z57" s="3" t="str">
        <v>Potassium: ~150 mg (4% of DV)</v>
      </c>
      <c r="AA57" s="3">
        <v>56</v>
      </c>
      <c r="AB57" s="3" t="str">
        <v>30. Malabar Parotta (Kerala, 1 Piece ~100g)</v>
      </c>
      <c r="AC57" s="3" t="str">
        <v>Potassium: ~200 mg (6% of DV)</v>
      </c>
      <c r="AD57" s="3" t="str">
        <v xml:space="preserve">200 </v>
      </c>
      <c r="AE57" s="3" t="str">
        <v xml:space="preserve"> (6% of DV)</v>
      </c>
      <c r="AG57" s="3" t="str">
        <v>52. Rasgulla (West Bengal/Odisha, 1 Piece ~50g)</v>
      </c>
      <c r="AH57" s="3" t="b">
        <v>0</v>
      </c>
      <c r="AI57" s="3" t="e">
        <v>#VALUE!</v>
      </c>
      <c r="AJ57" s="3" t="e">
        <v>#N/A</v>
      </c>
      <c r="AK57" s="3" t="e">
        <v>#N/A</v>
      </c>
      <c r="AL57" s="3" t="e">
        <v>#N/A</v>
      </c>
    </row>
    <row r="58" spans="2:38" x14ac:dyDescent="0.25">
      <c r="B58" t="str">
        <v>Carbohydrates: ~10 g</v>
      </c>
      <c r="C58" s="3" t="str">
        <v>57. Chhattisgarhi Bafauri (Chhattisgarh, 1 Piece ~100g)</v>
      </c>
      <c r="E58" s="3" t="str">
        <v>29. Fish Curry (Kerala/Goa, 1 Serving ~200g)</v>
      </c>
      <c r="F58" s="3" t="b">
        <v>0</v>
      </c>
      <c r="G58" s="3" t="e">
        <v>#VALUE!</v>
      </c>
      <c r="H58" s="3" t="str">
        <v>Iron: ~2 mg (11% of DV)</v>
      </c>
      <c r="I58" s="3" t="str">
        <v xml:space="preserve">2 </v>
      </c>
      <c r="J58" s="3" t="str">
        <v>(11% of DV)</v>
      </c>
      <c r="L58" s="3" t="str">
        <v>Calcium: ~100 mg (10% of DV)</v>
      </c>
      <c r="M58" s="3">
        <v>57</v>
      </c>
      <c r="N58" s="3" t="str">
        <v>29. Fish Curry (Kerala/Goa, 1 Serving ~200g)</v>
      </c>
      <c r="O58" s="3" t="str">
        <v>Calcium: ~60 mg (6% of DV)</v>
      </c>
      <c r="P58" s="3" t="str">
        <v xml:space="preserve">60 </v>
      </c>
      <c r="Q58" s="3" t="str">
        <v xml:space="preserve"> (6% of DV)</v>
      </c>
      <c r="S58" s="3" t="str">
        <v>Magnesium: ~30 mg (8% of DV)</v>
      </c>
      <c r="T58" s="3">
        <v>57</v>
      </c>
      <c r="U58" s="3" t="str">
        <v>30. Malabar Parotta (Kerala, 1 Piece ~100g)</v>
      </c>
      <c r="V58" s="3" t="str">
        <v>Magnesium: ~30 mg (8% of DV)</v>
      </c>
      <c r="W58" s="3" t="str">
        <v xml:space="preserve">30 </v>
      </c>
      <c r="X58" s="3" t="str">
        <v xml:space="preserve"> (8% of DV)</v>
      </c>
      <c r="Z58" s="3" t="str">
        <v>31. Pesarattu (Andhra Pradesh, 1 Piece ~100g)</v>
      </c>
      <c r="AA58" s="3" t="b">
        <v>0</v>
      </c>
      <c r="AB58" s="3" t="e">
        <v>#VALUE!</v>
      </c>
      <c r="AC58" s="3" t="str">
        <v>Potassium: ~300 mg (9% of DV)</v>
      </c>
      <c r="AD58" s="3" t="str">
        <v xml:space="preserve">300 </v>
      </c>
      <c r="AE58" s="3" t="str">
        <v xml:space="preserve"> (9% of DV)</v>
      </c>
      <c r="AG58" s="3" t="str">
        <v>53. Mishti Doi (West Bengal, 1 Serving ~100g)</v>
      </c>
      <c r="AH58" s="3" t="b">
        <v>0</v>
      </c>
      <c r="AI58" s="3" t="e">
        <v>#VALUE!</v>
      </c>
      <c r="AJ58" s="3" t="e">
        <v>#N/A</v>
      </c>
      <c r="AK58" s="3" t="e">
        <v>#N/A</v>
      </c>
      <c r="AL58" s="3" t="e">
        <v>#N/A</v>
      </c>
    </row>
    <row r="59" spans="2:38" x14ac:dyDescent="0.25">
      <c r="B59" t="str">
        <v>Sugar: ~8 g</v>
      </c>
      <c r="C59" s="3" t="str">
        <v>58. Samosa (Pan-India, 1 Piece ~100g)</v>
      </c>
      <c r="E59" s="3" t="str">
        <v>Iron: ~3 mg (17% of DV)</v>
      </c>
      <c r="F59" s="3">
        <v>58</v>
      </c>
      <c r="G59" s="3" t="str">
        <v>29. Fish Curry (Kerala/Goa, 1 Serving ~200g)</v>
      </c>
      <c r="H59" s="3" t="str">
        <v>Iron: ~1.5 mg (8% of DV)</v>
      </c>
      <c r="I59" s="3" t="str">
        <v xml:space="preserve">1.5 </v>
      </c>
      <c r="J59" s="3" t="str">
        <v xml:space="preserve"> (8% of DV)</v>
      </c>
      <c r="L59" s="3" t="str">
        <v>30. Malabar Parotta (Kerala, 1 Piece ~100g)</v>
      </c>
      <c r="M59" s="3" t="b">
        <v>0</v>
      </c>
      <c r="N59" s="3" t="e">
        <v>#VALUE!</v>
      </c>
      <c r="O59" s="3" t="str">
        <v>Calcium: ~30 mg (3% of DV)</v>
      </c>
      <c r="P59" s="3" t="str">
        <v xml:space="preserve">30 </v>
      </c>
      <c r="Q59" s="3" t="str">
        <v xml:space="preserve"> (3% of DV)</v>
      </c>
      <c r="S59" s="3" t="str">
        <v>31. Pesarattu (Andhra Pradesh, 1 Piece ~100g)</v>
      </c>
      <c r="T59" s="3" t="b">
        <v>0</v>
      </c>
      <c r="U59" s="3" t="e">
        <v>#VALUE!</v>
      </c>
      <c r="V59" s="3" t="str">
        <v>Magnesium: ~25 mg (6% of DV)</v>
      </c>
      <c r="W59" s="3" t="str">
        <v xml:space="preserve">25 </v>
      </c>
      <c r="X59" s="3" t="str">
        <v xml:space="preserve"> (6% of DV)</v>
      </c>
      <c r="Z59" s="3" t="str">
        <v>Potassium: ~250 mg (7% of DV)</v>
      </c>
      <c r="AA59" s="3">
        <v>58</v>
      </c>
      <c r="AB59" s="3" t="str">
        <v>31. Pesarattu (Andhra Pradesh, 1 Piece ~100g)</v>
      </c>
      <c r="AC59" s="3" t="str">
        <v>Potassium: ~150 mg (4% of DV)</v>
      </c>
      <c r="AD59" s="3" t="str">
        <v xml:space="preserve">150 </v>
      </c>
      <c r="AE59" s="3" t="str">
        <v xml:space="preserve"> (4% of DV)</v>
      </c>
      <c r="AG59" s="3" t="str">
        <v>54. Bhutte Ka Kees (Madhya Pradesh, 1 Serving ~200g)</v>
      </c>
      <c r="AH59" s="3" t="b">
        <v>0</v>
      </c>
      <c r="AI59" s="3" t="e">
        <v>#VALUE!</v>
      </c>
      <c r="AJ59" s="3" t="e">
        <v>#N/A</v>
      </c>
      <c r="AK59" s="3" t="e">
        <v>#N/A</v>
      </c>
      <c r="AL59" s="3" t="e">
        <v>#N/A</v>
      </c>
    </row>
    <row r="60" spans="2:38" x14ac:dyDescent="0.25">
      <c r="B60" t="str">
        <v>Fiber: ~2 g</v>
      </c>
      <c r="C60" s="3" t="str">
        <v>59. Pani Puri/Golgappa (UP/Maharashtra, 6 pieces ~100g)</v>
      </c>
      <c r="E60" s="3" t="str">
        <v>30. Malabar Parotta (Kerala, 1 Piece ~100g)</v>
      </c>
      <c r="F60" s="3" t="b">
        <v>0</v>
      </c>
      <c r="G60" s="3" t="e">
        <v>#VALUE!</v>
      </c>
      <c r="H60" s="3" t="str">
        <v>Iron: ~1 mg (6% of DV)</v>
      </c>
      <c r="I60" s="3" t="str">
        <v xml:space="preserve">1 </v>
      </c>
      <c r="J60" s="3" t="str">
        <v xml:space="preserve"> (6% of DV)</v>
      </c>
      <c r="L60" s="3" t="str">
        <v>Calcium: ~40 mg (4% of DV)</v>
      </c>
      <c r="M60" s="3">
        <v>59</v>
      </c>
      <c r="N60" s="3" t="str">
        <v>30. Malabar Parotta (Kerala, 1 Piece ~100g)</v>
      </c>
      <c r="O60" s="3" t="str">
        <v>Calcium: ~40 mg (4% of DV)</v>
      </c>
      <c r="P60" s="3" t="str">
        <v xml:space="preserve">40 </v>
      </c>
      <c r="Q60" s="3" t="str">
        <v xml:space="preserve"> (4% of DV)</v>
      </c>
      <c r="S60" s="3" t="str">
        <v>Magnesium: ~50 mg (12% of DV)</v>
      </c>
      <c r="T60" s="3">
        <v>59</v>
      </c>
      <c r="U60" s="3" t="str">
        <v>31. Pesarattu (Andhra Pradesh, 1 Piece ~100g)</v>
      </c>
      <c r="V60" s="3" t="str">
        <v>Magnesium: ~30 mg (7% of DV)</v>
      </c>
      <c r="W60" s="3" t="str">
        <v xml:space="preserve">30 </v>
      </c>
      <c r="X60" s="3" t="str">
        <v xml:space="preserve"> (7% of DV)</v>
      </c>
      <c r="Z60" s="3" t="str">
        <v>32. Mysore Masala Dosa (Karnataka, 1 Piece ~200g)</v>
      </c>
      <c r="AA60" s="3" t="b">
        <v>0</v>
      </c>
      <c r="AB60" s="3" t="e">
        <v>#VALUE!</v>
      </c>
      <c r="AC60" s="3" t="str">
        <v>Potassium: ~250 mg (7% of DV)</v>
      </c>
      <c r="AD60" s="3" t="str">
        <v xml:space="preserve">250 </v>
      </c>
      <c r="AE60" s="3" t="str">
        <v xml:space="preserve"> (7% of DV)</v>
      </c>
      <c r="AG60" s="3" t="str">
        <v>55. Poha (Madhya Pradesh, 1 Serving ~200g)</v>
      </c>
      <c r="AH60" s="3" t="b">
        <v>0</v>
      </c>
      <c r="AI60" s="3" t="e">
        <v>#VALUE!</v>
      </c>
      <c r="AJ60" s="3" t="e">
        <v>#N/A</v>
      </c>
      <c r="AK60" s="3" t="e">
        <v>#N/A</v>
      </c>
      <c r="AL60" s="3" t="e">
        <v>#N/A</v>
      </c>
    </row>
    <row r="61" spans="2:38" x14ac:dyDescent="0.25">
      <c r="B61" t="str">
        <v>Fat: ~35 g</v>
      </c>
      <c r="C61" s="3" t="str">
        <v>60. Bhel Puri (Maharashtra, 1 Serving ~100g)</v>
      </c>
      <c r="E61" s="3" t="str">
        <v>Iron: ~1.5 mg (8% of DV)</v>
      </c>
      <c r="F61" s="3">
        <v>60</v>
      </c>
      <c r="G61" s="3" t="str">
        <v>30. Malabar Parotta (Kerala, 1 Piece ~100g)</v>
      </c>
      <c r="H61" s="3" t="str">
        <v>Iron: ~1 mg (6% of DV)</v>
      </c>
      <c r="I61" s="3" t="str">
        <v xml:space="preserve">1 </v>
      </c>
      <c r="J61" s="3" t="str">
        <v xml:space="preserve"> (6% of DV)</v>
      </c>
      <c r="L61" s="3" t="str">
        <v>31. Pesarattu (Andhra Pradesh, 1 Piece ~100g)</v>
      </c>
      <c r="M61" s="3" t="b">
        <v>0</v>
      </c>
      <c r="N61" s="3" t="e">
        <v>#VALUE!</v>
      </c>
      <c r="O61" s="3" t="str">
        <v>Calcium: ~30 mg (3% of DV)</v>
      </c>
      <c r="P61" s="3" t="str">
        <v xml:space="preserve">30 </v>
      </c>
      <c r="Q61" s="3" t="str">
        <v xml:space="preserve"> (3% of DV)</v>
      </c>
      <c r="S61" s="3" t="str">
        <v>32. Mysore Masala Dosa (Karnataka, 1 Piece ~200g)</v>
      </c>
      <c r="T61" s="3" t="b">
        <v>0</v>
      </c>
      <c r="U61" s="3" t="e">
        <v>#VALUE!</v>
      </c>
      <c r="V61" s="3" t="str">
        <v>Magnesium: ~25 mg (6% of DV)</v>
      </c>
      <c r="W61" s="3" t="str">
        <v xml:space="preserve">25 </v>
      </c>
      <c r="X61" s="3" t="str">
        <v xml:space="preserve"> (6% of DV)</v>
      </c>
      <c r="Z61" s="3" t="str">
        <v>Potassium: ~350 mg (10% of DV)</v>
      </c>
      <c r="AA61" s="3">
        <v>60</v>
      </c>
      <c r="AB61" s="3" t="str">
        <v>32. Mysore Masala Dosa (Karnataka, 1 Piece ~200g)</v>
      </c>
      <c r="AC61" s="3" t="str">
        <v>Potassium: ~200 mg (6% of DV)</v>
      </c>
      <c r="AD61" s="3" t="str">
        <v xml:space="preserve">200 </v>
      </c>
      <c r="AE61" s="3" t="str">
        <v xml:space="preserve"> (6% of DV)</v>
      </c>
      <c r="AG61" s="3" t="str">
        <v>56. Mawa Baati (Madhya Pradesh, 1 Piece ~100g)</v>
      </c>
      <c r="AH61" s="3" t="b">
        <v>0</v>
      </c>
      <c r="AI61" s="3" t="e">
        <v>#VALUE!</v>
      </c>
      <c r="AJ61" s="3" t="e">
        <v>#N/A</v>
      </c>
      <c r="AK61" s="3" t="e">
        <v>#N/A</v>
      </c>
      <c r="AL61" s="3" t="e">
        <v>#N/A</v>
      </c>
    </row>
    <row r="62" spans="2:38" x14ac:dyDescent="0.25">
      <c r="B62" t="str">
        <v>Micronutrients:</v>
      </c>
      <c r="C62" s="3" t="str">
        <v>61. Sev Puri (Maharashtra, 6 pieces ~100g)</v>
      </c>
      <c r="E62" s="3" t="str">
        <v>31. Pesarattu (Andhra Pradesh, 1 Piece ~100g)</v>
      </c>
      <c r="F62" s="3" t="b">
        <v>0</v>
      </c>
      <c r="G62" s="3" t="e">
        <v>#VALUE!</v>
      </c>
      <c r="H62" s="3" t="str">
        <v>Iron: ~1.5 mg (8% of DV)</v>
      </c>
      <c r="I62" s="3" t="str">
        <v xml:space="preserve">1.5 </v>
      </c>
      <c r="J62" s="3" t="str">
        <v xml:space="preserve"> (8% of DV)</v>
      </c>
      <c r="L62" s="3" t="str">
        <v>Calcium: ~40 mg (4% of DV)</v>
      </c>
      <c r="M62" s="3">
        <v>61</v>
      </c>
      <c r="N62" s="3" t="str">
        <v>31. Pesarattu (Andhra Pradesh, 1 Piece ~100g)</v>
      </c>
      <c r="O62" s="3" t="str">
        <v>Calcium: ~40 mg (4% of DV)</v>
      </c>
      <c r="P62" s="3" t="str">
        <v xml:space="preserve">40 </v>
      </c>
      <c r="Q62" s="3" t="str">
        <v xml:space="preserve"> (4% of DV)</v>
      </c>
      <c r="S62" s="3" t="str">
        <v>Magnesium: ~35 mg (9% of DV)</v>
      </c>
      <c r="T62" s="3">
        <v>61</v>
      </c>
      <c r="U62" s="3" t="str">
        <v>32. Mysore Masala Dosa (Karnataka, 1 Piece ~200g)</v>
      </c>
      <c r="V62" s="3" t="str">
        <v>Magnesium: ~20 mg (5% of DV)</v>
      </c>
      <c r="W62" s="3" t="str">
        <v xml:space="preserve">20 </v>
      </c>
      <c r="X62" s="3" t="str">
        <v xml:space="preserve"> (5% of DV)</v>
      </c>
      <c r="Z62" s="3" t="str">
        <v>33. Mangalore Buns (Karnataka, 1 Piece ~100g)</v>
      </c>
      <c r="AA62" s="3" t="b">
        <v>0</v>
      </c>
      <c r="AB62" s="3" t="e">
        <v>#VALUE!</v>
      </c>
      <c r="AC62" s="3" t="str">
        <v>Potassium: ~150 mg (4% of DV)</v>
      </c>
      <c r="AD62" s="3" t="str">
        <v xml:space="preserve">150 </v>
      </c>
      <c r="AE62" s="3" t="str">
        <v xml:space="preserve"> (4% of DV)</v>
      </c>
      <c r="AG62" s="3" t="str">
        <v>57. Chhattisgarhi Bafauri (Chhattisgarh, 1 Piece ~100g)</v>
      </c>
      <c r="AH62" s="3" t="b">
        <v>0</v>
      </c>
      <c r="AI62" s="3" t="e">
        <v>#VALUE!</v>
      </c>
      <c r="AJ62" s="3" t="e">
        <v>#N/A</v>
      </c>
      <c r="AK62" s="3" t="e">
        <v>#N/A</v>
      </c>
      <c r="AL62" s="3" t="e">
        <v>#N/A</v>
      </c>
    </row>
    <row r="63" spans="2:38" x14ac:dyDescent="0.25">
      <c r="B63" t="str">
        <v>Iron: ~1.5 mg (8% of DV)</v>
      </c>
      <c r="C63" s="3" t="str">
        <v>62. Aloo Tikki (UP, 1 Piece ~100g)</v>
      </c>
      <c r="E63" s="3" t="str">
        <v>Iron: ~2 mg (11% of DV)</v>
      </c>
      <c r="F63" s="3">
        <v>62</v>
      </c>
      <c r="G63" s="3" t="str">
        <v>31. Pesarattu (Andhra Pradesh, 1 Piece ~100g)</v>
      </c>
      <c r="H63" s="3" t="str">
        <v>Iron: ~1 mg (6% of DV)</v>
      </c>
      <c r="I63" s="3" t="str">
        <v xml:space="preserve">1 </v>
      </c>
      <c r="J63" s="3" t="str">
        <v xml:space="preserve"> (6% of DV)</v>
      </c>
      <c r="L63" s="3" t="str">
        <v>32. Mysore Masala Dosa (Karnataka, 1 Piece ~200g)</v>
      </c>
      <c r="M63" s="3" t="b">
        <v>0</v>
      </c>
      <c r="N63" s="3" t="e">
        <v>#VALUE!</v>
      </c>
      <c r="O63" s="3" t="str">
        <v>Calcium: ~25 mg (2% of DV)</v>
      </c>
      <c r="P63" s="3" t="str">
        <v xml:space="preserve">25 </v>
      </c>
      <c r="Q63" s="3" t="str">
        <v xml:space="preserve"> (2% of DV)</v>
      </c>
      <c r="S63" s="3" t="str">
        <v>33. Mangalore Buns (Karnataka, 1 Piece ~100g)</v>
      </c>
      <c r="T63" s="3" t="b">
        <v>0</v>
      </c>
      <c r="U63" s="3" t="e">
        <v>#VALUE!</v>
      </c>
      <c r="V63" s="3" t="str">
        <v>Magnesium: ~20 mg (5% of DV)</v>
      </c>
      <c r="W63" s="3" t="str">
        <v xml:space="preserve">20 </v>
      </c>
      <c r="X63" s="3" t="str">
        <v xml:space="preserve"> (5% of DV)</v>
      </c>
      <c r="Z63" s="3" t="str">
        <v>Potassium: ~200 mg (6% of DV)</v>
      </c>
      <c r="AA63" s="3">
        <v>62</v>
      </c>
      <c r="AB63" s="3" t="str">
        <v>33. Mangalore Buns (Karnataka, 1 Piece ~100g)</v>
      </c>
      <c r="AC63" s="3" t="str">
        <v>Potassium: ~250 mg (7% of DV)</v>
      </c>
      <c r="AD63" s="3" t="str">
        <v xml:space="preserve">250 </v>
      </c>
      <c r="AE63" s="3" t="str">
        <v xml:space="preserve"> (7% of DV)</v>
      </c>
      <c r="AG63" s="3" t="str">
        <v>58. Samosa (Pan-India, 1 Piece ~100g)</v>
      </c>
      <c r="AH63" s="3" t="b">
        <v>0</v>
      </c>
      <c r="AI63" s="3" t="e">
        <v>#VALUE!</v>
      </c>
      <c r="AJ63" s="3" t="e">
        <v>#N/A</v>
      </c>
      <c r="AK63" s="3" t="e">
        <v>#N/A</v>
      </c>
      <c r="AL63" s="3" t="e">
        <v>#N/A</v>
      </c>
    </row>
    <row r="64" spans="2:38" x14ac:dyDescent="0.25">
      <c r="B64" t="str">
        <v>Calcium: ~250 mg (25% of DV)</v>
      </c>
      <c r="C64" s="3" t="str">
        <v>63. Chaat (Delhi/UP, 1 Serving ~150g)</v>
      </c>
      <c r="E64" s="3" t="str">
        <v>32. Mysore Masala Dosa (Karnataka, 1 Piece ~200g)</v>
      </c>
      <c r="F64" s="3" t="b">
        <v>0</v>
      </c>
      <c r="G64" s="3" t="e">
        <v>#VALUE!</v>
      </c>
      <c r="H64" s="3" t="str">
        <v>Iron: ~2 mg (11% of DV)</v>
      </c>
      <c r="I64" s="3" t="str">
        <v xml:space="preserve">2 </v>
      </c>
      <c r="J64" s="3" t="str">
        <v>(11% of DV)</v>
      </c>
      <c r="L64" s="3" t="str">
        <v>Calcium: ~70 mg (7% of DV)</v>
      </c>
      <c r="M64" s="3">
        <v>63</v>
      </c>
      <c r="N64" s="3" t="str">
        <v>32. Mysore Masala Dosa (Karnataka, 1 Piece ~200g)</v>
      </c>
      <c r="O64" s="3" t="str">
        <v>Calcium: ~40 mg (4% of DV)</v>
      </c>
      <c r="P64" s="3" t="str">
        <v xml:space="preserve">40 </v>
      </c>
      <c r="Q64" s="3" t="str">
        <v xml:space="preserve"> (4% of DV)</v>
      </c>
      <c r="S64" s="3" t="str">
        <v>Magnesium: ~30 mg (8% of DV)</v>
      </c>
      <c r="T64" s="3">
        <v>63</v>
      </c>
      <c r="U64" s="3" t="str">
        <v>33. Mangalore Buns (Karnataka, 1 Piece ~100g)</v>
      </c>
      <c r="V64" s="3" t="str">
        <v>Magnesium: ~30 mg (7% of DV)</v>
      </c>
      <c r="W64" s="3" t="str">
        <v xml:space="preserve">30 </v>
      </c>
      <c r="X64" s="3" t="str">
        <v xml:space="preserve"> (7% of DV)</v>
      </c>
      <c r="Z64" s="3" t="str">
        <v>34. Payasam (Kerala/Tamil Nadu, 1 Serving ~150g)</v>
      </c>
      <c r="AA64" s="3" t="b">
        <v>0</v>
      </c>
      <c r="AB64" s="3" t="e">
        <v>#VALUE!</v>
      </c>
      <c r="AC64" s="3" t="str">
        <v>Potassium: ~200 mg (6% of DV)</v>
      </c>
      <c r="AD64" s="3" t="str">
        <v xml:space="preserve">200 </v>
      </c>
      <c r="AE64" s="3" t="str">
        <v xml:space="preserve"> (6% of DV)</v>
      </c>
      <c r="AG64" s="3" t="str">
        <v>59. Pani Puri/Golgappa (UP/Maharashtra, 6 pieces ~100g)</v>
      </c>
      <c r="AH64" s="3" t="b">
        <v>0</v>
      </c>
      <c r="AI64" s="3" t="e">
        <v>#VALUE!</v>
      </c>
      <c r="AJ64" s="3" t="e">
        <v>#N/A</v>
      </c>
      <c r="AK64" s="3" t="e">
        <v>#N/A</v>
      </c>
      <c r="AL64" s="3" t="e">
        <v>#N/A</v>
      </c>
    </row>
    <row r="65" spans="2:38" x14ac:dyDescent="0.25">
      <c r="B65" t="str">
        <v>Magnesium: ~40 mg (10% of DV)</v>
      </c>
      <c r="C65" s="3" t="str">
        <v>64. Pakora (Pan-India, 1 Serving ~100g)</v>
      </c>
      <c r="E65" s="3" t="str">
        <v>Iron: ~2 mg (11% of DV)</v>
      </c>
      <c r="F65" s="3">
        <v>64</v>
      </c>
      <c r="G65" s="3" t="str">
        <v>32. Mysore Masala Dosa (Karnataka, 1 Piece ~200g)</v>
      </c>
      <c r="H65" s="3" t="str">
        <v>Iron: ~1 mg (6% of DV)</v>
      </c>
      <c r="I65" s="3" t="str">
        <v xml:space="preserve">1 </v>
      </c>
      <c r="J65" s="3" t="str">
        <v xml:space="preserve"> (6% of DV)</v>
      </c>
      <c r="L65" s="3" t="str">
        <v>33. Mangalore Buns (Karnataka, 1 Piece ~100g)</v>
      </c>
      <c r="M65" s="3" t="b">
        <v>0</v>
      </c>
      <c r="N65" s="3" t="e">
        <v>#VALUE!</v>
      </c>
      <c r="O65" s="3" t="str">
        <v>Calcium: ~30 mg (3% of DV)</v>
      </c>
      <c r="P65" s="3" t="str">
        <v xml:space="preserve">30 </v>
      </c>
      <c r="Q65" s="3" t="str">
        <v xml:space="preserve"> (3% of DV)</v>
      </c>
      <c r="S65" s="3" t="str">
        <v>34. Payasam (Kerala/Tamil Nadu, 1 Serving ~150g)</v>
      </c>
      <c r="T65" s="3" t="b">
        <v>0</v>
      </c>
      <c r="U65" s="3" t="e">
        <v>#VALUE!</v>
      </c>
      <c r="V65" s="3" t="str">
        <v>Magnesium: ~25 mg (6% of DV)</v>
      </c>
      <c r="W65" s="3" t="str">
        <v xml:space="preserve">25 </v>
      </c>
      <c r="X65" s="3" t="str">
        <v xml:space="preserve"> (6% of DV)</v>
      </c>
      <c r="Z65" s="3" t="str">
        <v>35. Pav Bhaji (Maharashtra, 1 Serving ~200g)</v>
      </c>
      <c r="AA65" s="3" t="b">
        <v>0</v>
      </c>
      <c r="AB65" s="3" t="e">
        <v>#VALUE!</v>
      </c>
      <c r="AC65" s="3" t="str">
        <v>Potassium: ~250 mg (7% of DV)</v>
      </c>
      <c r="AD65" s="3" t="str">
        <v xml:space="preserve">250 </v>
      </c>
      <c r="AE65" s="3" t="str">
        <v xml:space="preserve"> (7% of DV)</v>
      </c>
      <c r="AG65" s="3" t="str">
        <v>60. Bhel Puri (Maharashtra, 1 Serving ~100g)</v>
      </c>
      <c r="AH65" s="3" t="b">
        <v>0</v>
      </c>
      <c r="AI65" s="3" t="e">
        <v>#VALUE!</v>
      </c>
      <c r="AJ65" s="3" t="e">
        <v>#N/A</v>
      </c>
      <c r="AK65" s="3" t="e">
        <v>#N/A</v>
      </c>
      <c r="AL65" s="3" t="e">
        <v>#N/A</v>
      </c>
    </row>
    <row r="66" spans="2:38" x14ac:dyDescent="0.25">
      <c r="B66" t="str">
        <v>Potassium: ~300 mg (9% of DV)</v>
      </c>
      <c r="C66" s="3" t="str">
        <v>65. Mirchi Bajji (Andhra Pradesh, 2 pieces ~100g)</v>
      </c>
      <c r="E66" s="3" t="str">
        <v>33. Mangalore Buns (Karnataka, 1 Piece ~100g)</v>
      </c>
      <c r="F66" s="3" t="b">
        <v>0</v>
      </c>
      <c r="G66" s="3" t="e">
        <v>#VALUE!</v>
      </c>
      <c r="H66" s="3" t="str">
        <v>Iron: ~1.5 mg (8% of DV)</v>
      </c>
      <c r="I66" s="3" t="str">
        <v xml:space="preserve">1.5 </v>
      </c>
      <c r="J66" s="3" t="str">
        <v xml:space="preserve"> (8% of DV)</v>
      </c>
      <c r="L66" s="3" t="str">
        <v>Calcium: ~40 mg (4% of DV)</v>
      </c>
      <c r="M66" s="3">
        <v>65</v>
      </c>
      <c r="N66" s="3" t="str">
        <v>33. Mangalore Buns (Karnataka, 1 Piece ~100g)</v>
      </c>
      <c r="O66" s="3" t="str">
        <v>Calcium: ~30 mg (3% of DV)</v>
      </c>
      <c r="P66" s="3" t="str">
        <v xml:space="preserve">30 </v>
      </c>
      <c r="Q66" s="3" t="str">
        <v xml:space="preserve"> (3% of DV)</v>
      </c>
      <c r="S66" s="3" t="str">
        <v>Magnesium: ~30 mg (8% of DV)</v>
      </c>
      <c r="T66" s="3">
        <v>65</v>
      </c>
      <c r="U66" s="3" t="str">
        <v>34. Payasam (Kerala/Tamil Nadu, 1 Serving ~150g)</v>
      </c>
      <c r="V66" s="3" t="str">
        <v>Magnesium: ~25 mg (6% of DV)</v>
      </c>
      <c r="W66" s="3" t="str">
        <v xml:space="preserve">25 </v>
      </c>
      <c r="X66" s="3" t="str">
        <v xml:space="preserve"> (6% of DV)</v>
      </c>
      <c r="Z66" s="3" t="str">
        <v>Potassium: ~400 mg (11% of DV)</v>
      </c>
      <c r="AA66" s="3">
        <v>65</v>
      </c>
      <c r="AB66" s="3" t="str">
        <v>35. Pav Bhaji (Maharashtra, 1 Serving ~200g)</v>
      </c>
      <c r="AC66" s="3" t="str">
        <v>Potassium: ~150 mg (4% of DV)</v>
      </c>
      <c r="AD66" s="3" t="str">
        <v xml:space="preserve">150 </v>
      </c>
      <c r="AE66" s="3" t="str">
        <v xml:space="preserve"> (4% of DV)</v>
      </c>
      <c r="AG66" s="3" t="str">
        <v>61. Sev Puri (Maharashtra, 6 pieces ~100g)</v>
      </c>
      <c r="AH66" s="3" t="b">
        <v>0</v>
      </c>
      <c r="AI66" s="3" t="e">
        <v>#VALUE!</v>
      </c>
      <c r="AJ66" s="3" t="e">
        <v>#N/A</v>
      </c>
      <c r="AK66" s="3" t="e">
        <v>#N/A</v>
      </c>
      <c r="AL66" s="3" t="e">
        <v>#N/A</v>
      </c>
    </row>
    <row r="67" spans="2:38" x14ac:dyDescent="0.25">
      <c r="B67" t="str">
        <v>---</v>
      </c>
      <c r="C67" s="3" t="str">
        <v>66. Hara Bhara Kabab (Mughlai/Delhi, 1 Serving ~100g)</v>
      </c>
      <c r="E67" s="3" t="str">
        <v>Iron: ~1 mg (6% of DV)</v>
      </c>
      <c r="F67" s="3">
        <v>66</v>
      </c>
      <c r="G67" s="3" t="str">
        <v>33. Mangalore Buns (Karnataka, 1 Piece ~100g)</v>
      </c>
      <c r="H67" s="3" t="str">
        <v>Iron: ~2 mg (11% of DV)</v>
      </c>
      <c r="I67" s="3" t="str">
        <v xml:space="preserve">2 </v>
      </c>
      <c r="J67" s="3" t="str">
        <v>(11% of DV)</v>
      </c>
      <c r="L67" s="3" t="str">
        <v>34. Payasam (Kerala/Tamil Nadu, 1 Serving ~150g)</v>
      </c>
      <c r="M67" s="3" t="b">
        <v>0</v>
      </c>
      <c r="N67" s="3" t="e">
        <v>#VALUE!</v>
      </c>
      <c r="O67" s="3" t="str">
        <v>Calcium: ~40 mg (4% of DV)</v>
      </c>
      <c r="P67" s="3" t="str">
        <v xml:space="preserve">40 </v>
      </c>
      <c r="Q67" s="3" t="str">
        <v xml:space="preserve"> (4% of DV)</v>
      </c>
      <c r="S67" s="3" t="str">
        <v>35. Pav Bhaji (Maharashtra, 1 Serving ~200g)</v>
      </c>
      <c r="T67" s="3" t="b">
        <v>0</v>
      </c>
      <c r="U67" s="3" t="e">
        <v>#VALUE!</v>
      </c>
      <c r="V67" s="3" t="str">
        <v>Magnesium: ~30 mg (7% of DV)</v>
      </c>
      <c r="W67" s="3" t="str">
        <v xml:space="preserve">30 </v>
      </c>
      <c r="X67" s="3" t="str">
        <v xml:space="preserve"> (7% of DV)</v>
      </c>
      <c r="Z67" s="3" t="str">
        <v>36. Vada Pav (Maharashtra, 1 Piece ~100g)</v>
      </c>
      <c r="AA67" s="3" t="b">
        <v>0</v>
      </c>
      <c r="AB67" s="3" t="e">
        <v>#VALUE!</v>
      </c>
      <c r="AC67" s="3" t="str">
        <v>Potassium: ~250 mg (7% of DV)</v>
      </c>
      <c r="AD67" s="3" t="str">
        <v xml:space="preserve">250 </v>
      </c>
      <c r="AE67" s="3" t="str">
        <v xml:space="preserve"> (7% of DV)</v>
      </c>
      <c r="AG67" s="3" t="str">
        <v>62. Aloo Tikki (UP, 1 Piece ~100g)</v>
      </c>
      <c r="AH67" s="3" t="b">
        <v>0</v>
      </c>
      <c r="AI67" s="3" t="e">
        <v>#VALUE!</v>
      </c>
      <c r="AJ67" s="3" t="e">
        <v>#N/A</v>
      </c>
      <c r="AK67" s="3" t="e">
        <v>#N/A</v>
      </c>
      <c r="AL67" s="3" t="e">
        <v>#N/A</v>
      </c>
    </row>
    <row r="68" spans="2:38" x14ac:dyDescent="0.25">
      <c r="B68" t="str">
        <v>6. Palak Paneer (Punjab, 1 Serving ~200g)</v>
      </c>
      <c r="C68" s="3" t="str">
        <v>67. Gulab Jamun (UP/Rajasthan, 1 Piece ~50g)</v>
      </c>
      <c r="E68" s="3" t="str">
        <v>34. Payasam (Kerala/Tamil Nadu, 1 Serving ~150g)</v>
      </c>
      <c r="F68" s="3" t="b">
        <v>0</v>
      </c>
      <c r="G68" s="3" t="e">
        <v>#VALUE!</v>
      </c>
      <c r="H68" s="3" t="str">
        <v>Iron: ~0.5 mg (3% of DV)</v>
      </c>
      <c r="I68" s="3" t="str">
        <v xml:space="preserve">0.5 </v>
      </c>
      <c r="J68" s="3" t="str">
        <v xml:space="preserve"> (3% of DV)</v>
      </c>
      <c r="L68" s="3" t="str">
        <v>Calcium: ~50 mg (5% of DV)</v>
      </c>
      <c r="M68" s="3">
        <v>67</v>
      </c>
      <c r="N68" s="3" t="str">
        <v>34. Payasam (Kerala/Tamil Nadu, 1 Serving ~150g)</v>
      </c>
      <c r="O68" s="3" t="str">
        <v>Calcium: ~40 mg (4% of DV)</v>
      </c>
      <c r="P68" s="3" t="str">
        <v xml:space="preserve">40 </v>
      </c>
      <c r="Q68" s="3" t="str">
        <v xml:space="preserve"> (4% of DV)</v>
      </c>
      <c r="S68" s="3" t="str">
        <v>36. Vada Pav (Maharashtra, 1 Piece ~100g)</v>
      </c>
      <c r="T68" s="3" t="b">
        <v>0</v>
      </c>
      <c r="U68" s="3" t="e">
        <v>#VALUE!</v>
      </c>
      <c r="V68" s="3" t="str">
        <v>Magnesium: ~20 mg (5% of DV)</v>
      </c>
      <c r="W68" s="3" t="str">
        <v xml:space="preserve">20 </v>
      </c>
      <c r="X68" s="3" t="str">
        <v xml:space="preserve"> (5% of DV)</v>
      </c>
      <c r="Z68" s="3" t="str">
        <v>Potassium: ~150 mg (4% of DV)</v>
      </c>
      <c r="AA68" s="3">
        <v>67</v>
      </c>
      <c r="AB68" s="3" t="str">
        <v>36. Vada Pav (Maharashtra, 1 Piece ~100g)</v>
      </c>
      <c r="AC68" s="3" t="e">
        <v>#N/A</v>
      </c>
      <c r="AD68" s="3" t="e">
        <v>#N/A</v>
      </c>
      <c r="AE68" s="3" t="e">
        <v>#N/A</v>
      </c>
      <c r="AG68" s="3" t="str">
        <v>63. Chaat (Delhi/UP, 1 Serving ~150g)</v>
      </c>
      <c r="AH68" s="3" t="b">
        <v>0</v>
      </c>
      <c r="AI68" s="3" t="e">
        <v>#VALUE!</v>
      </c>
      <c r="AJ68" s="3" t="e">
        <v>#N/A</v>
      </c>
      <c r="AK68" s="3" t="e">
        <v>#N/A</v>
      </c>
      <c r="AL68" s="3" t="e">
        <v>#N/A</v>
      </c>
    </row>
    <row r="69" spans="2:38" x14ac:dyDescent="0.25">
      <c r="B69" t="str">
        <v>Calories: ~300 kcal</v>
      </c>
      <c r="C69" s="3" t="str">
        <v>68. Kaju Katli (Maharashtra/Gujarat, 1 Piece ~25g)</v>
      </c>
      <c r="E69" s="3" t="str">
        <v>Iron: ~1 mg (6% of DV)</v>
      </c>
      <c r="F69" s="3">
        <v>68</v>
      </c>
      <c r="G69" s="3" t="str">
        <v>34. Payasam (Kerala/Tamil Nadu, 1 Serving ~150g)</v>
      </c>
      <c r="H69" s="3" t="str">
        <v>Iron: ~0.5 mg (3% of DV)</v>
      </c>
      <c r="I69" s="3" t="str">
        <v xml:space="preserve">0.5 </v>
      </c>
      <c r="J69" s="3" t="str">
        <v xml:space="preserve"> (3% of DV)</v>
      </c>
      <c r="L69" s="3" t="str">
        <v>35. Pav Bhaji (Maharashtra, 1 Serving ~200g)</v>
      </c>
      <c r="M69" s="3" t="b">
        <v>0</v>
      </c>
      <c r="N69" s="3" t="e">
        <v>#VALUE!</v>
      </c>
      <c r="O69" s="3" t="str">
        <v>Calcium: ~20 mg (2% of DV)</v>
      </c>
      <c r="P69" s="3" t="str">
        <v xml:space="preserve">20 </v>
      </c>
      <c r="Q69" s="3" t="str">
        <v xml:space="preserve"> (2% of DV)</v>
      </c>
      <c r="S69" s="3" t="str">
        <v>Magnesium: ~25 mg (6% of DV)</v>
      </c>
      <c r="T69" s="3">
        <v>68</v>
      </c>
      <c r="U69" s="3" t="str">
        <v>36. Vada Pav (Maharashtra, 1 Piece ~100g)</v>
      </c>
      <c r="V69" s="3" t="str">
        <v>Magnesium: ~25 mg (6% of DV)</v>
      </c>
      <c r="W69" s="3" t="str">
        <v xml:space="preserve">25 </v>
      </c>
      <c r="X69" s="3" t="str">
        <v xml:space="preserve"> (6% of DV)</v>
      </c>
      <c r="Z69" s="3" t="str">
        <v>37. Misal Pav (Maharashtra, 1 Serving ~200g)</v>
      </c>
      <c r="AA69" s="3" t="b">
        <v>0</v>
      </c>
      <c r="AB69" s="3" t="e">
        <v>#VALUE!</v>
      </c>
      <c r="AC69" s="3" t="e">
        <v>#N/A</v>
      </c>
      <c r="AD69" s="3" t="e">
        <v>#N/A</v>
      </c>
      <c r="AE69" s="3" t="e">
        <v>#N/A</v>
      </c>
      <c r="AG69" s="3" t="str">
        <v>64. Pakora (Pan-India, 1 Serving ~100g)</v>
      </c>
      <c r="AH69" s="3" t="b">
        <v>0</v>
      </c>
      <c r="AI69" s="3" t="e">
        <v>#VALUE!</v>
      </c>
      <c r="AJ69" s="3" t="e">
        <v>#N/A</v>
      </c>
      <c r="AK69" s="3" t="e">
        <v>#N/A</v>
      </c>
      <c r="AL69" s="3" t="e">
        <v>#N/A</v>
      </c>
    </row>
    <row r="70" spans="2:38" x14ac:dyDescent="0.25">
      <c r="B70" t="str">
        <v>Protein: ~15 g</v>
      </c>
      <c r="C70" s="3" t="str">
        <v>69. Barfi (Various States, 1 Piece ~50g)</v>
      </c>
      <c r="E70" s="3" t="str">
        <v>35. Pav Bhaji (Maharashtra, 1 Serving ~200g)</v>
      </c>
      <c r="F70" s="3" t="b">
        <v>0</v>
      </c>
      <c r="G70" s="3" t="e">
        <v>#VALUE!</v>
      </c>
      <c r="H70" s="3" t="str">
        <v>Iron: ~0.5 mg (3% of DV)</v>
      </c>
      <c r="I70" s="3" t="str">
        <v xml:space="preserve">0.5 </v>
      </c>
      <c r="J70" s="3" t="str">
        <v xml:space="preserve"> (3% of DV)</v>
      </c>
      <c r="L70" s="3" t="str">
        <v>Calcium: ~80 mg (8% of DV)</v>
      </c>
      <c r="M70" s="3">
        <v>69</v>
      </c>
      <c r="N70" s="3" t="str">
        <v>35. Pav Bhaji (Maharashtra, 1 Serving ~200g)</v>
      </c>
      <c r="O70" s="3" t="str">
        <v>Calcium: ~80 mg (8% of DV)</v>
      </c>
      <c r="P70" s="3" t="str">
        <v xml:space="preserve">80 </v>
      </c>
      <c r="Q70" s="3" t="str">
        <v xml:space="preserve"> (8% of DV)</v>
      </c>
      <c r="S70" s="3" t="str">
        <v>37. Misal Pav (Maharashtra, 1 Serving ~200g)</v>
      </c>
      <c r="T70" s="3" t="b">
        <v>0</v>
      </c>
      <c r="U70" s="3" t="e">
        <v>#VALUE!</v>
      </c>
      <c r="V70" s="3" t="str">
        <v>Magnesium: ~30 mg (7% of DV)</v>
      </c>
      <c r="W70" s="3" t="str">
        <v xml:space="preserve">30 </v>
      </c>
      <c r="X70" s="3" t="str">
        <v xml:space="preserve"> (7% of DV)</v>
      </c>
      <c r="Z70" s="3" t="str">
        <v>Potassium: ~350 mg (10% of DV)</v>
      </c>
      <c r="AA70" s="3">
        <v>69</v>
      </c>
      <c r="AB70" s="3" t="str">
        <v>37. Misal Pav (Maharashtra, 1 Serving ~200g)</v>
      </c>
      <c r="AC70" s="3" t="e">
        <v>#N/A</v>
      </c>
      <c r="AD70" s="3" t="e">
        <v>#N/A</v>
      </c>
      <c r="AE70" s="3" t="e">
        <v>#N/A</v>
      </c>
      <c r="AG70" s="3" t="str">
        <v>65. Mirchi Bajji (Andhra Pradesh, 2 pieces ~100g)</v>
      </c>
      <c r="AH70" s="3" t="b">
        <v>0</v>
      </c>
      <c r="AI70" s="3" t="e">
        <v>#VALUE!</v>
      </c>
      <c r="AJ70" s="3" t="e">
        <v>#N/A</v>
      </c>
      <c r="AK70" s="3" t="e">
        <v>#N/A</v>
      </c>
      <c r="AL70" s="3" t="e">
        <v>#N/A</v>
      </c>
    </row>
    <row r="71" spans="2:38" x14ac:dyDescent="0.25">
      <c r="B71" t="str">
        <v>Carbohydrates: ~20 g</v>
      </c>
      <c r="C71" s="3" t="str">
        <v>70. Halwa (Pan-India, 1 Serving ~150g)</v>
      </c>
      <c r="E71" s="3" t="str">
        <v>Iron: ~3 mg (17% of DV)</v>
      </c>
      <c r="F71" s="3">
        <v>70</v>
      </c>
      <c r="G71" s="3" t="str">
        <v>35. Pav Bhaji (Maharashtra, 1 Serving ~200g)</v>
      </c>
      <c r="H71" s="3" t="str">
        <v>Iron: ~1 mg (6% of DV)</v>
      </c>
      <c r="I71" s="3" t="str">
        <v xml:space="preserve">1 </v>
      </c>
      <c r="J71" s="3" t="str">
        <v xml:space="preserve"> (6% of DV)</v>
      </c>
      <c r="L71" s="3" t="str">
        <v>36. Vada Pav (Maharashtra, 1 Piece ~100g)</v>
      </c>
      <c r="M71" s="3" t="b">
        <v>0</v>
      </c>
      <c r="N71" s="3" t="e">
        <v>#VALUE!</v>
      </c>
      <c r="O71" s="3" t="str">
        <v>Calcium: ~60 mg (6% of DV)</v>
      </c>
      <c r="P71" s="3" t="str">
        <v xml:space="preserve">60 </v>
      </c>
      <c r="Q71" s="3" t="str">
        <v xml:space="preserve"> (6% of DV)</v>
      </c>
      <c r="S71" s="3" t="str">
        <v>38. Shrikhand (Maharashtra/Gujarat, 1 Serving ~100g)</v>
      </c>
      <c r="T71" s="3" t="b">
        <v>0</v>
      </c>
      <c r="U71" s="3" t="e">
        <v>#VALUE!</v>
      </c>
      <c r="V71" s="3" t="str">
        <v>Magnesium: ~30 mg (7% of DV)</v>
      </c>
      <c r="W71" s="3" t="str">
        <v xml:space="preserve">30 </v>
      </c>
      <c r="X71" s="3" t="str">
        <v xml:space="preserve"> (7% of DV)</v>
      </c>
      <c r="Z71" s="3" t="str">
        <v>38. Shrikhand (Maharashtra/Gujarat, 1 Serving ~100g)</v>
      </c>
      <c r="AA71" s="3" t="b">
        <v>0</v>
      </c>
      <c r="AB71" s="3" t="e">
        <v>#VALUE!</v>
      </c>
      <c r="AC71" s="3" t="e">
        <v>#N/A</v>
      </c>
      <c r="AD71" s="3" t="e">
        <v>#N/A</v>
      </c>
      <c r="AE71" s="3" t="e">
        <v>#N/A</v>
      </c>
      <c r="AG71" s="3" t="str">
        <v>66. Hara Bhara Kabab (Mughlai/Delhi, 1 Serving ~100g)</v>
      </c>
      <c r="AH71" s="3" t="b">
        <v>0</v>
      </c>
      <c r="AI71" s="3" t="e">
        <v>#VALUE!</v>
      </c>
      <c r="AJ71" s="3" t="e">
        <v>#N/A</v>
      </c>
      <c r="AK71" s="3" t="e">
        <v>#N/A</v>
      </c>
      <c r="AL71" s="3" t="e">
        <v>#N/A</v>
      </c>
    </row>
    <row r="72" spans="2:38" x14ac:dyDescent="0.25">
      <c r="B72" t="str">
        <v>Sugar: ~6 g</v>
      </c>
      <c r="C72" s="3" t="str">
        <v>71. Kulfi (Delhi/UP, 1 Piece ~100g)</v>
      </c>
      <c r="E72" s="3" t="str">
        <v>36. Vada Pav (Maharashtra, 1 Piece ~100g)</v>
      </c>
      <c r="F72" s="3" t="b">
        <v>0</v>
      </c>
      <c r="G72" s="3" t="e">
        <v>#VALUE!</v>
      </c>
      <c r="H72" s="3" t="str">
        <v>Iron: ~1 mg (6% of DV)</v>
      </c>
      <c r="I72" s="3" t="str">
        <v xml:space="preserve">1 </v>
      </c>
      <c r="J72" s="3" t="str">
        <v xml:space="preserve"> (6% of DV)</v>
      </c>
      <c r="L72" s="3" t="str">
        <v>Calcium: ~30 mg (3% of DV)</v>
      </c>
      <c r="M72" s="3">
        <v>71</v>
      </c>
      <c r="N72" s="3" t="str">
        <v>36. Vada Pav (Maharashtra, 1 Piece ~100g)</v>
      </c>
      <c r="O72" s="3" t="str">
        <v>Calcium: ~150 mg (15% of DV)</v>
      </c>
      <c r="P72" s="3" t="str">
        <v xml:space="preserve">150 </v>
      </c>
      <c r="Q72" s="3" t="str">
        <v>(15% of DV)</v>
      </c>
      <c r="S72" s="3" t="str">
        <v>39. Thepla (Gujarat, 1 Piece ~100g)</v>
      </c>
      <c r="T72" s="3" t="b">
        <v>0</v>
      </c>
      <c r="U72" s="3" t="e">
        <v>#VALUE!</v>
      </c>
      <c r="V72" s="3" t="str">
        <v>Magnesium: ~40 mg (10% of DV)</v>
      </c>
      <c r="W72" s="3" t="str">
        <v xml:space="preserve">40 </v>
      </c>
      <c r="X72" s="3" t="str">
        <v>(10% of DV)</v>
      </c>
      <c r="Z72" s="3" t="str">
        <v>39. Thepla (Gujarat, 1 Piece ~100g)</v>
      </c>
      <c r="AA72" s="3" t="b">
        <v>0</v>
      </c>
      <c r="AB72" s="3" t="e">
        <v>#VALUE!</v>
      </c>
      <c r="AC72" s="3" t="e">
        <v>#N/A</v>
      </c>
      <c r="AD72" s="3" t="e">
        <v>#N/A</v>
      </c>
      <c r="AE72" s="3" t="e">
        <v>#N/A</v>
      </c>
      <c r="AG72" s="3" t="str">
        <v>67. Gulab Jamun (UP/Rajasthan, 1 Piece ~50g)</v>
      </c>
      <c r="AH72" s="3" t="b">
        <v>0</v>
      </c>
      <c r="AI72" s="3" t="e">
        <v>#VALUE!</v>
      </c>
      <c r="AJ72" s="3" t="e">
        <v>#N/A</v>
      </c>
      <c r="AK72" s="3" t="e">
        <v>#N/A</v>
      </c>
      <c r="AL72" s="3" t="e">
        <v>#N/A</v>
      </c>
    </row>
    <row r="73" spans="2:38" x14ac:dyDescent="0.25">
      <c r="B73" t="str">
        <v>Fiber: ~5 g</v>
      </c>
      <c r="C73" s="3" t="str">
        <v>72. Phirni (Mughlai/North India, 1 Serving ~150g)</v>
      </c>
      <c r="E73" s="3" t="str">
        <v>Iron: ~1.5 mg (8% of DV)</v>
      </c>
      <c r="F73" s="3">
        <v>72</v>
      </c>
      <c r="G73" s="3" t="str">
        <v>36. Vada Pav (Maharashtra, 1 Piece ~100g)</v>
      </c>
      <c r="H73" s="3" t="str">
        <v>Iron: ~0.5 mg (3% of DV)</v>
      </c>
      <c r="I73" s="3" t="str">
        <v xml:space="preserve">0.5 </v>
      </c>
      <c r="J73" s="3" t="str">
        <v xml:space="preserve"> (3% of DV)</v>
      </c>
      <c r="L73" s="3" t="str">
        <v>37. Misal Pav (Maharashtra, 1 Serving ~200g)</v>
      </c>
      <c r="M73" s="3" t="b">
        <v>0</v>
      </c>
      <c r="N73" s="3" t="e">
        <v>#VALUE!</v>
      </c>
      <c r="O73" s="3" t="str">
        <v>Calcium: ~150 mg (15% of DV)</v>
      </c>
      <c r="P73" s="3" t="str">
        <v xml:space="preserve">150 </v>
      </c>
      <c r="Q73" s="3" t="str">
        <v>(15% of DV)</v>
      </c>
      <c r="S73" s="3" t="str">
        <v>Magnesium: ~40 mg (10% of DV)</v>
      </c>
      <c r="T73" s="3">
        <v>72</v>
      </c>
      <c r="U73" s="3" t="str">
        <v>39. Thepla (Gujarat, 1 Piece ~100g)</v>
      </c>
      <c r="V73" s="3" t="str">
        <v>Magnesium: ~40 mg (10% of DV)</v>
      </c>
      <c r="W73" s="3" t="str">
        <v xml:space="preserve">40 </v>
      </c>
      <c r="X73" s="3" t="str">
        <v>(10% of DV)</v>
      </c>
      <c r="Z73" s="3" t="str">
        <v>Potassium: ~250 mg (7% of DV)</v>
      </c>
      <c r="AA73" s="3">
        <v>72</v>
      </c>
      <c r="AB73" s="3" t="str">
        <v>39. Thepla (Gujarat, 1 Piece ~100g)</v>
      </c>
      <c r="AC73" s="3" t="e">
        <v>#N/A</v>
      </c>
      <c r="AD73" s="3" t="e">
        <v>#N/A</v>
      </c>
      <c r="AE73" s="3" t="e">
        <v>#N/A</v>
      </c>
      <c r="AG73" s="3" t="str">
        <v>68. Kaju Katli (Maharashtra/Gujarat, 1 Piece ~25g)</v>
      </c>
      <c r="AH73" s="3" t="b">
        <v>0</v>
      </c>
      <c r="AI73" s="3" t="e">
        <v>#VALUE!</v>
      </c>
      <c r="AJ73" s="3" t="e">
        <v>#N/A</v>
      </c>
      <c r="AK73" s="3" t="e">
        <v>#N/A</v>
      </c>
      <c r="AL73" s="3" t="e">
        <v>#N/A</v>
      </c>
    </row>
    <row r="74" spans="2:38" x14ac:dyDescent="0.25">
      <c r="B74" t="str">
        <v>Fat: ~20 g</v>
      </c>
      <c r="C74" s="3" t="str">
        <v>73. Rabri (UP, 1 Serving ~100g)</v>
      </c>
      <c r="E74" s="3" t="str">
        <v>37. Misal Pav (Maharashtra, 1 Serving ~200g)</v>
      </c>
      <c r="F74" s="3" t="b">
        <v>0</v>
      </c>
      <c r="G74" s="3" t="e">
        <v>#VALUE!</v>
      </c>
      <c r="H74" s="3" t="str">
        <v>Iron: ~0.8 mg (4% of DV)</v>
      </c>
      <c r="I74" s="3" t="str">
        <v xml:space="preserve">0.8 </v>
      </c>
      <c r="J74" s="3" t="str">
        <v xml:space="preserve"> (4% of DV)</v>
      </c>
      <c r="L74" s="3" t="str">
        <v>Calcium: ~50 mg (5% of DV)</v>
      </c>
      <c r="M74" s="3">
        <v>73</v>
      </c>
      <c r="N74" s="3" t="str">
        <v>37. Misal Pav (Maharashtra, 1 Serving ~200g)</v>
      </c>
      <c r="O74" s="3" t="str">
        <v>Calcium: ~150 mg (15% of DV)</v>
      </c>
      <c r="P74" s="3" t="str">
        <v xml:space="preserve">150 </v>
      </c>
      <c r="Q74" s="3" t="str">
        <v>(15% of DV)</v>
      </c>
      <c r="S74" s="3" t="str">
        <v>40. Dhokla (Gujarat, 1 Piece ~100g)</v>
      </c>
      <c r="T74" s="3" t="b">
        <v>0</v>
      </c>
      <c r="U74" s="3" t="e">
        <v>#VALUE!</v>
      </c>
      <c r="V74" s="3" t="str">
        <v>Magnesium: ~40 mg (10% of DV)</v>
      </c>
      <c r="W74" s="3" t="str">
        <v xml:space="preserve">40 </v>
      </c>
      <c r="X74" s="3" t="str">
        <v>(10% of DV)</v>
      </c>
      <c r="Z74" s="3" t="str">
        <v>40. Dhokla (Gujarat, 1 Piece ~100g)</v>
      </c>
      <c r="AA74" s="3" t="b">
        <v>0</v>
      </c>
      <c r="AB74" s="3" t="e">
        <v>#VALUE!</v>
      </c>
      <c r="AC74" s="3" t="e">
        <v>#N/A</v>
      </c>
      <c r="AD74" s="3" t="e">
        <v>#N/A</v>
      </c>
      <c r="AE74" s="3" t="e">
        <v>#N/A</v>
      </c>
      <c r="AG74" s="3" t="str">
        <v>69. Barfi (Various States, 1 Piece ~50g)</v>
      </c>
      <c r="AH74" s="3" t="b">
        <v>0</v>
      </c>
      <c r="AI74" s="3" t="e">
        <v>#VALUE!</v>
      </c>
      <c r="AJ74" s="3" t="e">
        <v>#N/A</v>
      </c>
      <c r="AK74" s="3" t="e">
        <v>#N/A</v>
      </c>
      <c r="AL74" s="3" t="e">
        <v>#N/A</v>
      </c>
    </row>
    <row r="75" spans="2:38" x14ac:dyDescent="0.25">
      <c r="B75" t="str">
        <v>Micronutrients:</v>
      </c>
      <c r="C75" s="3" t="str">
        <v>74. Malpua (Bihar/Odisha, 1 Piece ~100g)</v>
      </c>
      <c r="E75" s="3" t="str">
        <v>Iron: ~2 mg (11% of DV)</v>
      </c>
      <c r="F75" s="3">
        <v>74</v>
      </c>
      <c r="G75" s="3" t="str">
        <v>37. Misal Pav (Maharashtra, 1 Serving ~200g)</v>
      </c>
      <c r="H75" s="3" t="str">
        <v>Iron: ~1.5 mg (8% of DV)</v>
      </c>
      <c r="I75" s="3" t="str">
        <v xml:space="preserve">1.5 </v>
      </c>
      <c r="J75" s="3" t="str">
        <v xml:space="preserve"> (8% of DV)</v>
      </c>
      <c r="L75" s="3" t="str">
        <v>38. Shrikhand (Maharashtra/Gujarat, 1 Serving ~100g)</v>
      </c>
      <c r="M75" s="3" t="b">
        <v>0</v>
      </c>
      <c r="N75" s="3" t="e">
        <v>#VALUE!</v>
      </c>
      <c r="O75" s="3" t="str">
        <v>Calcium: ~50 mg (5% of DV)</v>
      </c>
      <c r="P75" s="3" t="str">
        <v xml:space="preserve">50 </v>
      </c>
      <c r="Q75" s="3" t="str">
        <v xml:space="preserve"> (5% of DV)</v>
      </c>
      <c r="S75" s="3" t="str">
        <v>Magnesium: ~30 mg (8% of DV)</v>
      </c>
      <c r="T75" s="3">
        <v>74</v>
      </c>
      <c r="U75" s="3" t="str">
        <v>40. Dhokla (Gujarat, 1 Piece ~100g)</v>
      </c>
      <c r="V75" s="3" t="str">
        <v>Magnesium: ~30 mg (7% of DV)</v>
      </c>
      <c r="W75" s="3" t="str">
        <v xml:space="preserve">30 </v>
      </c>
      <c r="X75" s="3" t="str">
        <v xml:space="preserve"> (7% of DV)</v>
      </c>
      <c r="Z75" s="3" t="str">
        <v>Potassium: ~150 mg (4% of DV)</v>
      </c>
      <c r="AA75" s="3">
        <v>74</v>
      </c>
      <c r="AB75" s="3" t="str">
        <v>40. Dhokla (Gujarat, 1 Piece ~100g)</v>
      </c>
      <c r="AC75" s="3" t="e">
        <v>#N/A</v>
      </c>
      <c r="AD75" s="3" t="e">
        <v>#N/A</v>
      </c>
      <c r="AE75" s="3" t="e">
        <v>#N/A</v>
      </c>
      <c r="AG75" s="3" t="str">
        <v>70. Halwa (Pan-India, 1 Serving ~150g)</v>
      </c>
      <c r="AH75" s="3" t="b">
        <v>0</v>
      </c>
      <c r="AI75" s="3" t="e">
        <v>#VALUE!</v>
      </c>
      <c r="AJ75" s="3" t="e">
        <v>#N/A</v>
      </c>
      <c r="AK75" s="3" t="e">
        <v>#N/A</v>
      </c>
      <c r="AL75" s="3" t="e">
        <v>#N/A</v>
      </c>
    </row>
    <row r="76" spans="2:38" x14ac:dyDescent="0.25">
      <c r="B76" t="str">
        <v>Iron: ~4 mg (22% of DV)</v>
      </c>
      <c r="C76" s="3" t="str">
        <v>75. Masala Chai (Pan-India, 1 Cup ~200ml)</v>
      </c>
      <c r="E76" s="3" t="str">
        <v>38. Shrikhand (Maharashtra/Gujarat, 1 Serving ~100g)</v>
      </c>
      <c r="F76" s="3" t="b">
        <v>0</v>
      </c>
      <c r="G76" s="3" t="e">
        <v>#VALUE!</v>
      </c>
      <c r="H76" s="3" t="str">
        <v>Iron: ~0.5 mg (3% of DV)</v>
      </c>
      <c r="I76" s="3" t="str">
        <v xml:space="preserve">0.5 </v>
      </c>
      <c r="J76" s="3" t="str">
        <v xml:space="preserve"> (3% of DV)</v>
      </c>
      <c r="L76" s="3" t="str">
        <v>Calcium: ~150 mg (15% of DV)</v>
      </c>
      <c r="M76" s="3">
        <v>75</v>
      </c>
      <c r="N76" s="3" t="str">
        <v>38. Shrikhand (Maharashtra/Gujarat, 1 Serving ~100g)</v>
      </c>
      <c r="O76" s="3" t="str">
        <v>Calcium: ~80 mg (8% of DV)</v>
      </c>
      <c r="P76" s="3" t="str">
        <v xml:space="preserve">80 </v>
      </c>
      <c r="Q76" s="3" t="str">
        <v xml:space="preserve"> (8% of DV)</v>
      </c>
      <c r="S76" s="3" t="str">
        <v>41. Undhiyu (Gujarat, 1 Serving ~200g)</v>
      </c>
      <c r="T76" s="3" t="b">
        <v>0</v>
      </c>
      <c r="U76" s="3" t="e">
        <v>#VALUE!</v>
      </c>
      <c r="V76" s="3" t="str">
        <v>Magnesium: ~30 mg (7% of DV)</v>
      </c>
      <c r="W76" s="3" t="str">
        <v xml:space="preserve">30 </v>
      </c>
      <c r="X76" s="3" t="str">
        <v xml:space="preserve"> (7% of DV)</v>
      </c>
      <c r="Z76" s="3" t="str">
        <v>41. Undhiyu (Gujarat, 1 Serving ~200g)</v>
      </c>
      <c r="AA76" s="3" t="b">
        <v>0</v>
      </c>
      <c r="AB76" s="3" t="e">
        <v>#VALUE!</v>
      </c>
      <c r="AC76" s="3" t="str">
        <v>Potassium: ~150 mg (4% of DV)</v>
      </c>
      <c r="AD76" s="3" t="str">
        <v xml:space="preserve">150 </v>
      </c>
      <c r="AE76" s="3" t="str">
        <v xml:space="preserve"> (4% of DV)</v>
      </c>
      <c r="AG76" s="3" t="str">
        <v>71. Kulfi (Delhi/UP, 1 Piece ~100g)</v>
      </c>
      <c r="AH76" s="3" t="b">
        <v>0</v>
      </c>
      <c r="AI76" s="3" t="e">
        <v>#VALUE!</v>
      </c>
      <c r="AJ76" s="3" t="e">
        <v>#N/A</v>
      </c>
      <c r="AK76" s="3" t="e">
        <v>#N/A</v>
      </c>
      <c r="AL76" s="3" t="e">
        <v>#N/A</v>
      </c>
    </row>
    <row r="77" spans="2:38" x14ac:dyDescent="0.25">
      <c r="B77" t="str">
        <v>Calcium: ~150 mg (15% of DV)</v>
      </c>
      <c r="C77" s="3" t="str">
        <v>76. Filter Coffee (South India, 1 Cup ~200ml)</v>
      </c>
      <c r="E77" s="3" t="str">
        <v>Iron: ~0.5 mg (3% of DV)</v>
      </c>
      <c r="F77" s="3">
        <v>76</v>
      </c>
      <c r="G77" s="3" t="str">
        <v>38. Shrikhand (Maharashtra/Gujarat, 1 Serving ~100g)</v>
      </c>
      <c r="H77" s="3" t="str">
        <v>Iron: ~0.5 mg (3% of DV)</v>
      </c>
      <c r="I77" s="3" t="str">
        <v xml:space="preserve">0.5 </v>
      </c>
      <c r="J77" s="3" t="str">
        <v xml:space="preserve"> (3% of DV)</v>
      </c>
      <c r="L77" s="3" t="str">
        <v>39. Thepla (Gujarat, 1 Piece ~100g)</v>
      </c>
      <c r="M77" s="3" t="b">
        <v>0</v>
      </c>
      <c r="N77" s="3" t="e">
        <v>#VALUE!</v>
      </c>
      <c r="O77" s="3" t="str">
        <v>Calcium: ~40 mg (4% of DV)</v>
      </c>
      <c r="P77" s="3" t="str">
        <v xml:space="preserve">40 </v>
      </c>
      <c r="Q77" s="3" t="str">
        <v xml:space="preserve"> (4% of DV)</v>
      </c>
      <c r="S77" s="3" t="str">
        <v>Magnesium: ~80 mg (20% of DV)</v>
      </c>
      <c r="T77" s="3">
        <v>76</v>
      </c>
      <c r="U77" s="3" t="str">
        <v>41. Undhiyu (Gujarat, 1 Serving ~200g)</v>
      </c>
      <c r="V77" s="3" t="str">
        <v>Magnesium: ~20 mg (5% of DV)</v>
      </c>
      <c r="W77" s="3" t="str">
        <v xml:space="preserve">20 </v>
      </c>
      <c r="X77" s="3" t="str">
        <v xml:space="preserve"> (5% of DV)</v>
      </c>
      <c r="Z77" s="3" t="str">
        <v>42. Goan Vindaloo (Goa, 1 Serving ~200g)</v>
      </c>
      <c r="AA77" s="3" t="b">
        <v>0</v>
      </c>
      <c r="AB77" s="3" t="e">
        <v>#VALUE!</v>
      </c>
      <c r="AC77" s="3" t="str">
        <v>Potassium: ~100 mg (3% of DV)</v>
      </c>
      <c r="AD77" s="3" t="str">
        <v xml:space="preserve">100 </v>
      </c>
      <c r="AE77" s="3" t="str">
        <v xml:space="preserve"> (3% of DV)</v>
      </c>
      <c r="AG77" s="3" t="str">
        <v>72. Phirni (Mughlai/North India, 1 Serving ~150g)</v>
      </c>
      <c r="AH77" s="3" t="b">
        <v>0</v>
      </c>
      <c r="AI77" s="3" t="e">
        <v>#VALUE!</v>
      </c>
      <c r="AJ77" s="3" t="e">
        <v>#N/A</v>
      </c>
      <c r="AK77" s="3" t="e">
        <v>#N/A</v>
      </c>
      <c r="AL77" s="3" t="e">
        <v>#N/A</v>
      </c>
    </row>
    <row r="78" spans="2:38" x14ac:dyDescent="0.25">
      <c r="B78" t="str">
        <v>Magnesium: ~80 mg (20% of DV)</v>
      </c>
      <c r="C78" s="3" t="str">
        <v>77. Lassi (Punjab, 1 Glass ~200ml)</v>
      </c>
      <c r="E78" s="3" t="str">
        <v>39. Thepla (Gujarat, 1 Piece ~100g)</v>
      </c>
      <c r="F78" s="3" t="b">
        <v>0</v>
      </c>
      <c r="G78" s="3" t="e">
        <v>#VALUE!</v>
      </c>
      <c r="H78" s="3" t="str">
        <v>Iron: ~0.6 mg (3% of DV)</v>
      </c>
      <c r="I78" s="3" t="str">
        <v xml:space="preserve">0.6 </v>
      </c>
      <c r="J78" s="3" t="str">
        <v xml:space="preserve"> (3% of DV)</v>
      </c>
      <c r="L78" s="3" t="str">
        <v>Calcium: ~50 mg (5% of DV)</v>
      </c>
      <c r="M78" s="3">
        <v>77</v>
      </c>
      <c r="N78" s="3" t="str">
        <v>39. Thepla (Gujarat, 1 Piece ~100g)</v>
      </c>
      <c r="O78" s="3" t="str">
        <v>Calcium: ~200 mg (20% of DV)</v>
      </c>
      <c r="P78" s="3" t="str">
        <v xml:space="preserve">200 </v>
      </c>
      <c r="Q78" s="3" t="str">
        <v>(20% of DV)</v>
      </c>
      <c r="S78" s="3" t="str">
        <v>42. Goan Vindaloo (Goa, 1 Serving ~200g)</v>
      </c>
      <c r="T78" s="3" t="b">
        <v>0</v>
      </c>
      <c r="U78" s="3" t="e">
        <v>#VALUE!</v>
      </c>
      <c r="V78" s="3" t="str">
        <v>Magnesium: ~40 mg (10% of DV)</v>
      </c>
      <c r="W78" s="3" t="str">
        <v xml:space="preserve">40 </v>
      </c>
      <c r="X78" s="3" t="str">
        <v>(10% of DV)</v>
      </c>
      <c r="Z78" s="3" t="str">
        <v>Potassium: ~450 mg (13% of DV)</v>
      </c>
      <c r="AA78" s="3">
        <v>77</v>
      </c>
      <c r="AB78" s="3" t="str">
        <v>42. Goan Vindaloo (Goa, 1 Serving ~200g)</v>
      </c>
      <c r="AC78" s="3" t="str">
        <v>Potassium: ~200 mg (6% of DV)</v>
      </c>
      <c r="AD78" s="3" t="str">
        <v xml:space="preserve">200 </v>
      </c>
      <c r="AE78" s="3" t="str">
        <v xml:space="preserve"> (6% of DV)</v>
      </c>
      <c r="AG78" s="3" t="str">
        <v>73. Rabri (UP, 1 Serving ~100g)</v>
      </c>
      <c r="AH78" s="3" t="b">
        <v>0</v>
      </c>
      <c r="AI78" s="3" t="e">
        <v>#VALUE!</v>
      </c>
      <c r="AJ78" s="3" t="e">
        <v>#N/A</v>
      </c>
      <c r="AK78" s="3" t="e">
        <v>#N/A</v>
      </c>
      <c r="AL78" s="3" t="e">
        <v>#N/A</v>
      </c>
    </row>
    <row r="79" spans="2:38" x14ac:dyDescent="0.25">
      <c r="B79" t="str">
        <v>Potassium: ~500 mg (14% of DV)</v>
      </c>
      <c r="C79" s="3" t="str">
        <v>78. Thandai (UP/Rajasthan, 1 Glass ~200ml)</v>
      </c>
      <c r="E79" s="3" t="str">
        <v>Iron: ~2 mg (11% of DV)</v>
      </c>
      <c r="F79" s="3">
        <v>78</v>
      </c>
      <c r="G79" s="3" t="str">
        <v>39. Thepla (Gujarat, 1 Piece ~100g)</v>
      </c>
      <c r="H79" s="3" t="str">
        <v>Iron: ~1 mg (6% of DV)</v>
      </c>
      <c r="I79" s="3" t="str">
        <v xml:space="preserve">1 </v>
      </c>
      <c r="J79" s="3" t="str">
        <v xml:space="preserve"> (6% of DV)</v>
      </c>
      <c r="L79" s="3" t="str">
        <v>40. Dhokla (Gujarat, 1 Piece ~100g)</v>
      </c>
      <c r="M79" s="3" t="b">
        <v>0</v>
      </c>
      <c r="N79" s="3" t="e">
        <v>#VALUE!</v>
      </c>
      <c r="O79" s="3" t="str">
        <v>Calcium: ~150 mg (15% of DV)</v>
      </c>
      <c r="P79" s="3" t="str">
        <v xml:space="preserve">150 </v>
      </c>
      <c r="Q79" s="3" t="str">
        <v>(15% of DV)</v>
      </c>
      <c r="S79" s="3" t="str">
        <v>43. Prawn Balchao (Goa, 1 Serving ~150g)</v>
      </c>
      <c r="T79" s="3" t="b">
        <v>0</v>
      </c>
      <c r="U79" s="3" t="e">
        <v>#VALUE!</v>
      </c>
      <c r="V79" s="3" t="str">
        <v>Magnesium: ~40 mg (10% of DV)</v>
      </c>
      <c r="W79" s="3" t="str">
        <v xml:space="preserve">40 </v>
      </c>
      <c r="X79" s="3" t="str">
        <v>(10% of DV)</v>
      </c>
      <c r="Z79" s="3" t="str">
        <v>43. Prawn Balchao (Goa, 1 Serving ~150g)</v>
      </c>
      <c r="AA79" s="3" t="b">
        <v>0</v>
      </c>
      <c r="AB79" s="3" t="e">
        <v>#VALUE!</v>
      </c>
      <c r="AC79" s="3" t="e">
        <v>#N/A</v>
      </c>
      <c r="AD79" s="3" t="e">
        <v>#N/A</v>
      </c>
      <c r="AE79" s="3" t="e">
        <v>#N/A</v>
      </c>
      <c r="AG79" s="3" t="str">
        <v>74. Malpua (Bihar/Odisha, 1 Piece ~100g)</v>
      </c>
      <c r="AH79" s="3" t="b">
        <v>0</v>
      </c>
      <c r="AI79" s="3" t="e">
        <v>#VALUE!</v>
      </c>
      <c r="AJ79" s="3" t="e">
        <v>#N/A</v>
      </c>
      <c r="AK79" s="3" t="e">
        <v>#N/A</v>
      </c>
      <c r="AL79" s="3" t="e">
        <v>#N/A</v>
      </c>
    </row>
    <row r="80" spans="2:38" x14ac:dyDescent="0.25">
      <c r="B80" t="str">
        <v>---</v>
      </c>
      <c r="C80" s="3" t="str">
        <v>79. Nimbu Pani (Pan-India, 1 Glass ~200ml)</v>
      </c>
      <c r="E80" s="3" t="str">
        <v>40. Dhokla (Gujarat, 1 Piece ~100g)</v>
      </c>
      <c r="F80" s="3" t="b">
        <v>0</v>
      </c>
      <c r="G80" s="3" t="e">
        <v>#VALUE!</v>
      </c>
      <c r="H80" s="3" t="str">
        <v>Iron: ~0.1 mg (1% of DV)</v>
      </c>
      <c r="I80" s="3" t="str">
        <v xml:space="preserve">0.1 </v>
      </c>
      <c r="J80" s="3" t="str">
        <v xml:space="preserve"> (1% of DV)</v>
      </c>
      <c r="L80" s="3" t="str">
        <v>Calcium: ~50 mg (5% of DV)</v>
      </c>
      <c r="M80" s="3">
        <v>79</v>
      </c>
      <c r="N80" s="3" t="str">
        <v>40. Dhokla (Gujarat, 1 Piece ~100g)</v>
      </c>
      <c r="O80" s="3" t="str">
        <v>Calcium: ~20 mg (2% of DV)</v>
      </c>
      <c r="P80" s="3" t="str">
        <v xml:space="preserve">20 </v>
      </c>
      <c r="Q80" s="3" t="str">
        <v xml:space="preserve"> (2% of DV)</v>
      </c>
      <c r="S80" s="3" t="str">
        <v>44. Rajasthani Dal Baati Churma (Rajasthan, 1 Serving ~300g)</v>
      </c>
      <c r="T80" s="3" t="b">
        <v>0</v>
      </c>
      <c r="U80" s="3" t="e">
        <v>#VALUE!</v>
      </c>
      <c r="V80" s="3" t="str">
        <v>Magnesium: ~10 mg (3% of DV)</v>
      </c>
      <c r="W80" s="3" t="str">
        <v xml:space="preserve">10 </v>
      </c>
      <c r="X80" s="3" t="str">
        <v xml:space="preserve"> (3% of DV)</v>
      </c>
      <c r="Z80" s="3" t="str">
        <v>Potassium: ~500 mg (14% of DV)</v>
      </c>
      <c r="AA80" s="3">
        <v>79</v>
      </c>
      <c r="AB80" s="3" t="str">
        <v>43. Prawn Balchao (Goa, 1 Serving ~150g)</v>
      </c>
      <c r="AC80" s="3" t="str">
        <v>Potassium: ~100 mg (3% of DV)</v>
      </c>
      <c r="AD80" s="3" t="str">
        <v xml:space="preserve">100 </v>
      </c>
      <c r="AE80" s="3" t="str">
        <v xml:space="preserve"> (3% of DV)</v>
      </c>
      <c r="AG80" s="3" t="str">
        <v>75. Masala Chai (Pan-India, 1 Cup ~200ml)</v>
      </c>
      <c r="AH80" s="3" t="b">
        <v>0</v>
      </c>
      <c r="AI80" s="3" t="e">
        <v>#VALUE!</v>
      </c>
      <c r="AJ80" s="3" t="e">
        <v>#N/A</v>
      </c>
      <c r="AK80" s="3" t="e">
        <v>#N/A</v>
      </c>
      <c r="AL80" s="3" t="e">
        <v>#N/A</v>
      </c>
    </row>
    <row r="81" spans="2:38" x14ac:dyDescent="0.25">
      <c r="B81" t="str">
        <v>7. Kadai Paneer (Punjab, 1 Serving ~200g)</v>
      </c>
      <c r="C81" s="3" t="str">
        <v>80. Aam Panna (Maharashtra, 1 Glass ~200ml)</v>
      </c>
      <c r="E81" s="3" t="str">
        <v>Iron: ~1 mg (6% of DV)</v>
      </c>
      <c r="F81" s="3">
        <v>80</v>
      </c>
      <c r="G81" s="3" t="str">
        <v>40. Dhokla (Gujarat, 1 Piece ~100g)</v>
      </c>
      <c r="H81" s="3" t="str">
        <v>Iron: ~0.7 mg (4% of DV)</v>
      </c>
      <c r="I81" s="3" t="str">
        <v xml:space="preserve">0.7 </v>
      </c>
      <c r="J81" s="3" t="str">
        <v xml:space="preserve"> (4% of DV)</v>
      </c>
      <c r="L81" s="3" t="str">
        <v>41. Undhiyu (Gujarat, 1 Serving ~200g)</v>
      </c>
      <c r="M81" s="3" t="b">
        <v>0</v>
      </c>
      <c r="N81" s="3" t="e">
        <v>#VALUE!</v>
      </c>
      <c r="O81" s="3" t="str">
        <v>Calcium: ~25 mg (2% of DV)</v>
      </c>
      <c r="P81" s="3" t="str">
        <v xml:space="preserve">25 </v>
      </c>
      <c r="Q81" s="3" t="str">
        <v xml:space="preserve"> (2% of DV)</v>
      </c>
      <c r="S81" s="3" t="str">
        <v>45. Gatte Ki Sabzi (Rajasthan, 1 Serving ~200g)</v>
      </c>
      <c r="T81" s="3" t="b">
        <v>0</v>
      </c>
      <c r="U81" s="3" t="e">
        <v>#VALUE!</v>
      </c>
      <c r="V81" s="3" t="str">
        <v>Magnesium: ~10 mg (2% of DV)</v>
      </c>
      <c r="W81" s="3" t="str">
        <v xml:space="preserve">10 </v>
      </c>
      <c r="X81" s="3" t="str">
        <v xml:space="preserve"> (2% of DV)</v>
      </c>
      <c r="Z81" s="3" t="str">
        <v>44. Rajasthani Dal Baati Churma (Rajasthan, 1 Serving ~300g)</v>
      </c>
      <c r="AA81" s="3" t="b">
        <v>0</v>
      </c>
      <c r="AB81" s="3" t="e">
        <v>#VALUE!</v>
      </c>
      <c r="AC81" s="3" t="str">
        <v>Potassium: ~200 mg (6% of DV)</v>
      </c>
      <c r="AD81" s="3" t="str">
        <v xml:space="preserve">200 </v>
      </c>
      <c r="AE81" s="3" t="str">
        <v xml:space="preserve"> (6% of DV)</v>
      </c>
      <c r="AG81" s="3" t="str">
        <v>76. Filter Coffee (South India, 1 Cup ~200ml)</v>
      </c>
      <c r="AH81" s="3" t="b">
        <v>0</v>
      </c>
      <c r="AI81" s="3" t="e">
        <v>#VALUE!</v>
      </c>
      <c r="AJ81" s="3" t="e">
        <v>#N/A</v>
      </c>
      <c r="AK81" s="3" t="e">
        <v>#N/A</v>
      </c>
      <c r="AL81" s="3" t="e">
        <v>#N/A</v>
      </c>
    </row>
    <row r="82" spans="2:38" x14ac:dyDescent="0.25">
      <c r="B82" t="str">
        <v>Calories: ~400 kcal</v>
      </c>
      <c r="C82" s="3" t="str">
        <v>81. Jaljeera (North India, 1 Glass ~200ml)</v>
      </c>
      <c r="E82" s="3" t="str">
        <v>41. Undhiyu (Gujarat, 1 Serving ~200g)</v>
      </c>
      <c r="F82" s="3" t="b">
        <v>0</v>
      </c>
      <c r="G82" s="3" t="e">
        <v>#VALUE!</v>
      </c>
      <c r="H82" s="3" t="str">
        <v>Iron: ~0.5 mg (3% of DV)</v>
      </c>
      <c r="I82" s="3" t="str">
        <v xml:space="preserve">0.5 </v>
      </c>
      <c r="J82" s="3" t="str">
        <v xml:space="preserve"> (3% of DV)</v>
      </c>
      <c r="L82" s="3" t="str">
        <v>Calcium: ~150 mg (15% of DV)</v>
      </c>
      <c r="M82" s="3">
        <v>81</v>
      </c>
      <c r="N82" s="3" t="str">
        <v>41. Undhiyu (Gujarat, 1 Serving ~200g)</v>
      </c>
      <c r="O82" s="3" t="str">
        <v>Calcium: ~25 mg (2% of DV)</v>
      </c>
      <c r="P82" s="3" t="str">
        <v xml:space="preserve">25 </v>
      </c>
      <c r="Q82" s="3" t="str">
        <v xml:space="preserve"> (2% of DV)</v>
      </c>
      <c r="S82" s="3" t="str">
        <v>Magnesium: ~60 mg (15% of DV)</v>
      </c>
      <c r="T82" s="3">
        <v>81</v>
      </c>
      <c r="U82" s="3" t="str">
        <v>45. Gatte Ki Sabzi (Rajasthan, 1 Serving ~200g)</v>
      </c>
      <c r="V82" s="3" t="str">
        <v>Magnesium: ~10 mg (2% of DV)</v>
      </c>
      <c r="W82" s="3" t="str">
        <v xml:space="preserve">10 </v>
      </c>
      <c r="X82" s="3" t="str">
        <v xml:space="preserve"> (2% of DV)</v>
      </c>
      <c r="Z82" s="3" t="str">
        <v>Potassium: ~500 mg (14% of DV)</v>
      </c>
      <c r="AA82" s="3">
        <v>81</v>
      </c>
      <c r="AB82" s="3" t="str">
        <v>44. Rajasthani Dal Baati Churma (Rajasthan, 1 Serving ~300g)</v>
      </c>
      <c r="AC82" s="3" t="str">
        <v>Potassium: ~150 mg (4% of DV)</v>
      </c>
      <c r="AD82" s="3" t="str">
        <v xml:space="preserve">150 </v>
      </c>
      <c r="AE82" s="3" t="str">
        <v xml:space="preserve"> (4% of DV)</v>
      </c>
      <c r="AG82" s="3" t="str">
        <v>77. Lassi (Punjab, 1 Glass ~200ml)</v>
      </c>
      <c r="AH82" s="3" t="b">
        <v>0</v>
      </c>
      <c r="AI82" s="3" t="e">
        <v>#VALUE!</v>
      </c>
      <c r="AJ82" s="3" t="e">
        <v>#N/A</v>
      </c>
      <c r="AK82" s="3" t="e">
        <v>#N/A</v>
      </c>
      <c r="AL82" s="3" t="e">
        <v>#N/A</v>
      </c>
    </row>
    <row r="83" spans="2:38" x14ac:dyDescent="0.25">
      <c r="B83" t="str">
        <v>Protein: ~20 g</v>
      </c>
      <c r="C83" s="3" t="str">
        <v>82. Sugarcane Juice (Pan-India, 1 Glass ~200ml)</v>
      </c>
      <c r="E83" s="3" t="str">
        <v>Iron: ~4 mg (22% of DV)</v>
      </c>
      <c r="F83" s="3">
        <v>82</v>
      </c>
      <c r="G83" s="3" t="str">
        <v>41. Undhiyu (Gujarat, 1 Serving ~200g)</v>
      </c>
      <c r="H83" s="3" t="str">
        <v>Iron: ~0.6 mg (3% of DV)</v>
      </c>
      <c r="I83" s="3" t="str">
        <v xml:space="preserve">0.6 </v>
      </c>
      <c r="J83" s="3" t="str">
        <v xml:space="preserve"> (3% of DV)</v>
      </c>
      <c r="L83" s="3" t="str">
        <v>42. Goan Vindaloo (Goa, 1 Serving ~200g)</v>
      </c>
      <c r="M83" s="3" t="b">
        <v>0</v>
      </c>
      <c r="N83" s="3" t="e">
        <v>#VALUE!</v>
      </c>
      <c r="O83" s="3" t="str">
        <v>Calcium: ~30 mg (3% of DV)</v>
      </c>
      <c r="P83" s="3" t="str">
        <v xml:space="preserve">30 </v>
      </c>
      <c r="Q83" s="3" t="str">
        <v xml:space="preserve"> (3% of DV)</v>
      </c>
      <c r="S83" s="3" t="str">
        <v>46. Laal Maas (Rajasthan, 1 Serving ~200g)</v>
      </c>
      <c r="T83" s="3" t="b">
        <v>0</v>
      </c>
      <c r="U83" s="3" t="e">
        <v>#VALUE!</v>
      </c>
      <c r="V83" s="3" t="str">
        <v>Magnesium: ~20 mg (5% of DV)</v>
      </c>
      <c r="W83" s="3" t="str">
        <v xml:space="preserve">20 </v>
      </c>
      <c r="X83" s="3" t="str">
        <v xml:space="preserve"> (5% of DV)</v>
      </c>
      <c r="Z83" s="3" t="str">
        <v>45. Gatte Ki Sabzi (Rajasthan, 1 Serving ~200g)</v>
      </c>
      <c r="AA83" s="3" t="b">
        <v>0</v>
      </c>
      <c r="AB83" s="3" t="e">
        <v>#VALUE!</v>
      </c>
      <c r="AC83" s="3" t="str">
        <v>Potassium: ~200 mg (6% of DV)</v>
      </c>
      <c r="AD83" s="3" t="str">
        <v xml:space="preserve">200 </v>
      </c>
      <c r="AE83" s="3" t="str">
        <v xml:space="preserve"> (6% of DV)</v>
      </c>
      <c r="AG83" s="3" t="str">
        <v>78. Thandai (UP/Rajasthan, 1 Glass ~200ml)</v>
      </c>
      <c r="AH83" s="3" t="b">
        <v>0</v>
      </c>
      <c r="AI83" s="3" t="e">
        <v>#VALUE!</v>
      </c>
      <c r="AJ83" s="3" t="e">
        <v>#N/A</v>
      </c>
      <c r="AK83" s="3" t="e">
        <v>#N/A</v>
      </c>
      <c r="AL83" s="3" t="e">
        <v>#N/A</v>
      </c>
    </row>
    <row r="84" spans="2:38" x14ac:dyDescent="0.25">
      <c r="B84" t="str">
        <v>Carbohydrates: ~12 g</v>
      </c>
      <c r="C84" s="3" t="str">
        <v>83. Falooda (Mughlai/Delhi, 1 Glass ~250ml)</v>
      </c>
      <c r="E84" s="3" t="str">
        <v>42. Goan Vindaloo (Goa, 1 Serving ~200g)</v>
      </c>
      <c r="F84" s="3" t="b">
        <v>0</v>
      </c>
      <c r="G84" s="3" t="e">
        <v>#VALUE!</v>
      </c>
      <c r="H84" s="3" t="str">
        <v>Iron: ~1 mg (6% of DV)</v>
      </c>
      <c r="I84" s="3" t="str">
        <v xml:space="preserve">1 </v>
      </c>
      <c r="J84" s="3" t="str">
        <v xml:space="preserve"> (6% of DV)</v>
      </c>
      <c r="L84" s="3" t="str">
        <v>Calcium: ~80 mg (8% of DV)</v>
      </c>
      <c r="M84" s="3">
        <v>83</v>
      </c>
      <c r="N84" s="3" t="str">
        <v>42. Goan Vindaloo (Goa, 1 Serving ~200g)</v>
      </c>
      <c r="O84" s="3" t="str">
        <v>Calcium: ~100 mg (10% of DV)</v>
      </c>
      <c r="P84" s="3" t="str">
        <v xml:space="preserve">100 </v>
      </c>
      <c r="Q84" s="3" t="str">
        <v>(10% of DV)</v>
      </c>
      <c r="S84" s="3" t="str">
        <v>47. Bengali Shorshe Ilish (West Bengal, 1 Serving ~150g)</v>
      </c>
      <c r="T84" s="3" t="b">
        <v>0</v>
      </c>
      <c r="U84" s="3" t="e">
        <v>#VALUE!</v>
      </c>
      <c r="V84" s="3" t="str">
        <v>Magnesium: ~25 mg (6% of DV)</v>
      </c>
      <c r="W84" s="3" t="str">
        <v xml:space="preserve">25 </v>
      </c>
      <c r="X84" s="3" t="str">
        <v xml:space="preserve"> (6% of DV)</v>
      </c>
      <c r="Z84" s="3" t="str">
        <v>Potassium: ~350 mg (10% of DV)</v>
      </c>
      <c r="AA84" s="3">
        <v>83</v>
      </c>
      <c r="AB84" s="3" t="str">
        <v>45. Gatte Ki Sabzi (Rajasthan, 1 Serving ~200g)</v>
      </c>
      <c r="AC84" s="3" t="str">
        <v>Potassium: ~150 mg (4% of DV)</v>
      </c>
      <c r="AD84" s="3" t="str">
        <v xml:space="preserve">150 </v>
      </c>
      <c r="AE84" s="3" t="str">
        <v xml:space="preserve"> (4% of DV)</v>
      </c>
      <c r="AG84" s="3" t="str">
        <v>79. Nimbu Pani (Pan-India, 1 Glass ~200ml)</v>
      </c>
      <c r="AH84" s="3" t="b">
        <v>0</v>
      </c>
      <c r="AI84" s="3" t="e">
        <v>#VALUE!</v>
      </c>
      <c r="AJ84" s="3" t="e">
        <v>#N/A</v>
      </c>
      <c r="AK84" s="3" t="e">
        <v>#N/A</v>
      </c>
      <c r="AL84" s="3" t="e">
        <v>#N/A</v>
      </c>
    </row>
    <row r="85" spans="2:38" x14ac:dyDescent="0.25">
      <c r="B85" t="str">
        <v>Sugar: ~5 g</v>
      </c>
      <c r="C85" s="3" t="str">
        <v>84. Burger (Cheeseburger, ~250g)</v>
      </c>
      <c r="E85" s="3" t="str">
        <v>Iron: ~3 mg (17% of DV)</v>
      </c>
      <c r="F85" s="3">
        <v>84</v>
      </c>
      <c r="G85" s="3" t="str">
        <v>42. Goan Vindaloo (Goa, 1 Serving ~200g)</v>
      </c>
      <c r="H85" s="3" t="str">
        <v>Iron: ~3 mg (17% of DV)</v>
      </c>
      <c r="I85" s="3" t="str">
        <v xml:space="preserve">3 </v>
      </c>
      <c r="J85" s="3" t="str">
        <v>(17% of DV)</v>
      </c>
      <c r="L85" s="3" t="str">
        <v>43. Prawn Balchao (Goa, 1 Serving ~150g)</v>
      </c>
      <c r="M85" s="3" t="b">
        <v>0</v>
      </c>
      <c r="N85" s="3" t="e">
        <v>#VALUE!</v>
      </c>
      <c r="O85" s="3" t="str">
        <v>Calcium: ~150 mg (15% of DV)</v>
      </c>
      <c r="P85" s="3" t="str">
        <v xml:space="preserve">150 </v>
      </c>
      <c r="Q85" s="3" t="str">
        <v>(15% of DV)</v>
      </c>
      <c r="S85" s="3" t="str">
        <v>48. Chingri Malai Curry (West Bengal, 1 Serving ~150g)</v>
      </c>
      <c r="T85" s="3" t="b">
        <v>0</v>
      </c>
      <c r="U85" s="3" t="e">
        <v>#VALUE!</v>
      </c>
      <c r="V85" s="3" t="str">
        <v>Magnesium: ~30 mg (8% of DV)</v>
      </c>
      <c r="W85" s="3" t="str">
        <v xml:space="preserve">30 </v>
      </c>
      <c r="X85" s="3" t="str">
        <v xml:space="preserve"> (8% of DV)</v>
      </c>
      <c r="Z85" s="3" t="str">
        <v>46. Laal Maas (Rajasthan, 1 Serving ~200g)</v>
      </c>
      <c r="AA85" s="3" t="b">
        <v>0</v>
      </c>
      <c r="AB85" s="3" t="e">
        <v>#VALUE!</v>
      </c>
      <c r="AC85" s="3" t="str">
        <v>Potassium: ~400 mg (11% of DV)</v>
      </c>
      <c r="AD85" s="3" t="str">
        <v xml:space="preserve">400 </v>
      </c>
      <c r="AE85" s="3" t="str">
        <v>(11% of DV)</v>
      </c>
      <c r="AG85" s="3" t="str">
        <v>80. Aam Panna (Maharashtra, 1 Glass ~200ml)</v>
      </c>
      <c r="AH85" s="3" t="b">
        <v>0</v>
      </c>
      <c r="AI85" s="3" t="e">
        <v>#VALUE!</v>
      </c>
      <c r="AJ85" s="3" t="e">
        <v>#N/A</v>
      </c>
      <c r="AK85" s="3" t="e">
        <v>#N/A</v>
      </c>
      <c r="AL85" s="3" t="e">
        <v>#N/A</v>
      </c>
    </row>
    <row r="86" spans="2:38" x14ac:dyDescent="0.25">
      <c r="B86" t="str">
        <v>Fiber: ~2 g</v>
      </c>
      <c r="C86" s="3" t="str">
        <v>85. French Fries ( 1 serving, ~150g)</v>
      </c>
      <c r="E86" s="3" t="str">
        <v>43. Prawn Balchao (Goa, 1 Serving ~150g)</v>
      </c>
      <c r="F86" s="3" t="b">
        <v>0</v>
      </c>
      <c r="G86" s="3" t="e">
        <v>#VALUE!</v>
      </c>
      <c r="H86" s="3" t="str">
        <v>Iron: ~1 mg (6% of DV)</v>
      </c>
      <c r="I86" s="3" t="str">
        <v xml:space="preserve">1 </v>
      </c>
      <c r="J86" s="3" t="str">
        <v xml:space="preserve"> (6% of DV)</v>
      </c>
      <c r="L86" s="3" t="str">
        <v>Calcium: ~60 mg (6% of DV)</v>
      </c>
      <c r="M86" s="3">
        <v>85</v>
      </c>
      <c r="N86" s="3" t="str">
        <v>43. Prawn Balchao (Goa, 1 Serving ~150g)</v>
      </c>
      <c r="O86" s="3" t="str">
        <v>Calcium: ~10 mg (1% of DV)</v>
      </c>
      <c r="P86" s="3" t="str">
        <v xml:space="preserve">10 </v>
      </c>
      <c r="Q86" s="3" t="str">
        <v xml:space="preserve"> (1% of DV)</v>
      </c>
      <c r="S86" s="3" t="str">
        <v>49. Aloo Posto (West Bengal, 1 Serving ~200g)</v>
      </c>
      <c r="T86" s="3" t="b">
        <v>0</v>
      </c>
      <c r="U86" s="3" t="e">
        <v>#VALUE!</v>
      </c>
      <c r="V86" s="3" t="str">
        <v>Magnesium: ~25 mg (6% of DV)</v>
      </c>
      <c r="W86" s="3" t="str">
        <v xml:space="preserve">25 </v>
      </c>
      <c r="X86" s="3" t="str">
        <v xml:space="preserve"> (6% of DV)</v>
      </c>
      <c r="Z86" s="3" t="str">
        <v>Potassium: ~450 mg (13% of DV)</v>
      </c>
      <c r="AA86" s="3">
        <v>85</v>
      </c>
      <c r="AB86" s="3" t="str">
        <v>46. Laal Maas (Rajasthan, 1 Serving ~200g)</v>
      </c>
      <c r="AC86" s="3" t="str">
        <v>Potassium: ~450 mg (13% of DV)</v>
      </c>
      <c r="AD86" s="3" t="str">
        <v xml:space="preserve">450 </v>
      </c>
      <c r="AE86" s="3" t="str">
        <v>(13% of DV)</v>
      </c>
      <c r="AG86" s="3" t="str">
        <v>81. Jaljeera (North India, 1 Glass ~200ml)</v>
      </c>
      <c r="AH86" s="3" t="b">
        <v>0</v>
      </c>
      <c r="AI86" s="3" t="e">
        <v>#VALUE!</v>
      </c>
      <c r="AJ86" s="3" t="e">
        <v>#N/A</v>
      </c>
      <c r="AK86" s="3" t="e">
        <v>#N/A</v>
      </c>
      <c r="AL86" s="3" t="e">
        <v>#N/A</v>
      </c>
    </row>
    <row r="87" spans="2:38" x14ac:dyDescent="0.25">
      <c r="B87" t="str">
        <v>Fat: ~30 g</v>
      </c>
      <c r="C87" s="3" t="str">
        <v>86. Pizza (1 Slice, ~150g)</v>
      </c>
      <c r="E87" s="3" t="str">
        <v>Iron: ~4 mg (22% of DV)</v>
      </c>
      <c r="F87" s="3">
        <v>86</v>
      </c>
      <c r="G87" s="3" t="str">
        <v>43. Prawn Balchao (Goa, 1 Serving ~150g)</v>
      </c>
      <c r="H87" s="3" t="str">
        <v>Iron: ~2 mg (11% of DV)</v>
      </c>
      <c r="I87" s="3" t="str">
        <v xml:space="preserve">2 </v>
      </c>
      <c r="J87" s="3" t="str">
        <v>(11% of DV)</v>
      </c>
      <c r="L87" s="3" t="str">
        <v>44. Rajasthani Dal Baati Churma (Rajasthan, 1 Serving ~300g)</v>
      </c>
      <c r="M87" s="3" t="b">
        <v>0</v>
      </c>
      <c r="N87" s="3" t="e">
        <v>#VALUE!</v>
      </c>
      <c r="O87" s="3" t="str">
        <v>Calcium: ~200 mg (20% of DV)</v>
      </c>
      <c r="P87" s="3" t="str">
        <v xml:space="preserve">200 </v>
      </c>
      <c r="Q87" s="3" t="str">
        <v>(20% of DV)</v>
      </c>
      <c r="S87" s="3" t="str">
        <v>Magnesium: ~50 mg (12% of DV)</v>
      </c>
      <c r="T87" s="3">
        <v>86</v>
      </c>
      <c r="U87" s="3" t="str">
        <v>49. Aloo Posto (West Bengal, 1 Serving ~200g)</v>
      </c>
      <c r="V87" s="3" t="str">
        <v>Magnesium: ~20 mg (5% of DV)</v>
      </c>
      <c r="W87" s="3" t="str">
        <v xml:space="preserve">20 </v>
      </c>
      <c r="X87" s="3" t="str">
        <v xml:space="preserve"> (5% of DV)</v>
      </c>
      <c r="Z87" s="3" t="str">
        <v>47. Bengali Shorshe Ilish (West Bengal, 1 Serving ~150g)</v>
      </c>
      <c r="AA87" s="3" t="b">
        <v>0</v>
      </c>
      <c r="AB87" s="3" t="e">
        <v>#VALUE!</v>
      </c>
      <c r="AC87" s="3" t="str">
        <v>Potassium: ~200 mg (6% of DV)</v>
      </c>
      <c r="AD87" s="3" t="str">
        <v xml:space="preserve">200 </v>
      </c>
      <c r="AE87" s="3" t="str">
        <v xml:space="preserve"> (6% of DV)</v>
      </c>
      <c r="AG87" s="3" t="str">
        <v>82. Sugarcane Juice (Pan-India, 1 Glass ~200ml)</v>
      </c>
      <c r="AH87" s="3" t="b">
        <v>0</v>
      </c>
      <c r="AI87" s="3" t="e">
        <v>#VALUE!</v>
      </c>
      <c r="AJ87" s="3" t="e">
        <v>#N/A</v>
      </c>
      <c r="AK87" s="3" t="e">
        <v>#N/A</v>
      </c>
      <c r="AL87" s="3" t="e">
        <v>#N/A</v>
      </c>
    </row>
    <row r="88" spans="2:38" x14ac:dyDescent="0.25">
      <c r="B88" t="str">
        <v>Micronutrients:</v>
      </c>
      <c r="C88" s="3" t="str">
        <v>87. Fried Chicken (1 Piece, ~120g)</v>
      </c>
      <c r="E88" s="3" t="str">
        <v>44. Rajasthani Dal Baati Churma (Rajasthan, 1 Serving ~300g)</v>
      </c>
      <c r="F88" s="3" t="b">
        <v>0</v>
      </c>
      <c r="G88" s="3" t="e">
        <v>#VALUE!</v>
      </c>
      <c r="H88" s="3" t="str">
        <v>Iron: ~1 mg (6% of DV)</v>
      </c>
      <c r="I88" s="3" t="str">
        <v xml:space="preserve">1 </v>
      </c>
      <c r="J88" s="3" t="str">
        <v xml:space="preserve"> (6% of DV)</v>
      </c>
      <c r="L88" s="3" t="str">
        <v>Calcium: ~150 mg (15% of DV)</v>
      </c>
      <c r="M88" s="3">
        <v>87</v>
      </c>
      <c r="N88" s="3" t="str">
        <v>44. Rajasthani Dal Baati Churma (Rajasthan, 1 Serving ~300g)</v>
      </c>
      <c r="O88" s="3" t="str">
        <v>Calcium: ~20 mg (2% of DV)</v>
      </c>
      <c r="P88" s="3" t="str">
        <v xml:space="preserve">20 </v>
      </c>
      <c r="Q88" s="3" t="str">
        <v xml:space="preserve"> (2% of DV)</v>
      </c>
      <c r="S88" s="3" t="str">
        <v>50. Litti Chokha (Bihar, 1 Serving ~250g)</v>
      </c>
      <c r="T88" s="3" t="b">
        <v>0</v>
      </c>
      <c r="U88" s="3" t="e">
        <v>#VALUE!</v>
      </c>
      <c r="V88" s="3" t="str">
        <v>Magnesium: ~15 mg (4% of DV)</v>
      </c>
      <c r="W88" s="3" t="str">
        <v xml:space="preserve">15 </v>
      </c>
      <c r="X88" s="3" t="str">
        <v xml:space="preserve"> (4% of DV)</v>
      </c>
      <c r="Z88" s="3" t="str">
        <v>Potassium: ~500 mg (14% of DV)</v>
      </c>
      <c r="AA88" s="3">
        <v>87</v>
      </c>
      <c r="AB88" s="3" t="str">
        <v>47. Bengali Shorshe Ilish (West Bengal, 1 Serving ~150g)</v>
      </c>
      <c r="AC88" s="3" t="str">
        <v>Potassium: ~250 mg (7% of DV)</v>
      </c>
      <c r="AD88" s="3" t="str">
        <v xml:space="preserve">250 </v>
      </c>
      <c r="AE88" s="3" t="str">
        <v xml:space="preserve"> (7% of DV)</v>
      </c>
      <c r="AG88" s="3" t="str">
        <v>83. Falooda (Mughlai/Delhi, 1 Glass ~250ml)</v>
      </c>
      <c r="AH88" s="3" t="b">
        <v>0</v>
      </c>
      <c r="AI88" s="3" t="e">
        <v>#VALUE!</v>
      </c>
      <c r="AJ88" s="3" t="e">
        <v>#N/A</v>
      </c>
      <c r="AK88" s="3" t="e">
        <v>#N/A</v>
      </c>
      <c r="AL88" s="3" t="e">
        <v>#N/A</v>
      </c>
    </row>
    <row r="89" spans="2:38" x14ac:dyDescent="0.25">
      <c r="B89" t="str">
        <v>Iron: ~1.5 mg (8% of DV)</v>
      </c>
      <c r="C89" s="3" t="str">
        <v>88. Soft Drink (Cola, ~330ml)</v>
      </c>
      <c r="E89" s="3" t="str">
        <v>Iron: ~4 mg (22% of DV)</v>
      </c>
      <c r="F89" s="3">
        <v>88</v>
      </c>
      <c r="G89" s="3" t="str">
        <v>44. Rajasthani Dal Baati Churma (Rajasthan, 1 Serving ~300g)</v>
      </c>
      <c r="H89" s="3" t="str">
        <v>Iron: ~0 mg</v>
      </c>
      <c r="I89" s="3" t="str">
        <v xml:space="preserve">0 </v>
      </c>
      <c r="J89" s="3" t="str">
        <v>Iron: ~0 mg</v>
      </c>
      <c r="L89" s="3" t="str">
        <v>45. Gatte Ki Sabzi (Rajasthan, 1 Serving ~200g)</v>
      </c>
      <c r="M89" s="3" t="b">
        <v>0</v>
      </c>
      <c r="N89" s="3" t="e">
        <v>#VALUE!</v>
      </c>
      <c r="O89" s="3" t="str">
        <v>Calcium: ~10 mg (1% of DV)</v>
      </c>
      <c r="P89" s="3" t="str">
        <v xml:space="preserve">10 </v>
      </c>
      <c r="Q89" s="3" t="str">
        <v xml:space="preserve"> (1% of DV)</v>
      </c>
      <c r="S89" s="3" t="str">
        <v>51. Sandesh (West Bengal, 1 Piece ~50g)</v>
      </c>
      <c r="T89" s="3" t="b">
        <v>0</v>
      </c>
      <c r="U89" s="3" t="e">
        <v>#VALUE!</v>
      </c>
      <c r="V89" s="3" t="str">
        <v>Magnesium: ~5 mg (1% of DV)</v>
      </c>
      <c r="W89" s="3" t="str">
        <v xml:space="preserve">5 </v>
      </c>
      <c r="X89" s="3" t="str">
        <v xml:space="preserve"> (1% of DV)</v>
      </c>
      <c r="Z89" s="3" t="str">
        <v>48. Chingri Malai Curry (West Bengal, 1 Serving ~150g)</v>
      </c>
      <c r="AA89" s="3" t="b">
        <v>0</v>
      </c>
      <c r="AB89" s="3" t="e">
        <v>#VALUE!</v>
      </c>
      <c r="AC89" s="3" t="str">
        <v>Potassium: ~10 mg (1% of DV)</v>
      </c>
      <c r="AD89" s="3" t="str">
        <v xml:space="preserve">10 </v>
      </c>
      <c r="AE89" s="3" t="str">
        <v xml:space="preserve"> (1% of DV)</v>
      </c>
      <c r="AG89" s="3" t="str">
        <v>84. Burger (Cheeseburger, ~250g)</v>
      </c>
      <c r="AH89" s="3" t="b">
        <v>0</v>
      </c>
      <c r="AI89" s="3" t="e">
        <v>#VALUE!</v>
      </c>
      <c r="AJ89" s="3" t="e">
        <v>#N/A</v>
      </c>
      <c r="AK89" s="3" t="e">
        <v>#N/A</v>
      </c>
      <c r="AL89" s="3" t="e">
        <v>#N/A</v>
      </c>
    </row>
    <row r="90" spans="2:38" x14ac:dyDescent="0.25">
      <c r="B90" t="str">
        <v>Calcium: ~250 mg (25% of DV)</v>
      </c>
      <c r="C90" s="3" t="str">
        <v>89. Sandwich (Chicken or Veg, ~200g)</v>
      </c>
      <c r="E90" s="3" t="str">
        <v>45. Gatte Ki Sabzi (Rajasthan, 1 Serving ~200g)</v>
      </c>
      <c r="F90" s="3" t="b">
        <v>0</v>
      </c>
      <c r="G90" s="3" t="e">
        <v>#VALUE!</v>
      </c>
      <c r="H90" s="3" t="str">
        <v>Iron: ~2 mg (11% of DV)</v>
      </c>
      <c r="I90" s="3" t="str">
        <v xml:space="preserve">2 </v>
      </c>
      <c r="J90" s="3" t="str">
        <v>(11% of DV)</v>
      </c>
      <c r="L90" s="3" t="str">
        <v>Calcium: ~100 mg (10% of DV)</v>
      </c>
      <c r="M90" s="3">
        <v>89</v>
      </c>
      <c r="N90" s="3" t="str">
        <v>45. Gatte Ki Sabzi (Rajasthan, 1 Serving ~200g)</v>
      </c>
      <c r="O90" s="3" t="str">
        <v>Calcium: ~100 mg (10% of DV)</v>
      </c>
      <c r="P90" s="3" t="str">
        <v xml:space="preserve">100 </v>
      </c>
      <c r="Q90" s="3" t="str">
        <v>(10% of DV)</v>
      </c>
      <c r="S90" s="3" t="str">
        <v>Magnesium: ~30 mg (8% of DV)</v>
      </c>
      <c r="T90" s="3">
        <v>89</v>
      </c>
      <c r="U90" s="3" t="str">
        <v>51. Sandesh (West Bengal, 1 Piece ~50g)</v>
      </c>
      <c r="V90" s="3" t="str">
        <v>Magnesium: ~25 mg (6% of DV)</v>
      </c>
      <c r="W90" s="3" t="str">
        <v xml:space="preserve">25 </v>
      </c>
      <c r="X90" s="3" t="str">
        <v xml:space="preserve"> (6% of DV)</v>
      </c>
      <c r="Z90" s="3" t="str">
        <v>Potassium: ~450 mg (13% of DV)</v>
      </c>
      <c r="AA90" s="3">
        <v>89</v>
      </c>
      <c r="AB90" s="3" t="str">
        <v>48. Chingri Malai Curry (West Bengal, 1 Serving ~150g)</v>
      </c>
      <c r="AC90" s="3" t="str">
        <v>Potassium: ~300 mg (9% of DV)</v>
      </c>
      <c r="AD90" s="3" t="str">
        <v xml:space="preserve">300 </v>
      </c>
      <c r="AE90" s="3" t="str">
        <v xml:space="preserve"> (9% of DV)</v>
      </c>
      <c r="AG90" s="3" t="str">
        <v>85. French Fries ( 1 serving, ~150g)</v>
      </c>
      <c r="AH90" s="3" t="b">
        <v>0</v>
      </c>
      <c r="AI90" s="3" t="e">
        <v>#VALUE!</v>
      </c>
      <c r="AJ90" s="3" t="e">
        <v>#N/A</v>
      </c>
      <c r="AK90" s="3" t="e">
        <v>#N/A</v>
      </c>
      <c r="AL90" s="3" t="e">
        <v>#N/A</v>
      </c>
    </row>
    <row r="91" spans="2:38" x14ac:dyDescent="0.25">
      <c r="B91" t="str">
        <v>Magnesium: ~40 mg (10% of DV)</v>
      </c>
      <c r="C91" s="3" t="str">
        <v>90. Ice Cream (Vanilla, 1 Scoop ~100g)</v>
      </c>
      <c r="E91" s="3" t="str">
        <v>Iron: ~3 mg (17% of DV)</v>
      </c>
      <c r="F91" s="3">
        <v>90</v>
      </c>
      <c r="G91" s="3" t="str">
        <v>45. Gatte Ki Sabzi (Rajasthan, 1 Serving ~200g)</v>
      </c>
      <c r="H91" s="3" t="str">
        <v>Iron: ~0.1 mg (1% of DV)</v>
      </c>
      <c r="I91" s="3" t="str">
        <v xml:space="preserve">0.1 </v>
      </c>
      <c r="J91" s="3" t="str">
        <v xml:space="preserve"> (1% of DV)</v>
      </c>
      <c r="L91" s="3" t="str">
        <v>46. Laal Maas (Rajasthan, 1 Serving ~200g)</v>
      </c>
      <c r="M91" s="3" t="b">
        <v>0</v>
      </c>
      <c r="N91" s="3" t="e">
        <v>#VALUE!</v>
      </c>
      <c r="O91" s="3" t="str">
        <v>Calcium: ~100 mg (10% of DV)</v>
      </c>
      <c r="P91" s="3" t="str">
        <v xml:space="preserve">100 </v>
      </c>
      <c r="Q91" s="3" t="str">
        <v>(10% of DV)</v>
      </c>
      <c r="S91" s="3" t="str">
        <v>52. Rasgulla (West Bengal/Odisha, 1 Piece ~50g)</v>
      </c>
      <c r="T91" s="3" t="b">
        <v>0</v>
      </c>
      <c r="U91" s="3" t="e">
        <v>#VALUE!</v>
      </c>
      <c r="V91" s="3" t="str">
        <v>Magnesium: ~12 mg (3% of DV)</v>
      </c>
      <c r="W91" s="3" t="str">
        <v xml:space="preserve">12 </v>
      </c>
      <c r="X91" s="3" t="str">
        <v xml:space="preserve"> (3% of DV)</v>
      </c>
      <c r="Z91" s="3" t="str">
        <v>49. Aloo Posto (West Bengal, 1 Serving ~200g)</v>
      </c>
      <c r="AA91" s="3" t="b">
        <v>0</v>
      </c>
      <c r="AB91" s="3" t="e">
        <v>#VALUE!</v>
      </c>
      <c r="AC91" s="3" t="str">
        <v>Potassium: ~150 mg (4% of DV)</v>
      </c>
      <c r="AD91" s="3" t="str">
        <v xml:space="preserve">150 </v>
      </c>
      <c r="AE91" s="3" t="str">
        <v xml:space="preserve"> (4% of DV)</v>
      </c>
      <c r="AG91" s="3" t="str">
        <v>86. Pizza (1 Slice, ~150g)</v>
      </c>
      <c r="AH91" s="3" t="b">
        <v>0</v>
      </c>
      <c r="AI91" s="3" t="e">
        <v>#VALUE!</v>
      </c>
      <c r="AJ91" s="3" t="e">
        <v>#N/A</v>
      </c>
      <c r="AK91" s="3" t="e">
        <v>#N/A</v>
      </c>
      <c r="AL91" s="3" t="e">
        <v>#N/A</v>
      </c>
    </row>
    <row r="92" spans="2:38" x14ac:dyDescent="0.25">
      <c r="B92" t="str">
        <v>Potassium: ~400 mg (11% of DV)</v>
      </c>
      <c r="C92" s="3" t="str">
        <v>91. Hot Dog (1 Piece, ~150g)</v>
      </c>
      <c r="E92" s="3" t="str">
        <v>46. Laal Maas (Rajasthan, 1 Serving ~200g)</v>
      </c>
      <c r="F92" s="3" t="b">
        <v>0</v>
      </c>
      <c r="G92" s="3" t="e">
        <v>#VALUE!</v>
      </c>
      <c r="H92" s="3" t="str">
        <v>Iron: ~2 mg (11% of DV)</v>
      </c>
      <c r="I92" s="3" t="str">
        <v xml:space="preserve">2 </v>
      </c>
      <c r="J92" s="3" t="str">
        <v>(11% of DV)</v>
      </c>
      <c r="L92" s="3" t="str">
        <v>Calcium: ~80 mg (8% of DV)</v>
      </c>
      <c r="M92" s="3">
        <v>91</v>
      </c>
      <c r="N92" s="3" t="str">
        <v>46. Laal Maas (Rajasthan, 1 Serving ~200g)</v>
      </c>
      <c r="O92" s="3" t="str">
        <v>Calcium: ~50 mg (5% of DV)</v>
      </c>
      <c r="P92" s="3" t="str">
        <v xml:space="preserve">50 </v>
      </c>
      <c r="Q92" s="3" t="str">
        <v xml:space="preserve"> (5% of DV)</v>
      </c>
      <c r="S92" s="3" t="str">
        <v>Magnesium: ~20 mg (5% of DV)</v>
      </c>
      <c r="T92" s="3">
        <v>91</v>
      </c>
      <c r="U92" s="3" t="str">
        <v>52. Rasgulla (West Bengal/Odisha, 1 Piece ~50g)</v>
      </c>
      <c r="V92" s="3" t="str">
        <v>Magnesium: ~20 mg (5% of DV)</v>
      </c>
      <c r="W92" s="3" t="str">
        <v xml:space="preserve">20 </v>
      </c>
      <c r="X92" s="3" t="str">
        <v xml:space="preserve"> (5% of DV)</v>
      </c>
      <c r="Z92" s="3" t="str">
        <v>Potassium: ~300 mg (9% of DV)</v>
      </c>
      <c r="AA92" s="3">
        <v>91</v>
      </c>
      <c r="AB92" s="3" t="str">
        <v>49. Aloo Posto (West Bengal, 1 Serving ~200g)</v>
      </c>
      <c r="AC92" s="3" t="str">
        <v>Potassium: ~300 mg (9% of DV)</v>
      </c>
      <c r="AD92" s="3" t="str">
        <v xml:space="preserve">300 </v>
      </c>
      <c r="AE92" s="3" t="str">
        <v xml:space="preserve"> (9% of DV)</v>
      </c>
      <c r="AG92" s="3" t="str">
        <v>87. Fried Chicken (1 Piece, ~120g)</v>
      </c>
      <c r="AH92" s="3" t="b">
        <v>0</v>
      </c>
      <c r="AI92" s="3" t="e">
        <v>#VALUE!</v>
      </c>
      <c r="AJ92" s="3" t="e">
        <v>#N/A</v>
      </c>
      <c r="AK92" s="3" t="e">
        <v>#N/A</v>
      </c>
      <c r="AL92" s="3" t="e">
        <v>#N/A</v>
      </c>
    </row>
    <row r="93" spans="2:38" x14ac:dyDescent="0.25">
      <c r="B93" t="str">
        <v>---</v>
      </c>
      <c r="E93" s="3" t="str">
        <v>Iron: ~5 mg (28% of DV)</v>
      </c>
      <c r="F93" s="3">
        <v>92</v>
      </c>
      <c r="G93" s="3" t="str">
        <v>46. Laal Maas (Rajasthan, 1 Serving ~200g)</v>
      </c>
      <c r="H93" s="3"/>
      <c r="I93" s="3"/>
      <c r="L93" s="3" t="str">
        <v>47. Bengali Shorshe Ilish (West Bengal, 1 Serving ~150g)</v>
      </c>
      <c r="M93" s="3" t="b">
        <v>0</v>
      </c>
      <c r="N93" s="3" t="e">
        <v>#VALUE!</v>
      </c>
      <c r="O93" s="3"/>
      <c r="S93" s="3" t="str">
        <v>53. Mishti Doi (West Bengal, 1 Serving ~100g)</v>
      </c>
      <c r="T93" s="3" t="b">
        <v>0</v>
      </c>
      <c r="U93" s="3" t="e">
        <v>#VALUE!</v>
      </c>
      <c r="V93" s="3"/>
      <c r="Z93" s="3" t="str">
        <v>50. Litti Chokha (Bihar, 1 Serving ~250g)</v>
      </c>
      <c r="AA93" s="3" t="b">
        <v>0</v>
      </c>
      <c r="AB93" s="3" t="e">
        <v>#VALUE!</v>
      </c>
      <c r="AC93" s="3"/>
      <c r="AD93" s="3"/>
      <c r="AG93" s="3" t="str">
        <v>88. Soft Drink (Cola, ~330ml)</v>
      </c>
      <c r="AH93" s="3" t="b">
        <v>0</v>
      </c>
      <c r="AI93" s="3" t="e">
        <v>#VALUE!</v>
      </c>
      <c r="AJ93" s="3"/>
      <c r="AK93" s="3"/>
    </row>
    <row r="94" spans="2:38" x14ac:dyDescent="0.25">
      <c r="B94" t="str">
        <v>8. Shahi Paneer (Mughlai/Delhi, 1 Serving ~200g)</v>
      </c>
      <c r="E94" s="3" t="str">
        <v>47. Bengali Shorshe Ilish (West Bengal, 1 Serving ~150g)</v>
      </c>
      <c r="F94" s="3" t="b">
        <v>0</v>
      </c>
      <c r="G94" s="3" t="e">
        <v>#VALUE!</v>
      </c>
      <c r="H94" s="3"/>
      <c r="I94" s="3"/>
      <c r="L94" s="3" t="str">
        <v>Calcium: ~50 mg (5% of DV)</v>
      </c>
      <c r="M94" s="3">
        <v>93</v>
      </c>
      <c r="N94" s="3" t="str">
        <v>47. Bengali Shorshe Ilish (West Bengal, 1 Serving ~150g)</v>
      </c>
      <c r="O94" s="3"/>
      <c r="S94" s="3" t="str">
        <v>54. Bhutte Ka Kees (Madhya Pradesh, 1 Serving ~200g)</v>
      </c>
      <c r="T94" s="3" t="b">
        <v>0</v>
      </c>
      <c r="U94" s="3" t="e">
        <v>#VALUE!</v>
      </c>
      <c r="V94" s="3"/>
      <c r="Z94" s="3" t="str">
        <v>Potassium: ~450 mg (13% of DV)</v>
      </c>
      <c r="AA94" s="3">
        <v>93</v>
      </c>
      <c r="AB94" s="3" t="str">
        <v>50. Litti Chokha (Bihar, 1 Serving ~250g)</v>
      </c>
      <c r="AC94" s="3"/>
      <c r="AD94" s="3"/>
      <c r="AG94" s="3" t="str">
        <v>89. Sandwich (Chicken or Veg, ~200g)</v>
      </c>
      <c r="AH94" s="3" t="b">
        <v>0</v>
      </c>
      <c r="AI94" s="3" t="e">
        <v>#VALUE!</v>
      </c>
      <c r="AJ94" s="3"/>
      <c r="AK94" s="3"/>
    </row>
    <row r="95" spans="2:38" x14ac:dyDescent="0.25">
      <c r="B95" t="str">
        <v>Calories: ~500 kcal</v>
      </c>
      <c r="E95" s="3" t="str">
        <v>Iron: ~2 mg (11% of DV)</v>
      </c>
      <c r="F95" s="3">
        <v>94</v>
      </c>
      <c r="G95" s="3" t="str">
        <v>47. Bengali Shorshe Ilish (West Bengal, 1 Serving ~150g)</v>
      </c>
      <c r="H95" s="3"/>
      <c r="I95" s="3"/>
      <c r="L95" s="3" t="str">
        <v>48. Chingri Malai Curry (West Bengal, 1 Serving ~150g)</v>
      </c>
      <c r="M95" s="3" t="b">
        <v>0</v>
      </c>
      <c r="N95" s="3" t="e">
        <v>#VALUE!</v>
      </c>
      <c r="O95" s="3"/>
      <c r="S95" s="3" t="str">
        <v>Magnesium: ~40 mg (10% of DV)</v>
      </c>
      <c r="T95" s="3">
        <v>94</v>
      </c>
      <c r="U95" s="3" t="str">
        <v>54. Bhutte Ka Kees (Madhya Pradesh, 1 Serving ~200g)</v>
      </c>
      <c r="V95" s="3"/>
      <c r="Z95" s="3" t="str">
        <v>51. Sandesh (West Bengal, 1 Piece ~50g)</v>
      </c>
      <c r="AA95" s="3" t="b">
        <v>0</v>
      </c>
      <c r="AB95" s="3" t="e">
        <v>#VALUE!</v>
      </c>
      <c r="AC95" s="3"/>
      <c r="AD95" s="3"/>
      <c r="AG95" s="3" t="str">
        <v>90. Ice Cream (Vanilla, 1 Scoop ~100g)</v>
      </c>
      <c r="AH95" s="3" t="b">
        <v>0</v>
      </c>
      <c r="AI95" s="3" t="e">
        <v>#VALUE!</v>
      </c>
      <c r="AJ95" s="3"/>
      <c r="AK95" s="3"/>
    </row>
    <row r="96" spans="2:38" x14ac:dyDescent="0.25">
      <c r="B96" t="str">
        <v>Protein: ~18 g</v>
      </c>
      <c r="E96" s="3" t="str">
        <v>48. Chingri Malai Curry (West Bengal, 1 Serving ~150g)</v>
      </c>
      <c r="F96" s="3" t="b">
        <v>0</v>
      </c>
      <c r="G96" s="3" t="e">
        <v>#VALUE!</v>
      </c>
      <c r="H96" s="3"/>
      <c r="I96" s="3"/>
      <c r="L96" s="3" t="str">
        <v>Calcium: ~60 mg (6% of DV)</v>
      </c>
      <c r="M96" s="3">
        <v>95</v>
      </c>
      <c r="N96" s="3" t="str">
        <v>48. Chingri Malai Curry (West Bengal, 1 Serving ~150g)</v>
      </c>
      <c r="O96" s="3"/>
      <c r="S96" s="3" t="str">
        <v>55. Poha (Madhya Pradesh, 1 Serving ~200g)</v>
      </c>
      <c r="T96" s="3" t="b">
        <v>0</v>
      </c>
      <c r="U96" s="3" t="e">
        <v>#VALUE!</v>
      </c>
      <c r="V96" s="3"/>
      <c r="Z96" s="3" t="str">
        <v>52. Rasgulla (West Bengal/Odisha, 1 Piece ~50g)</v>
      </c>
      <c r="AA96" s="3" t="b">
        <v>0</v>
      </c>
      <c r="AB96" s="3" t="e">
        <v>#VALUE!</v>
      </c>
      <c r="AC96" s="3"/>
      <c r="AD96" s="3"/>
      <c r="AG96" s="3" t="str">
        <v>91. Hot Dog (1 Piece, ~150g)</v>
      </c>
      <c r="AH96" s="3" t="b">
        <v>0</v>
      </c>
      <c r="AI96" s="3" t="e">
        <v>#VALUE!</v>
      </c>
      <c r="AJ96" s="3"/>
      <c r="AK96" s="3"/>
    </row>
    <row r="97" spans="2:30" x14ac:dyDescent="0.25">
      <c r="B97" t="str">
        <v>Carbohydrates: ~15 g</v>
      </c>
      <c r="E97" s="3" t="str">
        <v>Iron: ~3 mg (17% of DV)</v>
      </c>
      <c r="F97" s="3">
        <v>96</v>
      </c>
      <c r="G97" s="3" t="str">
        <v>48. Chingri Malai Curry (West Bengal, 1 Serving ~150g)</v>
      </c>
      <c r="H97" s="3"/>
      <c r="I97" s="3"/>
      <c r="L97" s="3" t="str">
        <v>49. Aloo Posto (West Bengal, 1 Serving ~200g)</v>
      </c>
      <c r="M97" s="3" t="b">
        <v>0</v>
      </c>
      <c r="N97" s="3" t="e">
        <v>#VALUE!</v>
      </c>
      <c r="O97" s="3"/>
      <c r="S97" s="3" t="str">
        <v>56. Mawa Baati (Madhya Pradesh, 1 Piece ~100g)</v>
      </c>
      <c r="T97" s="3" t="b">
        <v>0</v>
      </c>
      <c r="U97" s="3" t="e">
        <v>#VALUE!</v>
      </c>
      <c r="V97" s="3"/>
      <c r="Z97" s="3" t="str">
        <v>53. Mishti Doi (West Bengal, 1 Serving ~100g)</v>
      </c>
      <c r="AA97" s="3" t="b">
        <v>0</v>
      </c>
      <c r="AB97" s="3" t="e">
        <v>#VALUE!</v>
      </c>
      <c r="AC97" s="3"/>
      <c r="AD97" s="3"/>
    </row>
    <row r="98" spans="2:30" x14ac:dyDescent="0.25">
      <c r="B98" t="str">
        <v>Sugar: ~8 g</v>
      </c>
      <c r="E98" s="3" t="str">
        <v>49. Aloo Posto (West Bengal, 1 Serving ~200g)</v>
      </c>
      <c r="F98" s="3" t="b">
        <v>0</v>
      </c>
      <c r="G98" s="3" t="e">
        <v>#VALUE!</v>
      </c>
      <c r="H98" s="3"/>
      <c r="I98" s="3"/>
      <c r="L98" s="3" t="str">
        <v>Calcium: ~80 mg (8% of DV)</v>
      </c>
      <c r="M98" s="3">
        <v>97</v>
      </c>
      <c r="N98" s="3" t="str">
        <v>49. Aloo Posto (West Bengal, 1 Serving ~200g)</v>
      </c>
      <c r="O98" s="3"/>
      <c r="S98" s="3" t="str">
        <v>57. Chhattisgarhi Bafauri (Chhattisgarh, 1 Piece ~100g)</v>
      </c>
      <c r="T98" s="3" t="b">
        <v>0</v>
      </c>
      <c r="U98" s="3" t="e">
        <v>#VALUE!</v>
      </c>
      <c r="V98" s="3"/>
      <c r="Z98" s="3" t="str">
        <v>54. Bhutte Ka Kees (Madhya Pradesh, 1 Serving ~200g)</v>
      </c>
      <c r="AA98" s="3" t="b">
        <v>0</v>
      </c>
      <c r="AB98" s="3" t="e">
        <v>#VALUE!</v>
      </c>
      <c r="AC98" s="3"/>
      <c r="AD98" s="3"/>
    </row>
    <row r="99" spans="2:30" x14ac:dyDescent="0.25">
      <c r="B99" t="str">
        <v>Fiber: ~3 g</v>
      </c>
      <c r="E99" s="3" t="str">
        <v>Iron: ~2 mg (11% of DV)</v>
      </c>
      <c r="F99" s="3">
        <v>98</v>
      </c>
      <c r="G99" s="3" t="str">
        <v>49. Aloo Posto (West Bengal, 1 Serving ~200g)</v>
      </c>
      <c r="H99" s="3"/>
      <c r="I99" s="3"/>
      <c r="L99" s="3" t="str">
        <v>50. Litti Chokha (Bihar, 1 Serving ~250g)</v>
      </c>
      <c r="M99" s="3" t="b">
        <v>0</v>
      </c>
      <c r="N99" s="3" t="e">
        <v>#VALUE!</v>
      </c>
      <c r="O99" s="3"/>
      <c r="S99" s="3" t="str">
        <v>Magnesium: ~30 mg (8% of DV)</v>
      </c>
      <c r="T99" s="3">
        <v>98</v>
      </c>
      <c r="U99" s="3" t="str">
        <v>57. Chhattisgarhi Bafauri (Chhattisgarh, 1 Piece ~100g)</v>
      </c>
      <c r="V99" s="3"/>
      <c r="Z99" s="3" t="str">
        <v>Potassium: ~350 mg (10% of DV)</v>
      </c>
      <c r="AA99" s="3">
        <v>98</v>
      </c>
      <c r="AB99" s="3" t="str">
        <v>54. Bhutte Ka Kees (Madhya Pradesh, 1 Serving ~200g)</v>
      </c>
      <c r="AC99" s="3"/>
      <c r="AD99" s="3"/>
    </row>
    <row r="100" spans="2:30" x14ac:dyDescent="0.25">
      <c r="B100" t="str">
        <v>Fat: ~40 g</v>
      </c>
      <c r="E100" s="3" t="str">
        <v>50. Litti Chokha (Bihar, 1 Serving ~250g)</v>
      </c>
      <c r="F100" s="3" t="b">
        <v>0</v>
      </c>
      <c r="G100" s="3" t="e">
        <v>#VALUE!</v>
      </c>
      <c r="H100" s="3"/>
      <c r="I100" s="3"/>
      <c r="L100" s="3" t="str">
        <v>Calcium: ~100 mg (10% of DV)</v>
      </c>
      <c r="M100" s="3">
        <v>99</v>
      </c>
      <c r="N100" s="3" t="str">
        <v>50. Litti Chokha (Bihar, 1 Serving ~250g)</v>
      </c>
      <c r="O100" s="3"/>
      <c r="S100" s="3" t="str">
        <v>58. Samosa (Pan-India, 1 Piece ~100g)</v>
      </c>
      <c r="T100" s="3" t="b">
        <v>0</v>
      </c>
      <c r="U100" s="3" t="e">
        <v>#VALUE!</v>
      </c>
      <c r="V100" s="3"/>
      <c r="Z100" s="3" t="str">
        <v>55. Poha (Madhya Pradesh, 1 Serving ~200g)</v>
      </c>
      <c r="AA100" s="3" t="b">
        <v>0</v>
      </c>
      <c r="AB100" s="3" t="e">
        <v>#VALUE!</v>
      </c>
      <c r="AC100" s="3"/>
      <c r="AD100" s="3"/>
    </row>
    <row r="101" spans="2:30" x14ac:dyDescent="0.25">
      <c r="B101" t="str">
        <v>Micronutrients:</v>
      </c>
      <c r="E101" s="3" t="str">
        <v>Iron: ~3 mg (17% of DV)</v>
      </c>
      <c r="F101" s="3">
        <v>100</v>
      </c>
      <c r="G101" s="3" t="str">
        <v>50. Litti Chokha (Bihar, 1 Serving ~250g)</v>
      </c>
      <c r="H101" s="3"/>
      <c r="I101" s="3"/>
      <c r="L101" s="3" t="str">
        <v>51. Sandesh (West Bengal, 1 Piece ~50g)</v>
      </c>
      <c r="M101" s="3" t="b">
        <v>0</v>
      </c>
      <c r="N101" s="3" t="e">
        <v>#VALUE!</v>
      </c>
      <c r="O101" s="3"/>
      <c r="S101" s="3" t="str">
        <v>Magnesium: ~25 mg (6% of DV)</v>
      </c>
      <c r="T101" s="3">
        <v>100</v>
      </c>
      <c r="U101" s="3" t="str">
        <v>58. Samosa (Pan-India, 1 Piece ~100g)</v>
      </c>
      <c r="V101" s="3"/>
      <c r="Z101" s="3" t="str">
        <v>Potassium: ~350 mg (10% of DV)</v>
      </c>
      <c r="AA101" s="3">
        <v>100</v>
      </c>
      <c r="AB101" s="3" t="str">
        <v>55. Poha (Madhya Pradesh, 1 Serving ~200g)</v>
      </c>
      <c r="AC101" s="3"/>
      <c r="AD101" s="3"/>
    </row>
    <row r="102" spans="2:30" x14ac:dyDescent="0.25">
      <c r="B102" t="str">
        <v>Iron: ~2 mg (11% of DV)</v>
      </c>
      <c r="E102" s="3" t="str">
        <v>51. Sandesh (West Bengal, 1 Piece ~50g)</v>
      </c>
      <c r="F102" s="3" t="b">
        <v>0</v>
      </c>
      <c r="G102" s="3" t="e">
        <v>#VALUE!</v>
      </c>
      <c r="H102" s="3"/>
      <c r="I102" s="3"/>
      <c r="L102" s="3" t="str">
        <v>Calcium: ~100 mg (10% of DV)</v>
      </c>
      <c r="M102" s="3">
        <v>101</v>
      </c>
      <c r="N102" s="3" t="str">
        <v>51. Sandesh (West Bengal, 1 Piece ~50g)</v>
      </c>
      <c r="O102" s="3"/>
      <c r="S102" s="3" t="str">
        <v>59. Pani Puri/Golgappa (UP/Maharashtra, 6 pieces ~100g)</v>
      </c>
      <c r="T102" s="3" t="b">
        <v>0</v>
      </c>
      <c r="U102" s="3" t="e">
        <v>#VALUE!</v>
      </c>
      <c r="V102" s="3"/>
      <c r="Z102" s="3" t="str">
        <v>56. Mawa Baati (Madhya Pradesh, 1 Piece ~100g)</v>
      </c>
      <c r="AA102" s="3" t="b">
        <v>0</v>
      </c>
      <c r="AB102" s="3" t="e">
        <v>#VALUE!</v>
      </c>
      <c r="AC102" s="3"/>
      <c r="AD102" s="3"/>
    </row>
    <row r="103" spans="2:30" x14ac:dyDescent="0.25">
      <c r="B103" t="str">
        <v>Calcium: ~250 mg (25% of DV)</v>
      </c>
      <c r="E103" s="3" t="str">
        <v>Iron: ~0.5 mg (3% of DV)</v>
      </c>
      <c r="F103" s="3">
        <v>102</v>
      </c>
      <c r="G103" s="3" t="str">
        <v>51. Sandesh (West Bengal, 1 Piece ~50g)</v>
      </c>
      <c r="H103" s="3"/>
      <c r="I103" s="3"/>
      <c r="L103" s="3" t="str">
        <v>52. Rasgulla (West Bengal/Odisha, 1 Piece ~50g)</v>
      </c>
      <c r="M103" s="3" t="b">
        <v>0</v>
      </c>
      <c r="N103" s="3" t="e">
        <v>#VALUE!</v>
      </c>
      <c r="O103" s="3"/>
      <c r="S103" s="3" t="str">
        <v>Magnesium: ~30 mg (7% of DV)</v>
      </c>
      <c r="T103" s="3">
        <v>102</v>
      </c>
      <c r="U103" s="3" t="str">
        <v>59. Pani Puri/Golgappa (UP/Maharashtra, 6 pieces ~100g)</v>
      </c>
      <c r="V103" s="3"/>
      <c r="Z103" s="3" t="str">
        <v>Potassium: ~200 mg (6% of DV)</v>
      </c>
      <c r="AA103" s="3">
        <v>102</v>
      </c>
      <c r="AB103" s="3" t="str">
        <v>56. Mawa Baati (Madhya Pradesh, 1 Piece ~100g)</v>
      </c>
      <c r="AC103" s="3"/>
      <c r="AD103" s="3"/>
    </row>
    <row r="104" spans="2:30" x14ac:dyDescent="0.25">
      <c r="B104" t="str">
        <v>Magnesium: ~40 mg (10% of DV)</v>
      </c>
      <c r="E104" s="3" t="str">
        <v>52. Rasgulla (West Bengal/Odisha, 1 Piece ~50g)</v>
      </c>
      <c r="F104" s="3" t="b">
        <v>0</v>
      </c>
      <c r="G104" s="3" t="e">
        <v>#VALUE!</v>
      </c>
      <c r="H104" s="3"/>
      <c r="I104" s="3"/>
      <c r="L104" s="3" t="str">
        <v>Calcium: ~150 mg (15% of DV)</v>
      </c>
      <c r="M104" s="3">
        <v>103</v>
      </c>
      <c r="N104" s="3" t="str">
        <v>52. Rasgulla (West Bengal/Odisha, 1 Piece ~50g)</v>
      </c>
      <c r="O104" s="3"/>
      <c r="S104" s="3" t="str">
        <v>60. Bhel Puri (Maharashtra, 1 Serving ~100g)</v>
      </c>
      <c r="T104" s="3" t="b">
        <v>0</v>
      </c>
      <c r="U104" s="3" t="e">
        <v>#VALUE!</v>
      </c>
      <c r="V104" s="3"/>
      <c r="Z104" s="3" t="str">
        <v>57. Chhattisgarhi Bafauri (Chhattisgarh, 1 Piece ~100g)</v>
      </c>
      <c r="AA104" s="3" t="b">
        <v>0</v>
      </c>
      <c r="AB104" s="3" t="e">
        <v>#VALUE!</v>
      </c>
      <c r="AC104" s="3"/>
      <c r="AD104" s="3"/>
    </row>
    <row r="105" spans="2:30" x14ac:dyDescent="0.25">
      <c r="B105" t="str">
        <v>Potassium: ~350 mg (10% of DV)</v>
      </c>
      <c r="E105" s="3" t="str">
        <v>Iron: ~0.5 mg (3% of DV)</v>
      </c>
      <c r="F105" s="3">
        <v>104</v>
      </c>
      <c r="G105" s="3" t="str">
        <v>52. Rasgulla (West Bengal/Odisha, 1 Piece ~50g)</v>
      </c>
      <c r="H105" s="3"/>
      <c r="I105" s="3"/>
      <c r="L105" s="3" t="str">
        <v>53. Mishti Doi (West Bengal, 1 Serving ~100g)</v>
      </c>
      <c r="M105" s="3" t="b">
        <v>0</v>
      </c>
      <c r="N105" s="3" t="e">
        <v>#VALUE!</v>
      </c>
      <c r="O105" s="3"/>
      <c r="S105" s="3" t="str">
        <v>Magnesium: ~25 mg (6% of DV)</v>
      </c>
      <c r="T105" s="3">
        <v>104</v>
      </c>
      <c r="U105" s="3" t="str">
        <v>60. Bhel Puri (Maharashtra, 1 Serving ~100g)</v>
      </c>
      <c r="V105" s="3"/>
      <c r="Z105" s="3" t="str">
        <v>Potassium: ~300 mg (9% of DV)</v>
      </c>
      <c r="AA105" s="3">
        <v>104</v>
      </c>
      <c r="AB105" s="3" t="str">
        <v>57. Chhattisgarhi Bafauri (Chhattisgarh, 1 Piece ~100g)</v>
      </c>
      <c r="AC105" s="3"/>
      <c r="AD105" s="3"/>
    </row>
    <row r="106" spans="2:30" x14ac:dyDescent="0.25">
      <c r="B106" t="str">
        <v>---</v>
      </c>
      <c r="E106" s="3" t="str">
        <v>53. Mishti Doi (West Bengal, 1 Serving ~100g)</v>
      </c>
      <c r="F106" s="3" t="b">
        <v>0</v>
      </c>
      <c r="G106" s="3" t="e">
        <v>#VALUE!</v>
      </c>
      <c r="H106" s="3"/>
      <c r="I106" s="3"/>
      <c r="L106" s="3" t="str">
        <v>Calcium: ~100 mg (10% of DV)</v>
      </c>
      <c r="M106" s="3">
        <v>105</v>
      </c>
      <c r="N106" s="3" t="str">
        <v>53. Mishti Doi (West Bengal, 1 Serving ~100g)</v>
      </c>
      <c r="O106" s="3"/>
      <c r="S106" s="3" t="str">
        <v>61. Sev Puri (Maharashtra, 6 pieces ~100g)</v>
      </c>
      <c r="T106" s="3" t="b">
        <v>0</v>
      </c>
      <c r="U106" s="3" t="e">
        <v>#VALUE!</v>
      </c>
      <c r="V106" s="3"/>
      <c r="Z106" s="3" t="str">
        <v>58. Samosa (Pan-India, 1 Piece ~100g)</v>
      </c>
      <c r="AA106" s="3" t="b">
        <v>0</v>
      </c>
      <c r="AB106" s="3" t="e">
        <v>#VALUE!</v>
      </c>
      <c r="AC106" s="3"/>
      <c r="AD106" s="3"/>
    </row>
    <row r="107" spans="2:30" x14ac:dyDescent="0.25">
      <c r="B107" t="str">
        <v>9. Malai Kofta (Mughlai/Delhi, 1 Serving ~200g)</v>
      </c>
      <c r="E107" s="3" t="str">
        <v>Iron: ~0.5 mg (3% of DV)</v>
      </c>
      <c r="F107" s="3">
        <v>106</v>
      </c>
      <c r="G107" s="3" t="str">
        <v>53. Mishti Doi (West Bengal, 1 Serving ~100g)</v>
      </c>
      <c r="H107" s="3"/>
      <c r="I107" s="3"/>
      <c r="L107" s="3" t="str">
        <v>54. Bhutte Ka Kees (Madhya Pradesh, 1 Serving ~200g)</v>
      </c>
      <c r="M107" s="3" t="b">
        <v>0</v>
      </c>
      <c r="N107" s="3" t="e">
        <v>#VALUE!</v>
      </c>
      <c r="O107" s="3"/>
      <c r="S107" s="3" t="str">
        <v>Magnesium: ~20 mg (5% of DV)</v>
      </c>
      <c r="T107" s="3">
        <v>106</v>
      </c>
      <c r="U107" s="3" t="str">
        <v>61. Sev Puri (Maharashtra, 6 pieces ~100g)</v>
      </c>
      <c r="V107" s="3"/>
      <c r="Z107" s="3" t="str">
        <v>Potassium: ~150 mg (4% of DV)</v>
      </c>
      <c r="AA107" s="3">
        <v>106</v>
      </c>
      <c r="AB107" s="3" t="str">
        <v>58. Samosa (Pan-India, 1 Piece ~100g)</v>
      </c>
      <c r="AC107" s="3"/>
      <c r="AD107" s="3"/>
    </row>
    <row r="108" spans="2:30" x14ac:dyDescent="0.25">
      <c r="B108" t="str">
        <v>Calories: ~400 kcal</v>
      </c>
      <c r="E108" s="3" t="str">
        <v>54. Bhutte Ka Kees (Madhya Pradesh, 1 Serving ~200g)</v>
      </c>
      <c r="F108" s="3" t="b">
        <v>0</v>
      </c>
      <c r="G108" s="3" t="e">
        <v>#VALUE!</v>
      </c>
      <c r="H108" s="3"/>
      <c r="I108" s="3"/>
      <c r="L108" s="3" t="str">
        <v>Calcium: ~60 mg (6% of DV)</v>
      </c>
      <c r="M108" s="3">
        <v>107</v>
      </c>
      <c r="N108" s="3" t="str">
        <v>54. Bhutte Ka Kees (Madhya Pradesh, 1 Serving ~200g)</v>
      </c>
      <c r="O108" s="3"/>
      <c r="S108" s="3" t="str">
        <v>62. Aloo Tikki (UP, 1 Piece ~100g)</v>
      </c>
      <c r="T108" s="3" t="b">
        <v>0</v>
      </c>
      <c r="U108" s="3" t="e">
        <v>#VALUE!</v>
      </c>
      <c r="V108" s="3"/>
      <c r="Z108" s="3" t="str">
        <v>59. Pani Puri/Golgappa (UP/Maharashtra, 6 pieces ~100g)</v>
      </c>
      <c r="AA108" s="3" t="b">
        <v>0</v>
      </c>
      <c r="AB108" s="3" t="e">
        <v>#VALUE!</v>
      </c>
      <c r="AC108" s="3"/>
      <c r="AD108" s="3"/>
    </row>
    <row r="109" spans="2:30" x14ac:dyDescent="0.25">
      <c r="B109" t="str">
        <v>Protein: ~15 g</v>
      </c>
      <c r="E109" s="3" t="str">
        <v>Iron: ~2 mg (11% of DV)</v>
      </c>
      <c r="F109" s="3">
        <v>108</v>
      </c>
      <c r="G109" s="3" t="str">
        <v>54. Bhutte Ka Kees (Madhya Pradesh, 1 Serving ~200g)</v>
      </c>
      <c r="H109" s="3"/>
      <c r="I109" s="3"/>
      <c r="L109" s="3" t="str">
        <v>55. Poha (Madhya Pradesh, 1 Serving ~200g)</v>
      </c>
      <c r="M109" s="3" t="b">
        <v>0</v>
      </c>
      <c r="N109" s="3" t="e">
        <v>#VALUE!</v>
      </c>
      <c r="O109" s="3"/>
      <c r="S109" s="3" t="str">
        <v>Magnesium: ~20 mg (5% of DV)</v>
      </c>
      <c r="T109" s="3">
        <v>108</v>
      </c>
      <c r="U109" s="3" t="str">
        <v>62. Aloo Tikki (UP, 1 Piece ~100g)</v>
      </c>
      <c r="V109" s="3"/>
      <c r="Z109" s="3" t="str">
        <v>Potassium: ~250 mg (7% of DV)</v>
      </c>
      <c r="AA109" s="3">
        <v>108</v>
      </c>
      <c r="AB109" s="3" t="str">
        <v>59. Pani Puri/Golgappa (UP/Maharashtra, 6 pieces ~100g)</v>
      </c>
      <c r="AC109" s="3"/>
      <c r="AD109" s="3"/>
    </row>
    <row r="110" spans="2:30" x14ac:dyDescent="0.25">
      <c r="B110" t="str">
        <v>Carbohydrates: ~30 g</v>
      </c>
      <c r="E110" s="3" t="str">
        <v>55. Poha (Madhya Pradesh, 1 Serving ~200g)</v>
      </c>
      <c r="F110" s="3" t="b">
        <v>0</v>
      </c>
      <c r="G110" s="3" t="e">
        <v>#VALUE!</v>
      </c>
      <c r="H110" s="3"/>
      <c r="I110" s="3"/>
      <c r="L110" s="3" t="str">
        <v>Calcium: ~50 mg (5% of DV)</v>
      </c>
      <c r="M110" s="3">
        <v>109</v>
      </c>
      <c r="N110" s="3" t="str">
        <v>55. Poha (Madhya Pradesh, 1 Serving ~200g)</v>
      </c>
      <c r="O110" s="3"/>
      <c r="S110" s="3" t="str">
        <v>63. Chaat (Delhi/UP, 1 Serving ~150g)</v>
      </c>
      <c r="T110" s="3" t="b">
        <v>0</v>
      </c>
      <c r="U110" s="3" t="e">
        <v>#VALUE!</v>
      </c>
      <c r="V110" s="3"/>
      <c r="Z110" s="3" t="str">
        <v>60. Bhel Puri (Maharashtra, 1 Serving ~100g)</v>
      </c>
      <c r="AA110" s="3" t="b">
        <v>0</v>
      </c>
      <c r="AB110" s="3" t="e">
        <v>#VALUE!</v>
      </c>
      <c r="AC110" s="3"/>
      <c r="AD110" s="3"/>
    </row>
    <row r="111" spans="2:30" x14ac:dyDescent="0.25">
      <c r="B111" t="str">
        <v>Sugar: ~10 g</v>
      </c>
      <c r="E111" s="3" t="str">
        <v>Iron: ~2 mg (11% of DV)</v>
      </c>
      <c r="F111" s="3">
        <v>110</v>
      </c>
      <c r="G111" s="3" t="str">
        <v>55. Poha (Madhya Pradesh, 1 Serving ~200g)</v>
      </c>
      <c r="H111" s="3"/>
      <c r="I111" s="3"/>
      <c r="L111" s="3" t="str">
        <v>56. Mawa Baati (Madhya Pradesh, 1 Piece ~100g)</v>
      </c>
      <c r="M111" s="3" t="b">
        <v>0</v>
      </c>
      <c r="N111" s="3" t="e">
        <v>#VALUE!</v>
      </c>
      <c r="O111" s="3"/>
      <c r="S111" s="3" t="str">
        <v>Magnesium: ~30 mg (7% of DV)</v>
      </c>
      <c r="T111" s="3">
        <v>110</v>
      </c>
      <c r="U111" s="3" t="str">
        <v>63. Chaat (Delhi/UP, 1 Serving ~150g)</v>
      </c>
      <c r="V111" s="3"/>
      <c r="Z111" s="3" t="str">
        <v>Potassium: ~200 mg (6% of DV)</v>
      </c>
      <c r="AA111" s="3">
        <v>110</v>
      </c>
      <c r="AB111" s="3" t="str">
        <v>60. Bhel Puri (Maharashtra, 1 Serving ~100g)</v>
      </c>
      <c r="AC111" s="3"/>
      <c r="AD111" s="3"/>
    </row>
    <row r="112" spans="2:30" x14ac:dyDescent="0.25">
      <c r="B112" t="str">
        <v>Fiber: ~5 g</v>
      </c>
      <c r="E112" s="3" t="str">
        <v>56. Mawa Baati (Madhya Pradesh, 1 Piece ~100g)</v>
      </c>
      <c r="F112" s="3" t="b">
        <v>0</v>
      </c>
      <c r="G112" s="3" t="e">
        <v>#VALUE!</v>
      </c>
      <c r="H112" s="3"/>
      <c r="I112" s="3"/>
      <c r="L112" s="3" t="str">
        <v>Calcium: ~100 mg (10% of DV)</v>
      </c>
      <c r="M112" s="3">
        <v>111</v>
      </c>
      <c r="N112" s="3" t="str">
        <v>56. Mawa Baati (Madhya Pradesh, 1 Piece ~100g)</v>
      </c>
      <c r="O112" s="3"/>
      <c r="S112" s="3" t="str">
        <v>64. Pakora (Pan-India, 1 Serving ~100g)</v>
      </c>
      <c r="T112" s="3" t="b">
        <v>0</v>
      </c>
      <c r="U112" s="3" t="e">
        <v>#VALUE!</v>
      </c>
      <c r="V112" s="3"/>
      <c r="Z112" s="3" t="str">
        <v>61. Sev Puri (Maharashtra, 6 pieces ~100g)</v>
      </c>
      <c r="AA112" s="3" t="b">
        <v>0</v>
      </c>
      <c r="AB112" s="3" t="e">
        <v>#VALUE!</v>
      </c>
      <c r="AC112" s="3"/>
      <c r="AD112" s="3"/>
    </row>
    <row r="113" spans="2:30" x14ac:dyDescent="0.25">
      <c r="B113" t="str">
        <v>Fat: ~30 g</v>
      </c>
      <c r="E113" s="3" t="str">
        <v>Iron: ~2 mg (11% of DV)</v>
      </c>
      <c r="F113" s="3">
        <v>112</v>
      </c>
      <c r="G113" s="3" t="str">
        <v>56. Mawa Baati (Madhya Pradesh, 1 Piece ~100g)</v>
      </c>
      <c r="H113" s="3"/>
      <c r="I113" s="3"/>
      <c r="L113" s="3" t="str">
        <v>57. Chhattisgarhi Bafauri (Chhattisgarh, 1 Piece ~100g)</v>
      </c>
      <c r="M113" s="3" t="b">
        <v>0</v>
      </c>
      <c r="N113" s="3" t="e">
        <v>#VALUE!</v>
      </c>
      <c r="O113" s="3"/>
      <c r="S113" s="3" t="str">
        <v>Magnesium: ~25 mg (6% of DV)</v>
      </c>
      <c r="T113" s="3">
        <v>112</v>
      </c>
      <c r="U113" s="3" t="str">
        <v>64. Pakora (Pan-India, 1 Serving ~100g)</v>
      </c>
      <c r="V113" s="3"/>
      <c r="Z113" s="3" t="str">
        <v>Potassium: ~150 mg (4% of DV)</v>
      </c>
      <c r="AA113" s="3">
        <v>112</v>
      </c>
      <c r="AB113" s="3" t="str">
        <v>61. Sev Puri (Maharashtra, 6 pieces ~100g)</v>
      </c>
      <c r="AC113" s="3"/>
      <c r="AD113" s="3"/>
    </row>
    <row r="114" spans="2:30" x14ac:dyDescent="0.25">
      <c r="B114" t="str">
        <v>Micronutrients:</v>
      </c>
      <c r="E114" s="3" t="str">
        <v>57. Chhattisgarhi Bafauri (Chhattisgarh, 1 Piece ~100g)</v>
      </c>
      <c r="F114" s="3" t="b">
        <v>0</v>
      </c>
      <c r="G114" s="3" t="e">
        <v>#VALUE!</v>
      </c>
      <c r="H114" s="3"/>
      <c r="I114" s="3"/>
      <c r="L114" s="3" t="str">
        <v>Calcium: ~60 mg (6% of DV)</v>
      </c>
      <c r="M114" s="3">
        <v>113</v>
      </c>
      <c r="N114" s="3" t="str">
        <v>57. Chhattisgarhi Bafauri (Chhattisgarh, 1 Piece ~100g)</v>
      </c>
      <c r="O114" s="3"/>
      <c r="S114" s="3" t="str">
        <v>65. Mirchi Bajji (Andhra Pradesh, 2 pieces ~100g)</v>
      </c>
      <c r="T114" s="3" t="b">
        <v>0</v>
      </c>
      <c r="U114" s="3" t="e">
        <v>#VALUE!</v>
      </c>
      <c r="V114" s="3"/>
      <c r="Z114" s="3" t="str">
        <v>62. Aloo Tikki (UP, 1 Piece ~100g)</v>
      </c>
      <c r="AA114" s="3" t="b">
        <v>0</v>
      </c>
      <c r="AB114" s="3" t="e">
        <v>#VALUE!</v>
      </c>
      <c r="AC114" s="3"/>
      <c r="AD114" s="3"/>
    </row>
    <row r="115" spans="2:30" x14ac:dyDescent="0.25">
      <c r="B115" t="str">
        <v>Iron: ~2 mg (11% of DV)</v>
      </c>
      <c r="E115" s="3" t="str">
        <v>Iron: ~2 mg (11% of DV)</v>
      </c>
      <c r="F115" s="3">
        <v>114</v>
      </c>
      <c r="G115" s="3" t="str">
        <v>57. Chhattisgarhi Bafauri (Chhattisgarh, 1 Piece ~100g)</v>
      </c>
      <c r="H115" s="3"/>
      <c r="I115" s="3"/>
      <c r="L115" s="3" t="str">
        <v>58. Samosa (Pan-India, 1 Piece ~100g)</v>
      </c>
      <c r="M115" s="3" t="b">
        <v>0</v>
      </c>
      <c r="N115" s="3" t="e">
        <v>#VALUE!</v>
      </c>
      <c r="O115" s="3"/>
      <c r="S115" s="3" t="str">
        <v>Magnesium: ~25 mg (6% of DV)</v>
      </c>
      <c r="T115" s="3">
        <v>114</v>
      </c>
      <c r="U115" s="3" t="str">
        <v>65. Mirchi Bajji (Andhra Pradesh, 2 pieces ~100g)</v>
      </c>
      <c r="V115" s="3"/>
      <c r="Z115" s="3" t="str">
        <v>Potassium: ~250 mg (7% of DV)</v>
      </c>
      <c r="AA115" s="3">
        <v>114</v>
      </c>
      <c r="AB115" s="3" t="str">
        <v>62. Aloo Tikki (UP, 1 Piece ~100g)</v>
      </c>
      <c r="AC115" s="3"/>
      <c r="AD115" s="3"/>
    </row>
    <row r="116" spans="2:30" x14ac:dyDescent="0.25">
      <c r="B116" t="str">
        <v>Calcium: ~200 mg (20% of DV)</v>
      </c>
      <c r="E116" s="3" t="str">
        <v>58. Samosa (Pan-India, 1 Piece ~100g)</v>
      </c>
      <c r="F116" s="3" t="b">
        <v>0</v>
      </c>
      <c r="G116" s="3" t="e">
        <v>#VALUE!</v>
      </c>
      <c r="H116" s="3"/>
      <c r="I116" s="3"/>
      <c r="L116" s="3" t="str">
        <v>Calcium: ~30 mg (3% of DV)</v>
      </c>
      <c r="M116" s="3">
        <v>115</v>
      </c>
      <c r="N116" s="3" t="str">
        <v>58. Samosa (Pan-India, 1 Piece ~100g)</v>
      </c>
      <c r="O116" s="3"/>
      <c r="S116" s="3" t="str">
        <v>66. Hara Bhara Kabab (Mughlai/Delhi, 1 Serving ~100g)</v>
      </c>
      <c r="T116" s="3" t="b">
        <v>0</v>
      </c>
      <c r="U116" s="3" t="e">
        <v>#VALUE!</v>
      </c>
      <c r="V116" s="3"/>
      <c r="Z116" s="3" t="str">
        <v>63. Chaat (Delhi/UP, 1 Serving ~150g)</v>
      </c>
      <c r="AA116" s="3" t="b">
        <v>0</v>
      </c>
      <c r="AB116" s="3" t="e">
        <v>#VALUE!</v>
      </c>
      <c r="AC116" s="3"/>
      <c r="AD116" s="3"/>
    </row>
    <row r="117" spans="2:30" x14ac:dyDescent="0.25">
      <c r="B117" t="str">
        <v>Magnesium: ~50 mg (12% of DV)</v>
      </c>
      <c r="E117" s="3" t="str">
        <v>Iron: ~1.5 mg (8% of DV)</v>
      </c>
      <c r="F117" s="3">
        <v>116</v>
      </c>
      <c r="G117" s="3" t="str">
        <v>58. Samosa (Pan-India, 1 Piece ~100g)</v>
      </c>
      <c r="H117" s="3"/>
      <c r="I117" s="3"/>
      <c r="L117" s="3" t="str">
        <v>59. Pani Puri/Golgappa (UP/Maharashtra, 6 pieces ~100g)</v>
      </c>
      <c r="M117" s="3" t="b">
        <v>0</v>
      </c>
      <c r="N117" s="3" t="e">
        <v>#VALUE!</v>
      </c>
      <c r="O117" s="3"/>
      <c r="S117" s="3" t="str">
        <v>Magnesium: ~30 mg (7% of DV)</v>
      </c>
      <c r="T117" s="3">
        <v>116</v>
      </c>
      <c r="U117" s="3" t="str">
        <v>66. Hara Bhara Kabab (Mughlai/Delhi, 1 Serving ~100g)</v>
      </c>
      <c r="V117" s="3"/>
      <c r="Z117" s="3" t="str">
        <v>Potassium: ~200 mg (6% of DV)</v>
      </c>
      <c r="AA117" s="3">
        <v>116</v>
      </c>
      <c r="AB117" s="3" t="str">
        <v>63. Chaat (Delhi/UP, 1 Serving ~150g)</v>
      </c>
      <c r="AC117" s="3"/>
      <c r="AD117" s="3"/>
    </row>
    <row r="118" spans="2:30" x14ac:dyDescent="0.25">
      <c r="B118" t="str">
        <v>Potassium: ~400 mg (11% of DV)</v>
      </c>
      <c r="E118" s="3" t="str">
        <v>59. Pani Puri/Golgappa (UP/Maharashtra, 6 pieces ~100g)</v>
      </c>
      <c r="F118" s="3" t="b">
        <v>0</v>
      </c>
      <c r="G118" s="3" t="e">
        <v>#VALUE!</v>
      </c>
      <c r="H118" s="3"/>
      <c r="I118" s="3"/>
      <c r="L118" s="3" t="str">
        <v>Calcium: ~40 mg (4% of DV)</v>
      </c>
      <c r="M118" s="3">
        <v>117</v>
      </c>
      <c r="N118" s="3" t="str">
        <v>59. Pani Puri/Golgappa (UP/Maharashtra, 6 pieces ~100g)</v>
      </c>
      <c r="O118" s="3"/>
      <c r="S118" s="3" t="str">
        <v>67. Gulab Jamun (UP/Rajasthan, 1 Piece ~50g)</v>
      </c>
      <c r="T118" s="3" t="b">
        <v>0</v>
      </c>
      <c r="U118" s="3" t="e">
        <v>#VALUE!</v>
      </c>
      <c r="V118" s="3"/>
      <c r="Z118" s="3" t="str">
        <v>64. Pakora (Pan-India, 1 Serving ~100g)</v>
      </c>
      <c r="AA118" s="3" t="b">
        <v>0</v>
      </c>
      <c r="AB118" s="3" t="e">
        <v>#VALUE!</v>
      </c>
      <c r="AC118" s="3"/>
      <c r="AD118" s="3"/>
    </row>
    <row r="119" spans="2:30" x14ac:dyDescent="0.25">
      <c r="B119" t="str">
        <v>---</v>
      </c>
      <c r="E119" s="3" t="str">
        <v>Iron: ~1 mg (6% of DV)</v>
      </c>
      <c r="F119" s="3">
        <v>118</v>
      </c>
      <c r="G119" s="3" t="str">
        <v>59. Pani Puri/Golgappa (UP/Maharashtra, 6 pieces ~100g)</v>
      </c>
      <c r="H119" s="3"/>
      <c r="I119" s="3"/>
      <c r="L119" s="3" t="str">
        <v>60. Bhel Puri (Maharashtra, 1 Serving ~100g)</v>
      </c>
      <c r="M119" s="3" t="b">
        <v>0</v>
      </c>
      <c r="N119" s="3" t="e">
        <v>#VALUE!</v>
      </c>
      <c r="O119" s="3"/>
      <c r="S119" s="3" t="str">
        <v>Magnesium: ~20 mg (5% of DV)</v>
      </c>
      <c r="T119" s="3">
        <v>118</v>
      </c>
      <c r="U119" s="3" t="str">
        <v>67. Gulab Jamun (UP/Rajasthan, 1 Piece ~50g)</v>
      </c>
      <c r="V119" s="3"/>
      <c r="Z119" s="3" t="str">
        <v>Potassium: ~250 mg (7% of DV)</v>
      </c>
      <c r="AA119" s="3">
        <v>118</v>
      </c>
      <c r="AB119" s="3" t="str">
        <v>64. Pakora (Pan-India, 1 Serving ~100g)</v>
      </c>
      <c r="AC119" s="3"/>
      <c r="AD119" s="3"/>
    </row>
    <row r="120" spans="2:30" x14ac:dyDescent="0.25">
      <c r="B120" t="str">
        <v>10. Dum Aloo (Kashmir, 1 Serving ~200g)</v>
      </c>
      <c r="E120" s="3" t="str">
        <v>60. Bhel Puri (Maharashtra, 1 Serving ~100g)</v>
      </c>
      <c r="F120" s="3" t="b">
        <v>0</v>
      </c>
      <c r="G120" s="3" t="e">
        <v>#VALUE!</v>
      </c>
      <c r="H120" s="3"/>
      <c r="I120" s="3"/>
      <c r="L120" s="3" t="str">
        <v>Calcium: ~30 mg (3% of DV)</v>
      </c>
      <c r="M120" s="3">
        <v>119</v>
      </c>
      <c r="N120" s="3" t="str">
        <v>60. Bhel Puri (Maharashtra, 1 Serving ~100g)</v>
      </c>
      <c r="O120" s="3"/>
      <c r="S120" s="3" t="str">
        <v>68. Kaju Katli (Maharashtra/Gujarat, 1 Piece ~25g)</v>
      </c>
      <c r="T120" s="3" t="b">
        <v>0</v>
      </c>
      <c r="U120" s="3" t="e">
        <v>#VALUE!</v>
      </c>
      <c r="V120" s="3"/>
      <c r="Z120" s="3" t="str">
        <v>65. Mirchi Bajji (Andhra Pradesh, 2 pieces ~100g)</v>
      </c>
      <c r="AA120" s="3" t="b">
        <v>0</v>
      </c>
      <c r="AB120" s="3" t="e">
        <v>#VALUE!</v>
      </c>
      <c r="AC120" s="3"/>
      <c r="AD120" s="3"/>
    </row>
    <row r="121" spans="2:30" x14ac:dyDescent="0.25">
      <c r="B121" t="str">
        <v>Calories: ~300 kcal</v>
      </c>
      <c r="E121" s="3" t="str">
        <v>Iron: ~1 mg (6% of DV)</v>
      </c>
      <c r="F121" s="3">
        <v>120</v>
      </c>
      <c r="G121" s="3" t="str">
        <v>60. Bhel Puri (Maharashtra, 1 Serving ~100g)</v>
      </c>
      <c r="H121" s="3"/>
      <c r="I121" s="3"/>
      <c r="L121" s="3" t="str">
        <v>61. Sev Puri (Maharashtra, 6 pieces ~100g)</v>
      </c>
      <c r="M121" s="3" t="b">
        <v>0</v>
      </c>
      <c r="N121" s="3" t="e">
        <v>#VALUE!</v>
      </c>
      <c r="O121" s="3"/>
      <c r="S121" s="3" t="str">
        <v>Magnesium: ~25 mg (6% of DV)</v>
      </c>
      <c r="T121" s="3">
        <v>120</v>
      </c>
      <c r="U121" s="3" t="str">
        <v>68. Kaju Katli (Maharashtra/Gujarat, 1 Piece ~25g)</v>
      </c>
      <c r="V121" s="3"/>
      <c r="Z121" s="3" t="str">
        <v>Potassium: ~150 mg (4% of DV)</v>
      </c>
      <c r="AA121" s="3">
        <v>120</v>
      </c>
      <c r="AB121" s="3" t="str">
        <v>65. Mirchi Bajji (Andhra Pradesh, 2 pieces ~100g)</v>
      </c>
      <c r="AC121" s="3"/>
      <c r="AD121" s="3"/>
    </row>
    <row r="122" spans="2:30" x14ac:dyDescent="0.25">
      <c r="B122" t="str">
        <v>Protein: ~5 g</v>
      </c>
      <c r="E122" s="3" t="str">
        <v>61. Sev Puri (Maharashtra, 6 pieces ~100g)</v>
      </c>
      <c r="F122" s="3" t="b">
        <v>0</v>
      </c>
      <c r="G122" s="3" t="e">
        <v>#VALUE!</v>
      </c>
      <c r="H122" s="3"/>
      <c r="I122" s="3"/>
      <c r="L122" s="3" t="str">
        <v>Calcium: ~40 mg (4% of DV)</v>
      </c>
      <c r="M122" s="3">
        <v>121</v>
      </c>
      <c r="N122" s="3" t="str">
        <v>61. Sev Puri (Maharashtra, 6 pieces ~100g)</v>
      </c>
      <c r="O122" s="3"/>
      <c r="S122" s="3" t="str">
        <v>69. Barfi (Various States, 1 Piece ~50g)</v>
      </c>
      <c r="T122" s="3" t="b">
        <v>0</v>
      </c>
      <c r="U122" s="3" t="e">
        <v>#VALUE!</v>
      </c>
      <c r="V122" s="3"/>
      <c r="Z122" s="3" t="str">
        <v>66. Hara Bhara Kabab (Mughlai/Delhi, 1 Serving ~100g)</v>
      </c>
      <c r="AA122" s="3" t="b">
        <v>0</v>
      </c>
      <c r="AB122" s="3" t="e">
        <v>#VALUE!</v>
      </c>
      <c r="AC122" s="3"/>
      <c r="AD122" s="3"/>
    </row>
    <row r="123" spans="2:30" x14ac:dyDescent="0.25">
      <c r="B123" t="str">
        <v>Carbohydrates: ~40 g</v>
      </c>
      <c r="E123" s="3" t="str">
        <v>Iron: ~1.5 mg (8% of DV)</v>
      </c>
      <c r="F123" s="3">
        <v>122</v>
      </c>
      <c r="G123" s="3" t="str">
        <v>61. Sev Puri (Maharashtra, 6 pieces ~100g)</v>
      </c>
      <c r="H123" s="3"/>
      <c r="I123" s="3"/>
      <c r="L123" s="3" t="str">
        <v>62. Aloo Tikki (UP, 1 Piece ~100g)</v>
      </c>
      <c r="M123" s="3" t="b">
        <v>0</v>
      </c>
      <c r="N123" s="3" t="e">
        <v>#VALUE!</v>
      </c>
      <c r="O123" s="3"/>
      <c r="S123" s="3" t="str">
        <v>Magnesium: ~30 mg (7% of DV)</v>
      </c>
      <c r="T123" s="3">
        <v>122</v>
      </c>
      <c r="U123" s="3" t="str">
        <v>69. Barfi (Various States, 1 Piece ~50g)</v>
      </c>
      <c r="V123" s="3"/>
      <c r="Z123" s="3" t="str">
        <v>Potassium: ~250 mg (7% of DV)</v>
      </c>
      <c r="AA123" s="3">
        <v>122</v>
      </c>
      <c r="AB123" s="3" t="str">
        <v>66. Hara Bhara Kabab (Mughlai/Delhi, 1 Serving ~100g)</v>
      </c>
      <c r="AC123" s="3"/>
      <c r="AD123" s="3"/>
    </row>
    <row r="124" spans="2:30" x14ac:dyDescent="0.25">
      <c r="B124" t="str">
        <v>Sugar: ~4 g</v>
      </c>
      <c r="E124" s="3" t="str">
        <v>62. Aloo Tikki (UP, 1 Piece ~100g)</v>
      </c>
      <c r="F124" s="3" t="b">
        <v>0</v>
      </c>
      <c r="G124" s="3" t="e">
        <v>#VALUE!</v>
      </c>
      <c r="H124" s="3"/>
      <c r="I124" s="3"/>
      <c r="L124" s="3" t="str">
        <v>Calcium: ~25 mg (2% of DV)</v>
      </c>
      <c r="M124" s="3">
        <v>123</v>
      </c>
      <c r="N124" s="3" t="str">
        <v>62. Aloo Tikki (UP, 1 Piece ~100g)</v>
      </c>
      <c r="O124" s="3"/>
      <c r="S124" s="3" t="str">
        <v>70. Halwa (Pan-India, 1 Serving ~150g)</v>
      </c>
      <c r="T124" s="3" t="b">
        <v>0</v>
      </c>
      <c r="U124" s="3" t="e">
        <v>#VALUE!</v>
      </c>
      <c r="V124" s="3"/>
      <c r="Z124" s="3" t="str">
        <v>67. Gulab Jamun (UP/Rajasthan, 1 Piece ~50g)</v>
      </c>
      <c r="AA124" s="3" t="b">
        <v>0</v>
      </c>
      <c r="AB124" s="3" t="e">
        <v>#VALUE!</v>
      </c>
      <c r="AC124" s="3"/>
      <c r="AD124" s="3"/>
    </row>
    <row r="125" spans="2:30" x14ac:dyDescent="0.25">
      <c r="B125" t="str">
        <v>Fiber: ~7 g</v>
      </c>
      <c r="E125" s="3" t="str">
        <v>Iron: ~1 mg (6% of DV)</v>
      </c>
      <c r="F125" s="3">
        <v>124</v>
      </c>
      <c r="G125" s="3" t="str">
        <v>62. Aloo Tikki (UP, 1 Piece ~100g)</v>
      </c>
      <c r="H125" s="3"/>
      <c r="I125" s="3"/>
      <c r="L125" s="3" t="str">
        <v>63. Chaat (Delhi/UP, 1 Serving ~150g)</v>
      </c>
      <c r="M125" s="3" t="b">
        <v>0</v>
      </c>
      <c r="N125" s="3" t="e">
        <v>#VALUE!</v>
      </c>
      <c r="O125" s="3"/>
      <c r="S125" s="3" t="str">
        <v>Magnesium: ~30 mg (7% of DV)</v>
      </c>
      <c r="T125" s="3">
        <v>124</v>
      </c>
      <c r="U125" s="3" t="str">
        <v>70. Halwa (Pan-India, 1 Serving ~150g)</v>
      </c>
      <c r="V125" s="3"/>
      <c r="Z125" s="3" t="str">
        <v>68. Kaju Katli (Maharashtra/Gujarat, 1 Piece ~25g)</v>
      </c>
      <c r="AA125" s="3" t="b">
        <v>0</v>
      </c>
      <c r="AB125" s="3" t="e">
        <v>#VALUE!</v>
      </c>
      <c r="AC125" s="3"/>
      <c r="AD125" s="3"/>
    </row>
    <row r="126" spans="2:30" x14ac:dyDescent="0.25">
      <c r="B126" t="str">
        <v>Fat: ~15 g</v>
      </c>
      <c r="E126" s="3" t="str">
        <v>63. Chaat (Delhi/UP, 1 Serving ~150g)</v>
      </c>
      <c r="F126" s="3" t="b">
        <v>0</v>
      </c>
      <c r="G126" s="3" t="e">
        <v>#VALUE!</v>
      </c>
      <c r="H126" s="3"/>
      <c r="I126" s="3"/>
      <c r="L126" s="3" t="str">
        <v>Calcium: ~40 mg (4% of DV)</v>
      </c>
      <c r="M126" s="3">
        <v>125</v>
      </c>
      <c r="N126" s="3" t="str">
        <v>63. Chaat (Delhi/UP, 1 Serving ~150g)</v>
      </c>
      <c r="O126" s="3"/>
      <c r="S126" s="3" t="str">
        <v>71. Kulfi (Delhi/UP, 1 Piece ~100g)</v>
      </c>
      <c r="T126" s="3" t="b">
        <v>0</v>
      </c>
      <c r="U126" s="3" t="e">
        <v>#VALUE!</v>
      </c>
      <c r="V126" s="3"/>
      <c r="Z126" s="3" t="str">
        <v>69. Barfi (Various States, 1 Piece ~50g)</v>
      </c>
      <c r="AA126" s="3" t="b">
        <v>0</v>
      </c>
      <c r="AB126" s="3" t="e">
        <v>#VALUE!</v>
      </c>
      <c r="AC126" s="3"/>
      <c r="AD126" s="3"/>
    </row>
    <row r="127" spans="2:30" x14ac:dyDescent="0.25">
      <c r="B127" t="str">
        <v>Micronutrients:</v>
      </c>
      <c r="E127" s="3" t="str">
        <v>Iron: ~2 mg (11% of DV)</v>
      </c>
      <c r="F127" s="3">
        <v>126</v>
      </c>
      <c r="G127" s="3" t="str">
        <v>63. Chaat (Delhi/UP, 1 Serving ~150g)</v>
      </c>
      <c r="H127" s="3"/>
      <c r="I127" s="3"/>
      <c r="L127" s="3" t="str">
        <v>64. Pakora (Pan-India, 1 Serving ~100g)</v>
      </c>
      <c r="M127" s="3" t="b">
        <v>0</v>
      </c>
      <c r="N127" s="3" t="e">
        <v>#VALUE!</v>
      </c>
      <c r="O127" s="3"/>
      <c r="S127" s="3" t="str">
        <v>Magnesium: ~40 mg (10% of DV)</v>
      </c>
      <c r="T127" s="3">
        <v>126</v>
      </c>
      <c r="U127" s="3" t="str">
        <v>71. Kulfi (Delhi/UP, 1 Piece ~100g)</v>
      </c>
      <c r="V127" s="3"/>
      <c r="Z127" s="3" t="str">
        <v>70. Halwa (Pan-India, 1 Serving ~150g)</v>
      </c>
      <c r="AA127" s="3" t="b">
        <v>0</v>
      </c>
      <c r="AB127" s="3" t="e">
        <v>#VALUE!</v>
      </c>
      <c r="AC127" s="3"/>
      <c r="AD127" s="3"/>
    </row>
    <row r="128" spans="2:30" x14ac:dyDescent="0.25">
      <c r="B128" t="str">
        <v>Iron: ~2 mg (11% of DV)</v>
      </c>
      <c r="E128" s="3" t="str">
        <v>64. Pakora (Pan-India, 1 Serving ~100g)</v>
      </c>
      <c r="F128" s="3" t="b">
        <v>0</v>
      </c>
      <c r="G128" s="3" t="e">
        <v>#VALUE!</v>
      </c>
      <c r="H128" s="3"/>
      <c r="I128" s="3"/>
      <c r="L128" s="3" t="str">
        <v>Calcium: ~30 mg (3% of DV)</v>
      </c>
      <c r="M128" s="3">
        <v>127</v>
      </c>
      <c r="N128" s="3" t="str">
        <v>64. Pakora (Pan-India, 1 Serving ~100g)</v>
      </c>
      <c r="O128" s="3"/>
      <c r="S128" s="3" t="str">
        <v>72. Phirni (Mughlai/North India, 1 Serving ~150g)</v>
      </c>
      <c r="T128" s="3" t="b">
        <v>0</v>
      </c>
      <c r="U128" s="3" t="e">
        <v>#VALUE!</v>
      </c>
      <c r="V128" s="3"/>
      <c r="Z128" s="3" t="str">
        <v>71. Kulfi (Delhi/UP, 1 Piece ~100g)</v>
      </c>
      <c r="AA128" s="3" t="b">
        <v>0</v>
      </c>
      <c r="AB128" s="3" t="e">
        <v>#VALUE!</v>
      </c>
      <c r="AC128" s="3"/>
      <c r="AD128" s="3"/>
    </row>
    <row r="129" spans="2:30" x14ac:dyDescent="0.25">
      <c r="B129" t="str">
        <v>Calcium: ~50 mg (5% of DV)</v>
      </c>
      <c r="E129" s="3" t="str">
        <v>Iron: ~1 mg (6% of DV)</v>
      </c>
      <c r="F129" s="3">
        <v>128</v>
      </c>
      <c r="G129" s="3" t="str">
        <v>64. Pakora (Pan-India, 1 Serving ~100g)</v>
      </c>
      <c r="H129" s="3"/>
      <c r="I129" s="3"/>
      <c r="L129" s="3" t="str">
        <v>65. Mirchi Bajji (Andhra Pradesh, 2 pieces ~100g)</v>
      </c>
      <c r="M129" s="3" t="b">
        <v>0</v>
      </c>
      <c r="N129" s="3" t="e">
        <v>#VALUE!</v>
      </c>
      <c r="O129" s="3"/>
      <c r="S129" s="3" t="str">
        <v>Magnesium: ~40 mg (10% of DV)</v>
      </c>
      <c r="T129" s="3">
        <v>128</v>
      </c>
      <c r="U129" s="3" t="str">
        <v>72. Phirni (Mughlai/North India, 1 Serving ~150g)</v>
      </c>
      <c r="V129" s="3"/>
      <c r="Z129" s="3" t="str">
        <v>72. Phirni (Mughlai/North India, 1 Serving ~150g)</v>
      </c>
      <c r="AA129" s="3" t="b">
        <v>0</v>
      </c>
      <c r="AB129" s="3" t="e">
        <v>#VALUE!</v>
      </c>
      <c r="AC129" s="3"/>
      <c r="AD129" s="3"/>
    </row>
    <row r="130" spans="2:30" x14ac:dyDescent="0.25">
      <c r="B130" t="str">
        <v>Magnesium: ~30 mg (7% of DV)</v>
      </c>
      <c r="E130" s="3" t="str">
        <v>65. Mirchi Bajji (Andhra Pradesh, 2 pieces ~100g)</v>
      </c>
      <c r="F130" s="3" t="b">
        <v>0</v>
      </c>
      <c r="G130" s="3" t="e">
        <v>#VALUE!</v>
      </c>
      <c r="H130" s="3"/>
      <c r="I130" s="3"/>
      <c r="L130" s="3" t="str">
        <v>Calcium: ~30 mg (3% of DV)</v>
      </c>
      <c r="M130" s="3">
        <v>129</v>
      </c>
      <c r="N130" s="3" t="str">
        <v>65. Mirchi Bajji (Andhra Pradesh, 2 pieces ~100g)</v>
      </c>
      <c r="O130" s="3"/>
      <c r="S130" s="3" t="str">
        <v>73. Rabri (UP, 1 Serving ~100g)</v>
      </c>
      <c r="T130" s="3" t="b">
        <v>0</v>
      </c>
      <c r="U130" s="3" t="e">
        <v>#VALUE!</v>
      </c>
      <c r="V130" s="3"/>
      <c r="Z130" s="3" t="str">
        <v>73. Rabri (UP, 1 Serving ~100g)</v>
      </c>
      <c r="AA130" s="3" t="b">
        <v>0</v>
      </c>
      <c r="AB130" s="3" t="e">
        <v>#VALUE!</v>
      </c>
      <c r="AC130" s="3"/>
      <c r="AD130" s="3"/>
    </row>
    <row r="131" spans="2:30" x14ac:dyDescent="0.25">
      <c r="B131" t="str">
        <v>Potassium: ~500 mg (14% of DV)</v>
      </c>
      <c r="E131" s="3" t="str">
        <v>Iron: ~1.5 mg (8% of DV)</v>
      </c>
      <c r="F131" s="3">
        <v>130</v>
      </c>
      <c r="G131" s="3" t="str">
        <v>65. Mirchi Bajji (Andhra Pradesh, 2 pieces ~100g)</v>
      </c>
      <c r="H131" s="3"/>
      <c r="I131" s="3"/>
      <c r="L131" s="3" t="str">
        <v>66. Hara Bhara Kabab (Mughlai/Delhi, 1 Serving ~100g)</v>
      </c>
      <c r="M131" s="3" t="b">
        <v>0</v>
      </c>
      <c r="N131" s="3" t="e">
        <v>#VALUE!</v>
      </c>
      <c r="O131" s="3"/>
      <c r="S131" s="3" t="str">
        <v>Magnesium: ~40 mg (10% of DV)</v>
      </c>
      <c r="T131" s="3">
        <v>130</v>
      </c>
      <c r="U131" s="3" t="str">
        <v>73. Rabri (UP, 1 Serving ~100g)</v>
      </c>
      <c r="V131" s="3"/>
      <c r="Z131" s="3" t="str">
        <v>74. Malpua (Bihar/Odisha, 1 Piece ~100g)</v>
      </c>
      <c r="AA131" s="3" t="b">
        <v>0</v>
      </c>
      <c r="AB131" s="3" t="e">
        <v>#VALUE!</v>
      </c>
      <c r="AC131" s="3"/>
      <c r="AD131" s="3"/>
    </row>
    <row r="132" spans="2:30" x14ac:dyDescent="0.25">
      <c r="B132" t="str">
        <v>---</v>
      </c>
      <c r="E132" s="3" t="str">
        <v>66. Hara Bhara Kabab (Mughlai/Delhi, 1 Serving ~100g)</v>
      </c>
      <c r="F132" s="3" t="b">
        <v>0</v>
      </c>
      <c r="G132" s="3" t="e">
        <v>#VALUE!</v>
      </c>
      <c r="H132" s="3"/>
      <c r="I132" s="3"/>
      <c r="L132" s="3" t="str">
        <v>Calcium: ~40 mg (4% of DV)</v>
      </c>
      <c r="M132" s="3">
        <v>131</v>
      </c>
      <c r="N132" s="3" t="str">
        <v>66. Hara Bhara Kabab (Mughlai/Delhi, 1 Serving ~100g)</v>
      </c>
      <c r="O132" s="3"/>
      <c r="S132" s="3" t="str">
        <v>74. Malpua (Bihar/Odisha, 1 Piece ~100g)</v>
      </c>
      <c r="T132" s="3" t="b">
        <v>0</v>
      </c>
      <c r="U132" s="3" t="e">
        <v>#VALUE!</v>
      </c>
      <c r="V132" s="3"/>
      <c r="Z132" s="3" t="str">
        <v>75. Masala Chai (Pan-India, 1 Cup ~200ml)</v>
      </c>
      <c r="AA132" s="3" t="b">
        <v>0</v>
      </c>
      <c r="AB132" s="3" t="e">
        <v>#VALUE!</v>
      </c>
      <c r="AC132" s="3"/>
      <c r="AD132" s="3"/>
    </row>
    <row r="133" spans="2:30" x14ac:dyDescent="0.25">
      <c r="B133" t="str">
        <v>Let me know if you'd like to continue with more dishes or if you'd like any further modifications!</v>
      </c>
      <c r="E133" s="3" t="str">
        <v>Iron: ~2 mg (11% of DV)</v>
      </c>
      <c r="F133" s="3">
        <v>132</v>
      </c>
      <c r="G133" s="3" t="str">
        <v>66. Hara Bhara Kabab (Mughlai/Delhi, 1 Serving ~100g)</v>
      </c>
      <c r="H133" s="3"/>
      <c r="I133" s="3"/>
      <c r="L133" s="3" t="str">
        <v>67. Gulab Jamun (UP/Rajasthan, 1 Piece ~50g)</v>
      </c>
      <c r="M133" s="3" t="b">
        <v>0</v>
      </c>
      <c r="N133" s="3" t="e">
        <v>#VALUE!</v>
      </c>
      <c r="O133" s="3"/>
      <c r="S133" s="3" t="str">
        <v>Magnesium: ~30 mg (7% of DV)</v>
      </c>
      <c r="T133" s="3">
        <v>132</v>
      </c>
      <c r="U133" s="3" t="str">
        <v>74. Malpua (Bihar/Odisha, 1 Piece ~100g)</v>
      </c>
      <c r="V133" s="3"/>
      <c r="Z133" s="3" t="str">
        <v>Potassium: ~150 mg (4% of DV)</v>
      </c>
      <c r="AA133" s="3">
        <v>132</v>
      </c>
      <c r="AB133" s="3" t="str">
        <v>75. Masala Chai (Pan-India, 1 Cup ~200ml)</v>
      </c>
      <c r="AC133" s="3"/>
      <c r="AD133" s="3"/>
    </row>
    <row r="134" spans="2:30" x14ac:dyDescent="0.25">
      <c r="B134" t="str">
        <v>11. Rogan Josh (Kashmir, 1 Serving ~200g)</v>
      </c>
      <c r="E134" s="3" t="str">
        <v>67. Gulab Jamun (UP/Rajasthan, 1 Piece ~50g)</v>
      </c>
      <c r="F134" s="3" t="b">
        <v>0</v>
      </c>
      <c r="G134" s="3" t="e">
        <v>#VALUE!</v>
      </c>
      <c r="H134" s="3"/>
      <c r="I134" s="3"/>
      <c r="L134" s="3" t="str">
        <v>Calcium: ~40 mg (4% of DV)</v>
      </c>
      <c r="M134" s="3">
        <v>133</v>
      </c>
      <c r="N134" s="3" t="str">
        <v>67. Gulab Jamun (UP/Rajasthan, 1 Piece ~50g)</v>
      </c>
      <c r="O134" s="3"/>
      <c r="S134" s="3" t="str">
        <v>75. Masala Chai (Pan-India, 1 Cup ~200ml)</v>
      </c>
      <c r="T134" s="3" t="b">
        <v>0</v>
      </c>
      <c r="U134" s="3" t="e">
        <v>#VALUE!</v>
      </c>
      <c r="V134" s="3"/>
      <c r="Z134" s="3" t="str">
        <v>76. Filter Coffee (South India, 1 Cup ~200ml)</v>
      </c>
      <c r="AA134" s="3" t="b">
        <v>0</v>
      </c>
      <c r="AB134" s="3" t="e">
        <v>#VALUE!</v>
      </c>
      <c r="AC134" s="3"/>
      <c r="AD134" s="3"/>
    </row>
    <row r="135" spans="2:30" x14ac:dyDescent="0.25">
      <c r="B135" t="str">
        <v>Calories: ~450 kcal</v>
      </c>
      <c r="E135" s="3" t="str">
        <v>Iron: ~0.5 mg (3% of DV)</v>
      </c>
      <c r="F135" s="3">
        <v>134</v>
      </c>
      <c r="G135" s="3" t="str">
        <v>67. Gulab Jamun (UP/Rajasthan, 1 Piece ~50g)</v>
      </c>
      <c r="H135" s="3"/>
      <c r="I135" s="3"/>
      <c r="L135" s="3" t="str">
        <v>68. Kaju Katli (Maharashtra/Gujarat, 1 Piece ~25g)</v>
      </c>
      <c r="M135" s="3" t="b">
        <v>0</v>
      </c>
      <c r="N135" s="3" t="e">
        <v>#VALUE!</v>
      </c>
      <c r="O135" s="3"/>
      <c r="S135" s="3" t="str">
        <v>Magnesium: ~30 mg (7% of DV)</v>
      </c>
      <c r="T135" s="3">
        <v>134</v>
      </c>
      <c r="U135" s="3" t="str">
        <v>75. Masala Chai (Pan-India, 1 Cup ~200ml)</v>
      </c>
      <c r="V135" s="3"/>
      <c r="Z135" s="3" t="str">
        <v>Potassium: ~100 mg (3% of DV)</v>
      </c>
      <c r="AA135" s="3">
        <v>134</v>
      </c>
      <c r="AB135" s="3" t="str">
        <v>76. Filter Coffee (South India, 1 Cup ~200ml)</v>
      </c>
      <c r="AC135" s="3"/>
      <c r="AD135" s="3"/>
    </row>
    <row r="136" spans="2:30" x14ac:dyDescent="0.25">
      <c r="B136" t="str">
        <v>Protein: ~28 g</v>
      </c>
      <c r="E136" s="3" t="str">
        <v>68. Kaju Katli (Maharashtra/Gujarat, 1 Piece ~25g)</v>
      </c>
      <c r="F136" s="3" t="b">
        <v>0</v>
      </c>
      <c r="G136" s="3" t="e">
        <v>#VALUE!</v>
      </c>
      <c r="H136" s="3"/>
      <c r="I136" s="3"/>
      <c r="L136" s="3" t="str">
        <v>Calcium: ~20 mg (2% of DV)</v>
      </c>
      <c r="M136" s="3">
        <v>135</v>
      </c>
      <c r="N136" s="3" t="str">
        <v>68. Kaju Katli (Maharashtra/Gujarat, 1 Piece ~25g)</v>
      </c>
      <c r="O136" s="3"/>
      <c r="S136" s="3" t="str">
        <v>76. Filter Coffee (South India, 1 Cup ~200ml)</v>
      </c>
      <c r="T136" s="3" t="b">
        <v>0</v>
      </c>
      <c r="U136" s="3" t="e">
        <v>#VALUE!</v>
      </c>
      <c r="V136" s="3"/>
      <c r="Z136" s="3" t="str">
        <v>77. Lassi (Punjab, 1 Glass ~200ml)</v>
      </c>
      <c r="AA136" s="3" t="b">
        <v>0</v>
      </c>
      <c r="AB136" s="3" t="e">
        <v>#VALUE!</v>
      </c>
      <c r="AC136" s="3"/>
      <c r="AD136" s="3"/>
    </row>
    <row r="137" spans="2:30" x14ac:dyDescent="0.25">
      <c r="B137" t="str">
        <v>Carbohydrates: ~15 g</v>
      </c>
      <c r="E137" s="3" t="str">
        <v>Iron: ~0.5 mg (3% of DV)</v>
      </c>
      <c r="F137" s="3">
        <v>136</v>
      </c>
      <c r="G137" s="3" t="str">
        <v>68. Kaju Katli (Maharashtra/Gujarat, 1 Piece ~25g)</v>
      </c>
      <c r="H137" s="3"/>
      <c r="I137" s="3"/>
      <c r="L137" s="3" t="str">
        <v>69. Barfi (Various States, 1 Piece ~50g)</v>
      </c>
      <c r="M137" s="3" t="b">
        <v>0</v>
      </c>
      <c r="N137" s="3" t="e">
        <v>#VALUE!</v>
      </c>
      <c r="O137" s="3"/>
      <c r="S137" s="3" t="str">
        <v>Magnesium: ~20 mg (5% of DV)</v>
      </c>
      <c r="T137" s="3">
        <v>136</v>
      </c>
      <c r="U137" s="3" t="str">
        <v>76. Filter Coffee (South India, 1 Cup ~200ml)</v>
      </c>
      <c r="V137" s="3"/>
      <c r="Z137" s="3" t="str">
        <v>Potassium: ~200 mg (6% of DV)</v>
      </c>
      <c r="AA137" s="3">
        <v>136</v>
      </c>
      <c r="AB137" s="3" t="str">
        <v>77. Lassi (Punjab, 1 Glass ~200ml)</v>
      </c>
      <c r="AC137" s="3"/>
      <c r="AD137" s="3"/>
    </row>
    <row r="138" spans="2:30" x14ac:dyDescent="0.25">
      <c r="B138" t="str">
        <v>Sugar: ~5 g</v>
      </c>
      <c r="E138" s="3" t="str">
        <v>69. Barfi (Various States, 1 Piece ~50g)</v>
      </c>
      <c r="F138" s="3" t="b">
        <v>0</v>
      </c>
      <c r="G138" s="3" t="e">
        <v>#VALUE!</v>
      </c>
      <c r="H138" s="3"/>
      <c r="I138" s="3"/>
      <c r="L138" s="3" t="str">
        <v>Calcium: ~80 mg (8% of DV)</v>
      </c>
      <c r="M138" s="3">
        <v>137</v>
      </c>
      <c r="N138" s="3" t="str">
        <v>69. Barfi (Various States, 1 Piece ~50g)</v>
      </c>
      <c r="O138" s="3"/>
      <c r="S138" s="3" t="str">
        <v>77. Lassi (Punjab, 1 Glass ~200ml)</v>
      </c>
      <c r="T138" s="3" t="b">
        <v>0</v>
      </c>
      <c r="U138" s="3" t="e">
        <v>#VALUE!</v>
      </c>
      <c r="V138" s="3"/>
      <c r="Z138" s="3" t="str">
        <v>78. Thandai (UP/Rajasthan, 1 Glass ~200ml)</v>
      </c>
      <c r="AA138" s="3" t="b">
        <v>0</v>
      </c>
      <c r="AB138" s="3" t="e">
        <v>#VALUE!</v>
      </c>
      <c r="AC138" s="3"/>
      <c r="AD138" s="3"/>
    </row>
    <row r="139" spans="2:30" x14ac:dyDescent="0.25">
      <c r="B139" t="str">
        <v>Fiber: ~3 g</v>
      </c>
      <c r="E139" s="3" t="str">
        <v>Iron: ~0.5 mg (3% of DV)</v>
      </c>
      <c r="F139" s="3">
        <v>138</v>
      </c>
      <c r="G139" s="3" t="str">
        <v>69. Barfi (Various States, 1 Piece ~50g)</v>
      </c>
      <c r="H139" s="3"/>
      <c r="I139" s="3"/>
      <c r="L139" s="3" t="str">
        <v>70. Halwa (Pan-India, 1 Serving ~150g)</v>
      </c>
      <c r="M139" s="3" t="b">
        <v>0</v>
      </c>
      <c r="N139" s="3" t="e">
        <v>#VALUE!</v>
      </c>
      <c r="O139" s="3"/>
      <c r="S139" s="3" t="str">
        <v>Magnesium: ~40 mg (10% of DV)</v>
      </c>
      <c r="T139" s="3">
        <v>138</v>
      </c>
      <c r="U139" s="3" t="str">
        <v>77. Lassi (Punjab, 1 Glass ~200ml)</v>
      </c>
      <c r="V139" s="3"/>
      <c r="Z139" s="3" t="str">
        <v>79. Nimbu Pani (Pan-India, 1 Glass ~200ml)</v>
      </c>
      <c r="AA139" s="3" t="b">
        <v>0</v>
      </c>
      <c r="AB139" s="3" t="e">
        <v>#VALUE!</v>
      </c>
      <c r="AC139" s="3"/>
      <c r="AD139" s="3"/>
    </row>
    <row r="140" spans="2:30" x14ac:dyDescent="0.25">
      <c r="B140" t="str">
        <v>Fat: ~36 g</v>
      </c>
      <c r="E140" s="3" t="str">
        <v>70. Halwa (Pan-India, 1 Serving ~150g)</v>
      </c>
      <c r="F140" s="3" t="b">
        <v>0</v>
      </c>
      <c r="G140" s="3" t="e">
        <v>#VALUE!</v>
      </c>
      <c r="H140" s="3"/>
      <c r="I140" s="3"/>
      <c r="L140" s="3" t="str">
        <v>Calcium: ~60 mg (6% of DV)</v>
      </c>
      <c r="M140" s="3">
        <v>139</v>
      </c>
      <c r="N140" s="3" t="str">
        <v>70. Halwa (Pan-India, 1 Serving ~150g)</v>
      </c>
      <c r="O140" s="3"/>
      <c r="S140" s="3" t="str">
        <v>78. Thandai (UP/Rajasthan, 1 Glass ~200ml)</v>
      </c>
      <c r="T140" s="3" t="b">
        <v>0</v>
      </c>
      <c r="U140" s="3" t="e">
        <v>#VALUE!</v>
      </c>
      <c r="V140" s="3"/>
      <c r="Z140" s="3" t="str">
        <v>Potassium: ~100 mg (3% of DV)</v>
      </c>
      <c r="AA140" s="3">
        <v>139</v>
      </c>
      <c r="AB140" s="3" t="str">
        <v>79. Nimbu Pani (Pan-India, 1 Glass ~200ml)</v>
      </c>
      <c r="AC140" s="3"/>
      <c r="AD140" s="3"/>
    </row>
    <row r="141" spans="2:30" x14ac:dyDescent="0.25">
      <c r="B141" t="str">
        <v>Micronutrients:</v>
      </c>
      <c r="E141" s="3" t="str">
        <v>Iron: ~1 mg (6% of DV)</v>
      </c>
      <c r="F141" s="3">
        <v>140</v>
      </c>
      <c r="G141" s="3" t="str">
        <v>70. Halwa (Pan-India, 1 Serving ~150g)</v>
      </c>
      <c r="H141" s="3"/>
      <c r="I141" s="3"/>
      <c r="L141" s="3" t="str">
        <v>71. Kulfi (Delhi/UP, 1 Piece ~100g)</v>
      </c>
      <c r="M141" s="3" t="b">
        <v>0</v>
      </c>
      <c r="N141" s="3" t="e">
        <v>#VALUE!</v>
      </c>
      <c r="O141" s="3"/>
      <c r="S141" s="3" t="str">
        <v>Magnesium: ~40 mg (10% of DV)</v>
      </c>
      <c r="T141" s="3">
        <v>140</v>
      </c>
      <c r="U141" s="3" t="str">
        <v>78. Thandai (UP/Rajasthan, 1 Glass ~200ml)</v>
      </c>
      <c r="V141" s="3"/>
      <c r="Z141" s="3" t="str">
        <v>80. Aam Panna (Maharashtra, 1 Glass ~200ml)</v>
      </c>
      <c r="AA141" s="3" t="b">
        <v>0</v>
      </c>
      <c r="AB141" s="3" t="e">
        <v>#VALUE!</v>
      </c>
      <c r="AC141" s="3"/>
      <c r="AD141" s="3"/>
    </row>
    <row r="142" spans="2:30" x14ac:dyDescent="0.25">
      <c r="B142" t="str">
        <v>Vitamin A: ~800 IU (16% of DV)</v>
      </c>
      <c r="E142" s="3" t="str">
        <v>71. Kulfi (Delhi/UP, 1 Piece ~100g)</v>
      </c>
      <c r="F142" s="3" t="b">
        <v>0</v>
      </c>
      <c r="G142" s="3" t="e">
        <v>#VALUE!</v>
      </c>
      <c r="H142" s="3"/>
      <c r="I142" s="3"/>
      <c r="L142" s="3" t="str">
        <v>Calcium: ~150 mg (15% of DV)</v>
      </c>
      <c r="M142" s="3">
        <v>141</v>
      </c>
      <c r="N142" s="3" t="str">
        <v>71. Kulfi (Delhi/UP, 1 Piece ~100g)</v>
      </c>
      <c r="O142" s="3"/>
      <c r="S142" s="3" t="str">
        <v>79. Nimbu Pani (Pan-India, 1 Glass ~200ml)</v>
      </c>
      <c r="T142" s="3" t="b">
        <v>0</v>
      </c>
      <c r="U142" s="3" t="e">
        <v>#VALUE!</v>
      </c>
      <c r="V142" s="3"/>
      <c r="Z142" s="3" t="str">
        <v>Potassium: ~200 mg (6% of DV)</v>
      </c>
      <c r="AA142" s="3">
        <v>141</v>
      </c>
      <c r="AB142" s="3" t="str">
        <v>80. Aam Panna (Maharashtra, 1 Glass ~200ml)</v>
      </c>
      <c r="AC142" s="3"/>
      <c r="AD142" s="3"/>
    </row>
    <row r="143" spans="2:30" x14ac:dyDescent="0.25">
      <c r="B143" t="str">
        <v>Vitamin C: ~7 mg (8% of DV)</v>
      </c>
      <c r="E143" s="3" t="str">
        <v>Iron: ~1 mg (6% of DV)</v>
      </c>
      <c r="F143" s="3">
        <v>142</v>
      </c>
      <c r="G143" s="3" t="str">
        <v>71. Kulfi (Delhi/UP, 1 Piece ~100g)</v>
      </c>
      <c r="H143" s="3"/>
      <c r="I143" s="3"/>
      <c r="L143" s="3" t="str">
        <v>72. Phirni (Mughlai/North India, 1 Serving ~150g)</v>
      </c>
      <c r="M143" s="3" t="b">
        <v>0</v>
      </c>
      <c r="N143" s="3" t="e">
        <v>#VALUE!</v>
      </c>
      <c r="O143" s="3"/>
      <c r="S143" s="3" t="str">
        <v>Magnesium: ~10 mg (3% of DV)</v>
      </c>
      <c r="T143" s="3">
        <v>142</v>
      </c>
      <c r="U143" s="3" t="str">
        <v>79. Nimbu Pani (Pan-India, 1 Glass ~200ml)</v>
      </c>
      <c r="V143" s="3"/>
      <c r="Z143" s="3" t="str">
        <v>81. Jaljeera (North India, 1 Glass ~200ml)</v>
      </c>
      <c r="AA143" s="3" t="b">
        <v>0</v>
      </c>
      <c r="AB143" s="3" t="e">
        <v>#VALUE!</v>
      </c>
      <c r="AC143" s="3"/>
      <c r="AD143" s="3"/>
    </row>
    <row r="144" spans="2:30" x14ac:dyDescent="0.25">
      <c r="B144" t="str">
        <v>Iron: ~3 mg (17% of DV)</v>
      </c>
      <c r="E144" s="3" t="str">
        <v>72. Phirni (Mughlai/North India, 1 Serving ~150g)</v>
      </c>
      <c r="F144" s="3" t="b">
        <v>0</v>
      </c>
      <c r="G144" s="3" t="e">
        <v>#VALUE!</v>
      </c>
      <c r="H144" s="3"/>
      <c r="I144" s="3"/>
      <c r="L144" s="3" t="str">
        <v>Calcium: ~150 mg (15% of DV)</v>
      </c>
      <c r="M144" s="3">
        <v>143</v>
      </c>
      <c r="N144" s="3" t="str">
        <v>72. Phirni (Mughlai/North India, 1 Serving ~150g)</v>
      </c>
      <c r="O144" s="3"/>
      <c r="S144" s="3" t="str">
        <v>80. Aam Panna (Maharashtra, 1 Glass ~200ml)</v>
      </c>
      <c r="T144" s="3" t="b">
        <v>0</v>
      </c>
      <c r="U144" s="3" t="e">
        <v>#VALUE!</v>
      </c>
      <c r="V144" s="3"/>
      <c r="Z144" s="3" t="str">
        <v>Potassium: ~150 mg (4% of DV)</v>
      </c>
      <c r="AA144" s="3">
        <v>143</v>
      </c>
      <c r="AB144" s="3" t="str">
        <v>81. Jaljeera (North India, 1 Glass ~200ml)</v>
      </c>
      <c r="AC144" s="3"/>
      <c r="AD144" s="3"/>
    </row>
    <row r="145" spans="2:30" x14ac:dyDescent="0.25">
      <c r="B145" t="str">
        <v>Calcium: ~50 mg (5% of DV)</v>
      </c>
      <c r="E145" s="3" t="str">
        <v>Iron: ~0.5 mg (3% of DV)</v>
      </c>
      <c r="F145" s="3">
        <v>144</v>
      </c>
      <c r="G145" s="3" t="str">
        <v>72. Phirni (Mughlai/North India, 1 Serving ~150g)</v>
      </c>
      <c r="H145" s="3"/>
      <c r="I145" s="3"/>
      <c r="L145" s="3" t="str">
        <v>73. Rabri (UP, 1 Serving ~100g)</v>
      </c>
      <c r="M145" s="3" t="b">
        <v>0</v>
      </c>
      <c r="N145" s="3" t="e">
        <v>#VALUE!</v>
      </c>
      <c r="O145" s="3"/>
      <c r="S145" s="3" t="str">
        <v>Magnesium: ~10 mg (2% of DV)</v>
      </c>
      <c r="T145" s="3">
        <v>144</v>
      </c>
      <c r="U145" s="3" t="str">
        <v>80. Aam Panna (Maharashtra, 1 Glass ~200ml)</v>
      </c>
      <c r="V145" s="3"/>
      <c r="Z145" s="3" t="str">
        <v>82. Sugarcane Juice (Pan-India, 1 Glass ~200ml)</v>
      </c>
      <c r="AA145" s="3" t="b">
        <v>0</v>
      </c>
      <c r="AB145" s="3" t="e">
        <v>#VALUE!</v>
      </c>
      <c r="AC145" s="3"/>
      <c r="AD145" s="3"/>
    </row>
    <row r="146" spans="2:30" x14ac:dyDescent="0.25">
      <c r="B146" t="str">
        <v>Potassium: ~550 mg (16% of DV)</v>
      </c>
      <c r="E146" s="3" t="str">
        <v>73. Rabri (UP, 1 Serving ~100g)</v>
      </c>
      <c r="F146" s="3" t="b">
        <v>0</v>
      </c>
      <c r="G146" s="3" t="e">
        <v>#VALUE!</v>
      </c>
      <c r="H146" s="3"/>
      <c r="I146" s="3"/>
      <c r="L146" s="3" t="str">
        <v>Calcium: ~150 mg (15% of DV)</v>
      </c>
      <c r="M146" s="3">
        <v>145</v>
      </c>
      <c r="N146" s="3" t="str">
        <v>73. Rabri (UP, 1 Serving ~100g)</v>
      </c>
      <c r="O146" s="3"/>
      <c r="S146" s="3" t="str">
        <v>81. Jaljeera (North India, 1 Glass ~200ml)</v>
      </c>
      <c r="T146" s="3" t="b">
        <v>0</v>
      </c>
      <c r="U146" s="3" t="e">
        <v>#VALUE!</v>
      </c>
      <c r="V146" s="3"/>
      <c r="Z146" s="3" t="str">
        <v>Potassium: ~200 mg (6% of DV)</v>
      </c>
      <c r="AA146" s="3">
        <v>145</v>
      </c>
      <c r="AB146" s="3" t="str">
        <v>82. Sugarcane Juice (Pan-India, 1 Glass ~200ml)</v>
      </c>
      <c r="AC146" s="3"/>
      <c r="AD146" s="3"/>
    </row>
    <row r="147" spans="2:30" x14ac:dyDescent="0.25">
      <c r="B147" t="str">
        <v>Magnesium: ~50 mg (12% of DV)</v>
      </c>
      <c r="E147" s="3" t="str">
        <v>Iron: ~0.8 mg (4% of DV)</v>
      </c>
      <c r="F147" s="3">
        <v>146</v>
      </c>
      <c r="G147" s="3" t="str">
        <v>73. Rabri (UP, 1 Serving ~100g)</v>
      </c>
      <c r="H147" s="3"/>
      <c r="I147" s="3"/>
      <c r="L147" s="3" t="str">
        <v>74. Malpua (Bihar/Odisha, 1 Piece ~100g)</v>
      </c>
      <c r="M147" s="3" t="b">
        <v>0</v>
      </c>
      <c r="N147" s="3" t="e">
        <v>#VALUE!</v>
      </c>
      <c r="O147" s="3"/>
      <c r="S147" s="3" t="str">
        <v>Magnesium: ~10 mg (2% of DV)</v>
      </c>
      <c r="T147" s="3">
        <v>146</v>
      </c>
      <c r="U147" s="3" t="str">
        <v>81. Jaljeera (North India, 1 Glass ~200ml)</v>
      </c>
      <c r="V147" s="3"/>
      <c r="Z147" s="3" t="str">
        <v>83. Falooda (Mughlai/Delhi, 1 Glass ~250ml)</v>
      </c>
      <c r="AA147" s="3" t="b">
        <v>0</v>
      </c>
      <c r="AB147" s="3" t="e">
        <v>#VALUE!</v>
      </c>
      <c r="AC147" s="3"/>
      <c r="AD147" s="3"/>
    </row>
    <row r="148" spans="2:30" x14ac:dyDescent="0.25">
      <c r="B148" t="str">
        <v>Zinc: ~2 mg (18% of DV)</v>
      </c>
      <c r="E148" s="3" t="str">
        <v>74. Malpua (Bihar/Odisha, 1 Piece ~100g)</v>
      </c>
      <c r="F148" s="3" t="b">
        <v>0</v>
      </c>
      <c r="G148" s="3" t="e">
        <v>#VALUE!</v>
      </c>
      <c r="H148" s="3"/>
      <c r="I148" s="3"/>
      <c r="L148" s="3" t="str">
        <v>Calcium: ~50 mg (5% of DV)</v>
      </c>
      <c r="M148" s="3">
        <v>147</v>
      </c>
      <c r="N148" s="3" t="str">
        <v>74. Malpua (Bihar/Odisha, 1 Piece ~100g)</v>
      </c>
      <c r="O148" s="3"/>
      <c r="S148" s="3" t="str">
        <v>82. Sugarcane Juice (Pan-India, 1 Glass ~200ml)</v>
      </c>
      <c r="T148" s="3" t="b">
        <v>0</v>
      </c>
      <c r="U148" s="3" t="e">
        <v>#VALUE!</v>
      </c>
      <c r="V148" s="3"/>
      <c r="Z148" s="3" t="str">
        <v>Potassium: ~150 mg (4% of DV)</v>
      </c>
      <c r="AA148" s="3">
        <v>147</v>
      </c>
      <c r="AB148" s="3" t="str">
        <v>83. Falooda (Mughlai/Delhi, 1 Glass ~250ml)</v>
      </c>
      <c r="AC148" s="3"/>
      <c r="AD148" s="3"/>
    </row>
    <row r="149" spans="2:30" x14ac:dyDescent="0.25">
      <c r="B149" t="str">
        <v>---</v>
      </c>
      <c r="E149" s="3" t="str">
        <v>Iron: ~1.5 mg (8% of DV)</v>
      </c>
      <c r="F149" s="3">
        <v>148</v>
      </c>
      <c r="G149" s="3" t="str">
        <v>74. Malpua (Bihar/Odisha, 1 Piece ~100g)</v>
      </c>
      <c r="H149" s="3"/>
      <c r="I149" s="3"/>
      <c r="L149" s="3" t="str">
        <v>75. Masala Chai (Pan-India, 1 Cup ~200ml)</v>
      </c>
      <c r="M149" s="3" t="b">
        <v>0</v>
      </c>
      <c r="N149" s="3" t="e">
        <v>#VALUE!</v>
      </c>
      <c r="O149" s="3"/>
      <c r="S149" s="3" t="str">
        <v>Magnesium: ~20 mg (5% of DV)</v>
      </c>
      <c r="T149" s="3">
        <v>148</v>
      </c>
      <c r="U149" s="3" t="str">
        <v>82. Sugarcane Juice (Pan-India, 1 Glass ~200ml)</v>
      </c>
      <c r="V149" s="3"/>
      <c r="Z149" s="3" t="str">
        <v>84. Burger (Cheeseburger, ~250g)</v>
      </c>
      <c r="AA149" s="3" t="b">
        <v>0</v>
      </c>
      <c r="AB149" s="3" t="e">
        <v>#VALUE!</v>
      </c>
      <c r="AC149" s="3"/>
      <c r="AD149" s="3"/>
    </row>
    <row r="150" spans="2:30" x14ac:dyDescent="0.25">
      <c r="B150" t="str">
        <v>12. Sarson Ka Saag with Makki Ki Roti (Punjab, 1 Serving ~300g)</v>
      </c>
      <c r="E150" s="3" t="str">
        <v>75. Masala Chai (Pan-India, 1 Cup ~200ml)</v>
      </c>
      <c r="F150" s="3" t="b">
        <v>0</v>
      </c>
      <c r="G150" s="3" t="e">
        <v>#VALUE!</v>
      </c>
      <c r="H150" s="3"/>
      <c r="I150" s="3"/>
      <c r="L150" s="3" t="str">
        <v>Calcium: ~80 mg (8% of DV)</v>
      </c>
      <c r="M150" s="3">
        <v>149</v>
      </c>
      <c r="N150" s="3" t="str">
        <v>75. Masala Chai (Pan-India, 1 Cup ~200ml)</v>
      </c>
      <c r="O150" s="3"/>
      <c r="S150" s="3" t="str">
        <v>83. Falooda (Mughlai/Delhi, 1 Glass ~250ml)</v>
      </c>
      <c r="T150" s="3" t="b">
        <v>0</v>
      </c>
      <c r="U150" s="3" t="e">
        <v>#VALUE!</v>
      </c>
      <c r="V150" s="3"/>
      <c r="Z150" s="3" t="str">
        <v>Potassium: ~400 mg (11% of DV)</v>
      </c>
      <c r="AA150" s="3">
        <v>149</v>
      </c>
      <c r="AB150" s="3" t="str">
        <v>84. Burger (Cheeseburger, ~250g)</v>
      </c>
      <c r="AC150" s="3"/>
      <c r="AD150" s="3"/>
    </row>
    <row r="151" spans="2:30" x14ac:dyDescent="0.25">
      <c r="B151" t="str">
        <v>Calories: ~350 kcal</v>
      </c>
      <c r="E151" s="3" t="str">
        <v>Iron: ~0.5 mg (3% of DV)</v>
      </c>
      <c r="F151" s="3">
        <v>150</v>
      </c>
      <c r="G151" s="3" t="str">
        <v>75. Masala Chai (Pan-India, 1 Cup ~200ml)</v>
      </c>
      <c r="H151" s="3"/>
      <c r="I151" s="3"/>
      <c r="L151" s="3" t="str">
        <v>76. Filter Coffee (South India, 1 Cup ~200ml)</v>
      </c>
      <c r="M151" s="3" t="b">
        <v>0</v>
      </c>
      <c r="N151" s="3" t="e">
        <v>#VALUE!</v>
      </c>
      <c r="O151" s="3"/>
      <c r="S151" s="3" t="str">
        <v>Magnesium: ~25 mg (6% of DV)</v>
      </c>
      <c r="T151" s="3">
        <v>150</v>
      </c>
      <c r="U151" s="3" t="str">
        <v>83. Falooda (Mughlai/Delhi, 1 Glass ~250ml)</v>
      </c>
      <c r="V151" s="3"/>
      <c r="Z151" s="3" t="str">
        <v>85. French Fries ( 1 serving, ~150g)</v>
      </c>
      <c r="AA151" s="3" t="b">
        <v>0</v>
      </c>
      <c r="AB151" s="3" t="e">
        <v>#VALUE!</v>
      </c>
      <c r="AC151" s="3"/>
      <c r="AD151" s="3"/>
    </row>
    <row r="152" spans="2:30" x14ac:dyDescent="0.25">
      <c r="B152" t="str">
        <v>Protein: ~10 g</v>
      </c>
      <c r="E152" s="3" t="str">
        <v>76. Filter Coffee (South India, 1 Cup ~200ml)</v>
      </c>
      <c r="F152" s="3" t="b">
        <v>0</v>
      </c>
      <c r="G152" s="3" t="e">
        <v>#VALUE!</v>
      </c>
      <c r="H152" s="3"/>
      <c r="I152" s="3"/>
      <c r="L152" s="3" t="str">
        <v>Calcium: ~40 mg (4% of DV)</v>
      </c>
      <c r="M152" s="3">
        <v>151</v>
      </c>
      <c r="N152" s="3" t="str">
        <v>76. Filter Coffee (South India, 1 Cup ~200ml)</v>
      </c>
      <c r="O152" s="3"/>
      <c r="S152" s="3" t="str">
        <v>84. Burger (Cheeseburger, ~250g)</v>
      </c>
      <c r="T152" s="3" t="b">
        <v>0</v>
      </c>
      <c r="U152" s="3" t="e">
        <v>#VALUE!</v>
      </c>
      <c r="V152" s="3"/>
      <c r="Z152" s="3" t="str">
        <v>Potassium: ~450 mg (13% of DV)</v>
      </c>
      <c r="AA152" s="3">
        <v>151</v>
      </c>
      <c r="AB152" s="3" t="str">
        <v>85. French Fries ( 1 serving, ~150g)</v>
      </c>
      <c r="AC152" s="3"/>
      <c r="AD152" s="3"/>
    </row>
    <row r="153" spans="2:30" x14ac:dyDescent="0.25">
      <c r="B153" t="str">
        <v>Carbohydrates: ~40 g</v>
      </c>
      <c r="E153" s="3" t="str">
        <v>Iron: ~0.5 mg (3% of DV)</v>
      </c>
      <c r="F153" s="3">
        <v>152</v>
      </c>
      <c r="G153" s="3" t="str">
        <v>76. Filter Coffee (South India, 1 Cup ~200ml)</v>
      </c>
      <c r="H153" s="3"/>
      <c r="I153" s="3"/>
      <c r="L153" s="3" t="str">
        <v>77. Lassi (Punjab, 1 Glass ~200ml)</v>
      </c>
      <c r="M153" s="3" t="b">
        <v>0</v>
      </c>
      <c r="N153" s="3" t="e">
        <v>#VALUE!</v>
      </c>
      <c r="O153" s="3"/>
      <c r="S153" s="3" t="str">
        <v>Magnesium: ~30 mg (8% of DV)</v>
      </c>
      <c r="T153" s="3">
        <v>152</v>
      </c>
      <c r="U153" s="3" t="str">
        <v>84. Burger (Cheeseburger, ~250g)</v>
      </c>
      <c r="V153" s="3"/>
      <c r="Z153" s="3" t="str">
        <v>86. Pizza (1 Slice, ~150g)</v>
      </c>
      <c r="AA153" s="3" t="b">
        <v>0</v>
      </c>
      <c r="AB153" s="3" t="e">
        <v>#VALUE!</v>
      </c>
      <c r="AC153" s="3"/>
      <c r="AD153" s="3"/>
    </row>
    <row r="154" spans="2:30" x14ac:dyDescent="0.25">
      <c r="B154" t="str">
        <v>Sugar: ~6 g</v>
      </c>
      <c r="E154" s="3" t="str">
        <v>77. Lassi (Punjab, 1 Glass ~200ml)</v>
      </c>
      <c r="F154" s="3" t="b">
        <v>0</v>
      </c>
      <c r="G154" s="3" t="e">
        <v>#VALUE!</v>
      </c>
      <c r="H154" s="3"/>
      <c r="I154" s="3"/>
      <c r="L154" s="3" t="str">
        <v>Calcium: ~200 mg (20% of DV)</v>
      </c>
      <c r="M154" s="3">
        <v>153</v>
      </c>
      <c r="N154" s="3" t="str">
        <v>77. Lassi (Punjab, 1 Glass ~200ml)</v>
      </c>
      <c r="O154" s="3"/>
      <c r="S154" s="3" t="str">
        <v>85. French Fries ( 1 serving, ~150g)</v>
      </c>
      <c r="T154" s="3" t="b">
        <v>0</v>
      </c>
      <c r="U154" s="3" t="e">
        <v>#VALUE!</v>
      </c>
      <c r="V154" s="3"/>
      <c r="Z154" s="3" t="str">
        <v>Potassium: ~200 mg (6% of DV)</v>
      </c>
      <c r="AA154" s="3">
        <v>153</v>
      </c>
      <c r="AB154" s="3" t="str">
        <v>86. Pizza (1 Slice, ~150g)</v>
      </c>
      <c r="AC154" s="3"/>
      <c r="AD154" s="3"/>
    </row>
    <row r="155" spans="2:30" x14ac:dyDescent="0.25">
      <c r="B155" t="str">
        <v>Fiber: ~8 g</v>
      </c>
      <c r="E155" s="3" t="str">
        <v>Iron: ~0.6 mg (3% of DV)</v>
      </c>
      <c r="F155" s="3">
        <v>154</v>
      </c>
      <c r="G155" s="3" t="str">
        <v>77. Lassi (Punjab, 1 Glass ~200ml)</v>
      </c>
      <c r="H155" s="3"/>
      <c r="I155" s="3"/>
      <c r="L155" s="3" t="str">
        <v>78. Thandai (UP/Rajasthan, 1 Glass ~200ml)</v>
      </c>
      <c r="M155" s="3" t="b">
        <v>0</v>
      </c>
      <c r="N155" s="3" t="e">
        <v>#VALUE!</v>
      </c>
      <c r="O155" s="3"/>
      <c r="S155" s="3" t="str">
        <v>Magnesium: ~25 mg (6% of DV)</v>
      </c>
      <c r="T155" s="3">
        <v>154</v>
      </c>
      <c r="U155" s="3" t="str">
        <v>85. French Fries ( 1 serving, ~150g)</v>
      </c>
      <c r="V155" s="3"/>
      <c r="Z155" s="3" t="str">
        <v>87. Fried Chicken (1 Piece, ~120g)</v>
      </c>
      <c r="AA155" s="3" t="b">
        <v>0</v>
      </c>
      <c r="AB155" s="3" t="e">
        <v>#VALUE!</v>
      </c>
      <c r="AC155" s="3"/>
      <c r="AD155" s="3"/>
    </row>
    <row r="156" spans="2:30" x14ac:dyDescent="0.25">
      <c r="B156" t="str">
        <v>Fat: ~18 g</v>
      </c>
      <c r="E156" s="3" t="str">
        <v>78. Thandai (UP/Rajasthan, 1 Glass ~200ml)</v>
      </c>
      <c r="F156" s="3" t="b">
        <v>0</v>
      </c>
      <c r="G156" s="3" t="e">
        <v>#VALUE!</v>
      </c>
      <c r="H156" s="3"/>
      <c r="I156" s="3"/>
      <c r="L156" s="3" t="str">
        <v>Calcium: ~150 mg (15% of DV)</v>
      </c>
      <c r="M156" s="3">
        <v>155</v>
      </c>
      <c r="N156" s="3" t="str">
        <v>78. Thandai (UP/Rajasthan, 1 Glass ~200ml)</v>
      </c>
      <c r="O156" s="3"/>
      <c r="S156" s="3" t="str">
        <v>86. Pizza (1 Slice, ~150g)</v>
      </c>
      <c r="T156" s="3" t="b">
        <v>0</v>
      </c>
      <c r="U156" s="3" t="e">
        <v>#VALUE!</v>
      </c>
      <c r="V156" s="3"/>
      <c r="Z156" s="3" t="str">
        <v>Potassium: ~250 mg (7% of DV)</v>
      </c>
      <c r="AA156" s="3">
        <v>155</v>
      </c>
      <c r="AB156" s="3" t="str">
        <v>87. Fried Chicken (1 Piece, ~120g)</v>
      </c>
      <c r="AC156" s="3"/>
      <c r="AD156" s="3"/>
    </row>
    <row r="157" spans="2:30" x14ac:dyDescent="0.25">
      <c r="B157" t="str">
        <v>Micronutrients:</v>
      </c>
      <c r="E157" s="3" t="str">
        <v>Iron: ~1 mg (6% of DV)</v>
      </c>
      <c r="F157" s="3">
        <v>156</v>
      </c>
      <c r="G157" s="3" t="str">
        <v>78. Thandai (UP/Rajasthan, 1 Glass ~200ml)</v>
      </c>
      <c r="H157" s="3"/>
      <c r="I157" s="3"/>
      <c r="L157" s="3" t="str">
        <v>79. Nimbu Pani (Pan-India, 1 Glass ~200ml)</v>
      </c>
      <c r="M157" s="3" t="b">
        <v>0</v>
      </c>
      <c r="N157" s="3" t="e">
        <v>#VALUE!</v>
      </c>
      <c r="O157" s="3"/>
      <c r="S157" s="3" t="str">
        <v>Magnesium: ~20 mg (5% of DV)</v>
      </c>
      <c r="T157" s="3">
        <v>156</v>
      </c>
      <c r="U157" s="3" t="str">
        <v>86. Pizza (1 Slice, ~150g)</v>
      </c>
      <c r="V157" s="3"/>
      <c r="Z157" s="3" t="str">
        <v>88. Soft Drink (Cola, ~330ml)</v>
      </c>
      <c r="AA157" s="3" t="b">
        <v>0</v>
      </c>
      <c r="AB157" s="3" t="e">
        <v>#VALUE!</v>
      </c>
      <c r="AC157" s="3"/>
      <c r="AD157" s="3"/>
    </row>
    <row r="158" spans="2:30" x14ac:dyDescent="0.25">
      <c r="B158" t="str">
        <v>Vitamin A: ~4,500 IU (90% of DV)</v>
      </c>
      <c r="E158" s="3" t="str">
        <v>79. Nimbu Pani (Pan-India, 1 Glass ~200ml)</v>
      </c>
      <c r="F158" s="3" t="b">
        <v>0</v>
      </c>
      <c r="G158" s="3" t="e">
        <v>#VALUE!</v>
      </c>
      <c r="H158" s="3"/>
      <c r="I158" s="3"/>
      <c r="L158" s="3" t="str">
        <v>Calcium: ~20 mg (2% of DV)</v>
      </c>
      <c r="M158" s="3">
        <v>157</v>
      </c>
      <c r="N158" s="3" t="str">
        <v>79. Nimbu Pani (Pan-India, 1 Glass ~200ml)</v>
      </c>
      <c r="O158" s="3"/>
      <c r="S158" s="3" t="str">
        <v>87. Fried Chicken (1 Piece, ~120g)</v>
      </c>
      <c r="T158" s="3" t="b">
        <v>0</v>
      </c>
      <c r="U158" s="3" t="e">
        <v>#VALUE!</v>
      </c>
      <c r="V158" s="3"/>
      <c r="Z158" s="3" t="str">
        <v>Potassium: ~10 mg (1% of DV)</v>
      </c>
      <c r="AA158" s="3">
        <v>157</v>
      </c>
      <c r="AB158" s="3" t="str">
        <v>88. Soft Drink (Cola, ~330ml)</v>
      </c>
      <c r="AC158" s="3"/>
      <c r="AD158" s="3"/>
    </row>
    <row r="159" spans="2:30" x14ac:dyDescent="0.25">
      <c r="B159" t="str">
        <v>Vitamin C: ~35 mg (39% of DV)</v>
      </c>
      <c r="E159" s="3" t="str">
        <v>Iron: ~0.1 mg (1% of DV)</v>
      </c>
      <c r="F159" s="3">
        <v>158</v>
      </c>
      <c r="G159" s="3" t="str">
        <v>79. Nimbu Pani (Pan-India, 1 Glass ~200ml)</v>
      </c>
      <c r="H159" s="3"/>
      <c r="I159" s="3"/>
      <c r="L159" s="3" t="str">
        <v>80. Aam Panna (Maharashtra, 1 Glass ~200ml)</v>
      </c>
      <c r="M159" s="3" t="b">
        <v>0</v>
      </c>
      <c r="N159" s="3" t="e">
        <v>#VALUE!</v>
      </c>
      <c r="O159" s="3"/>
      <c r="S159" s="3" t="str">
        <v>Magnesium: ~15 mg (4% of DV)</v>
      </c>
      <c r="T159" s="3">
        <v>158</v>
      </c>
      <c r="U159" s="3" t="str">
        <v>87. Fried Chicken (1 Piece, ~120g)</v>
      </c>
      <c r="V159" s="3"/>
      <c r="Z159" s="3" t="str">
        <v>89. Sandwich (Chicken or Veg, ~200g)</v>
      </c>
      <c r="AA159" s="3" t="b">
        <v>0</v>
      </c>
      <c r="AB159" s="3" t="e">
        <v>#VALUE!</v>
      </c>
      <c r="AC159" s="3"/>
      <c r="AD159" s="3"/>
    </row>
    <row r="160" spans="2:30" x14ac:dyDescent="0.25">
      <c r="B160" t="str">
        <v>Iron: ~4 mg (22% of DV)</v>
      </c>
      <c r="E160" s="3" t="str">
        <v>80. Aam Panna (Maharashtra, 1 Glass ~200ml)</v>
      </c>
      <c r="F160" s="3" t="b">
        <v>0</v>
      </c>
      <c r="G160" s="3" t="e">
        <v>#VALUE!</v>
      </c>
      <c r="H160" s="3"/>
      <c r="I160" s="3"/>
      <c r="L160" s="3" t="str">
        <v>Calcium: ~25 mg (2% of DV)</v>
      </c>
      <c r="M160" s="3">
        <v>159</v>
      </c>
      <c r="N160" s="3" t="str">
        <v>80. Aam Panna (Maharashtra, 1 Glass ~200ml)</v>
      </c>
      <c r="O160" s="3"/>
      <c r="S160" s="3" t="str">
        <v>88. Soft Drink (Cola, ~330ml)</v>
      </c>
      <c r="T160" s="3" t="b">
        <v>0</v>
      </c>
      <c r="U160" s="3" t="e">
        <v>#VALUE!</v>
      </c>
      <c r="V160" s="3"/>
      <c r="Z160" s="3" t="str">
        <v>Potassium: ~300 mg (9% of DV)</v>
      </c>
      <c r="AA160" s="3">
        <v>159</v>
      </c>
      <c r="AB160" s="3" t="str">
        <v>89. Sandwich (Chicken or Veg, ~200g)</v>
      </c>
      <c r="AC160" s="3"/>
      <c r="AD160" s="3"/>
    </row>
    <row r="161" spans="2:30" x14ac:dyDescent="0.25">
      <c r="B161" t="str">
        <v>Calcium: ~200 mg (20% of DV)</v>
      </c>
      <c r="E161" s="3" t="str">
        <v>Iron: ~0.7 mg (4% of DV)</v>
      </c>
      <c r="F161" s="3">
        <v>160</v>
      </c>
      <c r="G161" s="3" t="str">
        <v>80. Aam Panna (Maharashtra, 1 Glass ~200ml)</v>
      </c>
      <c r="H161" s="3"/>
      <c r="I161" s="3"/>
      <c r="L161" s="3" t="str">
        <v>81. Jaljeera (North India, 1 Glass ~200ml)</v>
      </c>
      <c r="M161" s="3" t="b">
        <v>0</v>
      </c>
      <c r="N161" s="3" t="e">
        <v>#VALUE!</v>
      </c>
      <c r="O161" s="3"/>
      <c r="S161" s="3" t="str">
        <v>Magnesium: ~5 mg (1% of DV)</v>
      </c>
      <c r="T161" s="3">
        <v>160</v>
      </c>
      <c r="U161" s="3" t="str">
        <v>88. Soft Drink (Cola, ~330ml)</v>
      </c>
      <c r="V161" s="3"/>
      <c r="Z161" s="3" t="str">
        <v>90. Ice Cream (Vanilla, 1 Scoop ~100g)</v>
      </c>
      <c r="AA161" s="3" t="b">
        <v>0</v>
      </c>
      <c r="AB161" s="3" t="e">
        <v>#VALUE!</v>
      </c>
      <c r="AC161" s="3"/>
      <c r="AD161" s="3"/>
    </row>
    <row r="162" spans="2:30" x14ac:dyDescent="0.25">
      <c r="B162" t="str">
        <v>Potassium: ~700 mg (20% of DV)</v>
      </c>
      <c r="E162" s="3" t="str">
        <v>81. Jaljeera (North India, 1 Glass ~200ml)</v>
      </c>
      <c r="F162" s="3" t="b">
        <v>0</v>
      </c>
      <c r="G162" s="3" t="e">
        <v>#VALUE!</v>
      </c>
      <c r="H162" s="3"/>
      <c r="I162" s="3"/>
      <c r="L162" s="3" t="str">
        <v>Calcium: ~25 mg (2% of DV)</v>
      </c>
      <c r="M162" s="3">
        <v>161</v>
      </c>
      <c r="N162" s="3" t="str">
        <v>81. Jaljeera (North India, 1 Glass ~200ml)</v>
      </c>
      <c r="O162" s="3"/>
      <c r="S162" s="3" t="str">
        <v>89. Sandwich (Chicken or Veg, ~200g)</v>
      </c>
      <c r="T162" s="3" t="b">
        <v>0</v>
      </c>
      <c r="U162" s="3" t="e">
        <v>#VALUE!</v>
      </c>
      <c r="V162" s="3"/>
      <c r="Z162" s="3" t="str">
        <v>Potassium: ~150 mg (4% of DV)</v>
      </c>
      <c r="AA162" s="3">
        <v>161</v>
      </c>
      <c r="AB162" s="3" t="str">
        <v>90. Ice Cream (Vanilla, 1 Scoop ~100g)</v>
      </c>
      <c r="AC162" s="3"/>
      <c r="AD162" s="3"/>
    </row>
    <row r="163" spans="2:30" x14ac:dyDescent="0.25">
      <c r="B163" t="str">
        <v>Magnesium: ~70 mg (18% of DV)</v>
      </c>
      <c r="E163" s="3" t="str">
        <v>Iron: ~0.5 mg (3% of DV)</v>
      </c>
      <c r="F163" s="3">
        <v>162</v>
      </c>
      <c r="G163" s="3" t="str">
        <v>81. Jaljeera (North India, 1 Glass ~200ml)</v>
      </c>
      <c r="H163" s="3"/>
      <c r="I163" s="3"/>
      <c r="L163" s="3" t="str">
        <v>82. Sugarcane Juice (Pan-India, 1 Glass ~200ml)</v>
      </c>
      <c r="M163" s="3" t="b">
        <v>0</v>
      </c>
      <c r="N163" s="3" t="e">
        <v>#VALUE!</v>
      </c>
      <c r="O163" s="3"/>
      <c r="S163" s="3" t="str">
        <v>Magnesium: ~25 mg (6% of DV)</v>
      </c>
      <c r="T163" s="3">
        <v>162</v>
      </c>
      <c r="U163" s="3" t="str">
        <v>89. Sandwich (Chicken or Veg, ~200g)</v>
      </c>
      <c r="V163" s="3"/>
      <c r="Z163" s="3" t="str">
        <v>91. Hot Dog (1 Piece, ~150g)</v>
      </c>
      <c r="AA163" s="3" t="b">
        <v>0</v>
      </c>
      <c r="AB163" s="3" t="e">
        <v>#VALUE!</v>
      </c>
      <c r="AC163" s="3"/>
      <c r="AD163" s="3"/>
    </row>
    <row r="164" spans="2:30" x14ac:dyDescent="0.25">
      <c r="B164" t="str">
        <v>---</v>
      </c>
      <c r="E164" s="3" t="str">
        <v>82. Sugarcane Juice (Pan-India, 1 Glass ~200ml)</v>
      </c>
      <c r="F164" s="3" t="b">
        <v>0</v>
      </c>
      <c r="G164" s="3" t="e">
        <v>#VALUE!</v>
      </c>
      <c r="H164" s="3"/>
      <c r="I164" s="3"/>
      <c r="L164" s="3" t="str">
        <v>Calcium: ~30 mg (3% of DV)</v>
      </c>
      <c r="M164" s="3">
        <v>163</v>
      </c>
      <c r="N164" s="3" t="str">
        <v>82. Sugarcane Juice (Pan-India, 1 Glass ~200ml)</v>
      </c>
      <c r="O164" s="3"/>
      <c r="S164" s="3" t="str">
        <v>90. Ice Cream (Vanilla, 1 Scoop ~100g)</v>
      </c>
      <c r="T164" s="3" t="b">
        <v>0</v>
      </c>
      <c r="U164" s="3" t="e">
        <v>#VALUE!</v>
      </c>
      <c r="V164" s="3"/>
      <c r="Z164" s="3" t="str">
        <v>Potassium: ~300 mg (9% of DV)</v>
      </c>
      <c r="AA164" s="3">
        <v>163</v>
      </c>
      <c r="AB164" s="3" t="str">
        <v>91. Hot Dog (1 Piece, ~150g)</v>
      </c>
      <c r="AC164" s="3"/>
      <c r="AD164" s="3"/>
    </row>
    <row r="165" spans="2:30" x14ac:dyDescent="0.25">
      <c r="B165" t="str">
        <v>13. Pindi Chana (Punjab, 1 Serving ~200g)</v>
      </c>
      <c r="E165" s="3" t="str">
        <v>Iron: ~0.6 mg (3% of DV)</v>
      </c>
      <c r="F165" s="3">
        <v>164</v>
      </c>
      <c r="G165" s="3" t="str">
        <v>82. Sugarcane Juice (Pan-India, 1 Glass ~200ml)</v>
      </c>
      <c r="H165" s="3"/>
      <c r="I165" s="3"/>
      <c r="L165" s="3" t="str">
        <v>83. Falooda (Mughlai/Delhi, 1 Glass ~250ml)</v>
      </c>
      <c r="M165" s="3" t="b">
        <v>0</v>
      </c>
      <c r="N165" s="3" t="e">
        <v>#VALUE!</v>
      </c>
      <c r="O165" s="3"/>
      <c r="S165" s="3" t="str">
        <v>Magnesium: ~12 mg (3% of DV)</v>
      </c>
      <c r="T165" s="3">
        <v>164</v>
      </c>
      <c r="U165" s="3" t="str">
        <v>90. Ice Cream (Vanilla, 1 Scoop ~100g)</v>
      </c>
      <c r="V165" s="3"/>
    </row>
    <row r="166" spans="2:30" x14ac:dyDescent="0.25">
      <c r="B166" t="str">
        <v>Calories: ~320 kcal</v>
      </c>
      <c r="E166" s="3" t="str">
        <v>83. Falooda (Mughlai/Delhi, 1 Glass ~250ml)</v>
      </c>
      <c r="F166" s="3" t="b">
        <v>0</v>
      </c>
      <c r="G166" s="3" t="e">
        <v>#VALUE!</v>
      </c>
      <c r="H166" s="3"/>
      <c r="I166" s="3"/>
      <c r="L166" s="3" t="str">
        <v>Calcium: ~100 mg (10% of DV)</v>
      </c>
      <c r="M166" s="3">
        <v>165</v>
      </c>
      <c r="N166" s="3" t="str">
        <v>83. Falooda (Mughlai/Delhi, 1 Glass ~250ml)</v>
      </c>
      <c r="O166" s="3"/>
      <c r="S166" s="3" t="str">
        <v>91. Hot Dog (1 Piece, ~150g)</v>
      </c>
      <c r="T166" s="3" t="b">
        <v>0</v>
      </c>
      <c r="U166" s="3" t="e">
        <v>#VALUE!</v>
      </c>
      <c r="V166" s="3"/>
    </row>
    <row r="167" spans="2:30" x14ac:dyDescent="0.25">
      <c r="B167" t="str">
        <v>Protein: ~14 g</v>
      </c>
      <c r="E167" s="3" t="str">
        <v>Iron: ~1 mg (6% of DV)</v>
      </c>
      <c r="F167" s="3">
        <v>166</v>
      </c>
      <c r="G167" s="3" t="str">
        <v>83. Falooda (Mughlai/Delhi, 1 Glass ~250ml)</v>
      </c>
      <c r="H167" s="3"/>
      <c r="I167" s="3"/>
      <c r="L167" s="3" t="str">
        <v>84. Burger (Cheeseburger, ~250g)</v>
      </c>
      <c r="M167" s="3" t="b">
        <v>0</v>
      </c>
      <c r="N167" s="3" t="e">
        <v>#VALUE!</v>
      </c>
      <c r="O167" s="3"/>
      <c r="S167" s="3" t="str">
        <v>Magnesium: ~20 mg (5% of DV)</v>
      </c>
      <c r="T167" s="3">
        <v>166</v>
      </c>
      <c r="U167" s="3" t="str">
        <v>91. Hot Dog (1 Piece, ~150g)</v>
      </c>
      <c r="V167" s="3"/>
    </row>
    <row r="168" spans="2:30" x14ac:dyDescent="0.25">
      <c r="B168" t="str">
        <v>Carbohydrates: ~45 g</v>
      </c>
      <c r="E168" s="3" t="str">
        <v>84. Burger (Cheeseburger, ~250g)</v>
      </c>
      <c r="F168" s="3" t="b">
        <v>0</v>
      </c>
      <c r="G168" s="3" t="e">
        <v>#VALUE!</v>
      </c>
      <c r="H168" s="3"/>
      <c r="I168" s="3"/>
      <c r="L168" s="3" t="str">
        <v>Calcium: ~150 mg (15% of DV)</v>
      </c>
      <c r="M168" s="3">
        <v>167</v>
      </c>
      <c r="N168" s="3" t="str">
        <v>84. Burger (Cheeseburger, ~250g)</v>
      </c>
      <c r="O168" s="3"/>
    </row>
    <row r="169" spans="2:30" x14ac:dyDescent="0.25">
      <c r="B169" t="str">
        <v>Sugar: ~5 g</v>
      </c>
      <c r="E169" s="3" t="str">
        <v>Iron: ~3 mg (17% of DV)</v>
      </c>
      <c r="F169" s="3">
        <v>168</v>
      </c>
      <c r="G169" s="3" t="str">
        <v>84. Burger (Cheeseburger, ~250g)</v>
      </c>
      <c r="H169" s="3"/>
      <c r="I169" s="3"/>
      <c r="L169" s="3" t="str">
        <v>85. French Fries ( 1 serving, ~150g)</v>
      </c>
      <c r="M169" s="3" t="b">
        <v>0</v>
      </c>
      <c r="N169" s="3" t="e">
        <v>#VALUE!</v>
      </c>
      <c r="O169" s="3"/>
    </row>
    <row r="170" spans="2:30" x14ac:dyDescent="0.25">
      <c r="B170" t="str">
        <v>Fiber: ~8 g</v>
      </c>
      <c r="E170" s="3" t="str">
        <v>85. French Fries ( 1 serving, ~150g)</v>
      </c>
      <c r="F170" s="3" t="b">
        <v>0</v>
      </c>
      <c r="G170" s="3" t="e">
        <v>#VALUE!</v>
      </c>
      <c r="H170" s="3"/>
      <c r="I170" s="3"/>
      <c r="L170" s="3" t="str">
        <v>Calcium: ~10 mg (1% of DV)</v>
      </c>
      <c r="M170" s="3">
        <v>169</v>
      </c>
      <c r="N170" s="3" t="str">
        <v>85. French Fries ( 1 serving, ~150g)</v>
      </c>
      <c r="O170" s="3"/>
    </row>
    <row r="171" spans="2:30" x14ac:dyDescent="0.25">
      <c r="B171" t="str">
        <v>Fat: ~6 g</v>
      </c>
      <c r="E171" s="3" t="str">
        <v>Iron: ~1 mg (6% of DV)</v>
      </c>
      <c r="F171" s="3">
        <v>170</v>
      </c>
      <c r="G171" s="3" t="str">
        <v>85. French Fries ( 1 serving, ~150g)</v>
      </c>
      <c r="H171" s="3"/>
      <c r="I171" s="3"/>
      <c r="L171" s="3" t="str">
        <v>86. Pizza (1 Slice, ~150g)</v>
      </c>
      <c r="M171" s="3" t="b">
        <v>0</v>
      </c>
      <c r="N171" s="3" t="e">
        <v>#VALUE!</v>
      </c>
      <c r="O171" s="3"/>
    </row>
    <row r="172" spans="2:30" x14ac:dyDescent="0.25">
      <c r="B172" t="str">
        <v>Micronutrients:</v>
      </c>
      <c r="E172" s="3" t="str">
        <v>86. Pizza (1 Slice, ~150g)</v>
      </c>
      <c r="F172" s="3" t="b">
        <v>0</v>
      </c>
      <c r="G172" s="3" t="e">
        <v>#VALUE!</v>
      </c>
      <c r="H172" s="3"/>
      <c r="I172" s="3"/>
      <c r="L172" s="3" t="str">
        <v>Calcium: ~200 mg (20% of DV)</v>
      </c>
      <c r="M172" s="3">
        <v>171</v>
      </c>
      <c r="N172" s="3" t="str">
        <v>86. Pizza (1 Slice, ~150g)</v>
      </c>
      <c r="O172" s="3"/>
    </row>
    <row r="173" spans="2:30" x14ac:dyDescent="0.25">
      <c r="B173" t="str">
        <v>Iron: ~5 mg (28% of DV)</v>
      </c>
      <c r="E173" s="3" t="str">
        <v>Iron: ~2 mg (11% of DV)</v>
      </c>
      <c r="F173" s="3">
        <v>172</v>
      </c>
      <c r="G173" s="3" t="str">
        <v>86. Pizza (1 Slice, ~150g)</v>
      </c>
      <c r="H173" s="3"/>
      <c r="I173" s="3"/>
      <c r="L173" s="3" t="str">
        <v>87. Fried Chicken (1 Piece, ~120g)</v>
      </c>
      <c r="M173" s="3" t="b">
        <v>0</v>
      </c>
      <c r="N173" s="3" t="e">
        <v>#VALUE!</v>
      </c>
      <c r="O173" s="3"/>
    </row>
    <row r="174" spans="2:30" x14ac:dyDescent="0.25">
      <c r="B174" t="str">
        <v>Calcium: ~80 mg (8% of DV)</v>
      </c>
      <c r="E174" s="3" t="str">
        <v>87. Fried Chicken (1 Piece, ~120g)</v>
      </c>
      <c r="F174" s="3" t="b">
        <v>0</v>
      </c>
      <c r="G174" s="3" t="e">
        <v>#VALUE!</v>
      </c>
      <c r="H174" s="3"/>
      <c r="I174" s="3"/>
      <c r="L174" s="3" t="str">
        <v>Calcium: ~20 mg (2% of DV)</v>
      </c>
      <c r="M174" s="3">
        <v>173</v>
      </c>
      <c r="N174" s="3" t="str">
        <v>87. Fried Chicken (1 Piece, ~120g)</v>
      </c>
      <c r="O174" s="3"/>
    </row>
    <row r="175" spans="2:30" x14ac:dyDescent="0.25">
      <c r="B175" t="str">
        <v>Potassium: ~400 mg (11% of DV)</v>
      </c>
      <c r="E175" s="3" t="str">
        <v>Iron: ~1 mg (6% of DV)</v>
      </c>
      <c r="F175" s="3">
        <v>174</v>
      </c>
      <c r="G175" s="3" t="str">
        <v>87. Fried Chicken (1 Piece, ~120g)</v>
      </c>
      <c r="H175" s="3"/>
      <c r="I175" s="3"/>
      <c r="L175" s="3" t="str">
        <v>88. Soft Drink (Cola, ~330ml)</v>
      </c>
      <c r="M175" s="3" t="b">
        <v>0</v>
      </c>
      <c r="N175" s="3" t="e">
        <v>#VALUE!</v>
      </c>
      <c r="O175" s="3"/>
    </row>
    <row r="176" spans="2:30" x14ac:dyDescent="0.25">
      <c r="B176" t="str">
        <v>Magnesium: ~40 mg (10% of DV)</v>
      </c>
      <c r="E176" s="3" t="str">
        <v>88. Soft Drink (Cola, ~330ml)</v>
      </c>
      <c r="F176" s="3" t="b">
        <v>0</v>
      </c>
      <c r="G176" s="3" t="e">
        <v>#VALUE!</v>
      </c>
      <c r="H176" s="3"/>
      <c r="I176" s="3"/>
      <c r="L176" s="3" t="str">
        <v>Calcium: ~10 mg (1% of DV)</v>
      </c>
      <c r="M176" s="3">
        <v>175</v>
      </c>
      <c r="N176" s="3" t="str">
        <v>88. Soft Drink (Cola, ~330ml)</v>
      </c>
      <c r="O176" s="3"/>
    </row>
    <row r="177" spans="2:15" x14ac:dyDescent="0.25">
      <c r="B177" t="str">
        <v>---</v>
      </c>
      <c r="E177" s="3" t="str">
        <v>Iron: ~0 mg</v>
      </c>
      <c r="F177" s="3">
        <v>176</v>
      </c>
      <c r="G177" s="3" t="str">
        <v>88. Soft Drink (Cola, ~330ml)</v>
      </c>
      <c r="H177" s="3"/>
      <c r="I177" s="3"/>
      <c r="L177" s="3" t="str">
        <v>89. Sandwich (Chicken or Veg, ~200g)</v>
      </c>
      <c r="M177" s="3" t="b">
        <v>0</v>
      </c>
      <c r="N177" s="3" t="e">
        <v>#VALUE!</v>
      </c>
      <c r="O177" s="3"/>
    </row>
    <row r="178" spans="2:15" x14ac:dyDescent="0.25">
      <c r="B178" t="str">
        <v>14. Tandoori Roti &amp; Naan (Punjab/Delhi, 1 Serving ~100g)</v>
      </c>
      <c r="E178" s="3" t="str">
        <v>89. Sandwich (Chicken or Veg, ~200g)</v>
      </c>
      <c r="F178" s="3" t="b">
        <v>0</v>
      </c>
      <c r="G178" s="3" t="e">
        <v>#VALUE!</v>
      </c>
      <c r="H178" s="3"/>
      <c r="I178" s="3"/>
      <c r="L178" s="3" t="str">
        <v>Calcium: ~100 mg (10% of DV)</v>
      </c>
      <c r="M178" s="3">
        <v>177</v>
      </c>
      <c r="N178" s="3" t="str">
        <v>89. Sandwich (Chicken or Veg, ~200g)</v>
      </c>
      <c r="O178" s="3"/>
    </row>
    <row r="179" spans="2:15" x14ac:dyDescent="0.25">
      <c r="B179" t="str">
        <v>Calories: ~250 kcal (Roti) / ~300 kcal (Naan)</v>
      </c>
      <c r="E179" s="3" t="str">
        <v>Iron: ~2 mg (11% of DV)</v>
      </c>
      <c r="F179" s="3">
        <v>178</v>
      </c>
      <c r="G179" s="3" t="str">
        <v>89. Sandwich (Chicken or Veg, ~200g)</v>
      </c>
      <c r="H179" s="3"/>
      <c r="I179" s="3"/>
      <c r="L179" s="3" t="str">
        <v>90. Ice Cream (Vanilla, 1 Scoop ~100g)</v>
      </c>
      <c r="M179" s="3" t="b">
        <v>0</v>
      </c>
      <c r="N179" s="3" t="e">
        <v>#VALUE!</v>
      </c>
      <c r="O179" s="3"/>
    </row>
    <row r="180" spans="2:15" x14ac:dyDescent="0.25">
      <c r="B180" t="str">
        <v>Protein: ~7 g</v>
      </c>
      <c r="E180" s="3" t="str">
        <v>90. Ice Cream (Vanilla, 1 Scoop ~100g)</v>
      </c>
      <c r="F180" s="3" t="b">
        <v>0</v>
      </c>
      <c r="G180" s="3" t="e">
        <v>#VALUE!</v>
      </c>
      <c r="H180" s="3"/>
      <c r="I180" s="3"/>
      <c r="L180" s="3" t="str">
        <v>Calcium: ~100 mg (10% of DV)</v>
      </c>
      <c r="M180" s="3">
        <v>179</v>
      </c>
      <c r="N180" s="3" t="str">
        <v>90. Ice Cream (Vanilla, 1 Scoop ~100g)</v>
      </c>
      <c r="O180" s="3"/>
    </row>
    <row r="181" spans="2:15" x14ac:dyDescent="0.25">
      <c r="B181" t="str">
        <v>Carbohydrates: ~40 g</v>
      </c>
      <c r="E181" s="3" t="str">
        <v>Iron: ~0.1 mg (1% of DV)</v>
      </c>
      <c r="F181" s="3">
        <v>180</v>
      </c>
      <c r="G181" s="3" t="str">
        <v>90. Ice Cream (Vanilla, 1 Scoop ~100g)</v>
      </c>
      <c r="H181" s="3"/>
      <c r="I181" s="3"/>
      <c r="L181" s="3" t="str">
        <v>91. Hot Dog (1 Piece, ~150g)</v>
      </c>
      <c r="M181" s="3" t="b">
        <v>0</v>
      </c>
      <c r="N181" s="3" t="e">
        <v>#VALUE!</v>
      </c>
      <c r="O181" s="3"/>
    </row>
    <row r="182" spans="2:15" x14ac:dyDescent="0.25">
      <c r="B182" t="str">
        <v>Sugar: ~2 g</v>
      </c>
      <c r="E182" s="3" t="str">
        <v>91. Hot Dog (1 Piece, ~150g)</v>
      </c>
      <c r="F182" s="3" t="b">
        <v>0</v>
      </c>
      <c r="G182" s="3" t="e">
        <v>#VALUE!</v>
      </c>
      <c r="H182" s="3"/>
      <c r="I182" s="3"/>
      <c r="L182" s="3" t="str">
        <v>Calcium: ~50 mg (5% of DV)</v>
      </c>
      <c r="M182" s="3">
        <v>181</v>
      </c>
      <c r="N182" s="3" t="str">
        <v>91. Hot Dog (1 Piece, ~150g)</v>
      </c>
      <c r="O182" s="3"/>
    </row>
    <row r="183" spans="2:15" x14ac:dyDescent="0.25">
      <c r="B183" t="str">
        <v>Fiber: ~4 g</v>
      </c>
      <c r="E183" s="3" t="str">
        <v>Iron: ~2 mg (11% of DV)</v>
      </c>
      <c r="F183" s="3">
        <v>182</v>
      </c>
      <c r="G183" s="3" t="str">
        <v>91. Hot Dog (1 Piece, ~150g)</v>
      </c>
      <c r="H183" s="3"/>
      <c r="I183" s="3"/>
    </row>
    <row r="184" spans="2:15" x14ac:dyDescent="0.25">
      <c r="B184" t="str">
        <v>Fat: ~5 g</v>
      </c>
    </row>
    <row r="185" spans="2:15" x14ac:dyDescent="0.25">
      <c r="B185" t="str">
        <v>Micronutrients (Roti):</v>
      </c>
    </row>
    <row r="186" spans="2:15" x14ac:dyDescent="0.25">
      <c r="B186" t="str">
        <v>Iron: ~2 mg (11% of DV)</v>
      </c>
    </row>
    <row r="187" spans="2:15" x14ac:dyDescent="0.25">
      <c r="B187" t="str">
        <v>Calcium: ~40 mg (4% of DV)</v>
      </c>
    </row>
    <row r="188" spans="2:15" x14ac:dyDescent="0.25">
      <c r="B188" t="str">
        <v>Magnesium: ~30 mg (8% of DV)</v>
      </c>
    </row>
    <row r="189" spans="2:15" x14ac:dyDescent="0.25">
      <c r="B189" t="str">
        <v>Zinc: ~1 mg (9% of DV)</v>
      </c>
    </row>
    <row r="190" spans="2:15" x14ac:dyDescent="0.25">
      <c r="B190" t="str">
        <v>---</v>
      </c>
    </row>
    <row r="191" spans="2:15" x14ac:dyDescent="0.25">
      <c r="B191" t="str">
        <v>15. Lachha Paratha (Punjab, 1 Serving ~150g)</v>
      </c>
    </row>
    <row r="192" spans="2:15" x14ac:dyDescent="0.25">
      <c r="B192" t="str">
        <v>Calories: ~320 kcal</v>
      </c>
    </row>
    <row r="193" spans="2:2" x14ac:dyDescent="0.25">
      <c r="B193" t="str">
        <v>Protein: ~6 g</v>
      </c>
    </row>
    <row r="194" spans="2:2" x14ac:dyDescent="0.25">
      <c r="B194" t="str">
        <v>Carbohydrates: ~50 g</v>
      </c>
    </row>
    <row r="195" spans="2:2" x14ac:dyDescent="0.25">
      <c r="B195" t="str">
        <v>Sugar: ~2 g</v>
      </c>
    </row>
    <row r="196" spans="2:2" x14ac:dyDescent="0.25">
      <c r="B196" t="str">
        <v>Fiber: ~5 g</v>
      </c>
    </row>
    <row r="197" spans="2:2" x14ac:dyDescent="0.25">
      <c r="B197" t="str">
        <v>Fat: ~12 g</v>
      </c>
    </row>
    <row r="198" spans="2:2" x14ac:dyDescent="0.25">
      <c r="B198" t="str">
        <v>Micronutrients:</v>
      </c>
    </row>
    <row r="199" spans="2:2" x14ac:dyDescent="0.25">
      <c r="B199" t="str">
        <v>Iron: ~3 mg (17% of DV)</v>
      </c>
    </row>
    <row r="200" spans="2:2" x14ac:dyDescent="0.25">
      <c r="B200" t="str">
        <v>Calcium: ~70 mg (7% of DV)</v>
      </c>
    </row>
    <row r="201" spans="2:2" x14ac:dyDescent="0.25">
      <c r="B201" t="str">
        <v>Magnesium: ~40 mg (10% of DV)</v>
      </c>
    </row>
    <row r="202" spans="2:2" x14ac:dyDescent="0.25">
      <c r="B202" t="str">
        <v>Potassium: ~300 mg (9% of DV)</v>
      </c>
    </row>
    <row r="203" spans="2:2" x14ac:dyDescent="0.25">
      <c r="B203" t="str">
        <v>---</v>
      </c>
    </row>
    <row r="204" spans="2:2" x14ac:dyDescent="0.25">
      <c r="B204" t="str">
        <v>16. Kachori (UP/Rajasthan, 1 Piece ~100g)</v>
      </c>
    </row>
    <row r="205" spans="2:2" x14ac:dyDescent="0.25">
      <c r="B205" t="str">
        <v>Calories: ~250 kcal</v>
      </c>
    </row>
    <row r="206" spans="2:2" x14ac:dyDescent="0.25">
      <c r="B206" t="str">
        <v>Protein: ~6 g</v>
      </c>
    </row>
    <row r="207" spans="2:2" x14ac:dyDescent="0.25">
      <c r="B207" t="str">
        <v>Carbohydrates: ~30 g</v>
      </c>
    </row>
    <row r="208" spans="2:2" x14ac:dyDescent="0.25">
      <c r="B208" t="str">
        <v>Sugar: ~3 g</v>
      </c>
    </row>
    <row r="209" spans="2:2" x14ac:dyDescent="0.25">
      <c r="B209" t="str">
        <v>Fiber: ~3 g</v>
      </c>
    </row>
    <row r="210" spans="2:2" x14ac:dyDescent="0.25">
      <c r="B210" t="str">
        <v>Fat: ~14 g</v>
      </c>
    </row>
    <row r="211" spans="2:2" x14ac:dyDescent="0.25">
      <c r="B211" t="str">
        <v>Micronutrients:</v>
      </c>
    </row>
    <row r="212" spans="2:2" x14ac:dyDescent="0.25">
      <c r="B212" t="str">
        <v>Iron: ~2 mg (11% of DV)</v>
      </c>
    </row>
    <row r="213" spans="2:2" x14ac:dyDescent="0.25">
      <c r="B213" t="str">
        <v>Calcium: ~30 mg (3% of DV)</v>
      </c>
    </row>
    <row r="214" spans="2:2" x14ac:dyDescent="0.25">
      <c r="B214" t="str">
        <v>Potassium: ~250 mg (7% of DV)</v>
      </c>
    </row>
    <row r="215" spans="2:2" x14ac:dyDescent="0.25">
      <c r="B215" t="str">
        <v>---</v>
      </c>
    </row>
    <row r="216" spans="2:2" x14ac:dyDescent="0.25">
      <c r="B216" t="str">
        <v>17. Jalebi (UP/Rajasthan, 1 Piece ~80g)</v>
      </c>
    </row>
    <row r="217" spans="2:2" x14ac:dyDescent="0.25">
      <c r="B217" t="str">
        <v>Calories: ~300 kcal</v>
      </c>
    </row>
    <row r="218" spans="2:2" x14ac:dyDescent="0.25">
      <c r="B218" t="str">
        <v>Protein: ~3 g</v>
      </c>
    </row>
    <row r="219" spans="2:2" x14ac:dyDescent="0.25">
      <c r="B219" t="str">
        <v>Carbohydrates: ~60 g</v>
      </c>
    </row>
    <row r="220" spans="2:2" x14ac:dyDescent="0.25">
      <c r="B220" t="str">
        <v>Sugar: ~55 g</v>
      </c>
    </row>
    <row r="221" spans="2:2" x14ac:dyDescent="0.25">
      <c r="B221" t="str">
        <v>Fiber: ~1 g</v>
      </c>
    </row>
    <row r="222" spans="2:2" x14ac:dyDescent="0.25">
      <c r="B222" t="str">
        <v>Fat: ~8 g</v>
      </c>
    </row>
    <row r="223" spans="2:2" x14ac:dyDescent="0.25">
      <c r="B223" t="str">
        <v>Micronutrients:</v>
      </c>
    </row>
    <row r="224" spans="2:2" x14ac:dyDescent="0.25">
      <c r="B224" t="str">
        <v>Iron: ~1 mg (6% of DV)</v>
      </c>
    </row>
    <row r="225" spans="2:2" x14ac:dyDescent="0.25">
      <c r="B225" t="str">
        <v>Calcium: ~30 mg (3% of DV)</v>
      </c>
    </row>
    <row r="226" spans="2:2" x14ac:dyDescent="0.25">
      <c r="B226" t="str">
        <v>Potassium: ~150 mg (4% of DV)</v>
      </c>
    </row>
    <row r="227" spans="2:2" x14ac:dyDescent="0.25">
      <c r="B227" t="str">
        <v>---</v>
      </c>
    </row>
    <row r="228" spans="2:2" x14ac:dyDescent="0.25">
      <c r="B228" t="str">
        <v>18. Litti Chokha (Bihar, 1 Serving ~200g)</v>
      </c>
    </row>
    <row r="229" spans="2:2" x14ac:dyDescent="0.25">
      <c r="B229" t="str">
        <v>Calories: ~350 kcal</v>
      </c>
    </row>
    <row r="230" spans="2:2" x14ac:dyDescent="0.25">
      <c r="B230" t="str">
        <v>Protein: ~10 g</v>
      </c>
    </row>
    <row r="231" spans="2:2" x14ac:dyDescent="0.25">
      <c r="B231" t="str">
        <v>Carbohydrates: ~45 g</v>
      </c>
    </row>
    <row r="232" spans="2:2" x14ac:dyDescent="0.25">
      <c r="B232" t="str">
        <v>Sugar: ~4 g</v>
      </c>
    </row>
    <row r="233" spans="2:2" x14ac:dyDescent="0.25">
      <c r="B233" t="str">
        <v>Fiber: ~7 g</v>
      </c>
    </row>
    <row r="234" spans="2:2" x14ac:dyDescent="0.25">
      <c r="B234" t="str">
        <v>Fat: ~12 g</v>
      </c>
    </row>
    <row r="235" spans="2:2" x14ac:dyDescent="0.25">
      <c r="B235" t="str">
        <v>Micronutrients:</v>
      </c>
    </row>
    <row r="236" spans="2:2" x14ac:dyDescent="0.25">
      <c r="B236" t="str">
        <v>Iron: ~4 mg (22% of DV)</v>
      </c>
    </row>
    <row r="237" spans="2:2" x14ac:dyDescent="0.25">
      <c r="B237" t="str">
        <v>Calcium: ~100 mg (10% of DV)</v>
      </c>
    </row>
    <row r="238" spans="2:2" x14ac:dyDescent="0.25">
      <c r="B238" t="str">
        <v>Potassium: ~600 mg (17% of DV)</v>
      </c>
    </row>
    <row r="239" spans="2:2" x14ac:dyDescent="0.25">
      <c r="B239" t="str">
        <v>Magnesium: ~60 mg (15% of DV)</v>
      </c>
    </row>
    <row r="240" spans="2:2" x14ac:dyDescent="0.25">
      <c r="B240" t="str">
        <v>---</v>
      </c>
    </row>
    <row r="241" spans="2:2" x14ac:dyDescent="0.25">
      <c r="B241" t="str">
        <v>19. Peda (Mathura, 1 Piece ~50g)</v>
      </c>
    </row>
    <row r="242" spans="2:2" x14ac:dyDescent="0.25">
      <c r="B242" t="str">
        <v>Calories: ~220 kcal</v>
      </c>
    </row>
    <row r="243" spans="2:2" x14ac:dyDescent="0.25">
      <c r="B243" t="str">
        <v>Protein: ~6 g</v>
      </c>
    </row>
    <row r="244" spans="2:2" x14ac:dyDescent="0.25">
      <c r="B244" t="str">
        <v>Carbohydrates: ~25 g</v>
      </c>
    </row>
    <row r="245" spans="2:2" x14ac:dyDescent="0.25">
      <c r="B245" t="str">
        <v>Sugar: ~18 g</v>
      </c>
    </row>
    <row r="246" spans="2:2" x14ac:dyDescent="0.25">
      <c r="B246" t="str">
        <v>Fiber: ~1 g</v>
      </c>
    </row>
    <row r="247" spans="2:2" x14ac:dyDescent="0.25">
      <c r="B247" t="str">
        <v>Fat: ~12 g</v>
      </c>
    </row>
    <row r="248" spans="2:2" x14ac:dyDescent="0.25">
      <c r="B248" t="str">
        <v>Micronutrients:</v>
      </c>
    </row>
    <row r="249" spans="2:2" x14ac:dyDescent="0.25">
      <c r="B249" t="str">
        <v>Iron: ~1 mg (6% of DV)</v>
      </c>
    </row>
    <row r="250" spans="2:2" x14ac:dyDescent="0.25">
      <c r="B250" t="str">
        <v>Calcium: ~100 mg (10% of DV)</v>
      </c>
    </row>
    <row r="251" spans="2:2" x14ac:dyDescent="0.25">
      <c r="B251" t="str">
        <v>Vitamin A: ~500 IU (10% of DV)</v>
      </c>
    </row>
    <row r="252" spans="2:2" x14ac:dyDescent="0.25">
      <c r="B252" t="str">
        <v>Potassium: ~150 mg (4% of DV)</v>
      </c>
    </row>
    <row r="253" spans="2:2" x14ac:dyDescent="0.25">
      <c r="B253" t="str">
        <v>---</v>
      </c>
    </row>
    <row r="254" spans="2:2" x14ac:dyDescent="0.25">
      <c r="B254" t="str">
        <v>South Indian Cuisine</v>
      </c>
    </row>
    <row r="255" spans="2:2" x14ac:dyDescent="0.25">
      <c r="B255" t="str">
        <v>20. Dosa (Tamil Nadu, 1 Piece ~100g)</v>
      </c>
    </row>
    <row r="256" spans="2:2" x14ac:dyDescent="0.25">
      <c r="B256" t="str">
        <v>Calories: ~150 kcal</v>
      </c>
    </row>
    <row r="257" spans="2:2" x14ac:dyDescent="0.25">
      <c r="B257" t="str">
        <v>Protein: ~4 g</v>
      </c>
    </row>
    <row r="258" spans="2:2" x14ac:dyDescent="0.25">
      <c r="B258" t="str">
        <v>Carbohydrates: ~30 g</v>
      </c>
    </row>
    <row r="259" spans="2:2" x14ac:dyDescent="0.25">
      <c r="B259" t="str">
        <v>Sugar: ~1 g</v>
      </c>
    </row>
    <row r="260" spans="2:2" x14ac:dyDescent="0.25">
      <c r="B260" t="str">
        <v>Fiber: ~3 g</v>
      </c>
    </row>
    <row r="261" spans="2:2" x14ac:dyDescent="0.25">
      <c r="B261" t="str">
        <v>Fat: ~2 g</v>
      </c>
    </row>
    <row r="262" spans="2:2" x14ac:dyDescent="0.25">
      <c r="B262" t="str">
        <v>Micronutrients:</v>
      </c>
    </row>
    <row r="263" spans="2:2" x14ac:dyDescent="0.25">
      <c r="B263" t="str">
        <v>Iron: ~1.5 mg (8% of DV)</v>
      </c>
    </row>
    <row r="264" spans="2:2" x14ac:dyDescent="0.25">
      <c r="B264" t="str">
        <v>Calcium: ~40 mg (4% of DV)</v>
      </c>
    </row>
    <row r="265" spans="2:2" x14ac:dyDescent="0.25">
      <c r="B265" t="str">
        <v>Vitamin B6: ~0.1 mg (6% of DV)</v>
      </c>
    </row>
    <row r="266" spans="2:2" x14ac:dyDescent="0.25">
      <c r="B266" t="str">
        <v>Magnesium: ~20 mg (5% of DV)</v>
      </c>
    </row>
    <row r="267" spans="2:2" x14ac:dyDescent="0.25">
      <c r="B267" t="str">
        <v>---</v>
      </c>
    </row>
    <row r="268" spans="2:2" x14ac:dyDescent="0.25">
      <c r="B268" t="str">
        <v>---</v>
      </c>
    </row>
    <row r="269" spans="2:2" x14ac:dyDescent="0.25">
      <c r="B269" t="str">
        <v>21. Idli (Tamil Nadu, 2 Pieces ~100g)</v>
      </c>
    </row>
    <row r="270" spans="2:2" x14ac:dyDescent="0.25">
      <c r="B270" t="str">
        <v>Calories: ~130 kcal</v>
      </c>
    </row>
    <row r="271" spans="2:2" x14ac:dyDescent="0.25">
      <c r="B271" t="str">
        <v>Protein: ~3 g</v>
      </c>
    </row>
    <row r="272" spans="2:2" x14ac:dyDescent="0.25">
      <c r="B272" t="str">
        <v>Carbohydrates: ~28 g</v>
      </c>
    </row>
    <row r="273" spans="2:2" x14ac:dyDescent="0.25">
      <c r="B273" t="str">
        <v>Sugar: ~1 g</v>
      </c>
    </row>
    <row r="274" spans="2:2" x14ac:dyDescent="0.25">
      <c r="B274" t="str">
        <v>Fiber: ~2 g</v>
      </c>
    </row>
    <row r="275" spans="2:2" x14ac:dyDescent="0.25">
      <c r="B275" t="str">
        <v>Fat: ~1 g</v>
      </c>
    </row>
    <row r="276" spans="2:2" x14ac:dyDescent="0.25">
      <c r="B276" t="str">
        <v>Micronutrients:</v>
      </c>
    </row>
    <row r="277" spans="2:2" x14ac:dyDescent="0.25">
      <c r="B277" t="str">
        <v>Iron: ~1 mg (6% of DV)</v>
      </c>
    </row>
    <row r="278" spans="2:2" x14ac:dyDescent="0.25">
      <c r="B278" t="str">
        <v>Calcium: ~40 mg (4% of DV)</v>
      </c>
    </row>
    <row r="279" spans="2:2" x14ac:dyDescent="0.25">
      <c r="B279" t="str">
        <v>Magnesium: ~20 mg (5% of DV)</v>
      </c>
    </row>
    <row r="280" spans="2:2" x14ac:dyDescent="0.25">
      <c r="B280" t="str">
        <v>Potassium: ~150 mg (4% of DV)</v>
      </c>
    </row>
    <row r="281" spans="2:2" x14ac:dyDescent="0.25">
      <c r="B281" t="str">
        <v>---</v>
      </c>
    </row>
    <row r="282" spans="2:2" x14ac:dyDescent="0.25">
      <c r="B282" t="str">
        <v>22. Uttapam (Tamil Nadu, 1 Piece ~150g)</v>
      </c>
    </row>
    <row r="283" spans="2:2" x14ac:dyDescent="0.25">
      <c r="B283" t="str">
        <v>Calories: ~210 kcal</v>
      </c>
    </row>
    <row r="284" spans="2:2" x14ac:dyDescent="0.25">
      <c r="B284" t="str">
        <v>Protein: ~6 g</v>
      </c>
    </row>
    <row r="285" spans="2:2" x14ac:dyDescent="0.25">
      <c r="B285" t="str">
        <v>Carbohydrates: ~35 g</v>
      </c>
    </row>
    <row r="286" spans="2:2" x14ac:dyDescent="0.25">
      <c r="B286" t="str">
        <v>Sugar: ~3 g</v>
      </c>
    </row>
    <row r="287" spans="2:2" x14ac:dyDescent="0.25">
      <c r="B287" t="str">
        <v>Fiber: ~4 g</v>
      </c>
    </row>
    <row r="288" spans="2:2" x14ac:dyDescent="0.25">
      <c r="B288" t="str">
        <v>Fat: ~5 g</v>
      </c>
    </row>
    <row r="289" spans="2:2" x14ac:dyDescent="0.25">
      <c r="B289" t="str">
        <v>Micronutrients:</v>
      </c>
    </row>
    <row r="290" spans="2:2" x14ac:dyDescent="0.25">
      <c r="B290" t="str">
        <v>Iron: ~1.8 mg (10% of DV)</v>
      </c>
    </row>
    <row r="291" spans="2:2" x14ac:dyDescent="0.25">
      <c r="B291" t="str">
        <v>Calcium: ~70 mg (7% of DV)</v>
      </c>
    </row>
    <row r="292" spans="2:2" x14ac:dyDescent="0.25">
      <c r="B292" t="str">
        <v>Magnesium: ~35 mg (9% of DV)</v>
      </c>
    </row>
    <row r="293" spans="2:2" x14ac:dyDescent="0.25">
      <c r="B293" t="str">
        <v>Potassium: ~300 mg (9% of DV)</v>
      </c>
    </row>
    <row r="294" spans="2:2" x14ac:dyDescent="0.25">
      <c r="B294" t="str">
        <v>---</v>
      </c>
    </row>
    <row r="295" spans="2:2" x14ac:dyDescent="0.25">
      <c r="B295" t="str">
        <v>23. Pongal (Tamil Nadu, 1 Serving ~200g)</v>
      </c>
    </row>
    <row r="296" spans="2:2" x14ac:dyDescent="0.25">
      <c r="B296" t="str">
        <v>Calories: ~300 kcal</v>
      </c>
    </row>
    <row r="297" spans="2:2" x14ac:dyDescent="0.25">
      <c r="B297" t="str">
        <v>Protein: ~6 g</v>
      </c>
    </row>
    <row r="298" spans="2:2" x14ac:dyDescent="0.25">
      <c r="B298" t="str">
        <v>Carbohydrates: ~50 g</v>
      </c>
    </row>
    <row r="299" spans="2:2" x14ac:dyDescent="0.25">
      <c r="B299" t="str">
        <v>Sugar: ~4 g</v>
      </c>
    </row>
    <row r="300" spans="2:2" x14ac:dyDescent="0.25">
      <c r="B300" t="str">
        <v>Fiber: ~4 g</v>
      </c>
    </row>
    <row r="301" spans="2:2" x14ac:dyDescent="0.25">
      <c r="B301" t="str">
        <v>Fat: ~10 g</v>
      </c>
    </row>
    <row r="302" spans="2:2" x14ac:dyDescent="0.25">
      <c r="B302" t="str">
        <v>Micronutrients:</v>
      </c>
    </row>
    <row r="303" spans="2:2" x14ac:dyDescent="0.25">
      <c r="B303" t="str">
        <v>Iron: ~2 mg (11% of DV)</v>
      </c>
    </row>
    <row r="304" spans="2:2" x14ac:dyDescent="0.25">
      <c r="B304" t="str">
        <v>Calcium: ~70 mg (7% of DV)</v>
      </c>
    </row>
    <row r="305" spans="2:2" x14ac:dyDescent="0.25">
      <c r="B305" t="str">
        <v>Magnesium: ~60 mg (15% of DV)</v>
      </c>
    </row>
    <row r="306" spans="2:2" x14ac:dyDescent="0.25">
      <c r="B306" t="str">
        <v>Potassium: ~400 mg (11% of DV)</v>
      </c>
    </row>
    <row r="307" spans="2:2" x14ac:dyDescent="0.25">
      <c r="B307" t="str">
        <v>---</v>
      </c>
    </row>
    <row r="308" spans="2:2" x14ac:dyDescent="0.25">
      <c r="B308" t="str">
        <v>24. Chicken Chettinad (Tamil Nadu, 1 Serving ~200g)</v>
      </c>
    </row>
    <row r="309" spans="2:2" x14ac:dyDescent="0.25">
      <c r="B309" t="str">
        <v>Calories: ~400 kcal</v>
      </c>
    </row>
    <row r="310" spans="2:2" x14ac:dyDescent="0.25">
      <c r="B310" t="str">
        <v>Protein: ~30 g</v>
      </c>
    </row>
    <row r="311" spans="2:2" x14ac:dyDescent="0.25">
      <c r="B311" t="str">
        <v>Carbohydrates: ~8 g</v>
      </c>
    </row>
    <row r="312" spans="2:2" x14ac:dyDescent="0.25">
      <c r="B312" t="str">
        <v>Sugar: ~2 g</v>
      </c>
    </row>
    <row r="313" spans="2:2" x14ac:dyDescent="0.25">
      <c r="B313" t="str">
        <v>Fiber: ~1 g</v>
      </c>
    </row>
    <row r="314" spans="2:2" x14ac:dyDescent="0.25">
      <c r="B314" t="str">
        <v>Fat: ~30 g</v>
      </c>
    </row>
    <row r="315" spans="2:2" x14ac:dyDescent="0.25">
      <c r="B315" t="str">
        <v>Micronutrients:</v>
      </c>
    </row>
    <row r="316" spans="2:2" x14ac:dyDescent="0.25">
      <c r="B316" t="str">
        <v>Vitamin A: ~500 IU (10% of DV)</v>
      </c>
    </row>
    <row r="317" spans="2:2" x14ac:dyDescent="0.25">
      <c r="B317" t="str">
        <v>Vitamin C: ~15 mg (17% of DV)</v>
      </c>
    </row>
    <row r="318" spans="2:2" x14ac:dyDescent="0.25">
      <c r="B318" t="str">
        <v>Iron: ~4 mg (22% of DV)</v>
      </c>
    </row>
    <row r="319" spans="2:2" x14ac:dyDescent="0.25">
      <c r="B319" t="str">
        <v>Potassium: ~400 mg (11% of DV)</v>
      </c>
    </row>
    <row r="320" spans="2:2" x14ac:dyDescent="0.25">
      <c r="B320" t="str">
        <v>Magnesium: ~60 mg (15% of DV)</v>
      </c>
    </row>
    <row r="321" spans="2:2" x14ac:dyDescent="0.25">
      <c r="B321" t="str">
        <v>Zinc: ~2.5 mg (23% of DV)</v>
      </c>
    </row>
    <row r="322" spans="2:2" x14ac:dyDescent="0.25">
      <c r="B322" t="str">
        <v>---</v>
      </c>
    </row>
    <row r="323" spans="2:2" x14ac:dyDescent="0.25">
      <c r="B323" t="str">
        <v>25. Hyderabadi Biryani (Telangana, 1 Serving ~250g)</v>
      </c>
    </row>
    <row r="324" spans="2:2" x14ac:dyDescent="0.25">
      <c r="B324" t="str">
        <v>Calories: ~450 kcal</v>
      </c>
    </row>
    <row r="325" spans="2:2" x14ac:dyDescent="0.25">
      <c r="B325" t="str">
        <v>Protein: ~18 g</v>
      </c>
    </row>
    <row r="326" spans="2:2" x14ac:dyDescent="0.25">
      <c r="B326" t="str">
        <v>Carbohydrates: ~55 g</v>
      </c>
    </row>
    <row r="327" spans="2:2" x14ac:dyDescent="0.25">
      <c r="B327" t="str">
        <v>Sugar: ~4 g</v>
      </c>
    </row>
    <row r="328" spans="2:2" x14ac:dyDescent="0.25">
      <c r="B328" t="str">
        <v>Fiber: ~3 g</v>
      </c>
    </row>
    <row r="329" spans="2:2" x14ac:dyDescent="0.25">
      <c r="B329" t="str">
        <v>Fat: ~18 g</v>
      </c>
    </row>
    <row r="330" spans="2:2" x14ac:dyDescent="0.25">
      <c r="B330" t="str">
        <v>Micronutrients:</v>
      </c>
    </row>
    <row r="331" spans="2:2" x14ac:dyDescent="0.25">
      <c r="B331" t="str">
        <v>Vitamin A: ~400 IU (8% of DV)</v>
      </c>
    </row>
    <row r="332" spans="2:2" x14ac:dyDescent="0.25">
      <c r="B332" t="str">
        <v>Iron: ~2.5 mg (14% of DV)</v>
      </c>
    </row>
    <row r="333" spans="2:2" x14ac:dyDescent="0.25">
      <c r="B333" t="str">
        <v>Calcium: ~50 mg (5% of DV)</v>
      </c>
    </row>
    <row r="334" spans="2:2" x14ac:dyDescent="0.25">
      <c r="B334" t="str">
        <v>Potassium: ~500 mg (14% of DV)</v>
      </c>
    </row>
    <row r="335" spans="2:2" x14ac:dyDescent="0.25">
      <c r="B335" t="str">
        <v>Magnesium: ~45 mg (11% of DV)</v>
      </c>
    </row>
    <row r="336" spans="2:2" x14ac:dyDescent="0.25">
      <c r="B336" t="str">
        <v>---</v>
      </c>
    </row>
    <row r="337" spans="2:2" x14ac:dyDescent="0.25">
      <c r="B337" t="str">
        <v>26. Andhra Gongura Pachadi (Andhra Pradesh, 1 Serving ~100g)</v>
      </c>
    </row>
    <row r="338" spans="2:2" x14ac:dyDescent="0.25">
      <c r="B338" t="str">
        <v>Calories: ~150 kcal</v>
      </c>
    </row>
    <row r="339" spans="2:2" x14ac:dyDescent="0.25">
      <c r="B339" t="str">
        <v>Protein: ~5 g</v>
      </c>
    </row>
    <row r="340" spans="2:2" x14ac:dyDescent="0.25">
      <c r="B340" t="str">
        <v>Carbohydrates: ~15 g</v>
      </c>
    </row>
    <row r="341" spans="2:2" x14ac:dyDescent="0.25">
      <c r="B341" t="str">
        <v>Sugar: ~3 g</v>
      </c>
    </row>
    <row r="342" spans="2:2" x14ac:dyDescent="0.25">
      <c r="B342" t="str">
        <v>Fiber: ~5 g</v>
      </c>
    </row>
    <row r="343" spans="2:2" x14ac:dyDescent="0.25">
      <c r="B343" t="str">
        <v>Fat: ~8 g</v>
      </c>
    </row>
    <row r="344" spans="2:2" x14ac:dyDescent="0.25">
      <c r="B344" t="str">
        <v>Micronutrients:</v>
      </c>
    </row>
    <row r="345" spans="2:2" x14ac:dyDescent="0.25">
      <c r="B345" t="str">
        <v>Iron: ~3 mg (17% of DV)</v>
      </c>
    </row>
    <row r="346" spans="2:2" x14ac:dyDescent="0.25">
      <c r="B346" t="str">
        <v>Vitamin C: ~50 mg (56% of DV)</v>
      </c>
    </row>
    <row r="347" spans="2:2" x14ac:dyDescent="0.25">
      <c r="B347" t="str">
        <v>Calcium: ~90 mg (9% of DV)</v>
      </c>
    </row>
    <row r="348" spans="2:2" x14ac:dyDescent="0.25">
      <c r="B348" t="str">
        <v>Magnesium: ~30 mg (8% of DV)</v>
      </c>
    </row>
    <row r="349" spans="2:2" x14ac:dyDescent="0.25">
      <c r="B349" t="str">
        <v>---</v>
      </c>
    </row>
    <row r="350" spans="2:2" x14ac:dyDescent="0.25">
      <c r="B350" t="str">
        <v>27. Appam (Kerala, 1 Piece ~100g)</v>
      </c>
    </row>
    <row r="351" spans="2:2" x14ac:dyDescent="0.25">
      <c r="B351" t="str">
        <v>Calories: ~150 kcal</v>
      </c>
    </row>
    <row r="352" spans="2:2" x14ac:dyDescent="0.25">
      <c r="B352" t="str">
        <v>Protein: ~3 g</v>
      </c>
    </row>
    <row r="353" spans="2:2" x14ac:dyDescent="0.25">
      <c r="B353" t="str">
        <v>Carbohydrates: ~30 g</v>
      </c>
    </row>
    <row r="354" spans="2:2" x14ac:dyDescent="0.25">
      <c r="B354" t="str">
        <v>Sugar: ~1 g</v>
      </c>
    </row>
    <row r="355" spans="2:2" x14ac:dyDescent="0.25">
      <c r="B355" t="str">
        <v>Fiber: ~2 g</v>
      </c>
    </row>
    <row r="356" spans="2:2" x14ac:dyDescent="0.25">
      <c r="B356" t="str">
        <v>Fat: ~3 g</v>
      </c>
    </row>
    <row r="357" spans="2:2" x14ac:dyDescent="0.25">
      <c r="B357" t="str">
        <v>Micronutrients:</v>
      </c>
    </row>
    <row r="358" spans="2:2" x14ac:dyDescent="0.25">
      <c r="B358" t="str">
        <v>Iron: ~2 mg (11% of DV)</v>
      </c>
    </row>
    <row r="359" spans="2:2" x14ac:dyDescent="0.25">
      <c r="B359" t="str">
        <v>Calcium: ~50 mg (5% of DV)</v>
      </c>
    </row>
    <row r="360" spans="2:2" x14ac:dyDescent="0.25">
      <c r="B360" t="str">
        <v>Magnesium: ~20 mg (5% of DV)</v>
      </c>
    </row>
    <row r="361" spans="2:2" x14ac:dyDescent="0.25">
      <c r="B361" t="str">
        <v>Potassium: ~150 mg (4% of DV)</v>
      </c>
    </row>
    <row r="362" spans="2:2" x14ac:dyDescent="0.25">
      <c r="B362" t="str">
        <v>---</v>
      </c>
    </row>
    <row r="363" spans="2:2" x14ac:dyDescent="0.25">
      <c r="B363" t="str">
        <v>28. Kerala Sadya (Kerala, 1 Serving ~400g)</v>
      </c>
    </row>
    <row r="364" spans="2:2" x14ac:dyDescent="0.25">
      <c r="B364" t="str">
        <v>Calories: ~600 kcal</v>
      </c>
    </row>
    <row r="365" spans="2:2" x14ac:dyDescent="0.25">
      <c r="B365" t="str">
        <v>Protein: ~12 g</v>
      </c>
    </row>
    <row r="366" spans="2:2" x14ac:dyDescent="0.25">
      <c r="B366" t="str">
        <v>Carbohydrates: ~90 g</v>
      </c>
    </row>
    <row r="367" spans="2:2" x14ac:dyDescent="0.25">
      <c r="B367" t="str">
        <v>Sugar: ~10 g</v>
      </c>
    </row>
    <row r="368" spans="2:2" x14ac:dyDescent="0.25">
      <c r="B368" t="str">
        <v>Fiber: ~10 g</v>
      </c>
    </row>
    <row r="369" spans="2:2" x14ac:dyDescent="0.25">
      <c r="B369" t="str">
        <v>Fat: ~20 g</v>
      </c>
    </row>
    <row r="370" spans="2:2" x14ac:dyDescent="0.25">
      <c r="B370" t="str">
        <v>Micronutrients:</v>
      </c>
    </row>
    <row r="371" spans="2:2" x14ac:dyDescent="0.25">
      <c r="B371" t="str">
        <v>Iron: ~4 mg (22% of DV)</v>
      </c>
    </row>
    <row r="372" spans="2:2" x14ac:dyDescent="0.25">
      <c r="B372" t="str">
        <v>Calcium: ~200 mg (20% of DV)</v>
      </c>
    </row>
    <row r="373" spans="2:2" x14ac:dyDescent="0.25">
      <c r="B373" t="str">
        <v>Vitamin C: ~15 mg (17% of DV)</v>
      </c>
    </row>
    <row r="374" spans="2:2" x14ac:dyDescent="0.25">
      <c r="B374" t="str">
        <v>Magnesium: ~70 mg (18% of DV)</v>
      </c>
    </row>
    <row r="375" spans="2:2" x14ac:dyDescent="0.25">
      <c r="B375" t="str">
        <v>Zinc: ~2 mg (18% of DV)</v>
      </c>
    </row>
    <row r="376" spans="2:2" x14ac:dyDescent="0.25">
      <c r="B376" t="str">
        <v>---</v>
      </c>
    </row>
    <row r="377" spans="2:2" x14ac:dyDescent="0.25">
      <c r="B377" t="str">
        <v>29. Fish Curry (Kerala/Goa, 1 Serving ~200g)</v>
      </c>
    </row>
    <row r="378" spans="2:2" x14ac:dyDescent="0.25">
      <c r="B378" t="str">
        <v>Calories: ~300 kcal</v>
      </c>
    </row>
    <row r="379" spans="2:2" x14ac:dyDescent="0.25">
      <c r="B379" t="str">
        <v>Protein: ~25 g</v>
      </c>
    </row>
    <row r="380" spans="2:2" x14ac:dyDescent="0.25">
      <c r="B380" t="str">
        <v>Carbohydrates: ~8 g</v>
      </c>
    </row>
    <row r="381" spans="2:2" x14ac:dyDescent="0.25">
      <c r="B381" t="str">
        <v>Sugar: ~2 g</v>
      </c>
    </row>
    <row r="382" spans="2:2" x14ac:dyDescent="0.25">
      <c r="B382" t="str">
        <v>Fiber: ~2 g</v>
      </c>
    </row>
    <row r="383" spans="2:2" x14ac:dyDescent="0.25">
      <c r="B383" t="str">
        <v>Fat: ~18 g</v>
      </c>
    </row>
    <row r="384" spans="2:2" x14ac:dyDescent="0.25">
      <c r="B384" t="str">
        <v>Micronutrients:</v>
      </c>
    </row>
    <row r="385" spans="2:2" x14ac:dyDescent="0.25">
      <c r="B385" t="str">
        <v>Vitamin A: ~700 IU (14% of DV)</v>
      </c>
    </row>
    <row r="386" spans="2:2" x14ac:dyDescent="0.25">
      <c r="B386" t="str">
        <v>Vitamin C: ~12 mg (13% of DV)</v>
      </c>
    </row>
    <row r="387" spans="2:2" x14ac:dyDescent="0.25">
      <c r="B387" t="str">
        <v>Iron: ~3 mg (17% of DV)</v>
      </c>
    </row>
    <row r="388" spans="2:2" x14ac:dyDescent="0.25">
      <c r="B388" t="str">
        <v>Calcium: ~100 mg (10% of DV)</v>
      </c>
    </row>
    <row r="389" spans="2:2" x14ac:dyDescent="0.25">
      <c r="B389" t="str">
        <v>Potassium: ~450 mg (13% of DV)</v>
      </c>
    </row>
    <row r="390" spans="2:2" x14ac:dyDescent="0.25">
      <c r="B390" t="str">
        <v>Magnesium: ~40 mg (10% of DV)</v>
      </c>
    </row>
    <row r="391" spans="2:2" x14ac:dyDescent="0.25">
      <c r="B391" t="str">
        <v>---</v>
      </c>
    </row>
    <row r="392" spans="2:2" x14ac:dyDescent="0.25">
      <c r="B392" t="str">
        <v>30. Malabar Parotta (Kerala, 1 Piece ~100g)</v>
      </c>
    </row>
    <row r="393" spans="2:2" x14ac:dyDescent="0.25">
      <c r="B393" t="str">
        <v>Calories: ~250 kcal</v>
      </c>
    </row>
    <row r="394" spans="2:2" x14ac:dyDescent="0.25">
      <c r="B394" t="str">
        <v>Protein: ~5 g</v>
      </c>
    </row>
    <row r="395" spans="2:2" x14ac:dyDescent="0.25">
      <c r="B395" t="str">
        <v>Carbohydrates: ~35 g</v>
      </c>
    </row>
    <row r="396" spans="2:2" x14ac:dyDescent="0.25">
      <c r="B396" t="str">
        <v>Sugar: ~1 g</v>
      </c>
    </row>
    <row r="397" spans="2:2" x14ac:dyDescent="0.25">
      <c r="B397" t="str">
        <v>Fiber: ~2 g</v>
      </c>
    </row>
    <row r="398" spans="2:2" x14ac:dyDescent="0.25">
      <c r="B398" t="str">
        <v>Fat: ~12 g</v>
      </c>
    </row>
    <row r="399" spans="2:2" x14ac:dyDescent="0.25">
      <c r="B399" t="str">
        <v>Micronutrients:</v>
      </c>
    </row>
    <row r="400" spans="2:2" x14ac:dyDescent="0.25">
      <c r="B400" t="str">
        <v>Iron: ~1.5 mg (8% of DV)</v>
      </c>
    </row>
    <row r="401" spans="2:2" x14ac:dyDescent="0.25">
      <c r="B401" t="str">
        <v>Calcium: ~40 mg (4% of DV)</v>
      </c>
    </row>
    <row r="402" spans="2:2" x14ac:dyDescent="0.25">
      <c r="B402" t="str">
        <v>Magnesium: ~30 mg (8% of DV)</v>
      </c>
    </row>
    <row r="403" spans="2:2" x14ac:dyDescent="0.25">
      <c r="B403" t="str">
        <v>Potassium: ~150 mg (4% of DV)</v>
      </c>
    </row>
    <row r="404" spans="2:2" x14ac:dyDescent="0.25">
      <c r="B404" t="str">
        <v>---</v>
      </c>
    </row>
    <row r="405" spans="2:2" x14ac:dyDescent="0.25">
      <c r="B405" t="str">
        <v>31. Pesarattu (Andhra Pradesh, 1 Piece ~100g)</v>
      </c>
    </row>
    <row r="406" spans="2:2" x14ac:dyDescent="0.25">
      <c r="B406" t="str">
        <v>Calories: ~150 kcal</v>
      </c>
    </row>
    <row r="407" spans="2:2" x14ac:dyDescent="0.25">
      <c r="B407" t="str">
        <v>Protein: ~6 g</v>
      </c>
    </row>
    <row r="408" spans="2:2" x14ac:dyDescent="0.25">
      <c r="B408" t="str">
        <v>Carbohydrates: ~25 g</v>
      </c>
    </row>
    <row r="409" spans="2:2" x14ac:dyDescent="0.25">
      <c r="B409" t="str">
        <v>Sugar: ~1 g</v>
      </c>
    </row>
    <row r="410" spans="2:2" x14ac:dyDescent="0.25">
      <c r="B410" t="str">
        <v>Fiber: ~5 g</v>
      </c>
    </row>
    <row r="411" spans="2:2" x14ac:dyDescent="0.25">
      <c r="B411" t="str">
        <v>Fat: ~5 g</v>
      </c>
    </row>
    <row r="412" spans="2:2" x14ac:dyDescent="0.25">
      <c r="B412" t="str">
        <v>Micronutrients:</v>
      </c>
    </row>
    <row r="413" spans="2:2" x14ac:dyDescent="0.25">
      <c r="B413" t="str">
        <v>Iron: ~2 mg (11% of DV)</v>
      </c>
    </row>
    <row r="414" spans="2:2" x14ac:dyDescent="0.25">
      <c r="B414" t="str">
        <v>Calcium: ~40 mg (4% of DV)</v>
      </c>
    </row>
    <row r="415" spans="2:2" x14ac:dyDescent="0.25">
      <c r="B415" t="str">
        <v>Magnesium: ~50 mg (12% of DV)</v>
      </c>
    </row>
    <row r="416" spans="2:2" x14ac:dyDescent="0.25">
      <c r="B416" t="str">
        <v>Potassium: ~250 mg (7% of DV)</v>
      </c>
    </row>
    <row r="417" spans="2:2" x14ac:dyDescent="0.25">
      <c r="B417" t="str">
        <v>---</v>
      </c>
    </row>
    <row r="418" spans="2:2" x14ac:dyDescent="0.25">
      <c r="B418" t="str">
        <v>32. Mysore Masala Dosa (Karnataka, 1 Piece ~200g)</v>
      </c>
    </row>
    <row r="419" spans="2:2" x14ac:dyDescent="0.25">
      <c r="B419" t="str">
        <v>Calories: ~350 kcal</v>
      </c>
    </row>
    <row r="420" spans="2:2" x14ac:dyDescent="0.25">
      <c r="B420" t="str">
        <v>Protein: ~7 g</v>
      </c>
    </row>
    <row r="421" spans="2:2" x14ac:dyDescent="0.25">
      <c r="B421" t="str">
        <v>Carbohydrates: ~55 g</v>
      </c>
    </row>
    <row r="422" spans="2:2" x14ac:dyDescent="0.25">
      <c r="B422" t="str">
        <v>Sugar: ~3 g</v>
      </c>
    </row>
    <row r="423" spans="2:2" x14ac:dyDescent="0.25">
      <c r="B423" t="str">
        <v>Fiber: ~5 g</v>
      </c>
    </row>
    <row r="424" spans="2:2" x14ac:dyDescent="0.25">
      <c r="B424" t="str">
        <v>Fat: ~10 g</v>
      </c>
    </row>
    <row r="425" spans="2:2" x14ac:dyDescent="0.25">
      <c r="B425" t="str">
        <v>Micronutrients:</v>
      </c>
    </row>
    <row r="426" spans="2:2" x14ac:dyDescent="0.25">
      <c r="B426" t="str">
        <v>Iron: ~2 mg (11% of DV)</v>
      </c>
    </row>
    <row r="427" spans="2:2" x14ac:dyDescent="0.25">
      <c r="B427" t="str">
        <v>Calcium: ~70 mg (7% of DV)</v>
      </c>
    </row>
    <row r="428" spans="2:2" x14ac:dyDescent="0.25">
      <c r="B428" t="str">
        <v>Magnesium: ~35 mg (9% of DV)</v>
      </c>
    </row>
    <row r="429" spans="2:2" x14ac:dyDescent="0.25">
      <c r="B429" t="str">
        <v>Potassium: ~350 mg (10% of DV)</v>
      </c>
    </row>
    <row r="430" spans="2:2" x14ac:dyDescent="0.25">
      <c r="B430" t="str">
        <v>---</v>
      </c>
    </row>
    <row r="431" spans="2:2" x14ac:dyDescent="0.25">
      <c r="B431" t="str">
        <v>33. Mangalore Buns (Karnataka, 1 Piece ~100g)</v>
      </c>
    </row>
    <row r="432" spans="2:2" x14ac:dyDescent="0.25">
      <c r="B432" t="str">
        <v>Calories: ~220 kcal</v>
      </c>
    </row>
    <row r="433" spans="2:2" x14ac:dyDescent="0.25">
      <c r="B433" t="str">
        <v>Protein: ~4 g</v>
      </c>
    </row>
    <row r="434" spans="2:2" x14ac:dyDescent="0.25">
      <c r="B434" t="str">
        <v>Carbohydrates: ~40 g</v>
      </c>
    </row>
    <row r="435" spans="2:2" x14ac:dyDescent="0.25">
      <c r="B435" t="str">
        <v>Sugar: ~10 g</v>
      </c>
    </row>
    <row r="436" spans="2:2" x14ac:dyDescent="0.25">
      <c r="B436" t="str">
        <v>Fiber: ~2 g</v>
      </c>
    </row>
    <row r="437" spans="2:2" x14ac:dyDescent="0.25">
      <c r="B437" t="str">
        <v>Fat: ~6 g</v>
      </c>
    </row>
    <row r="438" spans="2:2" x14ac:dyDescent="0.25">
      <c r="B438" t="str">
        <v>Micronutrients:</v>
      </c>
    </row>
    <row r="439" spans="2:2" x14ac:dyDescent="0.25">
      <c r="B439" t="str">
        <v>Iron: ~1 mg (6% of DV)</v>
      </c>
    </row>
    <row r="440" spans="2:2" x14ac:dyDescent="0.25">
      <c r="B440" t="str">
        <v>Calcium: ~40 mg (4% of DV)</v>
      </c>
    </row>
    <row r="441" spans="2:2" x14ac:dyDescent="0.25">
      <c r="B441" t="str">
        <v>Magnesium: ~30 mg (8% of DV)</v>
      </c>
    </row>
    <row r="442" spans="2:2" x14ac:dyDescent="0.25">
      <c r="B442" t="str">
        <v>Potassium: ~200 mg (6% of DV)</v>
      </c>
    </row>
    <row r="443" spans="2:2" x14ac:dyDescent="0.25">
      <c r="B443" t="str">
        <v>---</v>
      </c>
    </row>
    <row r="444" spans="2:2" x14ac:dyDescent="0.25">
      <c r="B444" t="str">
        <v>34. Payasam (Kerala/Tamil Nadu, 1 Serving ~150g)</v>
      </c>
    </row>
    <row r="445" spans="2:2" x14ac:dyDescent="0.25">
      <c r="B445" t="str">
        <v>Calories: ~200 kcal</v>
      </c>
    </row>
    <row r="446" spans="2:2" x14ac:dyDescent="0.25">
      <c r="B446" t="str">
        <v>Protein: ~4 g</v>
      </c>
    </row>
    <row r="447" spans="2:2" x14ac:dyDescent="0.25">
      <c r="B447" t="str">
        <v>Carbohydrates: ~30 g</v>
      </c>
    </row>
    <row r="448" spans="2:2" x14ac:dyDescent="0.25">
      <c r="B448" t="str">
        <v>Sugar: ~18 g</v>
      </c>
    </row>
    <row r="449" spans="2:2" x14ac:dyDescent="0.25">
      <c r="B449" t="str">
        <v>Fiber: ~1 g</v>
      </c>
    </row>
    <row r="450" spans="2:2" x14ac:dyDescent="0.25">
      <c r="B450" t="str">
        <v>Fat: ~8 g</v>
      </c>
    </row>
    <row r="451" spans="2:2" x14ac:dyDescent="0.25">
      <c r="B451" t="str">
        <v>Micronutrients:</v>
      </c>
    </row>
    <row r="452" spans="2:2" x14ac:dyDescent="0.25">
      <c r="B452" t="str">
        <v>Iron: ~1 mg (6% of DV)</v>
      </c>
    </row>
    <row r="453" spans="2:2" x14ac:dyDescent="0.25">
      <c r="B453" t="str">
        <v>Calcium: ~50 mg (5% of DV)</v>
      </c>
    </row>
    <row r="454" spans="2:2" x14ac:dyDescent="0.25">
      <c r="B454" t="str">
        <v>Magnesium: ~30 mg (8% of DV)</v>
      </c>
    </row>
    <row r="455" spans="2:2" x14ac:dyDescent="0.25">
      <c r="B455" t="str">
        <v>Vitamin A: ~300 IU (6% of DV)</v>
      </c>
    </row>
    <row r="456" spans="2:2" x14ac:dyDescent="0.25">
      <c r="B456" t="str">
        <v>---</v>
      </c>
    </row>
    <row r="457" spans="2:2" x14ac:dyDescent="0.25">
      <c r="B457" t="str">
        <v>West Indian Cuisine</v>
      </c>
    </row>
    <row r="458" spans="2:2" x14ac:dyDescent="0.25">
      <c r="B458" t="str">
        <v>35. Pav Bhaji (Maharashtra, 1 Serving ~200g)</v>
      </c>
    </row>
    <row r="459" spans="2:2" x14ac:dyDescent="0.25">
      <c r="B459" t="str">
        <v>Calories: ~350 kcal</v>
      </c>
    </row>
    <row r="460" spans="2:2" x14ac:dyDescent="0.25">
      <c r="B460" t="str">
        <v>Protein: ~8 g</v>
      </c>
    </row>
    <row r="461" spans="2:2" x14ac:dyDescent="0.25">
      <c r="B461" t="str">
        <v>Carbohydrates: ~50 g</v>
      </c>
    </row>
    <row r="462" spans="2:2" x14ac:dyDescent="0.25">
      <c r="B462" t="str">
        <v>Sugar: ~8 g</v>
      </c>
    </row>
    <row r="463" spans="2:2" x14ac:dyDescent="0.25">
      <c r="B463" t="str">
        <v>Fiber: ~8 g</v>
      </c>
    </row>
    <row r="464" spans="2:2" x14ac:dyDescent="0.25">
      <c r="B464" t="str">
        <v>Fat: ~12 g</v>
      </c>
    </row>
    <row r="465" spans="2:2" x14ac:dyDescent="0.25">
      <c r="B465" t="str">
        <v>Micronutrients:</v>
      </c>
    </row>
    <row r="466" spans="2:2" x14ac:dyDescent="0.25">
      <c r="B466" t="str">
        <v>Iron: ~3 mg (17% of DV)</v>
      </c>
    </row>
    <row r="467" spans="2:2" x14ac:dyDescent="0.25">
      <c r="B467" t="str">
        <v>Vitamin A: ~500 IU (10% of DV)</v>
      </c>
    </row>
    <row r="468" spans="2:2" x14ac:dyDescent="0.25">
      <c r="B468" t="str">
        <v>Vitamin C: ~20 mg (22% of DV)</v>
      </c>
    </row>
    <row r="469" spans="2:2" x14ac:dyDescent="0.25">
      <c r="B469" t="str">
        <v>Calcium: ~80 mg (8% of DV)</v>
      </c>
    </row>
    <row r="470" spans="2:2" x14ac:dyDescent="0.25">
      <c r="B470" t="str">
        <v>Potassium: ~400 mg (11% of DV)</v>
      </c>
    </row>
    <row r="471" spans="2:2" x14ac:dyDescent="0.25">
      <c r="B471" t="str">
        <v>---</v>
      </c>
    </row>
    <row r="472" spans="2:2" x14ac:dyDescent="0.25">
      <c r="B472" t="str">
        <v>36. Vada Pav (Maharashtra, 1 Piece ~100g)</v>
      </c>
    </row>
    <row r="473" spans="2:2" x14ac:dyDescent="0.25">
      <c r="B473" t="str">
        <v>Calories: ~250 kcal</v>
      </c>
    </row>
    <row r="474" spans="2:2" x14ac:dyDescent="0.25">
      <c r="B474" t="str">
        <v>Protein: ~6 g</v>
      </c>
    </row>
    <row r="475" spans="2:2" x14ac:dyDescent="0.25">
      <c r="B475" t="str">
        <v>Carbohydrates: ~35 g</v>
      </c>
    </row>
    <row r="476" spans="2:2" x14ac:dyDescent="0.25">
      <c r="B476" t="str">
        <v>Sugar: ~5 g</v>
      </c>
    </row>
    <row r="477" spans="2:2" x14ac:dyDescent="0.25">
      <c r="B477" t="str">
        <v>Fiber: ~3 g</v>
      </c>
    </row>
    <row r="478" spans="2:2" x14ac:dyDescent="0.25">
      <c r="B478" t="str">
        <v>Fat: ~10 g</v>
      </c>
    </row>
    <row r="479" spans="2:2" x14ac:dyDescent="0.25">
      <c r="B479" t="str">
        <v>Micronutrients:</v>
      </c>
    </row>
    <row r="480" spans="2:2" x14ac:dyDescent="0.25">
      <c r="B480" t="str">
        <v>Iron: ~1.5 mg (8% of DV)</v>
      </c>
    </row>
    <row r="481" spans="2:2" x14ac:dyDescent="0.25">
      <c r="B481" t="str">
        <v>Calcium: ~30 mg (3% of DV)</v>
      </c>
    </row>
    <row r="482" spans="2:2" x14ac:dyDescent="0.25">
      <c r="B482" t="str">
        <v>Magnesium: ~25 mg (6% of DV)</v>
      </c>
    </row>
    <row r="483" spans="2:2" x14ac:dyDescent="0.25">
      <c r="B483" t="str">
        <v>Potassium: ~150 mg (4% of DV)</v>
      </c>
    </row>
    <row r="484" spans="2:2" x14ac:dyDescent="0.25">
      <c r="B484" t="str">
        <v>---</v>
      </c>
    </row>
    <row r="485" spans="2:2" x14ac:dyDescent="0.25">
      <c r="B485" t="str">
        <v>37. Misal Pav (Maharashtra, 1 Serving ~200g)</v>
      </c>
    </row>
    <row r="486" spans="2:2" x14ac:dyDescent="0.25">
      <c r="B486" t="str">
        <v>Calories: ~300 kcal</v>
      </c>
    </row>
    <row r="487" spans="2:2" x14ac:dyDescent="0.25">
      <c r="B487" t="str">
        <v>Protein: ~8 g</v>
      </c>
    </row>
    <row r="488" spans="2:2" x14ac:dyDescent="0.25">
      <c r="B488" t="str">
        <v>Carbohydrates: ~40 g</v>
      </c>
    </row>
    <row r="489" spans="2:2" x14ac:dyDescent="0.25">
      <c r="B489" t="str">
        <v>Sugar: ~6 g</v>
      </c>
    </row>
    <row r="490" spans="2:2" x14ac:dyDescent="0.25">
      <c r="B490" t="str">
        <v>Fiber: ~7 g</v>
      </c>
    </row>
    <row r="491" spans="2:2" x14ac:dyDescent="0.25">
      <c r="B491" t="str">
        <v>Fat: ~8 g</v>
      </c>
    </row>
    <row r="492" spans="2:2" x14ac:dyDescent="0.25">
      <c r="B492" t="str">
        <v>Micronutrients:</v>
      </c>
    </row>
    <row r="493" spans="2:2" x14ac:dyDescent="0.25">
      <c r="B493" t="str">
        <v>Iron: ~2 mg (11% of DV)</v>
      </c>
    </row>
    <row r="494" spans="2:2" x14ac:dyDescent="0.25">
      <c r="B494" t="str">
        <v>Vitamin A: ~200 IU (4% of DV)</v>
      </c>
    </row>
    <row r="495" spans="2:2" x14ac:dyDescent="0.25">
      <c r="B495" t="str">
        <v>Calcium: ~50 mg (5% of DV)</v>
      </c>
    </row>
    <row r="496" spans="2:2" x14ac:dyDescent="0.25">
      <c r="B496" t="str">
        <v>Potassium: ~350 mg (10% of DV)</v>
      </c>
    </row>
    <row r="497" spans="2:2" x14ac:dyDescent="0.25">
      <c r="B497" t="str">
        <v>---</v>
      </c>
    </row>
    <row r="498" spans="2:2" x14ac:dyDescent="0.25">
      <c r="B498" t="str">
        <v>38. Shrikhand (Maharashtra/Gujarat, 1 Serving ~100g)</v>
      </c>
    </row>
    <row r="499" spans="2:2" x14ac:dyDescent="0.25">
      <c r="B499" t="str">
        <v>Calories: ~200 kcal</v>
      </c>
    </row>
    <row r="500" spans="2:2" x14ac:dyDescent="0.25">
      <c r="B500" t="str">
        <v>Protein: ~5 g</v>
      </c>
    </row>
    <row r="501" spans="2:2" x14ac:dyDescent="0.25">
      <c r="B501" t="str">
        <v>Carbohydrates: ~25 g</v>
      </c>
    </row>
    <row r="502" spans="2:2" x14ac:dyDescent="0.25">
      <c r="B502" t="str">
        <v>Sugar: ~22 g</v>
      </c>
    </row>
    <row r="503" spans="2:2" x14ac:dyDescent="0.25">
      <c r="B503" t="str">
        <v>Fiber: ~1 g</v>
      </c>
    </row>
    <row r="504" spans="2:2" x14ac:dyDescent="0.25">
      <c r="B504" t="str">
        <v>Fat: ~10 g</v>
      </c>
    </row>
    <row r="505" spans="2:2" x14ac:dyDescent="0.25">
      <c r="B505" t="str">
        <v>Micronutrients:</v>
      </c>
    </row>
    <row r="506" spans="2:2" x14ac:dyDescent="0.25">
      <c r="B506" t="str">
        <v>Calcium: ~150 mg (15% of DV)</v>
      </c>
    </row>
    <row r="507" spans="2:2" x14ac:dyDescent="0.25">
      <c r="B507" t="str">
        <v>Vitamin A: ~300 IU (6% of DV)</v>
      </c>
    </row>
    <row r="508" spans="2:2" x14ac:dyDescent="0.25">
      <c r="B508" t="str">
        <v>Iron: ~0.5 mg (3% of DV)</v>
      </c>
    </row>
    <row r="509" spans="2:2" x14ac:dyDescent="0.25">
      <c r="B509" t="str">
        <v>---</v>
      </c>
    </row>
    <row r="510" spans="2:2" x14ac:dyDescent="0.25">
      <c r="B510" t="str">
        <v>39. Thepla (Gujarat, 1 Piece ~100g)</v>
      </c>
    </row>
    <row r="511" spans="2:2" x14ac:dyDescent="0.25">
      <c r="B511" t="str">
        <v>Calories: ~250 kcal</v>
      </c>
    </row>
    <row r="512" spans="2:2" x14ac:dyDescent="0.25">
      <c r="B512" t="str">
        <v>Protein: ~6 g</v>
      </c>
    </row>
    <row r="513" spans="2:2" x14ac:dyDescent="0.25">
      <c r="B513" t="str">
        <v>Carbohydrates: ~30 g</v>
      </c>
    </row>
    <row r="514" spans="2:2" x14ac:dyDescent="0.25">
      <c r="B514" t="str">
        <v>Sugar: ~2 g</v>
      </c>
    </row>
    <row r="515" spans="2:2" x14ac:dyDescent="0.25">
      <c r="B515" t="str">
        <v>Fiber: ~3 g</v>
      </c>
    </row>
    <row r="516" spans="2:2" x14ac:dyDescent="0.25">
      <c r="B516" t="str">
        <v>Fat: ~12 g</v>
      </c>
    </row>
    <row r="517" spans="2:2" x14ac:dyDescent="0.25">
      <c r="B517" t="str">
        <v>Micronutrients:</v>
      </c>
    </row>
    <row r="518" spans="2:2" x14ac:dyDescent="0.25">
      <c r="B518" t="str">
        <v>Iron: ~2 mg (11% of DV)</v>
      </c>
    </row>
    <row r="519" spans="2:2" x14ac:dyDescent="0.25">
      <c r="B519" t="str">
        <v>Calcium: ~50 mg (5% of DV)</v>
      </c>
    </row>
    <row r="520" spans="2:2" x14ac:dyDescent="0.25">
      <c r="B520" t="str">
        <v>Magnesium: ~40 mg (10% of DV)</v>
      </c>
    </row>
    <row r="521" spans="2:2" x14ac:dyDescent="0.25">
      <c r="B521" t="str">
        <v>Potassium: ~250 mg (7% of DV)</v>
      </c>
    </row>
    <row r="522" spans="2:2" x14ac:dyDescent="0.25">
      <c r="B522" t="str">
        <v>---</v>
      </c>
    </row>
    <row r="523" spans="2:2" x14ac:dyDescent="0.25">
      <c r="B523" t="str">
        <v>40. Dhokla (Gujarat, 1 Piece ~100g)</v>
      </c>
    </row>
    <row r="524" spans="2:2" x14ac:dyDescent="0.25">
      <c r="B524" t="str">
        <v>Calories: ~120 kcal</v>
      </c>
    </row>
    <row r="525" spans="2:2" x14ac:dyDescent="0.25">
      <c r="B525" t="str">
        <v>Protein: ~4 g</v>
      </c>
    </row>
    <row r="526" spans="2:2" x14ac:dyDescent="0.25">
      <c r="B526" t="str">
        <v>Carbohydrates: ~20 g</v>
      </c>
    </row>
    <row r="527" spans="2:2" x14ac:dyDescent="0.25">
      <c r="B527" t="str">
        <v>Sugar: ~4 g</v>
      </c>
    </row>
    <row r="528" spans="2:2" x14ac:dyDescent="0.25">
      <c r="B528" t="str">
        <v>Fiber: ~2 g</v>
      </c>
    </row>
    <row r="529" spans="2:2" x14ac:dyDescent="0.25">
      <c r="B529" t="str">
        <v>Fat: ~3 g</v>
      </c>
    </row>
    <row r="530" spans="2:2" x14ac:dyDescent="0.25">
      <c r="B530" t="str">
        <v>Micronutrients:</v>
      </c>
    </row>
    <row r="531" spans="2:2" x14ac:dyDescent="0.25">
      <c r="B531" t="str">
        <v>Iron: ~1 mg (6% of DV)</v>
      </c>
    </row>
    <row r="532" spans="2:2" x14ac:dyDescent="0.25">
      <c r="B532" t="str">
        <v>Calcium: ~50 mg (5% of DV)</v>
      </c>
    </row>
    <row r="533" spans="2:2" x14ac:dyDescent="0.25">
      <c r="B533" t="str">
        <v>Magnesium: ~30 mg (8% of DV)</v>
      </c>
    </row>
    <row r="534" spans="2:2" x14ac:dyDescent="0.25">
      <c r="B534" t="str">
        <v>Potassium: ~150 mg (4% of DV)</v>
      </c>
    </row>
    <row r="535" spans="2:2" x14ac:dyDescent="0.25">
      <c r="B535" t="str">
        <v>---</v>
      </c>
    </row>
    <row r="536" spans="2:2" x14ac:dyDescent="0.25">
      <c r="B536" t="str">
        <v>East Indian Cuisine: Nutritional Breakdown (Next 10 Dishes)</v>
      </c>
    </row>
    <row r="537" spans="2:2" x14ac:dyDescent="0.25">
      <c r="B537" t="str">
        <v>---</v>
      </c>
    </row>
    <row r="538" spans="2:2" x14ac:dyDescent="0.25">
      <c r="B538" t="str">
        <v>41. Undhiyu (Gujarat, 1 Serving ~200g)</v>
      </c>
    </row>
    <row r="539" spans="2:2" x14ac:dyDescent="0.25">
      <c r="B539" t="str">
        <v>Calories: ~350 kcal</v>
      </c>
    </row>
    <row r="540" spans="2:2" x14ac:dyDescent="0.25">
      <c r="B540" t="str">
        <v>Protein: ~10 g</v>
      </c>
    </row>
    <row r="541" spans="2:2" x14ac:dyDescent="0.25">
      <c r="B541" t="str">
        <v>Carbohydrates: ~50 g</v>
      </c>
    </row>
    <row r="542" spans="2:2" x14ac:dyDescent="0.25">
      <c r="B542" t="str">
        <v>Sugar: ~8 g</v>
      </c>
    </row>
    <row r="543" spans="2:2" x14ac:dyDescent="0.25">
      <c r="B543" t="str">
        <v>Fiber: ~10 g</v>
      </c>
    </row>
    <row r="544" spans="2:2" x14ac:dyDescent="0.25">
      <c r="B544" t="str">
        <v>Fat: ~14 g</v>
      </c>
    </row>
    <row r="545" spans="2:2" x14ac:dyDescent="0.25">
      <c r="B545" t="str">
        <v>Micronutrients:</v>
      </c>
    </row>
    <row r="546" spans="2:2" x14ac:dyDescent="0.25">
      <c r="B546" t="str">
        <v>Vitamin A: ~2000 IU (40% of DV)</v>
      </c>
    </row>
    <row r="547" spans="2:2" x14ac:dyDescent="0.25">
      <c r="B547" t="str">
        <v>Vitamin C: ~30 mg (33% of DV)</v>
      </c>
    </row>
    <row r="548" spans="2:2" x14ac:dyDescent="0.25">
      <c r="B548" t="str">
        <v>Iron: ~4 mg (22% of DV)</v>
      </c>
    </row>
    <row r="549" spans="2:2" x14ac:dyDescent="0.25">
      <c r="B549" t="str">
        <v>Calcium: ~150 mg (15% of DV)</v>
      </c>
    </row>
    <row r="550" spans="2:2" x14ac:dyDescent="0.25">
      <c r="B550" t="str">
        <v>Magnesium: ~80 mg (20% of DV)</v>
      </c>
    </row>
    <row r="551" spans="2:2" x14ac:dyDescent="0.25">
      <c r="B551" t="str">
        <v>---</v>
      </c>
    </row>
    <row r="552" spans="2:2" x14ac:dyDescent="0.25">
      <c r="B552" t="str">
        <v>42. Goan Vindaloo (Goa, 1 Serving ~200g)</v>
      </c>
    </row>
    <row r="553" spans="2:2" x14ac:dyDescent="0.25">
      <c r="B553" t="str">
        <v>Calories: ~350 kcal</v>
      </c>
    </row>
    <row r="554" spans="2:2" x14ac:dyDescent="0.25">
      <c r="B554" t="str">
        <v>Protein: ~20 g</v>
      </c>
    </row>
    <row r="555" spans="2:2" x14ac:dyDescent="0.25">
      <c r="B555" t="str">
        <v>Carbohydrates: ~10 g</v>
      </c>
    </row>
    <row r="556" spans="2:2" x14ac:dyDescent="0.25">
      <c r="B556" t="str">
        <v>Sugar: ~4 g</v>
      </c>
    </row>
    <row r="557" spans="2:2" x14ac:dyDescent="0.25">
      <c r="B557" t="str">
        <v>Fiber: ~3 g</v>
      </c>
    </row>
    <row r="558" spans="2:2" x14ac:dyDescent="0.25">
      <c r="B558" t="str">
        <v>Fat: ~22 g</v>
      </c>
    </row>
    <row r="559" spans="2:2" x14ac:dyDescent="0.25">
      <c r="B559" t="str">
        <v>Micronutrients:</v>
      </c>
    </row>
    <row r="560" spans="2:2" x14ac:dyDescent="0.25">
      <c r="B560" t="str">
        <v>Vitamin A: ~500 IU (10% of DV)</v>
      </c>
    </row>
    <row r="561" spans="2:2" x14ac:dyDescent="0.25">
      <c r="B561" t="str">
        <v>Iron: ~3 mg (17% of DV)</v>
      </c>
    </row>
    <row r="562" spans="2:2" x14ac:dyDescent="0.25">
      <c r="B562" t="str">
        <v>Calcium: ~80 mg (8% of DV)</v>
      </c>
    </row>
    <row r="563" spans="2:2" x14ac:dyDescent="0.25">
      <c r="B563" t="str">
        <v>Potassium: ~450 mg (13% of DV)</v>
      </c>
    </row>
    <row r="564" spans="2:2" x14ac:dyDescent="0.25">
      <c r="B564" t="str">
        <v>---</v>
      </c>
    </row>
    <row r="565" spans="2:2" x14ac:dyDescent="0.25">
      <c r="B565" t="str">
        <v>43. Prawn Balchao (Goa, 1 Serving ~150g)</v>
      </c>
    </row>
    <row r="566" spans="2:2" x14ac:dyDescent="0.25">
      <c r="B566" t="str">
        <v>Calories: ~300 kcal</v>
      </c>
    </row>
    <row r="567" spans="2:2" x14ac:dyDescent="0.25">
      <c r="B567" t="str">
        <v>Protein: ~25 g</v>
      </c>
    </row>
    <row r="568" spans="2:2" x14ac:dyDescent="0.25">
      <c r="B568" t="str">
        <v>Carbohydrates: ~5 g</v>
      </c>
    </row>
    <row r="569" spans="2:2" x14ac:dyDescent="0.25">
      <c r="B569" t="str">
        <v>Sugar: ~2 g</v>
      </c>
    </row>
    <row r="570" spans="2:2" x14ac:dyDescent="0.25">
      <c r="B570" t="str">
        <v>Fiber: ~1 g</v>
      </c>
    </row>
    <row r="571" spans="2:2" x14ac:dyDescent="0.25">
      <c r="B571" t="str">
        <v>Fat: ~20 g</v>
      </c>
    </row>
    <row r="572" spans="2:2" x14ac:dyDescent="0.25">
      <c r="B572" t="str">
        <v>Micronutrients:</v>
      </c>
    </row>
    <row r="573" spans="2:2" x14ac:dyDescent="0.25">
      <c r="B573" t="str">
        <v>Vitamin A: ~400 IU (8% of DV)</v>
      </c>
    </row>
    <row r="574" spans="2:2" x14ac:dyDescent="0.25">
      <c r="B574" t="str">
        <v>Vitamin C: ~10 mg (11% of DV)</v>
      </c>
    </row>
    <row r="575" spans="2:2" x14ac:dyDescent="0.25">
      <c r="B575" t="str">
        <v>Iron: ~4 mg (22% of DV)</v>
      </c>
    </row>
    <row r="576" spans="2:2" x14ac:dyDescent="0.25">
      <c r="B576" t="str">
        <v>Calcium: ~60 mg (6% of DV)</v>
      </c>
    </row>
    <row r="577" spans="2:2" x14ac:dyDescent="0.25">
      <c r="B577" t="str">
        <v>Potassium: ~500 mg (14% of DV)</v>
      </c>
    </row>
    <row r="578" spans="2:2" x14ac:dyDescent="0.25">
      <c r="B578" t="str">
        <v>---</v>
      </c>
    </row>
    <row r="579" spans="2:2" x14ac:dyDescent="0.25">
      <c r="B579" t="str">
        <v>44. Rajasthani Dal Baati Churma (Rajasthan, 1 Serving ~300g)</v>
      </c>
    </row>
    <row r="580" spans="2:2" x14ac:dyDescent="0.25">
      <c r="B580" t="str">
        <v>Calories: ~550 kcal</v>
      </c>
    </row>
    <row r="581" spans="2:2" x14ac:dyDescent="0.25">
      <c r="B581" t="str">
        <v>Protein: ~15 g</v>
      </c>
    </row>
    <row r="582" spans="2:2" x14ac:dyDescent="0.25">
      <c r="B582" t="str">
        <v>Carbohydrates: ~80 g</v>
      </c>
    </row>
    <row r="583" spans="2:2" x14ac:dyDescent="0.25">
      <c r="B583" t="str">
        <v>Sugar: ~6 g</v>
      </c>
    </row>
    <row r="584" spans="2:2" x14ac:dyDescent="0.25">
      <c r="B584" t="str">
        <v>Fiber: ~8 g</v>
      </c>
    </row>
    <row r="585" spans="2:2" x14ac:dyDescent="0.25">
      <c r="B585" t="str">
        <v>Fat: ~20 g</v>
      </c>
    </row>
    <row r="586" spans="2:2" x14ac:dyDescent="0.25">
      <c r="B586" t="str">
        <v>Micronutrients:</v>
      </c>
    </row>
    <row r="587" spans="2:2" x14ac:dyDescent="0.25">
      <c r="B587" t="str">
        <v>Vitamin A: ~400 IU (8% of DV)</v>
      </c>
    </row>
    <row r="588" spans="2:2" x14ac:dyDescent="0.25">
      <c r="B588" t="str">
        <v>Vitamin C: ~10 mg (11% of DV)</v>
      </c>
    </row>
    <row r="589" spans="2:2" x14ac:dyDescent="0.25">
      <c r="B589" t="str">
        <v>Iron: ~4 mg (22% of DV)</v>
      </c>
    </row>
    <row r="590" spans="2:2" x14ac:dyDescent="0.25">
      <c r="B590" t="str">
        <v>Calcium: ~150 mg (15% of DV)</v>
      </c>
    </row>
    <row r="591" spans="2:2" x14ac:dyDescent="0.25">
      <c r="B591" t="str">
        <v>Potassium: ~500 mg (14% of DV)</v>
      </c>
    </row>
    <row r="592" spans="2:2" x14ac:dyDescent="0.25">
      <c r="B592" t="str">
        <v>45. Gatte Ki Sabzi (Rajasthan, 1 Serving ~200g)</v>
      </c>
    </row>
    <row r="593" spans="2:2" x14ac:dyDescent="0.25">
      <c r="B593" t="str">
        <v>Calories: ~350 kcal</v>
      </c>
    </row>
    <row r="594" spans="2:2" x14ac:dyDescent="0.25">
      <c r="B594" t="str">
        <v>Protein: ~15 g</v>
      </c>
    </row>
    <row r="595" spans="2:2" x14ac:dyDescent="0.25">
      <c r="B595" t="str">
        <v>Carbohydrates: ~50 g</v>
      </c>
    </row>
    <row r="596" spans="2:2" x14ac:dyDescent="0.25">
      <c r="B596" t="str">
        <v>Sugar: ~5 g</v>
      </c>
    </row>
    <row r="597" spans="2:2" x14ac:dyDescent="0.25">
      <c r="B597" t="str">
        <v>Fiber: ~7 g</v>
      </c>
    </row>
    <row r="598" spans="2:2" x14ac:dyDescent="0.25">
      <c r="B598" t="str">
        <v>Fat: ~15 g</v>
      </c>
    </row>
    <row r="599" spans="2:2" x14ac:dyDescent="0.25">
      <c r="B599" t="str">
        <v>Micronutrients:</v>
      </c>
    </row>
    <row r="600" spans="2:2" x14ac:dyDescent="0.25">
      <c r="B600" t="str">
        <v>Iron: ~3 mg (17% of DV)</v>
      </c>
    </row>
    <row r="601" spans="2:2" x14ac:dyDescent="0.25">
      <c r="B601" t="str">
        <v>Calcium: ~100 mg (10% of DV)</v>
      </c>
    </row>
    <row r="602" spans="2:2" x14ac:dyDescent="0.25">
      <c r="B602" t="str">
        <v>Magnesium: ~60 mg (15% of DV)</v>
      </c>
    </row>
    <row r="603" spans="2:2" x14ac:dyDescent="0.25">
      <c r="B603" t="str">
        <v>Potassium: ~350 mg (10% of DV)</v>
      </c>
    </row>
    <row r="604" spans="2:2" x14ac:dyDescent="0.25">
      <c r="B604" t="str">
        <v>---</v>
      </c>
    </row>
    <row r="605" spans="2:2" x14ac:dyDescent="0.25">
      <c r="B605" t="str">
        <v>46. Laal Maas (Rajasthan, 1 Serving ~200g)</v>
      </c>
    </row>
    <row r="606" spans="2:2" x14ac:dyDescent="0.25">
      <c r="B606" t="str">
        <v>Calories: ~400 kcal</v>
      </c>
    </row>
    <row r="607" spans="2:2" x14ac:dyDescent="0.25">
      <c r="B607" t="str">
        <v>Protein: ~25 g</v>
      </c>
    </row>
    <row r="608" spans="2:2" x14ac:dyDescent="0.25">
      <c r="B608" t="str">
        <v>Carbohydrates: ~10 g</v>
      </c>
    </row>
    <row r="609" spans="2:2" x14ac:dyDescent="0.25">
      <c r="B609" t="str">
        <v>Sugar: ~2 g</v>
      </c>
    </row>
    <row r="610" spans="2:2" x14ac:dyDescent="0.25">
      <c r="B610" t="str">
        <v>Fiber: ~2 g</v>
      </c>
    </row>
    <row r="611" spans="2:2" x14ac:dyDescent="0.25">
      <c r="B611" t="str">
        <v>Fat: ~30 g</v>
      </c>
    </row>
    <row r="612" spans="2:2" x14ac:dyDescent="0.25">
      <c r="B612" t="str">
        <v>Micronutrients:</v>
      </c>
    </row>
    <row r="613" spans="2:2" x14ac:dyDescent="0.25">
      <c r="B613" t="str">
        <v>Iron: ~5 mg (28% of DV)</v>
      </c>
    </row>
    <row r="614" spans="2:2" x14ac:dyDescent="0.25">
      <c r="B614" t="str">
        <v>Vitamin A: ~800 IU (16% of DV)</v>
      </c>
    </row>
    <row r="615" spans="2:2" x14ac:dyDescent="0.25">
      <c r="B615" t="str">
        <v>Calcium: ~80 mg (8% of DV)</v>
      </c>
    </row>
    <row r="616" spans="2:2" x14ac:dyDescent="0.25">
      <c r="B616" t="str">
        <v>Potassium: ~450 mg (13% of DV)</v>
      </c>
    </row>
    <row r="617" spans="2:2" x14ac:dyDescent="0.25">
      <c r="B617" t="str">
        <v>---</v>
      </c>
    </row>
    <row r="618" spans="2:2" x14ac:dyDescent="0.25">
      <c r="B618" t="str">
        <v>East Indian Cuisine</v>
      </c>
    </row>
    <row r="619" spans="2:2" x14ac:dyDescent="0.25">
      <c r="B619" t="str">
        <v>47. Bengali Shorshe Ilish (West Bengal, 1 Serving ~150g)</v>
      </c>
    </row>
    <row r="620" spans="2:2" x14ac:dyDescent="0.25">
      <c r="B620" t="str">
        <v>Calories: ~300 kcal</v>
      </c>
    </row>
    <row r="621" spans="2:2" x14ac:dyDescent="0.25">
      <c r="B621" t="str">
        <v>Protein: ~25 g</v>
      </c>
    </row>
    <row r="622" spans="2:2" x14ac:dyDescent="0.25">
      <c r="B622" t="str">
        <v>Carbohydrates: ~5 g</v>
      </c>
    </row>
    <row r="623" spans="2:2" x14ac:dyDescent="0.25">
      <c r="B623" t="str">
        <v>Sugar: ~2 g</v>
      </c>
    </row>
    <row r="624" spans="2:2" x14ac:dyDescent="0.25">
      <c r="B624" t="str">
        <v>Fiber: ~1 g</v>
      </c>
    </row>
    <row r="625" spans="2:2" x14ac:dyDescent="0.25">
      <c r="B625" t="str">
        <v>Fat: ~22 g</v>
      </c>
    </row>
    <row r="626" spans="2:2" x14ac:dyDescent="0.25">
      <c r="B626" t="str">
        <v>Micronutrients:</v>
      </c>
    </row>
    <row r="627" spans="2:2" x14ac:dyDescent="0.25">
      <c r="B627" t="str">
        <v>Vitamin A: ~1200 IU (24% of DV)</v>
      </c>
    </row>
    <row r="628" spans="2:2" x14ac:dyDescent="0.25">
      <c r="B628" t="str">
        <v>Vitamin C: ~10 mg (11% of DV)</v>
      </c>
    </row>
    <row r="629" spans="2:2" x14ac:dyDescent="0.25">
      <c r="B629" t="str">
        <v>Iron: ~2 mg (11% of DV)</v>
      </c>
    </row>
    <row r="630" spans="2:2" x14ac:dyDescent="0.25">
      <c r="B630" t="str">
        <v>Calcium: ~50 mg (5% of DV)</v>
      </c>
    </row>
    <row r="631" spans="2:2" x14ac:dyDescent="0.25">
      <c r="B631" t="str">
        <v>Potassium: ~500 mg (14% of DV)</v>
      </c>
    </row>
    <row r="632" spans="2:2" x14ac:dyDescent="0.25">
      <c r="B632" t="str">
        <v>---</v>
      </c>
    </row>
    <row r="633" spans="2:2" x14ac:dyDescent="0.25">
      <c r="B633" t="str">
        <v>48. Chingri Malai Curry (West Bengal, 1 Serving ~150g)</v>
      </c>
    </row>
    <row r="634" spans="2:2" x14ac:dyDescent="0.25">
      <c r="B634" t="str">
        <v>Calories: ~350 kcal</v>
      </c>
    </row>
    <row r="635" spans="2:2" x14ac:dyDescent="0.25">
      <c r="B635" t="str">
        <v>Protein: ~25 g</v>
      </c>
    </row>
    <row r="636" spans="2:2" x14ac:dyDescent="0.25">
      <c r="B636" t="str">
        <v>Carbohydrates: ~8 g</v>
      </c>
    </row>
    <row r="637" spans="2:2" x14ac:dyDescent="0.25">
      <c r="B637" t="str">
        <v>Sugar: ~3 g</v>
      </c>
    </row>
    <row r="638" spans="2:2" x14ac:dyDescent="0.25">
      <c r="B638" t="str">
        <v>Fiber: ~2 g</v>
      </c>
    </row>
    <row r="639" spans="2:2" x14ac:dyDescent="0.25">
      <c r="B639" t="str">
        <v>Fat: ~25 g</v>
      </c>
    </row>
    <row r="640" spans="2:2" x14ac:dyDescent="0.25">
      <c r="B640" t="str">
        <v>Micronutrients:</v>
      </c>
    </row>
    <row r="641" spans="2:2" x14ac:dyDescent="0.25">
      <c r="B641" t="str">
        <v>Iron: ~3 mg (17% of DV)</v>
      </c>
    </row>
    <row r="642" spans="2:2" x14ac:dyDescent="0.25">
      <c r="B642" t="str">
        <v>Vitamin A: ~1000 IU (20% of DV)</v>
      </c>
    </row>
    <row r="643" spans="2:2" x14ac:dyDescent="0.25">
      <c r="B643" t="str">
        <v>Calcium: ~60 mg (6% of DV)</v>
      </c>
    </row>
    <row r="644" spans="2:2" x14ac:dyDescent="0.25">
      <c r="B644" t="str">
        <v>Potassium: ~450 mg (13% of DV)</v>
      </c>
    </row>
    <row r="645" spans="2:2" x14ac:dyDescent="0.25">
      <c r="B645" t="str">
        <v>---</v>
      </c>
    </row>
    <row r="646" spans="2:2" x14ac:dyDescent="0.25">
      <c r="B646" t="str">
        <v>49. Aloo Posto (West Bengal, 1 Serving ~200g)</v>
      </c>
    </row>
    <row r="647" spans="2:2" x14ac:dyDescent="0.25">
      <c r="B647" t="str">
        <v>Calories: ~250 kcal</v>
      </c>
    </row>
    <row r="648" spans="2:2" x14ac:dyDescent="0.25">
      <c r="B648" t="str">
        <v>Protein: ~4 g</v>
      </c>
    </row>
    <row r="649" spans="2:2" x14ac:dyDescent="0.25">
      <c r="B649" t="str">
        <v>Carbohydrates: ~30 g</v>
      </c>
    </row>
    <row r="650" spans="2:2" x14ac:dyDescent="0.25">
      <c r="B650" t="str">
        <v>Sugar: ~5 g</v>
      </c>
    </row>
    <row r="651" spans="2:2" x14ac:dyDescent="0.25">
      <c r="B651" t="str">
        <v>Fiber: ~6 g</v>
      </c>
    </row>
    <row r="652" spans="2:2" x14ac:dyDescent="0.25">
      <c r="B652" t="str">
        <v>Fat: ~15 g</v>
      </c>
    </row>
    <row r="653" spans="2:2" x14ac:dyDescent="0.25">
      <c r="B653" t="str">
        <v>Micronutrients:</v>
      </c>
    </row>
    <row r="654" spans="2:2" x14ac:dyDescent="0.25">
      <c r="B654" t="str">
        <v>Iron: ~2 mg (11% of DV)</v>
      </c>
    </row>
    <row r="655" spans="2:2" x14ac:dyDescent="0.25">
      <c r="B655" t="str">
        <v>Calcium: ~80 mg (8% of DV)</v>
      </c>
    </row>
    <row r="656" spans="2:2" x14ac:dyDescent="0.25">
      <c r="B656" t="str">
        <v>Magnesium: ~50 mg (12% of DV)</v>
      </c>
    </row>
    <row r="657" spans="2:2" x14ac:dyDescent="0.25">
      <c r="B657" t="str">
        <v>Potassium: ~300 mg (9% of DV)</v>
      </c>
    </row>
    <row r="658" spans="2:2" x14ac:dyDescent="0.25">
      <c r="B658" t="str">
        <v>---</v>
      </c>
    </row>
    <row r="659" spans="2:2" x14ac:dyDescent="0.25">
      <c r="B659" t="str">
        <v>50. Litti Chokha (Bihar, 1 Serving ~250g)</v>
      </c>
    </row>
    <row r="660" spans="2:2" x14ac:dyDescent="0.25">
      <c r="B660" t="str">
        <v>Calories: ~400 kcal</v>
      </c>
    </row>
    <row r="661" spans="2:2" x14ac:dyDescent="0.25">
      <c r="B661" t="str">
        <v>Protein: ~12 g</v>
      </c>
    </row>
    <row r="662" spans="2:2" x14ac:dyDescent="0.25">
      <c r="B662" t="str">
        <v>Carbohydrates: ~50 g</v>
      </c>
    </row>
    <row r="663" spans="2:2" x14ac:dyDescent="0.25">
      <c r="B663" t="str">
        <v>Sugar: ~4 g</v>
      </c>
    </row>
    <row r="664" spans="2:2" x14ac:dyDescent="0.25">
      <c r="B664" t="str">
        <v>Fiber: ~8 g</v>
      </c>
    </row>
    <row r="665" spans="2:2" x14ac:dyDescent="0.25">
      <c r="B665" t="str">
        <v>Fat: ~15 g</v>
      </c>
    </row>
    <row r="666" spans="2:2" x14ac:dyDescent="0.25">
      <c r="B666" t="str">
        <v>Micronutrients:</v>
      </c>
    </row>
    <row r="667" spans="2:2" x14ac:dyDescent="0.25">
      <c r="B667" t="str">
        <v>Iron: ~3 mg (17% of DV)</v>
      </c>
    </row>
    <row r="668" spans="2:2" x14ac:dyDescent="0.25">
      <c r="B668" t="str">
        <v>Calcium: ~100 mg (10% of DV)</v>
      </c>
    </row>
    <row r="669" spans="2:2" x14ac:dyDescent="0.25">
      <c r="B669" t="str">
        <v>Vitamin C: ~15 mg (17% of DV)</v>
      </c>
    </row>
    <row r="670" spans="2:2" x14ac:dyDescent="0.25">
      <c r="B670" t="str">
        <v>Potassium: ~450 mg (13% of DV)</v>
      </c>
    </row>
    <row r="671" spans="2:2" x14ac:dyDescent="0.25">
      <c r="B671" t="str">
        <v>---</v>
      </c>
    </row>
    <row r="672" spans="2:2" x14ac:dyDescent="0.25">
      <c r="B672" t="str">
        <v>51. Sandesh (West Bengal, 1 Piece ~50g)</v>
      </c>
    </row>
    <row r="673" spans="2:2" x14ac:dyDescent="0.25">
      <c r="B673" t="str">
        <v>Calories: ~150 kcal</v>
      </c>
    </row>
    <row r="674" spans="2:2" x14ac:dyDescent="0.25">
      <c r="B674" t="str">
        <v>Protein: ~5 g</v>
      </c>
    </row>
    <row r="675" spans="2:2" x14ac:dyDescent="0.25">
      <c r="B675" t="str">
        <v>Carbohydrates: ~20 g</v>
      </c>
    </row>
    <row r="676" spans="2:2" x14ac:dyDescent="0.25">
      <c r="B676" t="str">
        <v>Sugar: ~18 g</v>
      </c>
    </row>
    <row r="677" spans="2:2" x14ac:dyDescent="0.25">
      <c r="B677" t="str">
        <v>Fiber: ~1 g</v>
      </c>
    </row>
    <row r="678" spans="2:2" x14ac:dyDescent="0.25">
      <c r="B678" t="str">
        <v>Fat: ~5 g</v>
      </c>
    </row>
    <row r="679" spans="2:2" x14ac:dyDescent="0.25">
      <c r="B679" t="str">
        <v>Micronutrients:</v>
      </c>
    </row>
    <row r="680" spans="2:2" x14ac:dyDescent="0.25">
      <c r="B680" t="str">
        <v>Iron: ~0.5 mg (3% of DV)</v>
      </c>
    </row>
    <row r="681" spans="2:2" x14ac:dyDescent="0.25">
      <c r="B681" t="str">
        <v>Calcium: ~100 mg (10% of DV)</v>
      </c>
    </row>
    <row r="682" spans="2:2" x14ac:dyDescent="0.25">
      <c r="B682" t="str">
        <v>Magnesium: ~30 mg (8% of DV)</v>
      </c>
    </row>
    <row r="683" spans="2:2" x14ac:dyDescent="0.25">
      <c r="B683" t="str">
        <v>Vitamin A: ~250 IU (5% of DV)</v>
      </c>
    </row>
    <row r="684" spans="2:2" x14ac:dyDescent="0.25">
      <c r="B684" t="str">
        <v>---</v>
      </c>
    </row>
    <row r="685" spans="2:2" x14ac:dyDescent="0.25">
      <c r="B685" t="str">
        <v>52. Rasgulla (West Bengal/Odisha, 1 Piece ~50g)</v>
      </c>
    </row>
    <row r="686" spans="2:2" x14ac:dyDescent="0.25">
      <c r="B686" t="str">
        <v>Calories: ~150 kcal</v>
      </c>
    </row>
    <row r="687" spans="2:2" x14ac:dyDescent="0.25">
      <c r="B687" t="str">
        <v>Protein: ~3 g</v>
      </c>
    </row>
    <row r="688" spans="2:2" x14ac:dyDescent="0.25">
      <c r="B688" t="str">
        <v>Carbohydrates: ~35 g</v>
      </c>
    </row>
    <row r="689" spans="2:2" x14ac:dyDescent="0.25">
      <c r="B689" t="str">
        <v>Sugar: ~30 g</v>
      </c>
    </row>
    <row r="690" spans="2:2" x14ac:dyDescent="0.25">
      <c r="B690" t="str">
        <v>Fiber: ~0 g</v>
      </c>
    </row>
    <row r="691" spans="2:2" x14ac:dyDescent="0.25">
      <c r="B691" t="str">
        <v>Fat: ~2 g</v>
      </c>
    </row>
    <row r="692" spans="2:2" x14ac:dyDescent="0.25">
      <c r="B692" t="str">
        <v>Micronutrients:</v>
      </c>
    </row>
    <row r="693" spans="2:2" x14ac:dyDescent="0.25">
      <c r="B693" t="str">
        <v>Calcium: ~150 mg (15% of DV)</v>
      </c>
    </row>
    <row r="694" spans="2:2" x14ac:dyDescent="0.25">
      <c r="B694" t="str">
        <v>Iron: ~0.5 mg (3% of DV)</v>
      </c>
    </row>
    <row r="695" spans="2:2" x14ac:dyDescent="0.25">
      <c r="B695" t="str">
        <v>Magnesium: ~20 mg (5% of DV)</v>
      </c>
    </row>
    <row r="696" spans="2:2" x14ac:dyDescent="0.25">
      <c r="B696" t="str">
        <v>---</v>
      </c>
    </row>
    <row r="697" spans="2:2" x14ac:dyDescent="0.25">
      <c r="B697" t="str">
        <v>53. Mishti Doi (West Bengal, 1 Serving ~100g)</v>
      </c>
    </row>
    <row r="698" spans="2:2" x14ac:dyDescent="0.25">
      <c r="B698" t="str">
        <v>Calories: ~120 kcal</v>
      </c>
    </row>
    <row r="699" spans="2:2" x14ac:dyDescent="0.25">
      <c r="B699" t="str">
        <v>Protein: ~3 g</v>
      </c>
    </row>
    <row r="700" spans="2:2" x14ac:dyDescent="0.25">
      <c r="B700" t="str">
        <v>Carbohydrates: ~20 g</v>
      </c>
    </row>
    <row r="701" spans="2:2" x14ac:dyDescent="0.25">
      <c r="B701" t="str">
        <v>Sugar: ~18 g</v>
      </c>
    </row>
    <row r="702" spans="2:2" x14ac:dyDescent="0.25">
      <c r="B702" t="str">
        <v>Fiber: ~0 g</v>
      </c>
    </row>
    <row r="703" spans="2:2" x14ac:dyDescent="0.25">
      <c r="B703" t="str">
        <v>Fat: ~4 g</v>
      </c>
    </row>
    <row r="704" spans="2:2" x14ac:dyDescent="0.25">
      <c r="B704" t="str">
        <v>Micronutrients:</v>
      </c>
    </row>
    <row r="705" spans="2:2" x14ac:dyDescent="0.25">
      <c r="B705" t="str">
        <v>Calcium: ~100 mg (10% of DV)</v>
      </c>
    </row>
    <row r="706" spans="2:2" x14ac:dyDescent="0.25">
      <c r="B706" t="str">
        <v>Iron: ~0.5 mg (3% of DV)</v>
      </c>
    </row>
    <row r="707" spans="2:2" x14ac:dyDescent="0.25">
      <c r="B707" t="str">
        <v>Vitamin A: ~200 IU (4% of DV)</v>
      </c>
    </row>
    <row r="708" spans="2:2" x14ac:dyDescent="0.25">
      <c r="B708" t="str">
        <v>---</v>
      </c>
    </row>
    <row r="709" spans="2:2" x14ac:dyDescent="0.25">
      <c r="B709" t="str">
        <v>Central Indian Cuisine</v>
      </c>
    </row>
    <row r="710" spans="2:2" x14ac:dyDescent="0.25">
      <c r="B710" t="str">
        <v>---</v>
      </c>
    </row>
    <row r="711" spans="2:2" x14ac:dyDescent="0.25">
      <c r="B711" t="str">
        <v>54. Bhutte Ka Kees (Madhya Pradesh, 1 Serving ~200g)</v>
      </c>
    </row>
    <row r="712" spans="2:2" x14ac:dyDescent="0.25">
      <c r="B712" t="str">
        <v>Calories: ~250 kcal</v>
      </c>
    </row>
    <row r="713" spans="2:2" x14ac:dyDescent="0.25">
      <c r="B713" t="str">
        <v>Protein: ~6 g</v>
      </c>
    </row>
    <row r="714" spans="2:2" x14ac:dyDescent="0.25">
      <c r="B714" t="str">
        <v>Carbohydrates: ~45 g</v>
      </c>
    </row>
    <row r="715" spans="2:2" x14ac:dyDescent="0.25">
      <c r="B715" t="str">
        <v>Sugar: ~8 g</v>
      </c>
    </row>
    <row r="716" spans="2:2" x14ac:dyDescent="0.25">
      <c r="B716" t="str">
        <v>Fiber: ~5 g</v>
      </c>
    </row>
    <row r="717" spans="2:2" x14ac:dyDescent="0.25">
      <c r="B717" t="str">
        <v>Fat: ~8 g</v>
      </c>
    </row>
    <row r="718" spans="2:2" x14ac:dyDescent="0.25">
      <c r="B718" t="str">
        <v>Micronutrients:</v>
      </c>
    </row>
    <row r="719" spans="2:2" x14ac:dyDescent="0.25">
      <c r="B719" t="str">
        <v>Iron: ~2 mg (11% of DV)</v>
      </c>
    </row>
    <row r="720" spans="2:2" x14ac:dyDescent="0.25">
      <c r="B720" t="str">
        <v>Calcium: ~60 mg (6% of DV)</v>
      </c>
    </row>
    <row r="721" spans="2:2" x14ac:dyDescent="0.25">
      <c r="B721" t="str">
        <v>Magnesium: ~40 mg (10% of DV)</v>
      </c>
    </row>
    <row r="722" spans="2:2" x14ac:dyDescent="0.25">
      <c r="B722" t="str">
        <v>Potassium: ~350 mg (10% of DV)</v>
      </c>
    </row>
    <row r="723" spans="2:2" x14ac:dyDescent="0.25">
      <c r="B723" t="str">
        <v>---</v>
      </c>
    </row>
    <row r="724" spans="2:2" x14ac:dyDescent="0.25">
      <c r="B724" t="str">
        <v>55. Poha (Madhya Pradesh, 1 Serving ~200g)</v>
      </c>
    </row>
    <row r="725" spans="2:2" x14ac:dyDescent="0.25">
      <c r="B725" t="str">
        <v>Calories: ~250 kcal</v>
      </c>
    </row>
    <row r="726" spans="2:2" x14ac:dyDescent="0.25">
      <c r="B726" t="str">
        <v>Protein: ~6 g</v>
      </c>
    </row>
    <row r="727" spans="2:2" x14ac:dyDescent="0.25">
      <c r="B727" t="str">
        <v>Carbohydrates: ~40 g</v>
      </c>
    </row>
    <row r="728" spans="2:2" x14ac:dyDescent="0.25">
      <c r="B728" t="str">
        <v>Sugar: ~5 g</v>
      </c>
    </row>
    <row r="729" spans="2:2" x14ac:dyDescent="0.25">
      <c r="B729" t="str">
        <v>Fiber: ~4 g</v>
      </c>
    </row>
    <row r="730" spans="2:2" x14ac:dyDescent="0.25">
      <c r="B730" t="str">
        <v>Fat: ~7 g</v>
      </c>
    </row>
    <row r="731" spans="2:2" x14ac:dyDescent="0.25">
      <c r="B731" t="str">
        <v>Micronutrients:</v>
      </c>
    </row>
    <row r="732" spans="2:2" x14ac:dyDescent="0.25">
      <c r="B732" t="str">
        <v>Iron: ~2 mg (11% of DV)</v>
      </c>
    </row>
    <row r="733" spans="2:2" x14ac:dyDescent="0.25">
      <c r="B733" t="str">
        <v>Vitamin A: ~300 IU (6% of DV)</v>
      </c>
    </row>
    <row r="734" spans="2:2" x14ac:dyDescent="0.25">
      <c r="B734" t="str">
        <v>Calcium: ~50 mg (5% of DV)</v>
      </c>
    </row>
    <row r="735" spans="2:2" x14ac:dyDescent="0.25">
      <c r="B735" t="str">
        <v>Potassium: ~350 mg (10% of DV)</v>
      </c>
    </row>
    <row r="736" spans="2:2" x14ac:dyDescent="0.25">
      <c r="B736" t="str">
        <v>---</v>
      </c>
    </row>
    <row r="737" spans="2:2" x14ac:dyDescent="0.25">
      <c r="B737" t="str">
        <v>56. Mawa Baati (Madhya Pradesh, 1 Piece ~100g)</v>
      </c>
    </row>
    <row r="738" spans="2:2" x14ac:dyDescent="0.25">
      <c r="B738" t="str">
        <v>Calories: ~400 kcal</v>
      </c>
    </row>
    <row r="739" spans="2:2" x14ac:dyDescent="0.25">
      <c r="B739" t="str">
        <v>Protein: ~8 g</v>
      </c>
    </row>
    <row r="740" spans="2:2" x14ac:dyDescent="0.25">
      <c r="B740" t="str">
        <v>Carbohydrates: ~50 g</v>
      </c>
    </row>
    <row r="741" spans="2:2" x14ac:dyDescent="0.25">
      <c r="B741" t="str">
        <v>Sugar: ~30 g</v>
      </c>
    </row>
    <row r="742" spans="2:2" x14ac:dyDescent="0.25">
      <c r="B742" t="str">
        <v>Fiber: ~2 g</v>
      </c>
    </row>
    <row r="743" spans="2:2" x14ac:dyDescent="0.25">
      <c r="B743" t="str">
        <v>Fat: ~15 g</v>
      </c>
    </row>
    <row r="744" spans="2:2" x14ac:dyDescent="0.25">
      <c r="B744" t="str">
        <v>Micronutrients:</v>
      </c>
    </row>
    <row r="745" spans="2:2" x14ac:dyDescent="0.25">
      <c r="B745" t="str">
        <v>Iron: ~2 mg (11% of DV)</v>
      </c>
    </row>
    <row r="746" spans="2:2" x14ac:dyDescent="0.25">
      <c r="B746" t="str">
        <v>Calcium: ~100 mg (10% of DV)</v>
      </c>
    </row>
    <row r="747" spans="2:2" x14ac:dyDescent="0.25">
      <c r="B747" t="str">
        <v>Vitamin A: ~500 IU (10% of DV)</v>
      </c>
    </row>
    <row r="748" spans="2:2" x14ac:dyDescent="0.25">
      <c r="B748" t="str">
        <v>Potassium: ~200 mg (6% of DV)</v>
      </c>
    </row>
    <row r="749" spans="2:2" x14ac:dyDescent="0.25">
      <c r="B749" t="str">
        <v>---</v>
      </c>
    </row>
    <row r="750" spans="2:2" x14ac:dyDescent="0.25">
      <c r="B750" t="str">
        <v>57. Chhattisgarhi Bafauri (Chhattisgarh, 1 Piece ~100g)</v>
      </c>
    </row>
    <row r="751" spans="2:2" x14ac:dyDescent="0.25">
      <c r="B751" t="str">
        <v>Calories: ~220 kcal</v>
      </c>
    </row>
    <row r="752" spans="2:2" x14ac:dyDescent="0.25">
      <c r="B752" t="str">
        <v>Protein: ~7 g</v>
      </c>
    </row>
    <row r="753" spans="2:2" x14ac:dyDescent="0.25">
      <c r="B753" t="str">
        <v>Carbohydrates: ~30 g</v>
      </c>
    </row>
    <row r="754" spans="2:2" x14ac:dyDescent="0.25">
      <c r="B754" t="str">
        <v>Sugar: ~5 g</v>
      </c>
    </row>
    <row r="755" spans="2:2" x14ac:dyDescent="0.25">
      <c r="B755" t="str">
        <v>Fiber: ~6 g</v>
      </c>
    </row>
    <row r="756" spans="2:2" x14ac:dyDescent="0.25">
      <c r="B756" t="str">
        <v>Fat: ~8 g</v>
      </c>
    </row>
    <row r="757" spans="2:2" x14ac:dyDescent="0.25">
      <c r="B757" t="str">
        <v>Micronutrients:</v>
      </c>
    </row>
    <row r="758" spans="2:2" x14ac:dyDescent="0.25">
      <c r="B758" t="str">
        <v>Iron: ~2 mg (11% of DV)</v>
      </c>
    </row>
    <row r="759" spans="2:2" x14ac:dyDescent="0.25">
      <c r="B759" t="str">
        <v>Calcium: ~60 mg (6% of DV)</v>
      </c>
    </row>
    <row r="760" spans="2:2" x14ac:dyDescent="0.25">
      <c r="B760" t="str">
        <v>Magnesium: ~30 mg (8% of DV)</v>
      </c>
    </row>
    <row r="761" spans="2:2" x14ac:dyDescent="0.25">
      <c r="B761" t="str">
        <v>Potassium: ~300 mg (9% of DV)</v>
      </c>
    </row>
    <row r="762" spans="2:2" x14ac:dyDescent="0.25">
      <c r="B762" t="str">
        <v>Snacks &amp; Street Foods (Various Regions Cuisine)</v>
      </c>
    </row>
    <row r="763" spans="2:2" x14ac:dyDescent="0.25">
      <c r="B763" t="str">
        <v>58. Samosa (Pan-India, 1 Piece ~100g)</v>
      </c>
    </row>
    <row r="764" spans="2:2" x14ac:dyDescent="0.25">
      <c r="B764" t="str">
        <v>Calories: ~150 kcal</v>
      </c>
    </row>
    <row r="765" spans="2:2" x14ac:dyDescent="0.25">
      <c r="B765" t="str">
        <v>Protein: ~3 g</v>
      </c>
    </row>
    <row r="766" spans="2:2" x14ac:dyDescent="0.25">
      <c r="B766" t="str">
        <v>Carbohydrates: ~18 g</v>
      </c>
    </row>
    <row r="767" spans="2:2" x14ac:dyDescent="0.25">
      <c r="B767" t="str">
        <v>Sugar: ~3 g</v>
      </c>
    </row>
    <row r="768" spans="2:2" x14ac:dyDescent="0.25">
      <c r="B768" t="str">
        <v>Fiber: ~2 g</v>
      </c>
    </row>
    <row r="769" spans="2:2" x14ac:dyDescent="0.25">
      <c r="B769" t="str">
        <v>Fat: ~8 g</v>
      </c>
    </row>
    <row r="770" spans="2:2" x14ac:dyDescent="0.25">
      <c r="B770" t="str">
        <v>Micronutrients:</v>
      </c>
    </row>
    <row r="771" spans="2:2" x14ac:dyDescent="0.25">
      <c r="B771" t="str">
        <v>Iron: ~1.5 mg (8% of DV)</v>
      </c>
    </row>
    <row r="772" spans="2:2" x14ac:dyDescent="0.25">
      <c r="B772" t="str">
        <v>Calcium: ~30 mg (3% of DV)</v>
      </c>
    </row>
    <row r="773" spans="2:2" x14ac:dyDescent="0.25">
      <c r="B773" t="str">
        <v>Magnesium: ~25 mg (6% of DV)</v>
      </c>
    </row>
    <row r="774" spans="2:2" x14ac:dyDescent="0.25">
      <c r="B774" t="str">
        <v>Potassium: ~150 mg (4% of DV)</v>
      </c>
    </row>
    <row r="775" spans="2:2" x14ac:dyDescent="0.25">
      <c r="B775" t="str">
        <v>---</v>
      </c>
    </row>
    <row r="776" spans="2:2" x14ac:dyDescent="0.25">
      <c r="B776" t="str">
        <v>59. Pani Puri/Golgappa (UP/Maharashtra, 6 pieces ~100g)</v>
      </c>
    </row>
    <row r="777" spans="2:2" x14ac:dyDescent="0.25">
      <c r="B777" t="str">
        <v>Calories: ~200 kcal</v>
      </c>
    </row>
    <row r="778" spans="2:2" x14ac:dyDescent="0.25">
      <c r="B778" t="str">
        <v>Protein: ~3 g</v>
      </c>
    </row>
    <row r="779" spans="2:2" x14ac:dyDescent="0.25">
      <c r="B779" t="str">
        <v>Carbohydrates: ~40 g</v>
      </c>
    </row>
    <row r="780" spans="2:2" x14ac:dyDescent="0.25">
      <c r="B780" t="str">
        <v>Sugar: ~5 g</v>
      </c>
    </row>
    <row r="781" spans="2:2" x14ac:dyDescent="0.25">
      <c r="B781" t="str">
        <v>Fiber: ~5 g</v>
      </c>
    </row>
    <row r="782" spans="2:2" x14ac:dyDescent="0.25">
      <c r="B782" t="str">
        <v>Fat: ~6 g</v>
      </c>
    </row>
    <row r="783" spans="2:2" x14ac:dyDescent="0.25">
      <c r="B783" t="str">
        <v>Micronutrients:</v>
      </c>
    </row>
    <row r="784" spans="2:2" x14ac:dyDescent="0.25">
      <c r="B784" t="str">
        <v>Iron: ~1 mg (6% of DV)</v>
      </c>
    </row>
    <row r="785" spans="2:2" x14ac:dyDescent="0.25">
      <c r="B785" t="str">
        <v>Calcium: ~40 mg (4% of DV)</v>
      </c>
    </row>
    <row r="786" spans="2:2" x14ac:dyDescent="0.25">
      <c r="B786" t="str">
        <v>Magnesium: ~30 mg (7% of DV)</v>
      </c>
    </row>
    <row r="787" spans="2:2" x14ac:dyDescent="0.25">
      <c r="B787" t="str">
        <v>Potassium: ~250 mg (7% of DV)</v>
      </c>
    </row>
    <row r="788" spans="2:2" x14ac:dyDescent="0.25">
      <c r="B788" t="str">
        <v>---</v>
      </c>
    </row>
    <row r="789" spans="2:2" x14ac:dyDescent="0.25">
      <c r="B789" t="str">
        <v>60. Bhel Puri (Maharashtra, 1 Serving ~100g)</v>
      </c>
    </row>
    <row r="790" spans="2:2" x14ac:dyDescent="0.25">
      <c r="B790" t="str">
        <v>Calories: ~250 kcal</v>
      </c>
    </row>
    <row r="791" spans="2:2" x14ac:dyDescent="0.25">
      <c r="B791" t="str">
        <v>Protein: ~5 g</v>
      </c>
    </row>
    <row r="792" spans="2:2" x14ac:dyDescent="0.25">
      <c r="B792" t="str">
        <v>Carbohydrates: ~40 g</v>
      </c>
    </row>
    <row r="793" spans="2:2" x14ac:dyDescent="0.25">
      <c r="B793" t="str">
        <v>Sugar: ~10 g</v>
      </c>
    </row>
    <row r="794" spans="2:2" x14ac:dyDescent="0.25">
      <c r="B794" t="str">
        <v>Fiber: ~5 g</v>
      </c>
    </row>
    <row r="795" spans="2:2" x14ac:dyDescent="0.25">
      <c r="B795" t="str">
        <v>Fat: ~10 g</v>
      </c>
    </row>
    <row r="796" spans="2:2" x14ac:dyDescent="0.25">
      <c r="B796" t="str">
        <v>Micronutrients:</v>
      </c>
    </row>
    <row r="797" spans="2:2" x14ac:dyDescent="0.25">
      <c r="B797" t="str">
        <v>Iron: ~1 mg (6% of DV)</v>
      </c>
    </row>
    <row r="798" spans="2:2" x14ac:dyDescent="0.25">
      <c r="B798" t="str">
        <v>Calcium: ~30 mg (3% of DV)</v>
      </c>
    </row>
    <row r="799" spans="2:2" x14ac:dyDescent="0.25">
      <c r="B799" t="str">
        <v>Magnesium: ~25 mg (6% of DV)</v>
      </c>
    </row>
    <row r="800" spans="2:2" x14ac:dyDescent="0.25">
      <c r="B800" t="str">
        <v>Potassium: ~200 mg (6% of DV)</v>
      </c>
    </row>
    <row r="801" spans="2:2" x14ac:dyDescent="0.25">
      <c r="B801" t="str">
        <v>---</v>
      </c>
    </row>
    <row r="802" spans="2:2" x14ac:dyDescent="0.25">
      <c r="B802" t="str">
        <v>61. Sev Puri (Maharashtra, 6 pieces ~100g)</v>
      </c>
    </row>
    <row r="803" spans="2:2" x14ac:dyDescent="0.25">
      <c r="B803" t="str">
        <v>Calories: ~200 kcal</v>
      </c>
    </row>
    <row r="804" spans="2:2" x14ac:dyDescent="0.25">
      <c r="B804" t="str">
        <v>Protein: ~4 g</v>
      </c>
    </row>
    <row r="805" spans="2:2" x14ac:dyDescent="0.25">
      <c r="B805" t="str">
        <v>Carbohydrates: ~30 g</v>
      </c>
    </row>
    <row r="806" spans="2:2" x14ac:dyDescent="0.25">
      <c r="B806" t="str">
        <v>Sugar: ~10 g</v>
      </c>
    </row>
    <row r="807" spans="2:2" x14ac:dyDescent="0.25">
      <c r="B807" t="str">
        <v>Fiber: ~3 g</v>
      </c>
    </row>
    <row r="808" spans="2:2" x14ac:dyDescent="0.25">
      <c r="B808" t="str">
        <v>Fat: ~7 g</v>
      </c>
    </row>
    <row r="809" spans="2:2" x14ac:dyDescent="0.25">
      <c r="B809" t="str">
        <v>Micronutrients:</v>
      </c>
    </row>
    <row r="810" spans="2:2" x14ac:dyDescent="0.25">
      <c r="B810" t="str">
        <v>Iron: ~1.5 mg (8% of DV)</v>
      </c>
    </row>
    <row r="811" spans="2:2" x14ac:dyDescent="0.25">
      <c r="B811" t="str">
        <v>Calcium: ~40 mg (4% of DV)</v>
      </c>
    </row>
    <row r="812" spans="2:2" x14ac:dyDescent="0.25">
      <c r="B812" t="str">
        <v>Magnesium: ~20 mg (5% of DV)</v>
      </c>
    </row>
    <row r="813" spans="2:2" x14ac:dyDescent="0.25">
      <c r="B813" t="str">
        <v>Potassium: ~150 mg (4% of DV)</v>
      </c>
    </row>
    <row r="814" spans="2:2" x14ac:dyDescent="0.25">
      <c r="B814" t="str">
        <v>---</v>
      </c>
    </row>
    <row r="815" spans="2:2" x14ac:dyDescent="0.25">
      <c r="B815" t="str">
        <v>62. Aloo Tikki (UP, 1 Piece ~100g)</v>
      </c>
    </row>
    <row r="816" spans="2:2" x14ac:dyDescent="0.25">
      <c r="B816" t="str">
        <v>Calories: ~180 kcal</v>
      </c>
    </row>
    <row r="817" spans="2:2" x14ac:dyDescent="0.25">
      <c r="B817" t="str">
        <v>Protein: ~4 g</v>
      </c>
    </row>
    <row r="818" spans="2:2" x14ac:dyDescent="0.25">
      <c r="B818" t="str">
        <v>Carbohydrates: ~25 g</v>
      </c>
    </row>
    <row r="819" spans="2:2" x14ac:dyDescent="0.25">
      <c r="B819" t="str">
        <v>Sugar: ~4 g</v>
      </c>
    </row>
    <row r="820" spans="2:2" x14ac:dyDescent="0.25">
      <c r="B820" t="str">
        <v>Fiber: ~3 g</v>
      </c>
    </row>
    <row r="821" spans="2:2" x14ac:dyDescent="0.25">
      <c r="B821" t="str">
        <v>Fat: ~7 g</v>
      </c>
    </row>
    <row r="822" spans="2:2" x14ac:dyDescent="0.25">
      <c r="B822" t="str">
        <v>Micronutrients:</v>
      </c>
    </row>
    <row r="823" spans="2:2" x14ac:dyDescent="0.25">
      <c r="B823" t="str">
        <v>Iron: ~1 mg (6% of DV)</v>
      </c>
    </row>
    <row r="824" spans="2:2" x14ac:dyDescent="0.25">
      <c r="B824" t="str">
        <v>Calcium: ~25 mg (2% of DV)</v>
      </c>
    </row>
    <row r="825" spans="2:2" x14ac:dyDescent="0.25">
      <c r="B825" t="str">
        <v>Magnesium: ~20 mg (5% of DV)</v>
      </c>
    </row>
    <row r="826" spans="2:2" x14ac:dyDescent="0.25">
      <c r="B826" t="str">
        <v>Potassium: ~250 mg (7% of DV)</v>
      </c>
    </row>
    <row r="827" spans="2:2" x14ac:dyDescent="0.25">
      <c r="B827" t="str">
        <v>---</v>
      </c>
    </row>
    <row r="828" spans="2:2" x14ac:dyDescent="0.25">
      <c r="B828" t="str">
        <v>63. Chaat (Delhi/UP, 1 Serving ~150g)</v>
      </c>
    </row>
    <row r="829" spans="2:2" x14ac:dyDescent="0.25">
      <c r="B829" t="str">
        <v>Calories: ~250 kcal</v>
      </c>
    </row>
    <row r="830" spans="2:2" x14ac:dyDescent="0.25">
      <c r="B830" t="str">
        <v>Protein: ~5 g</v>
      </c>
    </row>
    <row r="831" spans="2:2" x14ac:dyDescent="0.25">
      <c r="B831" t="str">
        <v>Carbohydrates: ~35 g</v>
      </c>
    </row>
    <row r="832" spans="2:2" x14ac:dyDescent="0.25">
      <c r="B832" t="str">
        <v>Sugar: ~10 g</v>
      </c>
    </row>
    <row r="833" spans="2:2" x14ac:dyDescent="0.25">
      <c r="B833" t="str">
        <v>Fiber: ~4 g</v>
      </c>
    </row>
    <row r="834" spans="2:2" x14ac:dyDescent="0.25">
      <c r="B834" t="str">
        <v>Fat: ~10 g</v>
      </c>
    </row>
    <row r="835" spans="2:2" x14ac:dyDescent="0.25">
      <c r="B835" t="str">
        <v>Micronutrients:</v>
      </c>
    </row>
    <row r="836" spans="2:2" x14ac:dyDescent="0.25">
      <c r="B836" t="str">
        <v>Iron: ~2 mg (11% of DV)</v>
      </c>
    </row>
    <row r="837" spans="2:2" x14ac:dyDescent="0.25">
      <c r="B837" t="str">
        <v>Calcium: ~40 mg (4% of DV)</v>
      </c>
    </row>
    <row r="838" spans="2:2" x14ac:dyDescent="0.25">
      <c r="B838" t="str">
        <v>Magnesium: ~30 mg (7% of DV)</v>
      </c>
    </row>
    <row r="839" spans="2:2" x14ac:dyDescent="0.25">
      <c r="B839" t="str">
        <v>Potassium: ~200 mg (6% of DV)</v>
      </c>
    </row>
    <row r="840" spans="2:2" x14ac:dyDescent="0.25">
      <c r="B840" t="str">
        <v>---</v>
      </c>
    </row>
    <row r="841" spans="2:2" x14ac:dyDescent="0.25">
      <c r="B841" t="str">
        <v>64. Pakora (Pan-India, 1 Serving ~100g)</v>
      </c>
    </row>
    <row r="842" spans="2:2" x14ac:dyDescent="0.25">
      <c r="B842" t="str">
        <v>Calories: ~220 kcal</v>
      </c>
    </row>
    <row r="843" spans="2:2" x14ac:dyDescent="0.25">
      <c r="B843" t="str">
        <v>Protein: ~5 g</v>
      </c>
    </row>
    <row r="844" spans="2:2" x14ac:dyDescent="0.25">
      <c r="B844" t="str">
        <v>Carbohydrates: ~30 g</v>
      </c>
    </row>
    <row r="845" spans="2:2" x14ac:dyDescent="0.25">
      <c r="B845" t="str">
        <v>Sugar: ~5 g</v>
      </c>
    </row>
    <row r="846" spans="2:2" x14ac:dyDescent="0.25">
      <c r="B846" t="str">
        <v>Fiber: ~4 g</v>
      </c>
    </row>
    <row r="847" spans="2:2" x14ac:dyDescent="0.25">
      <c r="B847" t="str">
        <v>Fat: ~10 g</v>
      </c>
    </row>
    <row r="848" spans="2:2" x14ac:dyDescent="0.25">
      <c r="B848" t="str">
        <v>Micronutrients:</v>
      </c>
    </row>
    <row r="849" spans="2:2" x14ac:dyDescent="0.25">
      <c r="B849" t="str">
        <v>Iron: ~1 mg (6% of DV)</v>
      </c>
    </row>
    <row r="850" spans="2:2" x14ac:dyDescent="0.25">
      <c r="B850" t="str">
        <v>Calcium: ~30 mg (3% of DV)</v>
      </c>
    </row>
    <row r="851" spans="2:2" x14ac:dyDescent="0.25">
      <c r="B851" t="str">
        <v>Magnesium: ~25 mg (6% of DV)</v>
      </c>
    </row>
    <row r="852" spans="2:2" x14ac:dyDescent="0.25">
      <c r="B852" t="str">
        <v>Potassium: ~250 mg (7% of DV)</v>
      </c>
    </row>
    <row r="853" spans="2:2" x14ac:dyDescent="0.25">
      <c r="B853" t="str">
        <v>---</v>
      </c>
    </row>
    <row r="854" spans="2:2" x14ac:dyDescent="0.25">
      <c r="B854" t="str">
        <v>65. Mirchi Bajji (Andhra Pradesh, 2 pieces ~100g)</v>
      </c>
    </row>
    <row r="855" spans="2:2" x14ac:dyDescent="0.25">
      <c r="B855" t="str">
        <v>Calories: ~150 kcal</v>
      </c>
    </row>
    <row r="856" spans="2:2" x14ac:dyDescent="0.25">
      <c r="B856" t="str">
        <v>Protein: ~3 g</v>
      </c>
    </row>
    <row r="857" spans="2:2" x14ac:dyDescent="0.25">
      <c r="B857" t="str">
        <v>Carbohydrates: ~20 g</v>
      </c>
    </row>
    <row r="858" spans="2:2" x14ac:dyDescent="0.25">
      <c r="B858" t="str">
        <v>Sugar: ~3 g</v>
      </c>
    </row>
    <row r="859" spans="2:2" x14ac:dyDescent="0.25">
      <c r="B859" t="str">
        <v>Fiber: ~2 g</v>
      </c>
    </row>
    <row r="860" spans="2:2" x14ac:dyDescent="0.25">
      <c r="B860" t="str">
        <v>Fat: ~7 g</v>
      </c>
    </row>
    <row r="861" spans="2:2" x14ac:dyDescent="0.25">
      <c r="B861" t="str">
        <v>Micronutrients:</v>
      </c>
    </row>
    <row r="862" spans="2:2" x14ac:dyDescent="0.25">
      <c r="B862" t="str">
        <v>Iron: ~1.5 mg (8% of DV)</v>
      </c>
    </row>
    <row r="863" spans="2:2" x14ac:dyDescent="0.25">
      <c r="B863" t="str">
        <v>Calcium: ~30 mg (3% of DV)</v>
      </c>
    </row>
    <row r="864" spans="2:2" x14ac:dyDescent="0.25">
      <c r="B864" t="str">
        <v>Magnesium: ~25 mg (6% of DV)</v>
      </c>
    </row>
    <row r="865" spans="2:2" x14ac:dyDescent="0.25">
      <c r="B865" t="str">
        <v>Potassium: ~150 mg (4% of DV)</v>
      </c>
    </row>
    <row r="866" spans="2:2" x14ac:dyDescent="0.25">
      <c r="B866" t="str">
        <v>---</v>
      </c>
    </row>
    <row r="867" spans="2:2" x14ac:dyDescent="0.25">
      <c r="B867" t="str">
        <v>66. Hara Bhara Kabab (Mughlai/Delhi, 1 Serving ~100g)</v>
      </c>
    </row>
    <row r="868" spans="2:2" x14ac:dyDescent="0.25">
      <c r="B868" t="str">
        <v>Calories: ~180 kcal</v>
      </c>
    </row>
    <row r="869" spans="2:2" x14ac:dyDescent="0.25">
      <c r="B869" t="str">
        <v>Protein: ~6 g</v>
      </c>
    </row>
    <row r="870" spans="2:2" x14ac:dyDescent="0.25">
      <c r="B870" t="str">
        <v>Carbohydrates: ~20 g</v>
      </c>
    </row>
    <row r="871" spans="2:2" x14ac:dyDescent="0.25">
      <c r="B871" t="str">
        <v>Sugar: ~5 g</v>
      </c>
    </row>
    <row r="872" spans="2:2" x14ac:dyDescent="0.25">
      <c r="B872" t="str">
        <v>Fiber: ~6 g</v>
      </c>
    </row>
    <row r="873" spans="2:2" x14ac:dyDescent="0.25">
      <c r="B873" t="str">
        <v>Fat: ~8 g</v>
      </c>
    </row>
    <row r="874" spans="2:2" x14ac:dyDescent="0.25">
      <c r="B874" t="str">
        <v>Micronutrients:</v>
      </c>
    </row>
    <row r="875" spans="2:2" x14ac:dyDescent="0.25">
      <c r="B875" t="str">
        <v>Iron: ~2 mg (11% of DV)</v>
      </c>
    </row>
    <row r="876" spans="2:2" x14ac:dyDescent="0.25">
      <c r="B876" t="str">
        <v>Calcium: ~40 mg (4% of DV)</v>
      </c>
    </row>
    <row r="877" spans="2:2" x14ac:dyDescent="0.25">
      <c r="B877" t="str">
        <v>Magnesium: ~30 mg (7% of DV)</v>
      </c>
    </row>
    <row r="878" spans="2:2" x14ac:dyDescent="0.25">
      <c r="B878" t="str">
        <v>Potassium: ~250 mg (7% of DV)</v>
      </c>
    </row>
    <row r="879" spans="2:2" x14ac:dyDescent="0.25">
      <c r="B879" t="str">
        <v>---</v>
      </c>
    </row>
    <row r="880" spans="2:2" x14ac:dyDescent="0.25">
      <c r="B880" t="str">
        <v>Desserts (Various Regions Cuisine)</v>
      </c>
    </row>
    <row r="881" spans="2:2" x14ac:dyDescent="0.25">
      <c r="B881" t="str">
        <v>---</v>
      </c>
    </row>
    <row r="882" spans="2:2" x14ac:dyDescent="0.25">
      <c r="B882" t="str">
        <v>67. Gulab Jamun (UP/Rajasthan, 1 Piece ~50g)</v>
      </c>
    </row>
    <row r="883" spans="2:2" x14ac:dyDescent="0.25">
      <c r="B883" t="str">
        <v>Calories: ~150 kcal</v>
      </c>
    </row>
    <row r="884" spans="2:2" x14ac:dyDescent="0.25">
      <c r="B884" t="str">
        <v>Protein: ~2 g</v>
      </c>
    </row>
    <row r="885" spans="2:2" x14ac:dyDescent="0.25">
      <c r="B885" t="str">
        <v>Carbohydrates: ~30 g</v>
      </c>
    </row>
    <row r="886" spans="2:2" x14ac:dyDescent="0.25">
      <c r="B886" t="str">
        <v>Sugar: ~25 g</v>
      </c>
    </row>
    <row r="887" spans="2:2" x14ac:dyDescent="0.25">
      <c r="B887" t="str">
        <v>Fiber: ~0 g</v>
      </c>
    </row>
    <row r="888" spans="2:2" x14ac:dyDescent="0.25">
      <c r="B888" t="str">
        <v>Fat: ~6 g</v>
      </c>
    </row>
    <row r="889" spans="2:2" x14ac:dyDescent="0.25">
      <c r="B889" t="str">
        <v>Micronutrients:</v>
      </c>
    </row>
    <row r="890" spans="2:2" x14ac:dyDescent="0.25">
      <c r="B890" t="str">
        <v>Iron: ~0.5 mg (3% of DV)</v>
      </c>
    </row>
    <row r="891" spans="2:2" x14ac:dyDescent="0.25">
      <c r="B891" t="str">
        <v>Calcium: ~40 mg (4% of DV)</v>
      </c>
    </row>
    <row r="892" spans="2:2" x14ac:dyDescent="0.25">
      <c r="B892" t="str">
        <v>Magnesium: ~20 mg (5% of DV)</v>
      </c>
    </row>
    <row r="893" spans="2:2" x14ac:dyDescent="0.25">
      <c r="B893" t="str">
        <v>---</v>
      </c>
    </row>
    <row r="894" spans="2:2" x14ac:dyDescent="0.25">
      <c r="B894" t="str">
        <v>68. Kaju Katli (Maharashtra/Gujarat, 1 Piece ~25g)</v>
      </c>
    </row>
    <row r="895" spans="2:2" x14ac:dyDescent="0.25">
      <c r="B895" t="str">
        <v>Calories: ~110 kcal</v>
      </c>
    </row>
    <row r="896" spans="2:2" x14ac:dyDescent="0.25">
      <c r="B896" t="str">
        <v>Protein: ~2 g</v>
      </c>
    </row>
    <row r="897" spans="2:2" x14ac:dyDescent="0.25">
      <c r="B897" t="str">
        <v>Carbohydrates: ~15 g</v>
      </c>
    </row>
    <row r="898" spans="2:2" x14ac:dyDescent="0.25">
      <c r="B898" t="str">
        <v>Sugar: ~12 g</v>
      </c>
    </row>
    <row r="899" spans="2:2" x14ac:dyDescent="0.25">
      <c r="B899" t="str">
        <v>Fiber: ~1 g</v>
      </c>
    </row>
    <row r="900" spans="2:2" x14ac:dyDescent="0.25">
      <c r="B900" t="str">
        <v>Fat: ~5 g</v>
      </c>
    </row>
    <row r="901" spans="2:2" x14ac:dyDescent="0.25">
      <c r="B901" t="str">
        <v>Micronutrients:</v>
      </c>
    </row>
    <row r="902" spans="2:2" x14ac:dyDescent="0.25">
      <c r="B902" t="str">
        <v>Iron: ~0.5 mg (3% of DV)</v>
      </c>
    </row>
    <row r="903" spans="2:2" x14ac:dyDescent="0.25">
      <c r="B903" t="str">
        <v>Calcium: ~20 mg (2% of DV)</v>
      </c>
    </row>
    <row r="904" spans="2:2" x14ac:dyDescent="0.25">
      <c r="B904" t="str">
        <v>Magnesium: ~25 mg (6% of DV)</v>
      </c>
    </row>
    <row r="905" spans="2:2" x14ac:dyDescent="0.25">
      <c r="B905" t="str">
        <v>---</v>
      </c>
    </row>
    <row r="906" spans="2:2" x14ac:dyDescent="0.25">
      <c r="B906" t="str">
        <v>69. Barfi (Various States, 1 Piece ~50g)</v>
      </c>
    </row>
    <row r="907" spans="2:2" x14ac:dyDescent="0.25">
      <c r="B907" t="str">
        <v>Calories: ~150 kcal</v>
      </c>
    </row>
    <row r="908" spans="2:2" x14ac:dyDescent="0.25">
      <c r="B908" t="str">
        <v>Protein: ~3 g</v>
      </c>
    </row>
    <row r="909" spans="2:2" x14ac:dyDescent="0.25">
      <c r="B909" t="str">
        <v>Carbohydrates: ~25 g</v>
      </c>
    </row>
    <row r="910" spans="2:2" x14ac:dyDescent="0.25">
      <c r="B910" t="str">
        <v>Sugar: ~20 g</v>
      </c>
    </row>
    <row r="911" spans="2:2" x14ac:dyDescent="0.25">
      <c r="B911" t="str">
        <v>Fiber: ~1 g</v>
      </c>
    </row>
    <row r="912" spans="2:2" x14ac:dyDescent="0.25">
      <c r="B912" t="str">
        <v>Fat: ~7 g</v>
      </c>
    </row>
    <row r="913" spans="2:2" x14ac:dyDescent="0.25">
      <c r="B913" t="str">
        <v>Micronutrients:</v>
      </c>
    </row>
    <row r="914" spans="2:2" x14ac:dyDescent="0.25">
      <c r="B914" t="str">
        <v>Iron: ~0.5 mg (3% of DV)</v>
      </c>
    </row>
    <row r="915" spans="2:2" x14ac:dyDescent="0.25">
      <c r="B915" t="str">
        <v>Calcium: ~80 mg (8% of DV)</v>
      </c>
    </row>
    <row r="916" spans="2:2" x14ac:dyDescent="0.25">
      <c r="B916" t="str">
        <v>Magnesium: ~30 mg (7% of DV)</v>
      </c>
    </row>
    <row r="917" spans="2:2" x14ac:dyDescent="0.25">
      <c r="B917" t="str">
        <v>---</v>
      </c>
    </row>
    <row r="918" spans="2:2" x14ac:dyDescent="0.25">
      <c r="B918" t="str">
        <v>70. Halwa (Pan-India, 1 Serving ~150g)</v>
      </c>
    </row>
    <row r="919" spans="2:2" x14ac:dyDescent="0.25">
      <c r="B919" t="str">
        <v>Calories: ~200 kcal</v>
      </c>
    </row>
    <row r="920" spans="2:2" x14ac:dyDescent="0.25">
      <c r="B920" t="str">
        <v>Protein: ~4 g</v>
      </c>
    </row>
    <row r="921" spans="2:2" x14ac:dyDescent="0.25">
      <c r="B921" t="str">
        <v>Carbohydrates: ~35 g</v>
      </c>
    </row>
    <row r="922" spans="2:2" x14ac:dyDescent="0.25">
      <c r="B922" t="str">
        <v>Sugar: ~20 g</v>
      </c>
    </row>
    <row r="923" spans="2:2" x14ac:dyDescent="0.25">
      <c r="B923" t="str">
        <v>Fiber: ~3 g</v>
      </c>
    </row>
    <row r="924" spans="2:2" x14ac:dyDescent="0.25">
      <c r="B924" t="str">
        <v>Fat: ~8 g</v>
      </c>
    </row>
    <row r="925" spans="2:2" x14ac:dyDescent="0.25">
      <c r="B925" t="str">
        <v>Micronutrients:</v>
      </c>
    </row>
    <row r="926" spans="2:2" x14ac:dyDescent="0.25">
      <c r="B926" t="str">
        <v>Iron: ~1 mg (6% of DV)</v>
      </c>
    </row>
    <row r="927" spans="2:2" x14ac:dyDescent="0.25">
      <c r="B927" t="str">
        <v>Calcium: ~60 mg (6% of DV)</v>
      </c>
    </row>
    <row r="928" spans="2:2" x14ac:dyDescent="0.25">
      <c r="B928" t="str">
        <v>Magnesium: ~30 mg (7% of DV)</v>
      </c>
    </row>
    <row r="929" spans="2:2" x14ac:dyDescent="0.25">
      <c r="B929" t="str">
        <v>---</v>
      </c>
    </row>
    <row r="930" spans="2:2" x14ac:dyDescent="0.25">
      <c r="B930" t="str">
        <v>71. Kulfi (Delhi/UP, 1 Piece ~100g)</v>
      </c>
    </row>
    <row r="931" spans="2:2" x14ac:dyDescent="0.25">
      <c r="B931" t="str">
        <v>Calories: ~250 kcal</v>
      </c>
    </row>
    <row r="932" spans="2:2" x14ac:dyDescent="0.25">
      <c r="B932" t="str">
        <v>Protein: ~7 g</v>
      </c>
    </row>
    <row r="933" spans="2:2" x14ac:dyDescent="0.25">
      <c r="B933" t="str">
        <v>Carbohydrates: ~30 g</v>
      </c>
    </row>
    <row r="934" spans="2:2" x14ac:dyDescent="0.25">
      <c r="B934" t="str">
        <v>Sugar: ~25 g</v>
      </c>
    </row>
    <row r="935" spans="2:2" x14ac:dyDescent="0.25">
      <c r="B935" t="str">
        <v>Fiber: ~1 g</v>
      </c>
    </row>
    <row r="936" spans="2:2" x14ac:dyDescent="0.25">
      <c r="B936" t="str">
        <v>Fat: ~12 g</v>
      </c>
    </row>
    <row r="937" spans="2:2" x14ac:dyDescent="0.25">
      <c r="B937" t="str">
        <v>Micronutrients:</v>
      </c>
    </row>
    <row r="938" spans="2:2" x14ac:dyDescent="0.25">
      <c r="B938" t="str">
        <v>Iron: ~1 mg (6% of DV)</v>
      </c>
    </row>
    <row r="939" spans="2:2" x14ac:dyDescent="0.25">
      <c r="B939" t="str">
        <v>Calcium: ~150 mg (15% of DV)</v>
      </c>
    </row>
    <row r="940" spans="2:2" x14ac:dyDescent="0.25">
      <c r="B940" t="str">
        <v>Magnesium: ~40 mg (10% of DV)</v>
      </c>
    </row>
    <row r="941" spans="2:2" x14ac:dyDescent="0.25">
      <c r="B941" t="str">
        <v>---</v>
      </c>
    </row>
    <row r="942" spans="2:2" x14ac:dyDescent="0.25">
      <c r="B942" t="str">
        <v>72. Phirni (Mughlai/North India, 1 Serving ~150g)</v>
      </c>
    </row>
    <row r="943" spans="2:2" x14ac:dyDescent="0.25">
      <c r="B943" t="str">
        <v>Calories: ~200 kcal</v>
      </c>
    </row>
    <row r="944" spans="2:2" x14ac:dyDescent="0.25">
      <c r="B944" t="str">
        <v>Protein: ~4 g</v>
      </c>
    </row>
    <row r="945" spans="2:2" x14ac:dyDescent="0.25">
      <c r="B945" t="str">
        <v>Carbohydrates: ~35 g</v>
      </c>
    </row>
    <row r="946" spans="2:2" x14ac:dyDescent="0.25">
      <c r="B946" t="str">
        <v>Sugar: ~20 g</v>
      </c>
    </row>
    <row r="947" spans="2:2" x14ac:dyDescent="0.25">
      <c r="B947" t="str">
        <v>Fiber: ~1 g</v>
      </c>
    </row>
    <row r="948" spans="2:2" x14ac:dyDescent="0.25">
      <c r="B948" t="str">
        <v>Fat: ~6 g</v>
      </c>
    </row>
    <row r="949" spans="2:2" x14ac:dyDescent="0.25">
      <c r="B949" t="str">
        <v>Micronutrients:</v>
      </c>
    </row>
    <row r="950" spans="2:2" x14ac:dyDescent="0.25">
      <c r="B950" t="str">
        <v>Iron: ~0.5 mg (3% of DV)</v>
      </c>
    </row>
    <row r="951" spans="2:2" x14ac:dyDescent="0.25">
      <c r="B951" t="str">
        <v>Calcium: ~150 mg (15% of DV)</v>
      </c>
    </row>
    <row r="952" spans="2:2" x14ac:dyDescent="0.25">
      <c r="B952" t="str">
        <v>Magnesium: ~40 mg (10% of DV)</v>
      </c>
    </row>
    <row r="953" spans="2:2" x14ac:dyDescent="0.25">
      <c r="B953" t="str">
        <v>---</v>
      </c>
    </row>
    <row r="954" spans="2:2" x14ac:dyDescent="0.25">
      <c r="B954" t="str">
        <v>---</v>
      </c>
    </row>
    <row r="955" spans="2:2" x14ac:dyDescent="0.25">
      <c r="B955" t="str">
        <v>73. Rabri (UP, 1 Serving ~100g)</v>
      </c>
    </row>
    <row r="956" spans="2:2" x14ac:dyDescent="0.25">
      <c r="B956" t="str">
        <v>Calories: ~250 kcal</v>
      </c>
    </row>
    <row r="957" spans="2:2" x14ac:dyDescent="0.25">
      <c r="B957" t="str">
        <v>Protein: ~6 g</v>
      </c>
    </row>
    <row r="958" spans="2:2" x14ac:dyDescent="0.25">
      <c r="B958" t="str">
        <v>Carbohydrates: ~30 g</v>
      </c>
    </row>
    <row r="959" spans="2:2" x14ac:dyDescent="0.25">
      <c r="B959" t="str">
        <v>Sugar: ~20 g</v>
      </c>
    </row>
    <row r="960" spans="2:2" x14ac:dyDescent="0.25">
      <c r="B960" t="str">
        <v>Fiber: ~0 g</v>
      </c>
    </row>
    <row r="961" spans="2:2" x14ac:dyDescent="0.25">
      <c r="B961" t="str">
        <v>Fat: ~12 g</v>
      </c>
    </row>
    <row r="962" spans="2:2" x14ac:dyDescent="0.25">
      <c r="B962" t="str">
        <v>Micronutrients:</v>
      </c>
    </row>
    <row r="963" spans="2:2" x14ac:dyDescent="0.25">
      <c r="B963" t="str">
        <v>Iron: ~0.8 mg (4% of DV)</v>
      </c>
    </row>
    <row r="964" spans="2:2" x14ac:dyDescent="0.25">
      <c r="B964" t="str">
        <v>Calcium: ~150 mg (15% of DV)</v>
      </c>
    </row>
    <row r="965" spans="2:2" x14ac:dyDescent="0.25">
      <c r="B965" t="str">
        <v>Magnesium: ~40 mg (10% of DV)</v>
      </c>
    </row>
    <row r="966" spans="2:2" x14ac:dyDescent="0.25">
      <c r="B966" t="str">
        <v>---</v>
      </c>
    </row>
    <row r="967" spans="2:2" x14ac:dyDescent="0.25">
      <c r="B967" t="str">
        <v>74. Malpua (Bihar/Odisha, 1 Piece ~100g)</v>
      </c>
    </row>
    <row r="968" spans="2:2" x14ac:dyDescent="0.25">
      <c r="B968" t="str">
        <v>Calories: ~290 kcal</v>
      </c>
    </row>
    <row r="969" spans="2:2" x14ac:dyDescent="0.25">
      <c r="B969" t="str">
        <v>Protein: ~5 g</v>
      </c>
    </row>
    <row r="970" spans="2:2" x14ac:dyDescent="0.25">
      <c r="B970" t="str">
        <v>Carbohydrates: ~40 g</v>
      </c>
    </row>
    <row r="971" spans="2:2" x14ac:dyDescent="0.25">
      <c r="B971" t="str">
        <v>Sugar: ~25 g</v>
      </c>
    </row>
    <row r="972" spans="2:2" x14ac:dyDescent="0.25">
      <c r="B972" t="str">
        <v>Fiber: ~2 g</v>
      </c>
    </row>
    <row r="973" spans="2:2" x14ac:dyDescent="0.25">
      <c r="B973" t="str">
        <v>Fat: ~12 g</v>
      </c>
    </row>
    <row r="974" spans="2:2" x14ac:dyDescent="0.25">
      <c r="B974" t="str">
        <v>Micronutrients:</v>
      </c>
    </row>
    <row r="975" spans="2:2" x14ac:dyDescent="0.25">
      <c r="B975" t="str">
        <v>Iron: ~1.5 mg (8% of DV)</v>
      </c>
    </row>
    <row r="976" spans="2:2" x14ac:dyDescent="0.25">
      <c r="B976" t="str">
        <v>Calcium: ~50 mg (5% of DV)</v>
      </c>
    </row>
    <row r="977" spans="2:2" x14ac:dyDescent="0.25">
      <c r="B977" t="str">
        <v>Magnesium: ~30 mg (7% of DV)</v>
      </c>
    </row>
    <row r="978" spans="2:2" x14ac:dyDescent="0.25">
      <c r="B978" t="str">
        <v>---</v>
      </c>
    </row>
    <row r="979" spans="2:2" x14ac:dyDescent="0.25">
      <c r="B979" t="str">
        <v>Drinks (Various Regions Cuisine)</v>
      </c>
    </row>
    <row r="980" spans="2:2" x14ac:dyDescent="0.25">
      <c r="B980" t="str">
        <v>---</v>
      </c>
    </row>
    <row r="981" spans="2:2" x14ac:dyDescent="0.25">
      <c r="B981" t="str">
        <v>75. Masala Chai (Pan-India, 1 Cup ~200ml)</v>
      </c>
    </row>
    <row r="982" spans="2:2" x14ac:dyDescent="0.25">
      <c r="B982" t="str">
        <v>Calories: ~100 kcal</v>
      </c>
    </row>
    <row r="983" spans="2:2" x14ac:dyDescent="0.25">
      <c r="B983" t="str">
        <v>Protein: ~2 g</v>
      </c>
    </row>
    <row r="984" spans="2:2" x14ac:dyDescent="0.25">
      <c r="B984" t="str">
        <v>Carbohydrates: ~15 g</v>
      </c>
    </row>
    <row r="985" spans="2:2" x14ac:dyDescent="0.25">
      <c r="B985" t="str">
        <v>Sugar: ~12 g</v>
      </c>
    </row>
    <row r="986" spans="2:2" x14ac:dyDescent="0.25">
      <c r="B986" t="str">
        <v>Fiber: ~0 g</v>
      </c>
    </row>
    <row r="987" spans="2:2" x14ac:dyDescent="0.25">
      <c r="B987" t="str">
        <v>Fat: ~4 g</v>
      </c>
    </row>
    <row r="988" spans="2:2" x14ac:dyDescent="0.25">
      <c r="B988" t="str">
        <v>Micronutrients:</v>
      </c>
    </row>
    <row r="989" spans="2:2" x14ac:dyDescent="0.25">
      <c r="B989" t="str">
        <v>Iron: ~0.5 mg (3% of DV)</v>
      </c>
    </row>
    <row r="990" spans="2:2" x14ac:dyDescent="0.25">
      <c r="B990" t="str">
        <v>Calcium: ~80 mg (8% of DV)</v>
      </c>
    </row>
    <row r="991" spans="2:2" x14ac:dyDescent="0.25">
      <c r="B991" t="str">
        <v>Magnesium: ~30 mg (7% of DV)</v>
      </c>
    </row>
    <row r="992" spans="2:2" x14ac:dyDescent="0.25">
      <c r="B992" t="str">
        <v>Potassium: ~150 mg (4% of DV)</v>
      </c>
    </row>
    <row r="993" spans="2:2" x14ac:dyDescent="0.25">
      <c r="B993" t="str">
        <v>---</v>
      </c>
    </row>
    <row r="994" spans="2:2" x14ac:dyDescent="0.25">
      <c r="B994" t="str">
        <v>76. Filter Coffee (South India, 1 Cup ~200ml)</v>
      </c>
    </row>
    <row r="995" spans="2:2" x14ac:dyDescent="0.25">
      <c r="B995" t="str">
        <v>Calories: ~80 kcal</v>
      </c>
    </row>
    <row r="996" spans="2:2" x14ac:dyDescent="0.25">
      <c r="B996" t="str">
        <v>Protein: ~1 g</v>
      </c>
    </row>
    <row r="997" spans="2:2" x14ac:dyDescent="0.25">
      <c r="B997" t="str">
        <v>Carbohydrates: ~15 g</v>
      </c>
    </row>
    <row r="998" spans="2:2" x14ac:dyDescent="0.25">
      <c r="B998" t="str">
        <v>Sugar: ~10 g</v>
      </c>
    </row>
    <row r="999" spans="2:2" x14ac:dyDescent="0.25">
      <c r="B999" t="str">
        <v>Fiber: ~0 g</v>
      </c>
    </row>
    <row r="1000" spans="2:2" x14ac:dyDescent="0.25">
      <c r="B1000" t="str">
        <v>Fat: ~3 g</v>
      </c>
    </row>
    <row r="1001" spans="2:2" x14ac:dyDescent="0.25">
      <c r="B1001" t="str">
        <v>Micronutrients:</v>
      </c>
    </row>
    <row r="1002" spans="2:2" x14ac:dyDescent="0.25">
      <c r="B1002" t="str">
        <v>Iron: ~0.5 mg (3% of DV)</v>
      </c>
    </row>
    <row r="1003" spans="2:2" x14ac:dyDescent="0.25">
      <c r="B1003" t="str">
        <v>Calcium: ~40 mg (4% of DV)</v>
      </c>
    </row>
    <row r="1004" spans="2:2" x14ac:dyDescent="0.25">
      <c r="B1004" t="str">
        <v>Magnesium: ~20 mg (5% of DV)</v>
      </c>
    </row>
    <row r="1005" spans="2:2" x14ac:dyDescent="0.25">
      <c r="B1005" t="str">
        <v>Potassium: ~100 mg (3% of DV)</v>
      </c>
    </row>
    <row r="1006" spans="2:2" x14ac:dyDescent="0.25">
      <c r="B1006" t="str">
        <v>---</v>
      </c>
    </row>
    <row r="1007" spans="2:2" x14ac:dyDescent="0.25">
      <c r="B1007" t="str">
        <v>77. Lassi (Punjab, 1 Glass ~200ml)</v>
      </c>
    </row>
    <row r="1008" spans="2:2" x14ac:dyDescent="0.25">
      <c r="B1008" t="str">
        <v>Calories: ~150 kcal</v>
      </c>
    </row>
    <row r="1009" spans="2:2" x14ac:dyDescent="0.25">
      <c r="B1009" t="str">
        <v>Protein: ~6 g</v>
      </c>
    </row>
    <row r="1010" spans="2:2" x14ac:dyDescent="0.25">
      <c r="B1010" t="str">
        <v>Carbohydrates: ~25 g</v>
      </c>
    </row>
    <row r="1011" spans="2:2" x14ac:dyDescent="0.25">
      <c r="B1011" t="str">
        <v>Sugar: ~20 g</v>
      </c>
    </row>
    <row r="1012" spans="2:2" x14ac:dyDescent="0.25">
      <c r="B1012" t="str">
        <v>Fiber: ~0 g</v>
      </c>
    </row>
    <row r="1013" spans="2:2" x14ac:dyDescent="0.25">
      <c r="B1013" t="str">
        <v>Fat: ~4 g</v>
      </c>
    </row>
    <row r="1014" spans="2:2" x14ac:dyDescent="0.25">
      <c r="B1014" t="str">
        <v>Micronutrients:</v>
      </c>
    </row>
    <row r="1015" spans="2:2" x14ac:dyDescent="0.25">
      <c r="B1015" t="str">
        <v>Iron: ~0.6 mg (3% of DV)</v>
      </c>
    </row>
    <row r="1016" spans="2:2" x14ac:dyDescent="0.25">
      <c r="B1016" t="str">
        <v>Calcium: ~200 mg (20% of DV)</v>
      </c>
    </row>
    <row r="1017" spans="2:2" x14ac:dyDescent="0.25">
      <c r="B1017" t="str">
        <v>Magnesium: ~40 mg (10% of DV)</v>
      </c>
    </row>
    <row r="1018" spans="2:2" x14ac:dyDescent="0.25">
      <c r="B1018" t="str">
        <v>Potassium: ~200 mg (6% of DV)</v>
      </c>
    </row>
    <row r="1019" spans="2:2" x14ac:dyDescent="0.25">
      <c r="B1019" t="str">
        <v>---</v>
      </c>
    </row>
    <row r="1020" spans="2:2" x14ac:dyDescent="0.25">
      <c r="B1020" t="str">
        <v>78. Thandai (UP/Rajasthan, 1 Glass ~200ml)</v>
      </c>
    </row>
    <row r="1021" spans="2:2" x14ac:dyDescent="0.25">
      <c r="B1021" t="str">
        <v>Calories: ~180 kcal</v>
      </c>
    </row>
    <row r="1022" spans="2:2" x14ac:dyDescent="0.25">
      <c r="B1022" t="str">
        <v>Protein: ~4 g</v>
      </c>
    </row>
    <row r="1023" spans="2:2" x14ac:dyDescent="0.25">
      <c r="B1023" t="str">
        <v>Carbohydrates: ~35 g</v>
      </c>
    </row>
    <row r="1024" spans="2:2" x14ac:dyDescent="0.25">
      <c r="B1024" t="str">
        <v>Sugar: ~25 g</v>
      </c>
    </row>
    <row r="1025" spans="2:2" x14ac:dyDescent="0.25">
      <c r="B1025" t="str">
        <v>Fiber: ~1 g</v>
      </c>
    </row>
    <row r="1026" spans="2:2" x14ac:dyDescent="0.25">
      <c r="B1026" t="str">
        <v>Fat: ~6 g</v>
      </c>
    </row>
    <row r="1027" spans="2:2" x14ac:dyDescent="0.25">
      <c r="B1027" t="str">
        <v>Micronutrients:</v>
      </c>
    </row>
    <row r="1028" spans="2:2" x14ac:dyDescent="0.25">
      <c r="B1028" t="str">
        <v>Iron: ~1 mg (6% of DV)</v>
      </c>
    </row>
    <row r="1029" spans="2:2" x14ac:dyDescent="0.25">
      <c r="B1029" t="str">
        <v>Calcium: ~150 mg (15% of DV)</v>
      </c>
    </row>
    <row r="1030" spans="2:2" x14ac:dyDescent="0.25">
      <c r="B1030" t="str">
        <v>Magnesium: ~40 mg (10% of DV)</v>
      </c>
    </row>
    <row r="1031" spans="2:2" x14ac:dyDescent="0.25">
      <c r="B1031" t="str">
        <v>---</v>
      </c>
    </row>
    <row r="1032" spans="2:2" x14ac:dyDescent="0.25">
      <c r="B1032" t="str">
        <v>79. Nimbu Pani (Pan-India, 1 Glass ~200ml)</v>
      </c>
    </row>
    <row r="1033" spans="2:2" x14ac:dyDescent="0.25">
      <c r="B1033" t="str">
        <v>Calories: ~50 kcal</v>
      </c>
    </row>
    <row r="1034" spans="2:2" x14ac:dyDescent="0.25">
      <c r="B1034" t="str">
        <v>Protein: ~1 g</v>
      </c>
    </row>
    <row r="1035" spans="2:2" x14ac:dyDescent="0.25">
      <c r="B1035" t="str">
        <v>Carbohydrates: ~15 g</v>
      </c>
    </row>
    <row r="1036" spans="2:2" x14ac:dyDescent="0.25">
      <c r="B1036" t="str">
        <v>Sugar: ~12 g</v>
      </c>
    </row>
    <row r="1037" spans="2:2" x14ac:dyDescent="0.25">
      <c r="B1037" t="str">
        <v>Fiber: ~1 g</v>
      </c>
    </row>
    <row r="1038" spans="2:2" x14ac:dyDescent="0.25">
      <c r="B1038" t="str">
        <v>Fat: ~0 g</v>
      </c>
    </row>
    <row r="1039" spans="2:2" x14ac:dyDescent="0.25">
      <c r="B1039" t="str">
        <v>Micronutrients:</v>
      </c>
    </row>
    <row r="1040" spans="2:2" x14ac:dyDescent="0.25">
      <c r="B1040" t="str">
        <v>Iron: ~0.1 mg (1% of DV)</v>
      </c>
    </row>
    <row r="1041" spans="2:2" x14ac:dyDescent="0.25">
      <c r="B1041" t="str">
        <v>Calcium: ~20 mg (2% of DV)</v>
      </c>
    </row>
    <row r="1042" spans="2:2" x14ac:dyDescent="0.25">
      <c r="B1042" t="str">
        <v>Magnesium: ~10 mg (3% of DV)</v>
      </c>
    </row>
    <row r="1043" spans="2:2" x14ac:dyDescent="0.25">
      <c r="B1043" t="str">
        <v>Potassium: ~100 mg (3% of DV)</v>
      </c>
    </row>
    <row r="1044" spans="2:2" x14ac:dyDescent="0.25">
      <c r="B1044" t="str">
        <v>---</v>
      </c>
    </row>
    <row r="1045" spans="2:2" x14ac:dyDescent="0.25">
      <c r="B1045" t="str">
        <v>80. Aam Panna (Maharashtra, 1 Glass ~200ml)</v>
      </c>
    </row>
    <row r="1046" spans="2:2" x14ac:dyDescent="0.25">
      <c r="B1046" t="str">
        <v>Calories: ~100 kcal</v>
      </c>
    </row>
    <row r="1047" spans="2:2" x14ac:dyDescent="0.25">
      <c r="B1047" t="str">
        <v>Protein: ~1 g</v>
      </c>
    </row>
    <row r="1048" spans="2:2" x14ac:dyDescent="0.25">
      <c r="B1048" t="str">
        <v>Carbohydrates: ~25 g</v>
      </c>
    </row>
    <row r="1049" spans="2:2" x14ac:dyDescent="0.25">
      <c r="B1049" t="str">
        <v>Sugar: ~20 g</v>
      </c>
    </row>
    <row r="1050" spans="2:2" x14ac:dyDescent="0.25">
      <c r="B1050" t="str">
        <v>Fiber: ~2 g</v>
      </c>
    </row>
    <row r="1051" spans="2:2" x14ac:dyDescent="0.25">
      <c r="B1051" t="str">
        <v>Fat: ~0 g</v>
      </c>
    </row>
    <row r="1052" spans="2:2" x14ac:dyDescent="0.25">
      <c r="B1052" t="str">
        <v>Micronutrients:</v>
      </c>
    </row>
    <row r="1053" spans="2:2" x14ac:dyDescent="0.25">
      <c r="B1053" t="str">
        <v>Iron: ~0.7 mg (4% of DV)</v>
      </c>
    </row>
    <row r="1054" spans="2:2" x14ac:dyDescent="0.25">
      <c r="B1054" t="str">
        <v>Calcium: ~25 mg (2% of DV)</v>
      </c>
    </row>
    <row r="1055" spans="2:2" x14ac:dyDescent="0.25">
      <c r="B1055" t="str">
        <v>Magnesium: ~10 mg (2% of DV)</v>
      </c>
    </row>
    <row r="1056" spans="2:2" x14ac:dyDescent="0.25">
      <c r="B1056" t="str">
        <v>Potassium: ~200 mg (6% of DV)</v>
      </c>
    </row>
    <row r="1057" spans="2:2" x14ac:dyDescent="0.25">
      <c r="B1057" t="str">
        <v>---</v>
      </c>
    </row>
    <row r="1058" spans="2:2" x14ac:dyDescent="0.25">
      <c r="B1058" t="str">
        <v>81. Jaljeera (North India, 1 Glass ~200ml)</v>
      </c>
    </row>
    <row r="1059" spans="2:2" x14ac:dyDescent="0.25">
      <c r="B1059" t="str">
        <v>Calories: ~50 kcal</v>
      </c>
    </row>
    <row r="1060" spans="2:2" x14ac:dyDescent="0.25">
      <c r="B1060" t="str">
        <v>Protein: ~1 g</v>
      </c>
    </row>
    <row r="1061" spans="2:2" x14ac:dyDescent="0.25">
      <c r="B1061" t="str">
        <v>Carbohydrates: ~10 g</v>
      </c>
    </row>
    <row r="1062" spans="2:2" x14ac:dyDescent="0.25">
      <c r="B1062" t="str">
        <v>Sugar: ~5 g</v>
      </c>
    </row>
    <row r="1063" spans="2:2" x14ac:dyDescent="0.25">
      <c r="B1063" t="str">
        <v>Fiber: ~1 g</v>
      </c>
    </row>
    <row r="1064" spans="2:2" x14ac:dyDescent="0.25">
      <c r="B1064" t="str">
        <v>Fat: ~0 g</v>
      </c>
    </row>
    <row r="1065" spans="2:2" x14ac:dyDescent="0.25">
      <c r="B1065" t="str">
        <v>Micronutrients:</v>
      </c>
    </row>
    <row r="1066" spans="2:2" x14ac:dyDescent="0.25">
      <c r="B1066" t="str">
        <v>Iron: ~0.5 mg (3% of DV)</v>
      </c>
    </row>
    <row r="1067" spans="2:2" x14ac:dyDescent="0.25">
      <c r="B1067" t="str">
        <v>Calcium: ~25 mg (2% of DV)</v>
      </c>
    </row>
    <row r="1068" spans="2:2" x14ac:dyDescent="0.25">
      <c r="B1068" t="str">
        <v>Magnesium: ~10 mg (2% of DV)</v>
      </c>
    </row>
    <row r="1069" spans="2:2" x14ac:dyDescent="0.25">
      <c r="B1069" t="str">
        <v>Potassium: ~150 mg (4% of DV)</v>
      </c>
    </row>
    <row r="1070" spans="2:2" x14ac:dyDescent="0.25">
      <c r="B1070" t="str">
        <v>---</v>
      </c>
    </row>
    <row r="1071" spans="2:2" x14ac:dyDescent="0.25">
      <c r="B1071" t="str">
        <v>82. Sugarcane Juice (Pan-India, 1 Glass ~200ml)</v>
      </c>
    </row>
    <row r="1072" spans="2:2" x14ac:dyDescent="0.25">
      <c r="B1072" t="str">
        <v>Calories: ~120 kcal</v>
      </c>
    </row>
    <row r="1073" spans="2:2" x14ac:dyDescent="0.25">
      <c r="B1073" t="str">
        <v>Protein: ~1 g</v>
      </c>
    </row>
    <row r="1074" spans="2:2" x14ac:dyDescent="0.25">
      <c r="B1074" t="str">
        <v>Carbohydrates: ~30 g</v>
      </c>
    </row>
    <row r="1075" spans="2:2" x14ac:dyDescent="0.25">
      <c r="B1075" t="str">
        <v>Sugar: ~28 g</v>
      </c>
    </row>
    <row r="1076" spans="2:2" x14ac:dyDescent="0.25">
      <c r="B1076" t="str">
        <v>Fiber: ~1 g</v>
      </c>
    </row>
    <row r="1077" spans="2:2" x14ac:dyDescent="0.25">
      <c r="B1077" t="str">
        <v>Fat: ~0 g</v>
      </c>
    </row>
    <row r="1078" spans="2:2" x14ac:dyDescent="0.25">
      <c r="B1078" t="str">
        <v>Micronutrients:</v>
      </c>
    </row>
    <row r="1079" spans="2:2" x14ac:dyDescent="0.25">
      <c r="B1079" t="str">
        <v>Iron: ~0.6 mg (3% of DV)</v>
      </c>
    </row>
    <row r="1080" spans="2:2" x14ac:dyDescent="0.25">
      <c r="B1080" t="str">
        <v>Calcium: ~30 mg (3% of DV)</v>
      </c>
    </row>
    <row r="1081" spans="2:2" x14ac:dyDescent="0.25">
      <c r="B1081" t="str">
        <v>Magnesium: ~20 mg (5% of DV)</v>
      </c>
    </row>
    <row r="1082" spans="2:2" x14ac:dyDescent="0.25">
      <c r="B1082" t="str">
        <v>Potassium: ~200 mg (6% of DV)</v>
      </c>
    </row>
    <row r="1083" spans="2:2" x14ac:dyDescent="0.25">
      <c r="B1083" t="str">
        <v>---</v>
      </c>
    </row>
    <row r="1084" spans="2:2" x14ac:dyDescent="0.25">
      <c r="B1084" t="str">
        <v>83. Falooda (Mughlai/Delhi, 1 Glass ~250ml)</v>
      </c>
    </row>
    <row r="1085" spans="2:2" x14ac:dyDescent="0.25">
      <c r="B1085" t="str">
        <v>Calories: ~180 kcal</v>
      </c>
    </row>
    <row r="1086" spans="2:2" x14ac:dyDescent="0.25">
      <c r="B1086" t="str">
        <v>Protein: ~2 g</v>
      </c>
    </row>
    <row r="1087" spans="2:2" x14ac:dyDescent="0.25">
      <c r="B1087" t="str">
        <v>Carbohydrates: ~40 g</v>
      </c>
    </row>
    <row r="1088" spans="2:2" x14ac:dyDescent="0.25">
      <c r="B1088" t="str">
        <v>Sugar: ~30 g</v>
      </c>
    </row>
    <row r="1089" spans="2:2" x14ac:dyDescent="0.25">
      <c r="B1089" t="str">
        <v>Fiber: ~1 g</v>
      </c>
    </row>
    <row r="1090" spans="2:2" x14ac:dyDescent="0.25">
      <c r="B1090" t="str">
        <v>Fat: ~5 g</v>
      </c>
    </row>
    <row r="1091" spans="2:2" x14ac:dyDescent="0.25">
      <c r="B1091" t="str">
        <v>Micronutrients:</v>
      </c>
    </row>
    <row r="1092" spans="2:2" x14ac:dyDescent="0.25">
      <c r="B1092" t="str">
        <v>Iron: ~1 mg (6% of DV)</v>
      </c>
    </row>
    <row r="1093" spans="2:2" x14ac:dyDescent="0.25">
      <c r="B1093" t="str">
        <v>Calcium: ~100 mg (10% of DV)</v>
      </c>
    </row>
    <row r="1094" spans="2:2" x14ac:dyDescent="0.25">
      <c r="B1094" t="str">
        <v>Magnesium: ~25 mg (6% of DV)</v>
      </c>
    </row>
    <row r="1095" spans="2:2" x14ac:dyDescent="0.25">
      <c r="B1095" t="str">
        <v>Potassium: ~150 mg (4% of DV)</v>
      </c>
    </row>
    <row r="1096" spans="2:2" x14ac:dyDescent="0.25">
      <c r="B1096" t="str">
        <v>84. Burger (Cheeseburger, ~250g)</v>
      </c>
    </row>
    <row r="1097" spans="2:2" x14ac:dyDescent="0.25">
      <c r="B1097" t="str">
        <v>Calories: ~500 kcal</v>
      </c>
    </row>
    <row r="1098" spans="2:2" x14ac:dyDescent="0.25">
      <c r="B1098" t="str">
        <v>Protein: ~25 g</v>
      </c>
    </row>
    <row r="1099" spans="2:2" x14ac:dyDescent="0.25">
      <c r="B1099" t="str">
        <v>Carbohydrates: ~40 g</v>
      </c>
    </row>
    <row r="1100" spans="2:2" x14ac:dyDescent="0.25">
      <c r="B1100" t="str">
        <v>Sugar: ~8 g</v>
      </c>
    </row>
    <row r="1101" spans="2:2" x14ac:dyDescent="0.25">
      <c r="B1101" t="str">
        <v>Fiber: ~3 g</v>
      </c>
    </row>
    <row r="1102" spans="2:2" x14ac:dyDescent="0.25">
      <c r="B1102" t="str">
        <v>Fat: ~28 g</v>
      </c>
    </row>
    <row r="1103" spans="2:2" x14ac:dyDescent="0.25">
      <c r="B1103" t="str">
        <v>Micronutrients:</v>
      </c>
    </row>
    <row r="1104" spans="2:2" x14ac:dyDescent="0.25">
      <c r="B1104" t="str">
        <v>Iron: ~3 mg (17% of DV)</v>
      </c>
    </row>
    <row r="1105" spans="2:2" x14ac:dyDescent="0.25">
      <c r="B1105" t="str">
        <v>Calcium: ~150 mg (15% of DV)</v>
      </c>
    </row>
    <row r="1106" spans="2:2" x14ac:dyDescent="0.25">
      <c r="B1106" t="str">
        <v>Magnesium: ~30 mg (8% of DV)</v>
      </c>
    </row>
    <row r="1107" spans="2:2" x14ac:dyDescent="0.25">
      <c r="B1107" t="str">
        <v>Potassium: ~400 mg (11% of DV)</v>
      </c>
    </row>
    <row r="1108" spans="2:2" x14ac:dyDescent="0.25">
      <c r="B1108" t="str">
        <v>Sodium: ~900 mg (39% of DV)</v>
      </c>
    </row>
    <row r="1109" spans="2:2" x14ac:dyDescent="0.25">
      <c r="B1109" t="str">
        <v>Vitamin A: ~500 IU (10% of DV)</v>
      </c>
    </row>
    <row r="1110" spans="2:2" x14ac:dyDescent="0.25">
      <c r="B1110" t="str">
        <v>Vitamin C: ~2 mg (3% of DV)</v>
      </c>
    </row>
    <row r="1111" spans="2:2" x14ac:dyDescent="0.25">
      <c r="B1111" t="str">
        <v>---</v>
      </c>
    </row>
    <row r="1112" spans="2:2" x14ac:dyDescent="0.25">
      <c r="B1112" t="str">
        <v>Western Cuisine</v>
      </c>
    </row>
    <row r="1113" spans="2:2" x14ac:dyDescent="0.25">
      <c r="B1113" t="str">
        <v>85. French Fries ( 1 serving, ~150g)</v>
      </c>
    </row>
    <row r="1114" spans="2:2" x14ac:dyDescent="0.25">
      <c r="B1114" t="str">
        <v>Calories: ~400 kcal</v>
      </c>
    </row>
    <row r="1115" spans="2:2" x14ac:dyDescent="0.25">
      <c r="B1115" t="str">
        <v>Protein: ~5 g</v>
      </c>
    </row>
    <row r="1116" spans="2:2" x14ac:dyDescent="0.25">
      <c r="B1116" t="str">
        <v>Carbohydrates: ~55 g</v>
      </c>
    </row>
    <row r="1117" spans="2:2" x14ac:dyDescent="0.25">
      <c r="B1117" t="str">
        <v>Sugar: ~1 g</v>
      </c>
    </row>
    <row r="1118" spans="2:2" x14ac:dyDescent="0.25">
      <c r="B1118" t="str">
        <v>Fiber: ~5 g</v>
      </c>
    </row>
    <row r="1119" spans="2:2" x14ac:dyDescent="0.25">
      <c r="B1119" t="str">
        <v>Fat: ~20 g</v>
      </c>
    </row>
    <row r="1120" spans="2:2" x14ac:dyDescent="0.25">
      <c r="B1120" t="str">
        <v>Micronutrients:</v>
      </c>
    </row>
    <row r="1121" spans="2:2" x14ac:dyDescent="0.25">
      <c r="B1121" t="str">
        <v>Iron: ~1 mg (6% of DV)</v>
      </c>
    </row>
    <row r="1122" spans="2:2" x14ac:dyDescent="0.25">
      <c r="B1122" t="str">
        <v>Calcium: ~10 mg (1% of DV)</v>
      </c>
    </row>
    <row r="1123" spans="2:2" x14ac:dyDescent="0.25">
      <c r="B1123" t="str">
        <v>Magnesium: ~25 mg (6% of DV)</v>
      </c>
    </row>
    <row r="1124" spans="2:2" x14ac:dyDescent="0.25">
      <c r="B1124" t="str">
        <v>Potassium: ~450 mg (13% of DV)</v>
      </c>
    </row>
    <row r="1125" spans="2:2" x14ac:dyDescent="0.25">
      <c r="B1125" t="str">
        <v>Sodium: ~300 mg (13% of DV)</v>
      </c>
    </row>
    <row r="1126" spans="2:2" x14ac:dyDescent="0.25">
      <c r="B1126" t="str">
        <v>---</v>
      </c>
    </row>
    <row r="1127" spans="2:2" x14ac:dyDescent="0.25">
      <c r="B1127" t="str">
        <v>86. Pizza (1 Slice, ~150g)</v>
      </c>
    </row>
    <row r="1128" spans="2:2" x14ac:dyDescent="0.25">
      <c r="B1128" t="str">
        <v>Calories: ~285 kcal</v>
      </c>
    </row>
    <row r="1129" spans="2:2" x14ac:dyDescent="0.25">
      <c r="B1129" t="str">
        <v>Protein: ~12 g</v>
      </c>
    </row>
    <row r="1130" spans="2:2" x14ac:dyDescent="0.25">
      <c r="B1130" t="str">
        <v>Carbohydrates: ~36 g</v>
      </c>
    </row>
    <row r="1131" spans="2:2" x14ac:dyDescent="0.25">
      <c r="B1131" t="str">
        <v>Sugar: ~5 g</v>
      </c>
    </row>
    <row r="1132" spans="2:2" x14ac:dyDescent="0.25">
      <c r="B1132" t="str">
        <v>Fiber: ~2 g</v>
      </c>
    </row>
    <row r="1133" spans="2:2" x14ac:dyDescent="0.25">
      <c r="B1133" t="str">
        <v>Fat: ~10 g</v>
      </c>
    </row>
    <row r="1134" spans="2:2" x14ac:dyDescent="0.25">
      <c r="B1134" t="str">
        <v>Micronutrients:</v>
      </c>
    </row>
    <row r="1135" spans="2:2" x14ac:dyDescent="0.25">
      <c r="B1135" t="str">
        <v>Iron: ~2 mg (11% of DV)</v>
      </c>
    </row>
    <row r="1136" spans="2:2" x14ac:dyDescent="0.25">
      <c r="B1136" t="str">
        <v>Calcium: ~200 mg (20% of DV)</v>
      </c>
    </row>
    <row r="1137" spans="2:2" x14ac:dyDescent="0.25">
      <c r="B1137" t="str">
        <v>Magnesium: ~20 mg (5% of DV)</v>
      </c>
    </row>
    <row r="1138" spans="2:2" x14ac:dyDescent="0.25">
      <c r="B1138" t="str">
        <v>Potassium: ~200 mg (6% of DV)</v>
      </c>
    </row>
    <row r="1139" spans="2:2" x14ac:dyDescent="0.25">
      <c r="B1139" t="str">
        <v>Sodium: ~600 mg (26% of DV)</v>
      </c>
    </row>
    <row r="1140" spans="2:2" x14ac:dyDescent="0.25">
      <c r="B1140" t="str">
        <v>---</v>
      </c>
    </row>
    <row r="1141" spans="2:2" x14ac:dyDescent="0.25">
      <c r="B1141" t="str">
        <v>87. Fried Chicken (1 Piece, ~120g)</v>
      </c>
    </row>
    <row r="1142" spans="2:2" x14ac:dyDescent="0.25">
      <c r="B1142" t="str">
        <v>Calories: ~350 kcal</v>
      </c>
    </row>
    <row r="1143" spans="2:2" x14ac:dyDescent="0.25">
      <c r="B1143" t="str">
        <v>Protein: ~25 g</v>
      </c>
    </row>
    <row r="1144" spans="2:2" x14ac:dyDescent="0.25">
      <c r="B1144" t="str">
        <v>Carbohydrates: ~10 g</v>
      </c>
    </row>
    <row r="1145" spans="2:2" x14ac:dyDescent="0.25">
      <c r="B1145" t="str">
        <v>Sugar: ~1 g</v>
      </c>
    </row>
    <row r="1146" spans="2:2" x14ac:dyDescent="0.25">
      <c r="B1146" t="str">
        <v>Fiber: ~1 g</v>
      </c>
    </row>
    <row r="1147" spans="2:2" x14ac:dyDescent="0.25">
      <c r="B1147" t="str">
        <v>Fat: ~22 g</v>
      </c>
    </row>
    <row r="1148" spans="2:2" x14ac:dyDescent="0.25">
      <c r="B1148" t="str">
        <v>Micronutrients:</v>
      </c>
    </row>
    <row r="1149" spans="2:2" x14ac:dyDescent="0.25">
      <c r="B1149" t="str">
        <v>Iron: ~1 mg (6% of DV)</v>
      </c>
    </row>
    <row r="1150" spans="2:2" x14ac:dyDescent="0.25">
      <c r="B1150" t="str">
        <v>Calcium: ~20 mg (2% of DV)</v>
      </c>
    </row>
    <row r="1151" spans="2:2" x14ac:dyDescent="0.25">
      <c r="B1151" t="str">
        <v>Magnesium: ~15 mg (4% of DV)</v>
      </c>
    </row>
    <row r="1152" spans="2:2" x14ac:dyDescent="0.25">
      <c r="B1152" t="str">
        <v>Potassium: ~250 mg (7% of DV)</v>
      </c>
    </row>
    <row r="1153" spans="2:2" x14ac:dyDescent="0.25">
      <c r="B1153" t="str">
        <v>Sodium: ~800 mg (35% of DV)</v>
      </c>
    </row>
    <row r="1154" spans="2:2" x14ac:dyDescent="0.25">
      <c r="B1154" t="str">
        <v>---</v>
      </c>
    </row>
    <row r="1155" spans="2:2" x14ac:dyDescent="0.25">
      <c r="B1155" t="str">
        <v>88. Soft Drink (Cola, ~330ml)</v>
      </c>
    </row>
    <row r="1156" spans="2:2" x14ac:dyDescent="0.25">
      <c r="B1156" t="str">
        <v>Calories: ~140 kcal</v>
      </c>
    </row>
    <row r="1157" spans="2:2" x14ac:dyDescent="0.25">
      <c r="B1157" t="str">
        <v>Protein: ~0 g</v>
      </c>
    </row>
    <row r="1158" spans="2:2" x14ac:dyDescent="0.25">
      <c r="B1158" t="str">
        <v>Carbohydrates: ~39 g</v>
      </c>
    </row>
    <row r="1159" spans="2:2" x14ac:dyDescent="0.25">
      <c r="B1159" t="str">
        <v>Sugar: ~39 g</v>
      </c>
    </row>
    <row r="1160" spans="2:2" x14ac:dyDescent="0.25">
      <c r="B1160" t="str">
        <v>Fiber: ~0 g</v>
      </c>
    </row>
    <row r="1161" spans="2:2" x14ac:dyDescent="0.25">
      <c r="B1161" t="str">
        <v>Fat: ~0 g</v>
      </c>
    </row>
    <row r="1162" spans="2:2" x14ac:dyDescent="0.25">
      <c r="B1162" t="str">
        <v>Micronutrients:</v>
      </c>
    </row>
    <row r="1163" spans="2:2" x14ac:dyDescent="0.25">
      <c r="B1163" t="str">
        <v>Iron: ~0 mg</v>
      </c>
    </row>
    <row r="1164" spans="2:2" x14ac:dyDescent="0.25">
      <c r="B1164" t="str">
        <v>Calcium: ~10 mg (1% of DV)</v>
      </c>
    </row>
    <row r="1165" spans="2:2" x14ac:dyDescent="0.25">
      <c r="B1165" t="str">
        <v>Magnesium: ~5 mg (1% of DV)</v>
      </c>
    </row>
    <row r="1166" spans="2:2" x14ac:dyDescent="0.25">
      <c r="B1166" t="str">
        <v>Potassium: ~10 mg (1% of DV)</v>
      </c>
    </row>
    <row r="1167" spans="2:2" x14ac:dyDescent="0.25">
      <c r="B1167" t="str">
        <v>Sodium: ~40 mg (2% of DV)</v>
      </c>
    </row>
    <row r="1168" spans="2:2" x14ac:dyDescent="0.25">
      <c r="B1168" t="str">
        <v>---</v>
      </c>
    </row>
    <row r="1169" spans="2:2" x14ac:dyDescent="0.25">
      <c r="B1169" t="str">
        <v>89. Sandwich (Chicken or Veg, ~200g)</v>
      </c>
    </row>
    <row r="1170" spans="2:2" x14ac:dyDescent="0.25">
      <c r="B1170" t="str">
        <v>Calories: ~350 kcal</v>
      </c>
    </row>
    <row r="1171" spans="2:2" x14ac:dyDescent="0.25">
      <c r="B1171" t="str">
        <v>Protein: ~18 g</v>
      </c>
    </row>
    <row r="1172" spans="2:2" x14ac:dyDescent="0.25">
      <c r="B1172" t="str">
        <v>Carbohydrates: ~35 g</v>
      </c>
    </row>
    <row r="1173" spans="2:2" x14ac:dyDescent="0.25">
      <c r="B1173" t="str">
        <v>Sugar: ~5 g</v>
      </c>
    </row>
    <row r="1174" spans="2:2" x14ac:dyDescent="0.25">
      <c r="B1174" t="str">
        <v>Fiber: ~4 g</v>
      </c>
    </row>
    <row r="1175" spans="2:2" x14ac:dyDescent="0.25">
      <c r="B1175" t="str">
        <v>Fat: ~12 g</v>
      </c>
    </row>
    <row r="1176" spans="2:2" x14ac:dyDescent="0.25">
      <c r="B1176" t="str">
        <v>Micronutrients:</v>
      </c>
    </row>
    <row r="1177" spans="2:2" x14ac:dyDescent="0.25">
      <c r="B1177" t="str">
        <v>Iron: ~2 mg (11% of DV)</v>
      </c>
    </row>
    <row r="1178" spans="2:2" x14ac:dyDescent="0.25">
      <c r="B1178" t="str">
        <v>Calcium: ~100 mg (10% of DV)</v>
      </c>
    </row>
    <row r="1179" spans="2:2" x14ac:dyDescent="0.25">
      <c r="B1179" t="str">
        <v>Magnesium: ~25 mg (6% of DV)</v>
      </c>
    </row>
    <row r="1180" spans="2:2" x14ac:dyDescent="0.25">
      <c r="B1180" t="str">
        <v>Potassium: ~300 mg (9% of DV)</v>
      </c>
    </row>
    <row r="1181" spans="2:2" x14ac:dyDescent="0.25">
      <c r="B1181" t="str">
        <v>Sodium: ~600 mg (26% of DV)</v>
      </c>
    </row>
    <row r="1182" spans="2:2" x14ac:dyDescent="0.25">
      <c r="B1182" t="str">
        <v>---</v>
      </c>
    </row>
    <row r="1183" spans="2:2" x14ac:dyDescent="0.25">
      <c r="B1183" t="str">
        <v>90. Ice Cream (Vanilla, 1 Scoop ~100g)</v>
      </c>
    </row>
    <row r="1184" spans="2:2" x14ac:dyDescent="0.25">
      <c r="B1184" t="str">
        <v>Calories: ~200 kcal</v>
      </c>
    </row>
    <row r="1185" spans="2:2" x14ac:dyDescent="0.25">
      <c r="B1185" t="str">
        <v>Protein: ~4 g</v>
      </c>
    </row>
    <row r="1186" spans="2:2" x14ac:dyDescent="0.25">
      <c r="B1186" t="str">
        <v>Carbohydrates: ~24 g</v>
      </c>
    </row>
    <row r="1187" spans="2:2" x14ac:dyDescent="0.25">
      <c r="B1187" t="str">
        <v>Sugar: ~22 g</v>
      </c>
    </row>
    <row r="1188" spans="2:2" x14ac:dyDescent="0.25">
      <c r="B1188" t="str">
        <v>Fiber: ~0 g</v>
      </c>
    </row>
    <row r="1189" spans="2:2" x14ac:dyDescent="0.25">
      <c r="B1189" t="str">
        <v>Fat: ~10 g</v>
      </c>
    </row>
    <row r="1190" spans="2:2" x14ac:dyDescent="0.25">
      <c r="B1190" t="str">
        <v>Micronutrients:</v>
      </c>
    </row>
    <row r="1191" spans="2:2" x14ac:dyDescent="0.25">
      <c r="B1191" t="str">
        <v>Iron: ~0.1 mg (1% of DV)</v>
      </c>
    </row>
    <row r="1192" spans="2:2" x14ac:dyDescent="0.25">
      <c r="B1192" t="str">
        <v>Calcium: ~100 mg (10% of DV)</v>
      </c>
    </row>
    <row r="1193" spans="2:2" x14ac:dyDescent="0.25">
      <c r="B1193" t="str">
        <v>Magnesium: ~12 mg (3% of DV)</v>
      </c>
    </row>
    <row r="1194" spans="2:2" x14ac:dyDescent="0.25">
      <c r="B1194" t="str">
        <v>Potassium: ~150 mg (4% of DV)</v>
      </c>
    </row>
    <row r="1195" spans="2:2" x14ac:dyDescent="0.25">
      <c r="B1195" t="str">
        <v>Sodium: ~50 mg (2% of DV)</v>
      </c>
    </row>
    <row r="1196" spans="2:2" x14ac:dyDescent="0.25">
      <c r="B1196" t="str">
        <v>---</v>
      </c>
    </row>
    <row r="1197" spans="2:2" x14ac:dyDescent="0.25">
      <c r="B1197" t="str">
        <v>91. Hot Dog (1 Piece, ~150g)</v>
      </c>
    </row>
    <row r="1198" spans="2:2" x14ac:dyDescent="0.25">
      <c r="B1198" t="str">
        <v>Calories: ~290 kcal</v>
      </c>
    </row>
    <row r="1199" spans="2:2" x14ac:dyDescent="0.25">
      <c r="B1199" t="str">
        <v>Protein: ~10 g</v>
      </c>
    </row>
    <row r="1200" spans="2:2" x14ac:dyDescent="0.25">
      <c r="B1200" t="str">
        <v>Carbohydrates: ~30 g</v>
      </c>
    </row>
    <row r="1201" spans="2:2" x14ac:dyDescent="0.25">
      <c r="B1201" t="str">
        <v>Sugar: ~6 g</v>
      </c>
    </row>
    <row r="1202" spans="2:2" x14ac:dyDescent="0.25">
      <c r="B1202" t="str">
        <v>Fiber: ~2 g</v>
      </c>
    </row>
    <row r="1203" spans="2:2" x14ac:dyDescent="0.25">
      <c r="B1203" t="str">
        <v>Fat: ~15 g</v>
      </c>
    </row>
    <row r="1204" spans="2:2" x14ac:dyDescent="0.25">
      <c r="B1204" t="str">
        <v>Micronutrients:</v>
      </c>
    </row>
    <row r="1205" spans="2:2" x14ac:dyDescent="0.25">
      <c r="B1205" t="str">
        <v>Iron: ~2 mg (11% of DV)</v>
      </c>
    </row>
    <row r="1206" spans="2:2" x14ac:dyDescent="0.25">
      <c r="B1206" t="str">
        <v>Calcium: ~50 mg (5% of DV)</v>
      </c>
    </row>
    <row r="1207" spans="2:2" x14ac:dyDescent="0.25">
      <c r="B1207" t="str">
        <v>Magnesium: ~20 mg (5% of DV)</v>
      </c>
    </row>
    <row r="1208" spans="2:2" x14ac:dyDescent="0.25">
      <c r="B1208" t="str">
        <v>Potassium: ~300 mg (9% of DV)</v>
      </c>
    </row>
    <row r="1209" spans="2:2" x14ac:dyDescent="0.25">
      <c r="B1209" t="str">
        <v>Sodium: ~900 mg (39% of DV)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3EC1-AE0B-4B8B-8F4B-B60D22DA656C}">
  <sheetPr codeName="Sheet4"/>
  <dimension ref="C1:AM94"/>
  <sheetViews>
    <sheetView topLeftCell="H11" zoomScaleNormal="100" workbookViewId="0">
      <selection activeCell="Z4" sqref="Z4"/>
    </sheetView>
  </sheetViews>
  <sheetFormatPr defaultRowHeight="15" x14ac:dyDescent="0.25"/>
  <cols>
    <col min="2" max="2" width="10.7109375" customWidth="1"/>
    <col min="3" max="3" width="20.7109375" customWidth="1"/>
    <col min="4" max="4" width="16.7109375" customWidth="1"/>
    <col min="5" max="5" width="15.7109375" customWidth="1"/>
    <col min="6" max="6" width="12.28515625" customWidth="1"/>
    <col min="7" max="7" width="15.28515625" customWidth="1"/>
    <col min="8" max="8" width="11.42578125" customWidth="1"/>
    <col min="9" max="9" width="9.85546875" customWidth="1"/>
    <col min="10" max="10" width="11.42578125" customWidth="1"/>
    <col min="11" max="11" width="13" customWidth="1"/>
    <col min="12" max="12" width="11.85546875" customWidth="1"/>
    <col min="16" max="16" width="15.140625" customWidth="1"/>
    <col min="17" max="17" width="13.28515625" customWidth="1"/>
    <col min="18" max="18" width="15.140625" customWidth="1"/>
    <col min="19" max="19" width="15.42578125" customWidth="1"/>
    <col min="20" max="20" width="12.5703125" customWidth="1"/>
    <col min="21" max="21" width="10.42578125" customWidth="1"/>
    <col min="23" max="23" width="11.5703125" customWidth="1"/>
    <col min="24" max="24" width="10.42578125" customWidth="1"/>
    <col min="25" max="25" width="13.5703125" customWidth="1"/>
    <col min="26" max="26" width="15.85546875" customWidth="1"/>
    <col min="27" max="27" width="9.5703125" customWidth="1"/>
    <col min="28" max="28" width="15.7109375" customWidth="1"/>
    <col min="29" max="29" width="14.7109375" customWidth="1"/>
    <col min="30" max="30" width="12.140625" customWidth="1"/>
    <col min="31" max="31" width="11" customWidth="1"/>
    <col min="32" max="32" width="11.28515625" customWidth="1"/>
    <col min="33" max="33" width="11.5703125" customWidth="1"/>
    <col min="34" max="34" width="13.7109375" customWidth="1"/>
    <col min="35" max="35" width="11.85546875" customWidth="1"/>
  </cols>
  <sheetData>
    <row r="1" spans="3:36" ht="19.5" thickBot="1" x14ac:dyDescent="0.35">
      <c r="X1" s="30" t="s">
        <v>477</v>
      </c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3:36" x14ac:dyDescent="0.25">
      <c r="P2" s="1" t="s">
        <v>476</v>
      </c>
      <c r="X2" s="33" t="s">
        <v>478</v>
      </c>
      <c r="Y2" s="34"/>
      <c r="Z2" s="34"/>
      <c r="AA2" s="34"/>
      <c r="AB2" s="34"/>
      <c r="AC2" s="34"/>
      <c r="AD2" s="12"/>
      <c r="AE2" s="23" t="s">
        <v>479</v>
      </c>
      <c r="AF2" s="23"/>
      <c r="AG2" s="23"/>
      <c r="AH2" s="23"/>
      <c r="AI2" s="23"/>
      <c r="AJ2" s="24"/>
    </row>
    <row r="3" spans="3:36" x14ac:dyDescent="0.25">
      <c r="C3" t="s">
        <v>317</v>
      </c>
      <c r="D3" t="s">
        <v>296</v>
      </c>
      <c r="E3" t="s">
        <v>456</v>
      </c>
      <c r="F3" t="s">
        <v>455</v>
      </c>
      <c r="G3" t="s">
        <v>319</v>
      </c>
      <c r="H3" t="s">
        <v>320</v>
      </c>
      <c r="I3" t="s">
        <v>321</v>
      </c>
      <c r="J3" t="s">
        <v>329</v>
      </c>
      <c r="K3" t="s">
        <v>330</v>
      </c>
      <c r="L3" t="s">
        <v>459</v>
      </c>
      <c r="M3" t="s">
        <v>328</v>
      </c>
      <c r="N3" t="s">
        <v>331</v>
      </c>
      <c r="P3" s="2" t="s">
        <v>317</v>
      </c>
      <c r="Q3" s="2" t="s">
        <v>460</v>
      </c>
      <c r="R3" s="2" t="s">
        <v>461</v>
      </c>
      <c r="S3" s="2" t="s">
        <v>462</v>
      </c>
      <c r="T3" s="2" t="s">
        <v>463</v>
      </c>
      <c r="U3" s="2" t="s">
        <v>464</v>
      </c>
      <c r="X3" s="13" t="s">
        <v>301</v>
      </c>
      <c r="Y3" s="3" t="s">
        <v>318</v>
      </c>
      <c r="Z3" s="3" t="s">
        <v>319</v>
      </c>
      <c r="AA3" s="3" t="s">
        <v>321</v>
      </c>
      <c r="AB3" s="3" t="s">
        <v>320</v>
      </c>
      <c r="AC3" s="3" t="s">
        <v>296</v>
      </c>
      <c r="AE3" s="3"/>
      <c r="AF3" s="3" t="s">
        <v>329</v>
      </c>
      <c r="AG3" s="3" t="s">
        <v>330</v>
      </c>
      <c r="AH3" s="3" t="s">
        <v>325</v>
      </c>
      <c r="AI3" s="3" t="s">
        <v>328</v>
      </c>
      <c r="AJ3" s="15" t="s">
        <v>331</v>
      </c>
    </row>
    <row r="4" spans="3:36" x14ac:dyDescent="0.25">
      <c r="C4" t="s">
        <v>341</v>
      </c>
      <c r="D4" t="s">
        <v>342</v>
      </c>
      <c r="E4">
        <v>450</v>
      </c>
      <c r="F4">
        <v>25</v>
      </c>
      <c r="G4">
        <v>15</v>
      </c>
      <c r="H4">
        <v>5</v>
      </c>
      <c r="I4">
        <v>35</v>
      </c>
      <c r="J4">
        <v>100</v>
      </c>
      <c r="K4">
        <v>40</v>
      </c>
      <c r="L4">
        <v>300</v>
      </c>
      <c r="M4">
        <v>2</v>
      </c>
      <c r="N4" t="e">
        <v>#N/A</v>
      </c>
      <c r="P4" s="3" t="s">
        <v>341</v>
      </c>
      <c r="Q4" s="3" t="str" cm="1">
        <f t="array" ref="Q4:Q94">_xlfn.ANCHORARRAY('Sorted Micronutrients'!Q2)</f>
        <v>(10% of DV)</v>
      </c>
      <c r="R4" s="3" t="str" cm="1">
        <f t="array" ref="R4:R94">_xlfn.ANCHORARRAY('Sorted Micronutrients'!X2)</f>
        <v>(10% of DV)</v>
      </c>
      <c r="S4" s="3" t="str" cm="1">
        <f t="array" ref="S4:S94">_xlfn.ANCHORARRAY('Sorted Micronutrients'!AE2)</f>
        <v xml:space="preserve"> (9% of DV)</v>
      </c>
      <c r="T4" s="3" t="str" cm="1">
        <f t="array" ref="T4:T94">_xlfn.ANCHORARRAY('Sorted Micronutrients'!J2)</f>
        <v>(11% of DV)</v>
      </c>
      <c r="U4" s="3" t="e" cm="1">
        <f t="array" ref="U4:U94">_xlfn.ANCHORARRAY('Sorted Micronutrients'!AL2)</f>
        <v>#N/A</v>
      </c>
      <c r="X4" s="13" cm="1">
        <f t="array" ref="X4:Z4">_xlfn.XLOOKUP(Dishes,C4:C60,E4:G60,,)</f>
        <v>450</v>
      </c>
      <c r="Y4" s="3">
        <v>25</v>
      </c>
      <c r="Z4" s="3">
        <v>15</v>
      </c>
      <c r="AA4" s="3">
        <f>_xlfn.XLOOKUP(Dishes,C4:C60,I4:I60)</f>
        <v>35</v>
      </c>
      <c r="AB4" s="3">
        <f>_xlfn.XLOOKUP(Dishes,C4:C60,H4:H60)</f>
        <v>5</v>
      </c>
      <c r="AC4" s="3" t="str">
        <f>_xlfn.XLOOKUP(Dishes,C4:C60,D4:D60)</f>
        <v xml:space="preserve"> 1 Serving ~200g</v>
      </c>
      <c r="AE4" s="3" t="s">
        <v>465</v>
      </c>
      <c r="AF4" s="3" t="str" cm="1">
        <f t="array" ref="AF4:AJ4">_xlfn.XLOOKUP(Dishes,P4:P60,Q4:U60)</f>
        <v>(10% of DV)</v>
      </c>
      <c r="AG4" s="3" t="str">
        <v>(10% of DV)</v>
      </c>
      <c r="AH4" s="3" t="str">
        <v xml:space="preserve"> (9% of DV)</v>
      </c>
      <c r="AI4" s="3" t="str">
        <v>(11% of DV)</v>
      </c>
      <c r="AJ4" s="15" t="e">
        <v>#N/A</v>
      </c>
    </row>
    <row r="5" spans="3:36" x14ac:dyDescent="0.25">
      <c r="C5" t="s">
        <v>343</v>
      </c>
      <c r="D5" t="s">
        <v>342</v>
      </c>
      <c r="E5">
        <v>200</v>
      </c>
      <c r="F5">
        <v>12</v>
      </c>
      <c r="G5">
        <v>30</v>
      </c>
      <c r="H5">
        <v>6</v>
      </c>
      <c r="I5">
        <v>6</v>
      </c>
      <c r="J5">
        <v>80</v>
      </c>
      <c r="K5">
        <v>70</v>
      </c>
      <c r="L5">
        <v>400</v>
      </c>
      <c r="M5">
        <v>3</v>
      </c>
      <c r="N5" t="e">
        <v>#N/A</v>
      </c>
      <c r="P5" s="3" t="s">
        <v>343</v>
      </c>
      <c r="Q5" s="3" t="str">
        <v xml:space="preserve"> (8% of DV)</v>
      </c>
      <c r="R5" s="3" t="str">
        <v>(17% of DV)</v>
      </c>
      <c r="S5" s="3" t="str">
        <v>(11% of DV)</v>
      </c>
      <c r="T5" s="3" t="str">
        <v>(17% of DV)</v>
      </c>
      <c r="U5" s="3" t="e">
        <v>#N/A</v>
      </c>
      <c r="X5" s="13">
        <v>2500</v>
      </c>
      <c r="AE5" s="3"/>
      <c r="AF5" s="3" cm="1">
        <f t="array" ref="AF5:AJ5">_xlfn.XLOOKUP(Dishes,C4:C60,J4:N60)</f>
        <v>100</v>
      </c>
      <c r="AG5" s="3">
        <v>40</v>
      </c>
      <c r="AH5" s="3">
        <v>300</v>
      </c>
      <c r="AI5" s="3">
        <v>2</v>
      </c>
      <c r="AJ5" s="15" t="e">
        <v>#N/A</v>
      </c>
    </row>
    <row r="6" spans="3:36" x14ac:dyDescent="0.25">
      <c r="C6" t="s">
        <v>344</v>
      </c>
      <c r="D6" t="s">
        <v>345</v>
      </c>
      <c r="E6">
        <v>550</v>
      </c>
      <c r="F6">
        <v>15</v>
      </c>
      <c r="G6">
        <v>80</v>
      </c>
      <c r="H6">
        <v>10</v>
      </c>
      <c r="I6">
        <v>20</v>
      </c>
      <c r="J6">
        <v>120</v>
      </c>
      <c r="K6">
        <v>50</v>
      </c>
      <c r="L6">
        <v>500</v>
      </c>
      <c r="M6">
        <v>4</v>
      </c>
      <c r="N6" t="e">
        <v>#N/A</v>
      </c>
      <c r="P6" s="3" t="s">
        <v>344</v>
      </c>
      <c r="Q6" s="3" t="str">
        <v>(12% of DV)</v>
      </c>
      <c r="R6" s="3" t="str">
        <v>(13% of DV)</v>
      </c>
      <c r="S6" s="3" t="str">
        <v>(14% of DV)</v>
      </c>
      <c r="T6" s="3" t="str">
        <v>(22% of DV)</v>
      </c>
      <c r="U6" s="3" t="e">
        <v>#N/A</v>
      </c>
      <c r="X6" s="16"/>
    </row>
    <row r="7" spans="3:36" x14ac:dyDescent="0.25">
      <c r="C7" t="s">
        <v>346</v>
      </c>
      <c r="D7" t="s">
        <v>345</v>
      </c>
      <c r="E7">
        <v>350</v>
      </c>
      <c r="F7">
        <v>12</v>
      </c>
      <c r="G7">
        <v>55</v>
      </c>
      <c r="H7">
        <v>5</v>
      </c>
      <c r="I7">
        <v>10</v>
      </c>
      <c r="J7">
        <v>60</v>
      </c>
      <c r="K7">
        <v>80</v>
      </c>
      <c r="L7">
        <v>500</v>
      </c>
      <c r="M7">
        <v>2</v>
      </c>
      <c r="N7" t="e">
        <v>#N/A</v>
      </c>
      <c r="P7" s="3" t="s">
        <v>346</v>
      </c>
      <c r="Q7" s="3" t="str">
        <v xml:space="preserve"> (6% of DV)</v>
      </c>
      <c r="R7" s="3" t="str">
        <v>(20% of DV)</v>
      </c>
      <c r="S7" s="3" t="str">
        <v>(14% of DV)</v>
      </c>
      <c r="T7" s="3" t="str">
        <v>(11% of DV)</v>
      </c>
      <c r="U7" s="3" t="e">
        <v>#N/A</v>
      </c>
      <c r="X7" s="16"/>
      <c r="AJ7" s="14"/>
    </row>
    <row r="8" spans="3:36" x14ac:dyDescent="0.25">
      <c r="C8" t="s">
        <v>347</v>
      </c>
      <c r="D8" t="s">
        <v>342</v>
      </c>
      <c r="E8">
        <v>450</v>
      </c>
      <c r="F8">
        <v>20</v>
      </c>
      <c r="G8">
        <v>10</v>
      </c>
      <c r="H8">
        <v>8</v>
      </c>
      <c r="I8">
        <v>35</v>
      </c>
      <c r="J8">
        <v>250</v>
      </c>
      <c r="K8">
        <v>40</v>
      </c>
      <c r="L8">
        <v>300</v>
      </c>
      <c r="M8">
        <v>1.5</v>
      </c>
      <c r="N8" t="e">
        <v>#N/A</v>
      </c>
      <c r="P8" s="3" t="s">
        <v>347</v>
      </c>
      <c r="Q8" s="3" t="str">
        <v>(25% of DV)</v>
      </c>
      <c r="R8" s="3" t="str">
        <v>(10% of DV)</v>
      </c>
      <c r="S8" s="3" t="str">
        <v xml:space="preserve"> (9% of DV)</v>
      </c>
      <c r="T8" s="3" t="str">
        <v xml:space="preserve"> (8% of DV)</v>
      </c>
      <c r="U8" s="3" t="e">
        <v>#N/A</v>
      </c>
      <c r="X8" s="35"/>
      <c r="Y8" s="36"/>
      <c r="Z8" s="36"/>
      <c r="AA8" s="36"/>
      <c r="AJ8" s="14"/>
    </row>
    <row r="9" spans="3:36" x14ac:dyDescent="0.25">
      <c r="C9" t="s">
        <v>348</v>
      </c>
      <c r="D9" t="s">
        <v>342</v>
      </c>
      <c r="E9">
        <v>300</v>
      </c>
      <c r="F9">
        <v>15</v>
      </c>
      <c r="G9">
        <v>20</v>
      </c>
      <c r="H9">
        <v>6</v>
      </c>
      <c r="I9">
        <v>20</v>
      </c>
      <c r="J9">
        <v>150</v>
      </c>
      <c r="K9">
        <v>80</v>
      </c>
      <c r="L9">
        <v>500</v>
      </c>
      <c r="M9">
        <v>4</v>
      </c>
      <c r="N9" t="e">
        <v>#N/A</v>
      </c>
      <c r="P9" s="3" t="s">
        <v>348</v>
      </c>
      <c r="Q9" s="3" t="str">
        <v>(15% of DV)</v>
      </c>
      <c r="R9" s="3" t="str">
        <v>(20% of DV)</v>
      </c>
      <c r="S9" s="3" t="str">
        <v>(14% of DV)</v>
      </c>
      <c r="T9" s="3" t="str">
        <v>(22% of DV)</v>
      </c>
      <c r="U9" s="3" t="e">
        <v>#N/A</v>
      </c>
      <c r="X9" s="13" t="s">
        <v>320</v>
      </c>
      <c r="Y9" s="3" t="s">
        <v>466</v>
      </c>
      <c r="Z9" s="3" t="s">
        <v>467</v>
      </c>
      <c r="AA9" s="3" t="s">
        <v>468</v>
      </c>
      <c r="AJ9" s="14"/>
    </row>
    <row r="10" spans="3:36" x14ac:dyDescent="0.25">
      <c r="C10" t="s">
        <v>349</v>
      </c>
      <c r="D10" t="s">
        <v>342</v>
      </c>
      <c r="E10">
        <v>400</v>
      </c>
      <c r="F10">
        <v>20</v>
      </c>
      <c r="G10">
        <v>12</v>
      </c>
      <c r="H10">
        <v>5</v>
      </c>
      <c r="I10">
        <v>30</v>
      </c>
      <c r="J10">
        <v>250</v>
      </c>
      <c r="K10">
        <v>40</v>
      </c>
      <c r="L10">
        <v>400</v>
      </c>
      <c r="M10">
        <v>1.5</v>
      </c>
      <c r="N10" t="e">
        <v>#N/A</v>
      </c>
      <c r="P10" s="3" t="s">
        <v>349</v>
      </c>
      <c r="Q10" s="3" t="str">
        <v>(25% of DV)</v>
      </c>
      <c r="R10" s="3" t="str">
        <v>(10% of DV)</v>
      </c>
      <c r="S10" s="3" t="str">
        <v>(11% of DV)</v>
      </c>
      <c r="T10" s="3" t="str">
        <v xml:space="preserve"> (8% of DV)</v>
      </c>
      <c r="U10" s="3" t="e">
        <v>#N/A</v>
      </c>
      <c r="X10" s="13"/>
      <c r="Y10" s="3">
        <v>15</v>
      </c>
      <c r="Z10" s="3">
        <v>30</v>
      </c>
      <c r="AA10" s="3">
        <v>60</v>
      </c>
      <c r="AJ10" s="14"/>
    </row>
    <row r="11" spans="3:36" x14ac:dyDescent="0.25">
      <c r="C11" t="s">
        <v>350</v>
      </c>
      <c r="D11" t="s">
        <v>342</v>
      </c>
      <c r="E11">
        <v>500</v>
      </c>
      <c r="F11">
        <v>18</v>
      </c>
      <c r="G11">
        <v>15</v>
      </c>
      <c r="H11">
        <v>8</v>
      </c>
      <c r="I11">
        <v>40</v>
      </c>
      <c r="J11">
        <v>250</v>
      </c>
      <c r="K11">
        <v>40</v>
      </c>
      <c r="L11">
        <v>350</v>
      </c>
      <c r="M11">
        <v>2</v>
      </c>
      <c r="N11" t="e">
        <v>#N/A</v>
      </c>
      <c r="P11" s="3" t="s">
        <v>350</v>
      </c>
      <c r="Q11" s="3" t="str">
        <v>(25% of DV)</v>
      </c>
      <c r="R11" s="3" t="str">
        <v>(10% of DV)</v>
      </c>
      <c r="S11" s="3" t="str">
        <v>(10% of DV)</v>
      </c>
      <c r="T11" s="3" t="str">
        <v>(11% of DV)</v>
      </c>
      <c r="U11" s="3" t="e">
        <v>#N/A</v>
      </c>
      <c r="X11" s="16"/>
      <c r="AJ11" s="14"/>
    </row>
    <row r="12" spans="3:36" x14ac:dyDescent="0.25">
      <c r="C12" t="s">
        <v>351</v>
      </c>
      <c r="D12" t="s">
        <v>342</v>
      </c>
      <c r="E12">
        <v>400</v>
      </c>
      <c r="F12">
        <v>15</v>
      </c>
      <c r="G12">
        <v>30</v>
      </c>
      <c r="H12">
        <v>10</v>
      </c>
      <c r="I12">
        <v>30</v>
      </c>
      <c r="J12">
        <v>200</v>
      </c>
      <c r="K12">
        <v>50</v>
      </c>
      <c r="L12">
        <v>400</v>
      </c>
      <c r="M12">
        <v>2</v>
      </c>
      <c r="N12" t="e">
        <v>#N/A</v>
      </c>
      <c r="P12" s="3" t="s">
        <v>351</v>
      </c>
      <c r="Q12" s="3" t="str">
        <v>(20% of DV)</v>
      </c>
      <c r="R12" s="3" t="str">
        <v>(12% of DV)</v>
      </c>
      <c r="S12" s="3" t="str">
        <v>(11% of DV)</v>
      </c>
      <c r="T12" s="3" t="str">
        <v>(11% of DV)</v>
      </c>
      <c r="U12" s="3" t="e">
        <v>#N/A</v>
      </c>
      <c r="X12" s="16"/>
      <c r="AJ12" s="14"/>
    </row>
    <row r="13" spans="3:36" x14ac:dyDescent="0.25">
      <c r="C13" t="s">
        <v>352</v>
      </c>
      <c r="D13" t="s">
        <v>342</v>
      </c>
      <c r="E13">
        <v>300</v>
      </c>
      <c r="F13">
        <v>5</v>
      </c>
      <c r="G13">
        <v>40</v>
      </c>
      <c r="H13">
        <v>4</v>
      </c>
      <c r="I13">
        <v>15</v>
      </c>
      <c r="J13">
        <v>50</v>
      </c>
      <c r="K13">
        <v>30</v>
      </c>
      <c r="L13">
        <v>500</v>
      </c>
      <c r="M13">
        <v>2</v>
      </c>
      <c r="N13" t="e">
        <v>#N/A</v>
      </c>
      <c r="P13" s="3" t="s">
        <v>352</v>
      </c>
      <c r="Q13" s="3" t="str">
        <v xml:space="preserve"> (5% of DV)</v>
      </c>
      <c r="R13" s="3" t="str">
        <v xml:space="preserve"> (7% of DV)</v>
      </c>
      <c r="S13" s="3" t="str">
        <v>(14% of DV)</v>
      </c>
      <c r="T13" s="3" t="str">
        <v>(11% of DV)</v>
      </c>
      <c r="U13" s="3" t="e">
        <v>#N/A</v>
      </c>
      <c r="X13" s="25" t="s">
        <v>469</v>
      </c>
      <c r="Y13" s="3"/>
      <c r="Z13" s="3"/>
      <c r="AA13" s="3"/>
      <c r="AB13" s="3"/>
      <c r="AJ13" s="14"/>
    </row>
    <row r="14" spans="3:36" x14ac:dyDescent="0.25">
      <c r="C14" t="s">
        <v>353</v>
      </c>
      <c r="D14" t="s">
        <v>342</v>
      </c>
      <c r="E14">
        <v>450</v>
      </c>
      <c r="F14">
        <v>28</v>
      </c>
      <c r="G14">
        <v>15</v>
      </c>
      <c r="H14">
        <v>5</v>
      </c>
      <c r="I14">
        <v>36</v>
      </c>
      <c r="J14">
        <v>50</v>
      </c>
      <c r="K14">
        <v>50</v>
      </c>
      <c r="L14">
        <v>550</v>
      </c>
      <c r="M14">
        <v>3</v>
      </c>
      <c r="N14">
        <v>2</v>
      </c>
      <c r="P14" s="3" t="s">
        <v>353</v>
      </c>
      <c r="Q14" s="3" t="str">
        <v xml:space="preserve"> (5% of DV)</v>
      </c>
      <c r="R14" s="3" t="str">
        <v>(12% of DV)</v>
      </c>
      <c r="S14" s="3" t="str">
        <v>(16% of DV)</v>
      </c>
      <c r="T14" s="3" t="str">
        <v>(17% of DV)</v>
      </c>
      <c r="U14" s="3" t="str">
        <v>(18% of DV)</v>
      </c>
      <c r="X14" s="13"/>
      <c r="Y14" s="3">
        <v>15</v>
      </c>
      <c r="Z14" s="3">
        <f>Z10-Y14</f>
        <v>15</v>
      </c>
      <c r="AA14" s="3">
        <f>AA10-Z14-Y14</f>
        <v>30</v>
      </c>
      <c r="AB14" s="3">
        <f>AA14+Z14+Y14</f>
        <v>60</v>
      </c>
      <c r="AJ14" s="14"/>
    </row>
    <row r="15" spans="3:36" x14ac:dyDescent="0.25">
      <c r="C15" t="s">
        <v>354</v>
      </c>
      <c r="D15" t="s">
        <v>355</v>
      </c>
      <c r="E15">
        <v>350</v>
      </c>
      <c r="F15">
        <v>10</v>
      </c>
      <c r="G15">
        <v>40</v>
      </c>
      <c r="H15">
        <v>6</v>
      </c>
      <c r="I15">
        <v>18</v>
      </c>
      <c r="J15">
        <v>200</v>
      </c>
      <c r="K15">
        <v>70</v>
      </c>
      <c r="L15">
        <v>700</v>
      </c>
      <c r="M15">
        <v>4</v>
      </c>
      <c r="N15" t="e">
        <v>#N/A</v>
      </c>
      <c r="P15" s="3" t="s">
        <v>354</v>
      </c>
      <c r="Q15" s="3" t="str">
        <v>(20% of DV)</v>
      </c>
      <c r="R15" s="3" t="str">
        <v>(18% of DV)</v>
      </c>
      <c r="S15" s="3" t="str">
        <v>(20% of DV)</v>
      </c>
      <c r="T15" s="3" t="str">
        <v>(22% of DV)</v>
      </c>
      <c r="U15" s="3" t="e">
        <v>#N/A</v>
      </c>
      <c r="X15" s="16"/>
      <c r="AJ15" s="14"/>
    </row>
    <row r="16" spans="3:36" x14ac:dyDescent="0.25">
      <c r="C16" t="s">
        <v>356</v>
      </c>
      <c r="D16" t="s">
        <v>342</v>
      </c>
      <c r="E16">
        <v>320</v>
      </c>
      <c r="F16">
        <v>14</v>
      </c>
      <c r="G16">
        <v>45</v>
      </c>
      <c r="H16">
        <v>5</v>
      </c>
      <c r="I16">
        <v>6</v>
      </c>
      <c r="J16">
        <v>80</v>
      </c>
      <c r="K16">
        <v>40</v>
      </c>
      <c r="L16">
        <v>400</v>
      </c>
      <c r="M16">
        <v>5</v>
      </c>
      <c r="N16" t="e">
        <v>#N/A</v>
      </c>
      <c r="P16" s="3" t="s">
        <v>356</v>
      </c>
      <c r="Q16" s="3" t="str">
        <v xml:space="preserve"> (8% of DV)</v>
      </c>
      <c r="R16" s="3" t="str">
        <v>(10% of DV)</v>
      </c>
      <c r="S16" s="3" t="str">
        <v>(11% of DV)</v>
      </c>
      <c r="T16" s="3" t="str">
        <v>(28% of DV)</v>
      </c>
      <c r="U16" s="3" t="e">
        <v>#N/A</v>
      </c>
      <c r="X16" s="25" t="s">
        <v>470</v>
      </c>
      <c r="Y16" s="3"/>
      <c r="Z16" s="3"/>
      <c r="AJ16" s="14"/>
    </row>
    <row r="17" spans="3:39" x14ac:dyDescent="0.25">
      <c r="C17" t="s">
        <v>357</v>
      </c>
      <c r="D17" t="s">
        <v>358</v>
      </c>
      <c r="E17">
        <v>250</v>
      </c>
      <c r="F17">
        <v>7</v>
      </c>
      <c r="G17">
        <v>40</v>
      </c>
      <c r="H17">
        <v>2</v>
      </c>
      <c r="I17">
        <v>5</v>
      </c>
      <c r="J17">
        <v>40</v>
      </c>
      <c r="K17">
        <v>30</v>
      </c>
      <c r="L17" t="e">
        <v>#N/A</v>
      </c>
      <c r="M17">
        <v>2</v>
      </c>
      <c r="N17">
        <v>1</v>
      </c>
      <c r="P17" s="3" t="s">
        <v>357</v>
      </c>
      <c r="Q17" s="3" t="str">
        <v xml:space="preserve"> (4% of DV)</v>
      </c>
      <c r="R17" s="3" t="str">
        <v xml:space="preserve"> (8% of DV)</v>
      </c>
      <c r="S17" s="3" t="e">
        <v>#N/A</v>
      </c>
      <c r="T17" s="3" t="str">
        <v>(11% of DV)</v>
      </c>
      <c r="U17" s="3" t="str">
        <v xml:space="preserve"> (9% of DV)</v>
      </c>
      <c r="X17" s="13">
        <f>AB4</f>
        <v>5</v>
      </c>
      <c r="Y17" s="3">
        <v>1.5</v>
      </c>
      <c r="Z17" s="3">
        <f>AB14*2-Y17-X17</f>
        <v>113.5</v>
      </c>
      <c r="AJ17" s="14"/>
    </row>
    <row r="18" spans="3:39" x14ac:dyDescent="0.25">
      <c r="C18" t="s">
        <v>359</v>
      </c>
      <c r="D18" t="s">
        <v>360</v>
      </c>
      <c r="E18">
        <v>320</v>
      </c>
      <c r="F18">
        <v>6</v>
      </c>
      <c r="G18">
        <v>50</v>
      </c>
      <c r="H18">
        <v>2</v>
      </c>
      <c r="I18">
        <v>12</v>
      </c>
      <c r="J18">
        <v>70</v>
      </c>
      <c r="K18">
        <v>40</v>
      </c>
      <c r="L18">
        <v>300</v>
      </c>
      <c r="M18">
        <v>3</v>
      </c>
      <c r="N18" t="e">
        <v>#N/A</v>
      </c>
      <c r="P18" s="3" t="s">
        <v>359</v>
      </c>
      <c r="Q18" s="3" t="str">
        <v xml:space="preserve"> (7% of DV)</v>
      </c>
      <c r="R18" s="3" t="str">
        <v>(10% of DV)</v>
      </c>
      <c r="S18" s="3" t="str">
        <v xml:space="preserve"> (9% of DV)</v>
      </c>
      <c r="T18" s="3" t="str">
        <v>(17% of DV)</v>
      </c>
      <c r="U18" s="3" t="e">
        <v>#N/A</v>
      </c>
      <c r="X18" s="16"/>
      <c r="AJ18" s="14"/>
    </row>
    <row r="19" spans="3:39" ht="15.75" thickBot="1" x14ac:dyDescent="0.3">
      <c r="C19" t="s">
        <v>361</v>
      </c>
      <c r="D19" t="s">
        <v>362</v>
      </c>
      <c r="E19">
        <v>250</v>
      </c>
      <c r="F19">
        <v>6</v>
      </c>
      <c r="G19">
        <v>30</v>
      </c>
      <c r="H19">
        <v>3</v>
      </c>
      <c r="I19">
        <v>14</v>
      </c>
      <c r="J19">
        <v>30</v>
      </c>
      <c r="K19" t="e">
        <v>#N/A</v>
      </c>
      <c r="L19">
        <v>250</v>
      </c>
      <c r="M19">
        <v>2</v>
      </c>
      <c r="N19" t="e">
        <v>#N/A</v>
      </c>
      <c r="P19" s="3" t="s">
        <v>361</v>
      </c>
      <c r="Q19" s="3" t="str">
        <v xml:space="preserve"> (3% of DV)</v>
      </c>
      <c r="R19" s="3" t="e">
        <v>#N/A</v>
      </c>
      <c r="S19" s="3" t="str">
        <v xml:space="preserve"> (7% of DV)</v>
      </c>
      <c r="T19" s="3" t="str">
        <v>(11% of DV)</v>
      </c>
      <c r="U19" s="3" t="e">
        <v>#N/A</v>
      </c>
      <c r="V19" s="5"/>
      <c r="W19" s="6"/>
      <c r="X19" s="17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8"/>
      <c r="AK19" s="6"/>
      <c r="AL19" s="6"/>
      <c r="AM19" s="6"/>
    </row>
    <row r="20" spans="3:39" ht="15.75" thickTop="1" x14ac:dyDescent="0.25">
      <c r="C20" t="s">
        <v>363</v>
      </c>
      <c r="D20" t="s">
        <v>364</v>
      </c>
      <c r="E20">
        <v>300</v>
      </c>
      <c r="F20">
        <v>3</v>
      </c>
      <c r="G20">
        <v>60</v>
      </c>
      <c r="H20">
        <v>55</v>
      </c>
      <c r="I20">
        <v>8</v>
      </c>
      <c r="J20">
        <v>30</v>
      </c>
      <c r="K20" t="e">
        <v>#N/A</v>
      </c>
      <c r="L20">
        <v>150</v>
      </c>
      <c r="M20">
        <v>1</v>
      </c>
      <c r="N20" t="e">
        <v>#N/A</v>
      </c>
      <c r="P20" s="3" t="s">
        <v>363</v>
      </c>
      <c r="Q20" s="3" t="str">
        <v xml:space="preserve"> (3% of DV)</v>
      </c>
      <c r="R20" s="3" t="e">
        <v>#N/A</v>
      </c>
      <c r="S20" s="3" t="str">
        <v xml:space="preserve"> (4% of DV)</v>
      </c>
      <c r="T20" s="3" t="str">
        <v xml:space="preserve"> (6% of DV)</v>
      </c>
      <c r="U20" s="3" t="e">
        <v>#N/A</v>
      </c>
      <c r="X20" s="16"/>
      <c r="AJ20" s="14"/>
    </row>
    <row r="21" spans="3:39" x14ac:dyDescent="0.25">
      <c r="C21" t="s">
        <v>365</v>
      </c>
      <c r="D21" t="s">
        <v>342</v>
      </c>
      <c r="E21">
        <v>350</v>
      </c>
      <c r="F21">
        <v>10</v>
      </c>
      <c r="G21">
        <v>45</v>
      </c>
      <c r="H21">
        <v>4</v>
      </c>
      <c r="I21">
        <v>12</v>
      </c>
      <c r="J21">
        <v>100</v>
      </c>
      <c r="K21">
        <v>60</v>
      </c>
      <c r="L21">
        <v>600</v>
      </c>
      <c r="M21">
        <v>4</v>
      </c>
      <c r="N21" t="e">
        <v>#N/A</v>
      </c>
      <c r="P21" s="3" t="s">
        <v>365</v>
      </c>
      <c r="Q21" s="3" t="str">
        <v>(10% of DV)</v>
      </c>
      <c r="R21" s="3" t="str">
        <v>(15% of DV)</v>
      </c>
      <c r="S21" s="3" t="str">
        <v>(17% of DV)</v>
      </c>
      <c r="T21" s="3" t="str">
        <v>(22% of DV)</v>
      </c>
      <c r="U21" s="3" t="e">
        <v>#N/A</v>
      </c>
      <c r="X21" s="13" t="s">
        <v>301</v>
      </c>
      <c r="Y21" s="3" t="s">
        <v>318</v>
      </c>
      <c r="Z21" s="3" t="s">
        <v>319</v>
      </c>
      <c r="AA21" s="3" t="s">
        <v>321</v>
      </c>
      <c r="AB21" s="3" t="s">
        <v>320</v>
      </c>
      <c r="AC21" s="3" t="s">
        <v>296</v>
      </c>
      <c r="AE21" s="3"/>
      <c r="AF21" s="3" t="s">
        <v>329</v>
      </c>
      <c r="AG21" s="3" t="s">
        <v>330</v>
      </c>
      <c r="AH21" s="3" t="s">
        <v>325</v>
      </c>
      <c r="AI21" s="3" t="s">
        <v>328</v>
      </c>
      <c r="AJ21" s="15" t="s">
        <v>331</v>
      </c>
    </row>
    <row r="22" spans="3:39" x14ac:dyDescent="0.25">
      <c r="C22" t="s">
        <v>366</v>
      </c>
      <c r="D22" t="s">
        <v>367</v>
      </c>
      <c r="E22">
        <v>220</v>
      </c>
      <c r="F22">
        <v>6</v>
      </c>
      <c r="G22">
        <v>25</v>
      </c>
      <c r="H22">
        <v>18</v>
      </c>
      <c r="I22">
        <v>12</v>
      </c>
      <c r="J22">
        <v>100</v>
      </c>
      <c r="K22" t="e">
        <v>#N/A</v>
      </c>
      <c r="L22">
        <v>150</v>
      </c>
      <c r="M22">
        <v>1</v>
      </c>
      <c r="N22" t="e">
        <v>#N/A</v>
      </c>
      <c r="P22" s="3" t="s">
        <v>366</v>
      </c>
      <c r="Q22" s="3" t="str">
        <v>(10% of DV)</v>
      </c>
      <c r="R22" s="3" t="e">
        <v>#N/A</v>
      </c>
      <c r="S22" s="3" t="str">
        <v xml:space="preserve"> (4% of DV)</v>
      </c>
      <c r="T22" s="3" t="str">
        <v xml:space="preserve"> (6% of DV)</v>
      </c>
      <c r="U22" s="3" t="e">
        <v>#N/A</v>
      </c>
      <c r="X22" s="13">
        <f>_xlfn.XLOOKUP(Common,C61:C94,E61:E94)</f>
        <v>120</v>
      </c>
      <c r="Y22" s="3" cm="1">
        <f t="array" ref="Y22:Z22">_xlfn.XLOOKUP(Common,C61:C94,F61:G94)</f>
        <v>1</v>
      </c>
      <c r="Z22" s="3">
        <v>30</v>
      </c>
      <c r="AA22" s="3">
        <f>_xlfn.XLOOKUP(Common,C61:C94,I61:I94)</f>
        <v>0</v>
      </c>
      <c r="AB22" s="3">
        <f>_xlfn.XLOOKUP(Common,C61:C94,H61:H94)</f>
        <v>28</v>
      </c>
      <c r="AC22" s="3" t="str">
        <f>_xlfn.XLOOKUP(Common,C61:C94,D61:D94)</f>
        <v xml:space="preserve"> 1 Glass ~200ml</v>
      </c>
      <c r="AE22" s="3" t="s">
        <v>465</v>
      </c>
      <c r="AF22" s="3" t="str" cm="1">
        <f t="array" ref="AF22:AJ22">_xlfn.XLOOKUP(Common,P60:P94,Q60:U94)</f>
        <v xml:space="preserve"> (3% of DV)</v>
      </c>
      <c r="AG22" s="3" t="str">
        <v xml:space="preserve"> (5% of DV)</v>
      </c>
      <c r="AH22" s="3" t="str">
        <v xml:space="preserve"> (6% of DV)</v>
      </c>
      <c r="AI22" s="3" t="str">
        <v xml:space="preserve"> (3% of DV)</v>
      </c>
      <c r="AJ22" s="15" t="e">
        <v>#N/A</v>
      </c>
    </row>
    <row r="23" spans="3:39" x14ac:dyDescent="0.25">
      <c r="C23" t="s">
        <v>368</v>
      </c>
      <c r="D23" t="s">
        <v>362</v>
      </c>
      <c r="E23">
        <v>150</v>
      </c>
      <c r="F23">
        <v>4</v>
      </c>
      <c r="G23">
        <v>30</v>
      </c>
      <c r="H23">
        <v>1</v>
      </c>
      <c r="I23">
        <v>2</v>
      </c>
      <c r="J23">
        <v>40</v>
      </c>
      <c r="K23">
        <v>20</v>
      </c>
      <c r="L23" t="e">
        <v>#N/A</v>
      </c>
      <c r="M23">
        <v>1.5</v>
      </c>
      <c r="N23" t="e">
        <v>#N/A</v>
      </c>
      <c r="P23" s="3" t="s">
        <v>368</v>
      </c>
      <c r="Q23" s="3" t="str">
        <v xml:space="preserve"> (4% of DV)</v>
      </c>
      <c r="R23" s="3" t="str">
        <v xml:space="preserve"> (5% of DV)</v>
      </c>
      <c r="S23" s="3" t="e">
        <v>#N/A</v>
      </c>
      <c r="T23" s="3" t="str">
        <v xml:space="preserve"> (8% of DV)</v>
      </c>
      <c r="U23" s="3" t="e">
        <v>#N/A</v>
      </c>
      <c r="X23" s="13">
        <v>2500</v>
      </c>
      <c r="AE23" s="3"/>
      <c r="AF23" s="3" cm="1">
        <f t="array" ref="AF23:AJ23">_xlfn.XLOOKUP(Common,C60:C94,J60:N94)</f>
        <v>30</v>
      </c>
      <c r="AG23" s="3">
        <v>20</v>
      </c>
      <c r="AH23" s="3">
        <v>200</v>
      </c>
      <c r="AI23" s="3">
        <v>0.6</v>
      </c>
      <c r="AJ23" s="15" t="e">
        <v>#N/A</v>
      </c>
    </row>
    <row r="24" spans="3:39" x14ac:dyDescent="0.25">
      <c r="C24" t="s">
        <v>369</v>
      </c>
      <c r="D24" t="s">
        <v>370</v>
      </c>
      <c r="E24">
        <v>130</v>
      </c>
      <c r="F24">
        <v>3</v>
      </c>
      <c r="G24">
        <v>28</v>
      </c>
      <c r="H24">
        <v>1</v>
      </c>
      <c r="I24">
        <v>1</v>
      </c>
      <c r="J24">
        <v>40</v>
      </c>
      <c r="K24">
        <v>20</v>
      </c>
      <c r="L24">
        <v>150</v>
      </c>
      <c r="M24">
        <v>1</v>
      </c>
      <c r="N24" t="e">
        <v>#N/A</v>
      </c>
      <c r="P24" s="3" t="s">
        <v>369</v>
      </c>
      <c r="Q24" s="3" t="str">
        <v xml:space="preserve"> (4% of DV)</v>
      </c>
      <c r="R24" s="3" t="str">
        <v xml:space="preserve"> (5% of DV)</v>
      </c>
      <c r="S24" s="3" t="str">
        <v xml:space="preserve"> (4% of DV)</v>
      </c>
      <c r="T24" s="3" t="str">
        <v xml:space="preserve"> (6% of DV)</v>
      </c>
      <c r="U24" s="3" t="e">
        <v>#N/A</v>
      </c>
      <c r="X24" s="16"/>
    </row>
    <row r="25" spans="3:39" x14ac:dyDescent="0.25">
      <c r="C25" t="s">
        <v>371</v>
      </c>
      <c r="D25" t="s">
        <v>372</v>
      </c>
      <c r="E25">
        <v>210</v>
      </c>
      <c r="F25">
        <v>6</v>
      </c>
      <c r="G25">
        <v>35</v>
      </c>
      <c r="H25">
        <v>3</v>
      </c>
      <c r="I25">
        <v>5</v>
      </c>
      <c r="J25">
        <v>70</v>
      </c>
      <c r="K25">
        <v>35</v>
      </c>
      <c r="L25">
        <v>300</v>
      </c>
      <c r="M25">
        <v>1.8</v>
      </c>
      <c r="N25" t="e">
        <v>#N/A</v>
      </c>
      <c r="P25" s="3" t="s">
        <v>371</v>
      </c>
      <c r="Q25" s="3" t="str">
        <v xml:space="preserve"> (7% of DV)</v>
      </c>
      <c r="R25" s="3" t="str">
        <v xml:space="preserve"> (9% of DV)</v>
      </c>
      <c r="S25" s="3" t="str">
        <v xml:space="preserve"> (9% of DV)</v>
      </c>
      <c r="T25" s="3" t="str">
        <v>(10% of DV)</v>
      </c>
      <c r="U25" s="3" t="e">
        <v>#N/A</v>
      </c>
      <c r="X25" s="16"/>
      <c r="AJ25" s="14"/>
    </row>
    <row r="26" spans="3:39" x14ac:dyDescent="0.25">
      <c r="C26" t="s">
        <v>373</v>
      </c>
      <c r="D26" t="s">
        <v>342</v>
      </c>
      <c r="E26">
        <v>300</v>
      </c>
      <c r="F26">
        <v>6</v>
      </c>
      <c r="G26">
        <v>50</v>
      </c>
      <c r="H26">
        <v>4</v>
      </c>
      <c r="I26">
        <v>10</v>
      </c>
      <c r="J26">
        <v>70</v>
      </c>
      <c r="K26">
        <v>60</v>
      </c>
      <c r="L26">
        <v>400</v>
      </c>
      <c r="M26">
        <v>2</v>
      </c>
      <c r="N26" t="e">
        <v>#N/A</v>
      </c>
      <c r="P26" s="3" t="s">
        <v>373</v>
      </c>
      <c r="Q26" s="3" t="str">
        <v xml:space="preserve"> (7% of DV)</v>
      </c>
      <c r="R26" s="3" t="str">
        <v>(15% of DV)</v>
      </c>
      <c r="S26" s="3" t="str">
        <v>(11% of DV)</v>
      </c>
      <c r="T26" s="3" t="str">
        <v>(11% of DV)</v>
      </c>
      <c r="U26" s="3" t="e">
        <v>#N/A</v>
      </c>
      <c r="X26" s="16"/>
      <c r="AJ26" s="14"/>
    </row>
    <row r="27" spans="3:39" x14ac:dyDescent="0.25">
      <c r="C27" t="s">
        <v>374</v>
      </c>
      <c r="D27" t="s">
        <v>342</v>
      </c>
      <c r="E27">
        <v>400</v>
      </c>
      <c r="F27">
        <v>30</v>
      </c>
      <c r="G27">
        <v>8</v>
      </c>
      <c r="H27">
        <v>2</v>
      </c>
      <c r="I27">
        <v>30</v>
      </c>
      <c r="J27" t="e">
        <v>#N/A</v>
      </c>
      <c r="K27">
        <v>60</v>
      </c>
      <c r="L27">
        <v>400</v>
      </c>
      <c r="M27">
        <v>4</v>
      </c>
      <c r="N27">
        <v>2.5</v>
      </c>
      <c r="P27" s="3" t="s">
        <v>374</v>
      </c>
      <c r="Q27" s="3" t="e">
        <v>#N/A</v>
      </c>
      <c r="R27" s="3" t="str">
        <v>(15% of DV)</v>
      </c>
      <c r="S27" s="3" t="str">
        <v>(11% of DV)</v>
      </c>
      <c r="T27" s="3" t="str">
        <v>(22% of DV)</v>
      </c>
      <c r="U27" s="3" t="str">
        <v>(23% of DV)</v>
      </c>
      <c r="X27" s="13" t="s">
        <v>320</v>
      </c>
      <c r="Y27" s="3" t="s">
        <v>466</v>
      </c>
      <c r="Z27" s="3" t="s">
        <v>467</v>
      </c>
      <c r="AA27" s="3" t="s">
        <v>468</v>
      </c>
      <c r="AJ27" s="14"/>
    </row>
    <row r="28" spans="3:39" x14ac:dyDescent="0.25">
      <c r="C28" t="s">
        <v>375</v>
      </c>
      <c r="D28" t="s">
        <v>345</v>
      </c>
      <c r="E28">
        <v>450</v>
      </c>
      <c r="F28">
        <v>18</v>
      </c>
      <c r="G28">
        <v>55</v>
      </c>
      <c r="H28">
        <v>4</v>
      </c>
      <c r="I28">
        <v>18</v>
      </c>
      <c r="J28">
        <v>50</v>
      </c>
      <c r="K28">
        <v>45</v>
      </c>
      <c r="L28">
        <v>500</v>
      </c>
      <c r="M28">
        <v>2.5</v>
      </c>
      <c r="N28" t="e">
        <v>#N/A</v>
      </c>
      <c r="P28" s="3" t="s">
        <v>375</v>
      </c>
      <c r="Q28" s="3" t="str">
        <v xml:space="preserve"> (5% of DV)</v>
      </c>
      <c r="R28" s="3" t="str">
        <v>(11% of DV)</v>
      </c>
      <c r="S28" s="3" t="str">
        <v>(14% of DV)</v>
      </c>
      <c r="T28" s="3" t="str">
        <v>(14% of DV)</v>
      </c>
      <c r="U28" s="3" t="e">
        <v>#N/A</v>
      </c>
      <c r="X28" s="13"/>
      <c r="Y28" s="3">
        <v>15</v>
      </c>
      <c r="Z28" s="3">
        <v>30</v>
      </c>
      <c r="AA28" s="3">
        <v>60</v>
      </c>
      <c r="AJ28" s="14"/>
    </row>
    <row r="29" spans="3:39" x14ac:dyDescent="0.25">
      <c r="C29" t="s">
        <v>376</v>
      </c>
      <c r="D29" t="s">
        <v>358</v>
      </c>
      <c r="E29">
        <v>150</v>
      </c>
      <c r="F29">
        <v>5</v>
      </c>
      <c r="G29">
        <v>15</v>
      </c>
      <c r="H29">
        <v>3</v>
      </c>
      <c r="I29">
        <v>8</v>
      </c>
      <c r="J29">
        <v>90</v>
      </c>
      <c r="K29">
        <v>30</v>
      </c>
      <c r="L29" t="e">
        <v>#N/A</v>
      </c>
      <c r="M29">
        <v>3</v>
      </c>
      <c r="N29" t="e">
        <v>#N/A</v>
      </c>
      <c r="P29" s="3" t="s">
        <v>376</v>
      </c>
      <c r="Q29" s="3" t="str">
        <v xml:space="preserve"> (9% of DV)</v>
      </c>
      <c r="R29" s="3" t="str">
        <v xml:space="preserve"> (8% of DV)</v>
      </c>
      <c r="S29" s="3" t="e">
        <v>#N/A</v>
      </c>
      <c r="T29" s="3" t="str">
        <v>(17% of DV)</v>
      </c>
      <c r="U29" s="3" t="e">
        <v>#N/A</v>
      </c>
      <c r="X29" s="16"/>
      <c r="AJ29" s="14"/>
    </row>
    <row r="30" spans="3:39" x14ac:dyDescent="0.25">
      <c r="C30" t="s">
        <v>377</v>
      </c>
      <c r="D30" t="s">
        <v>362</v>
      </c>
      <c r="E30">
        <v>150</v>
      </c>
      <c r="F30">
        <v>3</v>
      </c>
      <c r="G30">
        <v>30</v>
      </c>
      <c r="H30">
        <v>1</v>
      </c>
      <c r="I30">
        <v>3</v>
      </c>
      <c r="J30">
        <v>50</v>
      </c>
      <c r="K30">
        <v>20</v>
      </c>
      <c r="L30">
        <v>150</v>
      </c>
      <c r="M30">
        <v>2</v>
      </c>
      <c r="N30" t="e">
        <v>#N/A</v>
      </c>
      <c r="P30" s="3" t="s">
        <v>377</v>
      </c>
      <c r="Q30" s="3" t="str">
        <v xml:space="preserve"> (5% of DV)</v>
      </c>
      <c r="R30" s="3" t="str">
        <v xml:space="preserve"> (5% of DV)</v>
      </c>
      <c r="S30" s="3" t="str">
        <v xml:space="preserve"> (4% of DV)</v>
      </c>
      <c r="T30" s="3" t="str">
        <v>(11% of DV)</v>
      </c>
      <c r="U30" s="3" t="e">
        <v>#N/A</v>
      </c>
      <c r="X30" s="16"/>
      <c r="AJ30" s="14"/>
    </row>
    <row r="31" spans="3:39" x14ac:dyDescent="0.25">
      <c r="C31" t="s">
        <v>378</v>
      </c>
      <c r="D31" t="s">
        <v>379</v>
      </c>
      <c r="E31">
        <v>600</v>
      </c>
      <c r="F31">
        <v>12</v>
      </c>
      <c r="G31">
        <v>90</v>
      </c>
      <c r="H31">
        <v>10</v>
      </c>
      <c r="I31">
        <v>20</v>
      </c>
      <c r="J31">
        <v>200</v>
      </c>
      <c r="K31">
        <v>70</v>
      </c>
      <c r="L31" t="e">
        <v>#N/A</v>
      </c>
      <c r="M31">
        <v>4</v>
      </c>
      <c r="N31">
        <v>2</v>
      </c>
      <c r="P31" s="3" t="s">
        <v>378</v>
      </c>
      <c r="Q31" s="3" t="str">
        <v>(20% of DV)</v>
      </c>
      <c r="R31" s="3" t="str">
        <v>(18% of DV)</v>
      </c>
      <c r="S31" s="3" t="e">
        <v>#N/A</v>
      </c>
      <c r="T31" s="3" t="str">
        <v>(22% of DV)</v>
      </c>
      <c r="U31" s="3" t="str">
        <v>(18% of DV)</v>
      </c>
      <c r="X31" s="13" t="s">
        <v>469</v>
      </c>
      <c r="Y31" s="3"/>
      <c r="Z31" s="3"/>
      <c r="AA31" s="3"/>
      <c r="AB31" s="3"/>
      <c r="AJ31" s="14"/>
    </row>
    <row r="32" spans="3:39" x14ac:dyDescent="0.25">
      <c r="C32" t="s">
        <v>380</v>
      </c>
      <c r="D32" t="s">
        <v>342</v>
      </c>
      <c r="E32">
        <v>300</v>
      </c>
      <c r="F32">
        <v>25</v>
      </c>
      <c r="G32">
        <v>8</v>
      </c>
      <c r="H32">
        <v>2</v>
      </c>
      <c r="I32">
        <v>18</v>
      </c>
      <c r="J32">
        <v>100</v>
      </c>
      <c r="K32">
        <v>40</v>
      </c>
      <c r="L32">
        <v>450</v>
      </c>
      <c r="M32">
        <v>3</v>
      </c>
      <c r="N32" t="e">
        <v>#N/A</v>
      </c>
      <c r="P32" s="3" t="s">
        <v>380</v>
      </c>
      <c r="Q32" s="3" t="str">
        <v>(10% of DV)</v>
      </c>
      <c r="R32" s="3" t="str">
        <v>(10% of DV)</v>
      </c>
      <c r="S32" s="3" t="str">
        <v>(13% of DV)</v>
      </c>
      <c r="T32" s="3" t="str">
        <v>(17% of DV)</v>
      </c>
      <c r="U32" s="3" t="e">
        <v>#N/A</v>
      </c>
      <c r="X32" s="13"/>
      <c r="Y32" s="3">
        <v>15</v>
      </c>
      <c r="Z32" s="3">
        <f>Z28-Y32</f>
        <v>15</v>
      </c>
      <c r="AA32" s="3">
        <f>AA28-Z32-Y32</f>
        <v>30</v>
      </c>
      <c r="AB32" s="3">
        <f>AA32+Z32+Y32</f>
        <v>60</v>
      </c>
      <c r="AJ32" s="14"/>
    </row>
    <row r="33" spans="3:36" x14ac:dyDescent="0.25">
      <c r="C33" t="s">
        <v>381</v>
      </c>
      <c r="D33" t="s">
        <v>362</v>
      </c>
      <c r="E33">
        <v>250</v>
      </c>
      <c r="F33">
        <v>5</v>
      </c>
      <c r="G33">
        <v>35</v>
      </c>
      <c r="H33">
        <v>1</v>
      </c>
      <c r="I33">
        <v>12</v>
      </c>
      <c r="J33">
        <v>40</v>
      </c>
      <c r="K33">
        <v>30</v>
      </c>
      <c r="L33">
        <v>150</v>
      </c>
      <c r="M33">
        <v>1.5</v>
      </c>
      <c r="N33" t="e">
        <v>#N/A</v>
      </c>
      <c r="P33" s="3" t="s">
        <v>381</v>
      </c>
      <c r="Q33" s="3" t="str">
        <v xml:space="preserve"> (4% of DV)</v>
      </c>
      <c r="R33" s="3" t="str">
        <v xml:space="preserve"> (8% of DV)</v>
      </c>
      <c r="S33" s="3" t="str">
        <v xml:space="preserve"> (4% of DV)</v>
      </c>
      <c r="T33" s="3" t="str">
        <v xml:space="preserve"> (8% of DV)</v>
      </c>
      <c r="U33" s="3" t="e">
        <v>#N/A</v>
      </c>
      <c r="X33" s="16"/>
      <c r="AJ33" s="14"/>
    </row>
    <row r="34" spans="3:36" x14ac:dyDescent="0.25">
      <c r="C34" t="s">
        <v>382</v>
      </c>
      <c r="D34" t="s">
        <v>362</v>
      </c>
      <c r="E34">
        <v>150</v>
      </c>
      <c r="F34">
        <v>6</v>
      </c>
      <c r="G34">
        <v>25</v>
      </c>
      <c r="H34">
        <v>1</v>
      </c>
      <c r="I34">
        <v>5</v>
      </c>
      <c r="J34">
        <v>40</v>
      </c>
      <c r="K34">
        <v>50</v>
      </c>
      <c r="L34">
        <v>250</v>
      </c>
      <c r="M34">
        <v>2</v>
      </c>
      <c r="N34" t="e">
        <v>#N/A</v>
      </c>
      <c r="P34" s="3" t="s">
        <v>382</v>
      </c>
      <c r="Q34" s="3" t="str">
        <v xml:space="preserve"> (4% of DV)</v>
      </c>
      <c r="R34" s="3" t="str">
        <v>(12% of DV)</v>
      </c>
      <c r="S34" s="3" t="str">
        <v xml:space="preserve"> (7% of DV)</v>
      </c>
      <c r="T34" s="3" t="str">
        <v>(11% of DV)</v>
      </c>
      <c r="U34" s="3" t="e">
        <v>#N/A</v>
      </c>
      <c r="X34" s="13" t="s">
        <v>470</v>
      </c>
      <c r="Y34" s="3"/>
      <c r="Z34" s="3"/>
      <c r="AJ34" s="14"/>
    </row>
    <row r="35" spans="3:36" ht="15.75" thickBot="1" x14ac:dyDescent="0.3">
      <c r="C35" t="s">
        <v>383</v>
      </c>
      <c r="D35" t="s">
        <v>384</v>
      </c>
      <c r="E35">
        <v>350</v>
      </c>
      <c r="F35">
        <v>7</v>
      </c>
      <c r="G35">
        <v>55</v>
      </c>
      <c r="H35">
        <v>3</v>
      </c>
      <c r="I35">
        <v>10</v>
      </c>
      <c r="J35">
        <v>70</v>
      </c>
      <c r="K35">
        <v>35</v>
      </c>
      <c r="L35">
        <v>350</v>
      </c>
      <c r="M35">
        <v>2</v>
      </c>
      <c r="N35" t="e">
        <v>#N/A</v>
      </c>
      <c r="P35" s="3" t="s">
        <v>383</v>
      </c>
      <c r="Q35" s="3" t="str">
        <v xml:space="preserve"> (7% of DV)</v>
      </c>
      <c r="R35" s="3" t="str">
        <v xml:space="preserve"> (9% of DV)</v>
      </c>
      <c r="S35" s="3" t="str">
        <v>(10% of DV)</v>
      </c>
      <c r="T35" s="3" t="str">
        <v>(11% of DV)</v>
      </c>
      <c r="U35" s="3" t="e">
        <v>#N/A</v>
      </c>
      <c r="X35" s="19">
        <f>AB22</f>
        <v>28</v>
      </c>
      <c r="Y35" s="20">
        <v>1.5</v>
      </c>
      <c r="Z35" s="20">
        <f>AB32*2-Y35-X35</f>
        <v>90.5</v>
      </c>
      <c r="AA35" s="21"/>
      <c r="AB35" s="21"/>
      <c r="AC35" s="21"/>
      <c r="AD35" s="21"/>
      <c r="AE35" s="21"/>
      <c r="AF35" s="21"/>
      <c r="AG35" s="21"/>
      <c r="AH35" s="21"/>
      <c r="AI35" s="21"/>
      <c r="AJ35" s="22"/>
    </row>
    <row r="36" spans="3:36" x14ac:dyDescent="0.25">
      <c r="C36" t="s">
        <v>385</v>
      </c>
      <c r="D36" t="s">
        <v>362</v>
      </c>
      <c r="E36">
        <v>220</v>
      </c>
      <c r="F36">
        <v>4</v>
      </c>
      <c r="G36">
        <v>40</v>
      </c>
      <c r="H36">
        <v>10</v>
      </c>
      <c r="I36">
        <v>6</v>
      </c>
      <c r="J36">
        <v>40</v>
      </c>
      <c r="K36">
        <v>30</v>
      </c>
      <c r="L36">
        <v>200</v>
      </c>
      <c r="M36">
        <v>1</v>
      </c>
      <c r="N36" t="e">
        <v>#N/A</v>
      </c>
      <c r="P36" s="3" t="s">
        <v>385</v>
      </c>
      <c r="Q36" s="3" t="str">
        <v xml:space="preserve"> (4% of DV)</v>
      </c>
      <c r="R36" s="3" t="str">
        <v xml:space="preserve"> (8% of DV)</v>
      </c>
      <c r="S36" s="3" t="str">
        <v xml:space="preserve"> (6% of DV)</v>
      </c>
      <c r="T36" s="3" t="str">
        <v xml:space="preserve"> (6% of DV)</v>
      </c>
      <c r="U36" s="3" t="e">
        <v>#N/A</v>
      </c>
    </row>
    <row r="37" spans="3:36" x14ac:dyDescent="0.25">
      <c r="C37" t="s">
        <v>386</v>
      </c>
      <c r="D37" t="s">
        <v>360</v>
      </c>
      <c r="E37">
        <v>200</v>
      </c>
      <c r="F37">
        <v>4</v>
      </c>
      <c r="G37">
        <v>30</v>
      </c>
      <c r="H37">
        <v>18</v>
      </c>
      <c r="I37">
        <v>8</v>
      </c>
      <c r="J37">
        <v>50</v>
      </c>
      <c r="K37">
        <v>30</v>
      </c>
      <c r="L37" t="e">
        <v>#N/A</v>
      </c>
      <c r="M37">
        <v>1</v>
      </c>
      <c r="N37" t="e">
        <v>#N/A</v>
      </c>
      <c r="P37" s="3" t="s">
        <v>386</v>
      </c>
      <c r="Q37" s="3" t="str">
        <v xml:space="preserve"> (5% of DV)</v>
      </c>
      <c r="R37" s="3" t="str">
        <v xml:space="preserve"> (8% of DV)</v>
      </c>
      <c r="S37" s="3" t="e">
        <v>#N/A</v>
      </c>
      <c r="T37" s="3" t="str">
        <v xml:space="preserve"> (6% of DV)</v>
      </c>
      <c r="U37" s="3" t="e">
        <v>#N/A</v>
      </c>
    </row>
    <row r="38" spans="3:36" x14ac:dyDescent="0.25">
      <c r="C38" t="s">
        <v>387</v>
      </c>
      <c r="D38" t="s">
        <v>342</v>
      </c>
      <c r="E38">
        <v>350</v>
      </c>
      <c r="F38">
        <v>8</v>
      </c>
      <c r="G38">
        <v>50</v>
      </c>
      <c r="H38">
        <v>8</v>
      </c>
      <c r="I38">
        <v>12</v>
      </c>
      <c r="J38">
        <v>80</v>
      </c>
      <c r="K38" t="e">
        <v>#N/A</v>
      </c>
      <c r="L38">
        <v>400</v>
      </c>
      <c r="M38">
        <v>3</v>
      </c>
      <c r="N38" t="e">
        <v>#N/A</v>
      </c>
      <c r="P38" s="3" t="s">
        <v>387</v>
      </c>
      <c r="Q38" s="3" t="str">
        <v xml:space="preserve"> (8% of DV)</v>
      </c>
      <c r="R38" s="3" t="e">
        <v>#N/A</v>
      </c>
      <c r="S38" s="3" t="str">
        <v>(11% of DV)</v>
      </c>
      <c r="T38" s="3" t="str">
        <v>(17% of DV)</v>
      </c>
      <c r="U38" s="3" t="e">
        <v>#N/A</v>
      </c>
    </row>
    <row r="39" spans="3:36" x14ac:dyDescent="0.25">
      <c r="C39" t="s">
        <v>388</v>
      </c>
      <c r="D39" t="s">
        <v>362</v>
      </c>
      <c r="E39">
        <v>250</v>
      </c>
      <c r="F39">
        <v>6</v>
      </c>
      <c r="G39">
        <v>35</v>
      </c>
      <c r="H39">
        <v>5</v>
      </c>
      <c r="I39">
        <v>10</v>
      </c>
      <c r="J39">
        <v>30</v>
      </c>
      <c r="K39">
        <v>25</v>
      </c>
      <c r="L39">
        <v>150</v>
      </c>
      <c r="M39">
        <v>1.5</v>
      </c>
      <c r="N39" t="e">
        <v>#N/A</v>
      </c>
      <c r="P39" s="3" t="s">
        <v>388</v>
      </c>
      <c r="Q39" s="3" t="str">
        <v xml:space="preserve"> (3% of DV)</v>
      </c>
      <c r="R39" s="3" t="str">
        <v xml:space="preserve"> (6% of DV)</v>
      </c>
      <c r="S39" s="3" t="str">
        <v xml:space="preserve"> (4% of DV)</v>
      </c>
      <c r="T39" s="3" t="str">
        <v xml:space="preserve"> (8% of DV)</v>
      </c>
      <c r="U39" s="3" t="e">
        <v>#N/A</v>
      </c>
    </row>
    <row r="40" spans="3:36" x14ac:dyDescent="0.25">
      <c r="C40" t="s">
        <v>389</v>
      </c>
      <c r="D40" t="s">
        <v>342</v>
      </c>
      <c r="E40">
        <v>300</v>
      </c>
      <c r="F40">
        <v>8</v>
      </c>
      <c r="G40">
        <v>40</v>
      </c>
      <c r="H40">
        <v>6</v>
      </c>
      <c r="I40">
        <v>8</v>
      </c>
      <c r="J40">
        <v>50</v>
      </c>
      <c r="K40" t="e">
        <v>#N/A</v>
      </c>
      <c r="L40">
        <v>350</v>
      </c>
      <c r="M40">
        <v>2</v>
      </c>
      <c r="N40" t="e">
        <v>#N/A</v>
      </c>
      <c r="P40" s="3" t="s">
        <v>389</v>
      </c>
      <c r="Q40" s="3" t="str">
        <v xml:space="preserve"> (5% of DV)</v>
      </c>
      <c r="R40" s="3" t="e">
        <v>#N/A</v>
      </c>
      <c r="S40" s="3" t="str">
        <v>(10% of DV)</v>
      </c>
      <c r="T40" s="3" t="str">
        <v>(11% of DV)</v>
      </c>
      <c r="U40" s="3" t="e">
        <v>#N/A</v>
      </c>
    </row>
    <row r="41" spans="3:36" x14ac:dyDescent="0.25">
      <c r="C41" t="s">
        <v>390</v>
      </c>
      <c r="D41" t="s">
        <v>358</v>
      </c>
      <c r="E41">
        <v>200</v>
      </c>
      <c r="F41">
        <v>5</v>
      </c>
      <c r="G41">
        <v>25</v>
      </c>
      <c r="H41">
        <v>22</v>
      </c>
      <c r="I41">
        <v>10</v>
      </c>
      <c r="J41">
        <v>150</v>
      </c>
      <c r="K41" t="e">
        <v>#N/A</v>
      </c>
      <c r="L41" t="e">
        <v>#N/A</v>
      </c>
      <c r="M41">
        <v>0.5</v>
      </c>
      <c r="N41" t="e">
        <v>#N/A</v>
      </c>
      <c r="P41" s="3" t="s">
        <v>390</v>
      </c>
      <c r="Q41" s="3" t="str">
        <v>(15% of DV)</v>
      </c>
      <c r="R41" s="3" t="e">
        <v>#N/A</v>
      </c>
      <c r="S41" s="3" t="e">
        <v>#N/A</v>
      </c>
      <c r="T41" s="3" t="str">
        <v xml:space="preserve"> (3% of DV)</v>
      </c>
      <c r="U41" s="3" t="e">
        <v>#N/A</v>
      </c>
    </row>
    <row r="42" spans="3:36" x14ac:dyDescent="0.25">
      <c r="C42" t="s">
        <v>391</v>
      </c>
      <c r="D42" t="s">
        <v>362</v>
      </c>
      <c r="E42">
        <v>250</v>
      </c>
      <c r="F42">
        <v>6</v>
      </c>
      <c r="G42">
        <v>30</v>
      </c>
      <c r="H42">
        <v>2</v>
      </c>
      <c r="I42">
        <v>12</v>
      </c>
      <c r="J42">
        <v>50</v>
      </c>
      <c r="K42">
        <v>40</v>
      </c>
      <c r="L42">
        <v>250</v>
      </c>
      <c r="M42">
        <v>2</v>
      </c>
      <c r="N42" t="e">
        <v>#N/A</v>
      </c>
      <c r="P42" s="3" t="s">
        <v>391</v>
      </c>
      <c r="Q42" s="3" t="str">
        <v xml:space="preserve"> (5% of DV)</v>
      </c>
      <c r="R42" s="3" t="str">
        <v>(10% of DV)</v>
      </c>
      <c r="S42" s="3" t="str">
        <v xml:space="preserve"> (7% of DV)</v>
      </c>
      <c r="T42" s="3" t="str">
        <v>(11% of DV)</v>
      </c>
      <c r="U42" s="3" t="e">
        <v>#N/A</v>
      </c>
    </row>
    <row r="43" spans="3:36" x14ac:dyDescent="0.25">
      <c r="C43" t="s">
        <v>392</v>
      </c>
      <c r="D43" t="s">
        <v>362</v>
      </c>
      <c r="E43">
        <v>120</v>
      </c>
      <c r="F43">
        <v>4</v>
      </c>
      <c r="G43">
        <v>20</v>
      </c>
      <c r="H43">
        <v>4</v>
      </c>
      <c r="I43">
        <v>3</v>
      </c>
      <c r="J43">
        <v>50</v>
      </c>
      <c r="K43">
        <v>30</v>
      </c>
      <c r="L43">
        <v>150</v>
      </c>
      <c r="M43">
        <v>1</v>
      </c>
      <c r="N43" t="e">
        <v>#N/A</v>
      </c>
      <c r="P43" s="3" t="s">
        <v>392</v>
      </c>
      <c r="Q43" s="3" t="str">
        <v xml:space="preserve"> (5% of DV)</v>
      </c>
      <c r="R43" s="3" t="str">
        <v xml:space="preserve"> (8% of DV)</v>
      </c>
      <c r="S43" s="3" t="str">
        <v xml:space="preserve"> (4% of DV)</v>
      </c>
      <c r="T43" s="3" t="str">
        <v xml:space="preserve"> (6% of DV)</v>
      </c>
      <c r="U43" s="3" t="e">
        <v>#N/A</v>
      </c>
    </row>
    <row r="44" spans="3:36" x14ac:dyDescent="0.25">
      <c r="C44" t="s">
        <v>393</v>
      </c>
      <c r="D44" t="s">
        <v>342</v>
      </c>
      <c r="E44">
        <v>350</v>
      </c>
      <c r="F44">
        <v>10</v>
      </c>
      <c r="G44">
        <v>50</v>
      </c>
      <c r="H44">
        <v>8</v>
      </c>
      <c r="I44">
        <v>14</v>
      </c>
      <c r="J44">
        <v>150</v>
      </c>
      <c r="K44">
        <v>80</v>
      </c>
      <c r="L44" t="e">
        <v>#N/A</v>
      </c>
      <c r="M44">
        <v>4</v>
      </c>
      <c r="N44" t="e">
        <v>#N/A</v>
      </c>
      <c r="P44" s="3" t="s">
        <v>393</v>
      </c>
      <c r="Q44" s="3" t="str">
        <v>(15% of DV)</v>
      </c>
      <c r="R44" s="3" t="str">
        <v>(20% of DV)</v>
      </c>
      <c r="S44" s="3" t="e">
        <v>#N/A</v>
      </c>
      <c r="T44" s="3" t="str">
        <v>(22% of DV)</v>
      </c>
      <c r="U44" s="3" t="e">
        <v>#N/A</v>
      </c>
    </row>
    <row r="45" spans="3:36" x14ac:dyDescent="0.25">
      <c r="C45" t="s">
        <v>394</v>
      </c>
      <c r="D45" t="s">
        <v>342</v>
      </c>
      <c r="E45">
        <v>350</v>
      </c>
      <c r="F45">
        <v>20</v>
      </c>
      <c r="G45">
        <v>10</v>
      </c>
      <c r="H45">
        <v>4</v>
      </c>
      <c r="I45">
        <v>22</v>
      </c>
      <c r="J45">
        <v>80</v>
      </c>
      <c r="K45" t="e">
        <v>#N/A</v>
      </c>
      <c r="L45">
        <v>450</v>
      </c>
      <c r="M45">
        <v>3</v>
      </c>
      <c r="N45" t="e">
        <v>#N/A</v>
      </c>
      <c r="P45" s="3" t="s">
        <v>394</v>
      </c>
      <c r="Q45" s="3" t="str">
        <v xml:space="preserve"> (8% of DV)</v>
      </c>
      <c r="R45" s="3" t="e">
        <v>#N/A</v>
      </c>
      <c r="S45" s="3" t="str">
        <v>(13% of DV)</v>
      </c>
      <c r="T45" s="3" t="str">
        <v>(17% of DV)</v>
      </c>
      <c r="U45" s="3" t="e">
        <v>#N/A</v>
      </c>
    </row>
    <row r="46" spans="3:36" x14ac:dyDescent="0.25">
      <c r="C46" t="s">
        <v>395</v>
      </c>
      <c r="D46" t="s">
        <v>360</v>
      </c>
      <c r="E46">
        <v>300</v>
      </c>
      <c r="F46">
        <v>25</v>
      </c>
      <c r="G46">
        <v>5</v>
      </c>
      <c r="H46">
        <v>2</v>
      </c>
      <c r="I46">
        <v>20</v>
      </c>
      <c r="J46">
        <v>60</v>
      </c>
      <c r="K46" t="e">
        <v>#N/A</v>
      </c>
      <c r="L46">
        <v>500</v>
      </c>
      <c r="M46">
        <v>4</v>
      </c>
      <c r="N46" t="e">
        <v>#N/A</v>
      </c>
      <c r="P46" s="3" t="s">
        <v>395</v>
      </c>
      <c r="Q46" s="3" t="str">
        <v xml:space="preserve"> (6% of DV)</v>
      </c>
      <c r="R46" s="3" t="e">
        <v>#N/A</v>
      </c>
      <c r="S46" s="3" t="str">
        <v>(14% of DV)</v>
      </c>
      <c r="T46" s="3" t="str">
        <v>(22% of DV)</v>
      </c>
      <c r="U46" s="3" t="e">
        <v>#N/A</v>
      </c>
    </row>
    <row r="47" spans="3:36" x14ac:dyDescent="0.25">
      <c r="C47" t="s">
        <v>396</v>
      </c>
      <c r="D47" t="s">
        <v>355</v>
      </c>
      <c r="E47">
        <v>550</v>
      </c>
      <c r="F47">
        <v>15</v>
      </c>
      <c r="G47">
        <v>80</v>
      </c>
      <c r="H47">
        <v>6</v>
      </c>
      <c r="I47">
        <v>20</v>
      </c>
      <c r="J47">
        <v>150</v>
      </c>
      <c r="K47" t="e">
        <v>#N/A</v>
      </c>
      <c r="L47">
        <v>500</v>
      </c>
      <c r="M47">
        <v>4</v>
      </c>
      <c r="N47" t="e">
        <v>#N/A</v>
      </c>
      <c r="P47" s="3" t="s">
        <v>396</v>
      </c>
      <c r="Q47" s="3" t="str">
        <v>(15% of DV)</v>
      </c>
      <c r="R47" s="3" t="e">
        <v>#N/A</v>
      </c>
      <c r="S47" s="3" t="str">
        <v>(14% of DV)</v>
      </c>
      <c r="T47" s="3" t="str">
        <v>(22% of DV)</v>
      </c>
      <c r="U47" s="3" t="e">
        <v>#N/A</v>
      </c>
    </row>
    <row r="48" spans="3:36" x14ac:dyDescent="0.25">
      <c r="C48" t="s">
        <v>397</v>
      </c>
      <c r="D48" t="s">
        <v>342</v>
      </c>
      <c r="E48">
        <v>350</v>
      </c>
      <c r="F48">
        <v>15</v>
      </c>
      <c r="G48">
        <v>50</v>
      </c>
      <c r="H48">
        <v>5</v>
      </c>
      <c r="I48">
        <v>15</v>
      </c>
      <c r="J48">
        <v>100</v>
      </c>
      <c r="K48">
        <v>60</v>
      </c>
      <c r="L48">
        <v>350</v>
      </c>
      <c r="M48">
        <v>3</v>
      </c>
      <c r="N48" t="e">
        <v>#N/A</v>
      </c>
      <c r="P48" s="3" t="s">
        <v>397</v>
      </c>
      <c r="Q48" s="3" t="str">
        <v>(10% of DV)</v>
      </c>
      <c r="R48" s="3" t="str">
        <v>(15% of DV)</v>
      </c>
      <c r="S48" s="3" t="str">
        <v>(10% of DV)</v>
      </c>
      <c r="T48" s="3" t="str">
        <v>(17% of DV)</v>
      </c>
      <c r="U48" s="3" t="e">
        <v>#N/A</v>
      </c>
    </row>
    <row r="49" spans="3:21" x14ac:dyDescent="0.25">
      <c r="C49" t="s">
        <v>398</v>
      </c>
      <c r="D49" t="s">
        <v>342</v>
      </c>
      <c r="E49">
        <v>400</v>
      </c>
      <c r="F49">
        <v>25</v>
      </c>
      <c r="G49">
        <v>10</v>
      </c>
      <c r="H49">
        <v>2</v>
      </c>
      <c r="I49">
        <v>30</v>
      </c>
      <c r="J49">
        <v>80</v>
      </c>
      <c r="K49" t="e">
        <v>#N/A</v>
      </c>
      <c r="L49">
        <v>450</v>
      </c>
      <c r="M49">
        <v>5</v>
      </c>
      <c r="N49" t="e">
        <v>#N/A</v>
      </c>
      <c r="P49" s="3" t="s">
        <v>398</v>
      </c>
      <c r="Q49" s="3" t="str">
        <v xml:space="preserve"> (8% of DV)</v>
      </c>
      <c r="R49" s="3" t="e">
        <v>#N/A</v>
      </c>
      <c r="S49" s="3" t="str">
        <v>(13% of DV)</v>
      </c>
      <c r="T49" s="3" t="str">
        <v>(28% of DV)</v>
      </c>
      <c r="U49" s="3" t="e">
        <v>#N/A</v>
      </c>
    </row>
    <row r="50" spans="3:21" x14ac:dyDescent="0.25">
      <c r="C50" t="s">
        <v>399</v>
      </c>
      <c r="D50" t="s">
        <v>360</v>
      </c>
      <c r="E50">
        <v>300</v>
      </c>
      <c r="F50">
        <v>25</v>
      </c>
      <c r="G50">
        <v>5</v>
      </c>
      <c r="H50">
        <v>2</v>
      </c>
      <c r="I50">
        <v>22</v>
      </c>
      <c r="J50">
        <v>50</v>
      </c>
      <c r="K50" t="e">
        <v>#N/A</v>
      </c>
      <c r="L50">
        <v>500</v>
      </c>
      <c r="M50">
        <v>2</v>
      </c>
      <c r="N50" t="e">
        <v>#N/A</v>
      </c>
      <c r="P50" s="3" t="s">
        <v>399</v>
      </c>
      <c r="Q50" s="3" t="str">
        <v xml:space="preserve"> (5% of DV)</v>
      </c>
      <c r="R50" s="3" t="e">
        <v>#N/A</v>
      </c>
      <c r="S50" s="3" t="str">
        <v>(14% of DV)</v>
      </c>
      <c r="T50" s="3" t="str">
        <v>(11% of DV)</v>
      </c>
      <c r="U50" s="3" t="e">
        <v>#N/A</v>
      </c>
    </row>
    <row r="51" spans="3:21" x14ac:dyDescent="0.25">
      <c r="C51" t="s">
        <v>400</v>
      </c>
      <c r="D51" t="s">
        <v>360</v>
      </c>
      <c r="E51">
        <v>350</v>
      </c>
      <c r="F51">
        <v>25</v>
      </c>
      <c r="G51">
        <v>8</v>
      </c>
      <c r="H51">
        <v>3</v>
      </c>
      <c r="I51">
        <v>25</v>
      </c>
      <c r="J51">
        <v>60</v>
      </c>
      <c r="K51" t="e">
        <v>#N/A</v>
      </c>
      <c r="L51">
        <v>450</v>
      </c>
      <c r="M51">
        <v>3</v>
      </c>
      <c r="N51" t="e">
        <v>#N/A</v>
      </c>
      <c r="P51" s="3" t="s">
        <v>400</v>
      </c>
      <c r="Q51" s="3" t="str">
        <v xml:space="preserve"> (6% of DV)</v>
      </c>
      <c r="R51" s="3" t="e">
        <v>#N/A</v>
      </c>
      <c r="S51" s="3" t="str">
        <v>(13% of DV)</v>
      </c>
      <c r="T51" s="3" t="str">
        <v>(17% of DV)</v>
      </c>
      <c r="U51" s="3" t="e">
        <v>#N/A</v>
      </c>
    </row>
    <row r="52" spans="3:21" x14ac:dyDescent="0.25">
      <c r="C52" t="s">
        <v>401</v>
      </c>
      <c r="D52" t="s">
        <v>342</v>
      </c>
      <c r="E52">
        <v>250</v>
      </c>
      <c r="F52">
        <v>4</v>
      </c>
      <c r="G52">
        <v>30</v>
      </c>
      <c r="H52">
        <v>5</v>
      </c>
      <c r="I52">
        <v>15</v>
      </c>
      <c r="J52">
        <v>80</v>
      </c>
      <c r="K52">
        <v>50</v>
      </c>
      <c r="L52">
        <v>300</v>
      </c>
      <c r="M52">
        <v>2</v>
      </c>
      <c r="N52" t="e">
        <v>#N/A</v>
      </c>
      <c r="P52" s="3" t="s">
        <v>401</v>
      </c>
      <c r="Q52" s="3" t="str">
        <v xml:space="preserve"> (8% of DV)</v>
      </c>
      <c r="R52" s="3" t="str">
        <v>(12% of DV)</v>
      </c>
      <c r="S52" s="3" t="str">
        <v xml:space="preserve"> (9% of DV)</v>
      </c>
      <c r="T52" s="3" t="str">
        <v>(11% of DV)</v>
      </c>
      <c r="U52" s="3" t="e">
        <v>#N/A</v>
      </c>
    </row>
    <row r="53" spans="3:21" x14ac:dyDescent="0.25">
      <c r="C53" t="s">
        <v>365</v>
      </c>
      <c r="D53" t="s">
        <v>345</v>
      </c>
      <c r="E53">
        <v>400</v>
      </c>
      <c r="F53">
        <v>12</v>
      </c>
      <c r="G53">
        <v>50</v>
      </c>
      <c r="H53">
        <v>4</v>
      </c>
      <c r="I53">
        <v>15</v>
      </c>
      <c r="J53">
        <v>100</v>
      </c>
      <c r="K53" t="e">
        <v>#N/A</v>
      </c>
      <c r="L53">
        <v>450</v>
      </c>
      <c r="M53">
        <v>3</v>
      </c>
      <c r="N53" t="e">
        <v>#N/A</v>
      </c>
      <c r="P53" s="3" t="s">
        <v>365</v>
      </c>
      <c r="Q53" s="3" t="str">
        <v>(10% of DV)</v>
      </c>
      <c r="R53" s="3" t="e">
        <v>#N/A</v>
      </c>
      <c r="S53" s="3" t="str">
        <v>(13% of DV)</v>
      </c>
      <c r="T53" s="3" t="str">
        <v>(17% of DV)</v>
      </c>
      <c r="U53" s="3" t="e">
        <v>#N/A</v>
      </c>
    </row>
    <row r="54" spans="3:21" x14ac:dyDescent="0.25">
      <c r="C54" t="s">
        <v>402</v>
      </c>
      <c r="D54" t="s">
        <v>367</v>
      </c>
      <c r="E54">
        <v>150</v>
      </c>
      <c r="F54">
        <v>5</v>
      </c>
      <c r="G54">
        <v>20</v>
      </c>
      <c r="H54">
        <v>18</v>
      </c>
      <c r="I54">
        <v>5</v>
      </c>
      <c r="J54">
        <v>100</v>
      </c>
      <c r="K54">
        <v>30</v>
      </c>
      <c r="L54" t="e">
        <v>#N/A</v>
      </c>
      <c r="M54">
        <v>0.5</v>
      </c>
      <c r="N54" t="e">
        <v>#N/A</v>
      </c>
      <c r="P54" s="3" t="s">
        <v>402</v>
      </c>
      <c r="Q54" s="3" t="str">
        <v>(10% of DV)</v>
      </c>
      <c r="R54" s="3" t="str">
        <v xml:space="preserve"> (8% of DV)</v>
      </c>
      <c r="S54" s="3" t="e">
        <v>#N/A</v>
      </c>
      <c r="T54" s="3" t="str">
        <v xml:space="preserve"> (3% of DV)</v>
      </c>
      <c r="U54" s="3" t="e">
        <v>#N/A</v>
      </c>
    </row>
    <row r="55" spans="3:21" x14ac:dyDescent="0.25">
      <c r="C55" t="s">
        <v>403</v>
      </c>
      <c r="D55" t="s">
        <v>367</v>
      </c>
      <c r="E55">
        <v>150</v>
      </c>
      <c r="F55">
        <v>3</v>
      </c>
      <c r="G55">
        <v>35</v>
      </c>
      <c r="H55">
        <v>30</v>
      </c>
      <c r="I55">
        <v>2</v>
      </c>
      <c r="J55">
        <v>150</v>
      </c>
      <c r="K55">
        <v>20</v>
      </c>
      <c r="L55" t="e">
        <v>#N/A</v>
      </c>
      <c r="M55">
        <v>0.5</v>
      </c>
      <c r="N55" t="e">
        <v>#N/A</v>
      </c>
      <c r="P55" s="3" t="s">
        <v>403</v>
      </c>
      <c r="Q55" s="3" t="str">
        <v>(15% of DV)</v>
      </c>
      <c r="R55" s="3" t="str">
        <v xml:space="preserve"> (5% of DV)</v>
      </c>
      <c r="S55" s="3" t="e">
        <v>#N/A</v>
      </c>
      <c r="T55" s="3" t="str">
        <v xml:space="preserve"> (3% of DV)</v>
      </c>
      <c r="U55" s="3" t="e">
        <v>#N/A</v>
      </c>
    </row>
    <row r="56" spans="3:21" x14ac:dyDescent="0.25">
      <c r="C56" t="s">
        <v>404</v>
      </c>
      <c r="D56" t="s">
        <v>358</v>
      </c>
      <c r="E56">
        <v>120</v>
      </c>
      <c r="F56">
        <v>3</v>
      </c>
      <c r="G56">
        <v>20</v>
      </c>
      <c r="H56">
        <v>18</v>
      </c>
      <c r="I56">
        <v>4</v>
      </c>
      <c r="J56">
        <v>100</v>
      </c>
      <c r="K56" t="e">
        <v>#N/A</v>
      </c>
      <c r="L56" t="e">
        <v>#N/A</v>
      </c>
      <c r="M56">
        <v>0.5</v>
      </c>
      <c r="N56" t="e">
        <v>#N/A</v>
      </c>
      <c r="P56" s="3" t="s">
        <v>404</v>
      </c>
      <c r="Q56" s="3" t="str">
        <v>(10% of DV)</v>
      </c>
      <c r="R56" s="3" t="e">
        <v>#N/A</v>
      </c>
      <c r="S56" s="3" t="e">
        <v>#N/A</v>
      </c>
      <c r="T56" s="3" t="str">
        <v xml:space="preserve"> (3% of DV)</v>
      </c>
      <c r="U56" s="3" t="e">
        <v>#N/A</v>
      </c>
    </row>
    <row r="57" spans="3:21" x14ac:dyDescent="0.25">
      <c r="C57" t="s">
        <v>405</v>
      </c>
      <c r="D57" t="s">
        <v>342</v>
      </c>
      <c r="E57">
        <v>250</v>
      </c>
      <c r="F57">
        <v>6</v>
      </c>
      <c r="G57">
        <v>45</v>
      </c>
      <c r="H57">
        <v>8</v>
      </c>
      <c r="I57">
        <v>8</v>
      </c>
      <c r="J57">
        <v>60</v>
      </c>
      <c r="K57">
        <v>40</v>
      </c>
      <c r="L57">
        <v>350</v>
      </c>
      <c r="M57">
        <v>2</v>
      </c>
      <c r="N57" t="e">
        <v>#N/A</v>
      </c>
      <c r="P57" s="3" t="s">
        <v>405</v>
      </c>
      <c r="Q57" s="3" t="str">
        <v xml:space="preserve"> (6% of DV)</v>
      </c>
      <c r="R57" s="3" t="str">
        <v>(10% of DV)</v>
      </c>
      <c r="S57" s="3" t="str">
        <v>(10% of DV)</v>
      </c>
      <c r="T57" s="3" t="str">
        <v>(11% of DV)</v>
      </c>
      <c r="U57" s="3" t="e">
        <v>#N/A</v>
      </c>
    </row>
    <row r="58" spans="3:21" x14ac:dyDescent="0.25">
      <c r="C58" t="s">
        <v>406</v>
      </c>
      <c r="D58" t="s">
        <v>342</v>
      </c>
      <c r="E58">
        <v>250</v>
      </c>
      <c r="F58">
        <v>6</v>
      </c>
      <c r="G58">
        <v>40</v>
      </c>
      <c r="H58">
        <v>5</v>
      </c>
      <c r="I58">
        <v>7</v>
      </c>
      <c r="J58">
        <v>50</v>
      </c>
      <c r="K58" t="e">
        <v>#N/A</v>
      </c>
      <c r="L58">
        <v>350</v>
      </c>
      <c r="M58">
        <v>2</v>
      </c>
      <c r="N58" t="e">
        <v>#N/A</v>
      </c>
      <c r="P58" s="3" t="s">
        <v>406</v>
      </c>
      <c r="Q58" s="3" t="str">
        <v xml:space="preserve"> (5% of DV)</v>
      </c>
      <c r="R58" s="3" t="e">
        <v>#N/A</v>
      </c>
      <c r="S58" s="3" t="str">
        <v>(10% of DV)</v>
      </c>
      <c r="T58" s="3" t="str">
        <v>(11% of DV)</v>
      </c>
      <c r="U58" s="3" t="e">
        <v>#N/A</v>
      </c>
    </row>
    <row r="59" spans="3:21" x14ac:dyDescent="0.25">
      <c r="C59" t="s">
        <v>407</v>
      </c>
      <c r="D59" t="s">
        <v>362</v>
      </c>
      <c r="E59">
        <v>400</v>
      </c>
      <c r="F59">
        <v>8</v>
      </c>
      <c r="G59">
        <v>50</v>
      </c>
      <c r="H59">
        <v>30</v>
      </c>
      <c r="I59">
        <v>15</v>
      </c>
      <c r="J59">
        <v>100</v>
      </c>
      <c r="K59" t="e">
        <v>#N/A</v>
      </c>
      <c r="L59">
        <v>200</v>
      </c>
      <c r="M59">
        <v>2</v>
      </c>
      <c r="N59" t="e">
        <v>#N/A</v>
      </c>
      <c r="P59" s="3" t="s">
        <v>407</v>
      </c>
      <c r="Q59" s="3" t="str">
        <v>(10% of DV)</v>
      </c>
      <c r="R59" s="3" t="e">
        <v>#N/A</v>
      </c>
      <c r="S59" s="3" t="str">
        <v xml:space="preserve"> (6% of DV)</v>
      </c>
      <c r="T59" s="3" t="str">
        <v>(11% of DV)</v>
      </c>
      <c r="U59" s="3" t="e">
        <v>#N/A</v>
      </c>
    </row>
    <row r="60" spans="3:21" x14ac:dyDescent="0.25">
      <c r="C60" t="s">
        <v>408</v>
      </c>
      <c r="D60" t="s">
        <v>362</v>
      </c>
      <c r="E60">
        <v>220</v>
      </c>
      <c r="F60">
        <v>7</v>
      </c>
      <c r="G60">
        <v>30</v>
      </c>
      <c r="H60">
        <v>5</v>
      </c>
      <c r="I60">
        <v>8</v>
      </c>
      <c r="J60">
        <v>60</v>
      </c>
      <c r="K60">
        <v>30</v>
      </c>
      <c r="L60">
        <v>300</v>
      </c>
      <c r="M60">
        <v>2</v>
      </c>
      <c r="N60" t="e">
        <v>#N/A</v>
      </c>
      <c r="P60" s="3" t="s">
        <v>408</v>
      </c>
      <c r="Q60" s="3" t="str">
        <v xml:space="preserve"> (6% of DV)</v>
      </c>
      <c r="R60" s="3" t="str">
        <v xml:space="preserve"> (8% of DV)</v>
      </c>
      <c r="S60" s="3" t="str">
        <v xml:space="preserve"> (9% of DV)</v>
      </c>
      <c r="T60" s="3" t="str">
        <v>(11% of DV)</v>
      </c>
      <c r="U60" s="3" t="e">
        <v>#N/A</v>
      </c>
    </row>
    <row r="61" spans="3:21" x14ac:dyDescent="0.25">
      <c r="C61" t="s">
        <v>409</v>
      </c>
      <c r="D61" t="s">
        <v>362</v>
      </c>
      <c r="E61">
        <v>150</v>
      </c>
      <c r="F61">
        <v>3</v>
      </c>
      <c r="G61">
        <v>18</v>
      </c>
      <c r="H61">
        <v>3</v>
      </c>
      <c r="I61">
        <v>8</v>
      </c>
      <c r="J61">
        <v>30</v>
      </c>
      <c r="K61">
        <v>25</v>
      </c>
      <c r="L61">
        <v>150</v>
      </c>
      <c r="M61">
        <v>1.5</v>
      </c>
      <c r="N61" t="e">
        <v>#N/A</v>
      </c>
      <c r="P61" s="3" t="s">
        <v>409</v>
      </c>
      <c r="Q61" s="3" t="str">
        <v xml:space="preserve"> (3% of DV)</v>
      </c>
      <c r="R61" s="3" t="str">
        <v xml:space="preserve"> (6% of DV)</v>
      </c>
      <c r="S61" s="3" t="str">
        <v xml:space="preserve"> (4% of DV)</v>
      </c>
      <c r="T61" s="3" t="str">
        <v xml:space="preserve"> (8% of DV)</v>
      </c>
      <c r="U61" s="3" t="e">
        <v>#N/A</v>
      </c>
    </row>
    <row r="62" spans="3:21" x14ac:dyDescent="0.25">
      <c r="C62" t="s">
        <v>410</v>
      </c>
      <c r="D62" t="s">
        <v>411</v>
      </c>
      <c r="E62">
        <v>200</v>
      </c>
      <c r="F62">
        <v>3</v>
      </c>
      <c r="G62">
        <v>40</v>
      </c>
      <c r="H62">
        <v>5</v>
      </c>
      <c r="I62">
        <v>6</v>
      </c>
      <c r="J62">
        <v>40</v>
      </c>
      <c r="K62">
        <v>30</v>
      </c>
      <c r="L62">
        <v>250</v>
      </c>
      <c r="M62">
        <v>1</v>
      </c>
      <c r="N62" t="e">
        <v>#N/A</v>
      </c>
      <c r="P62" s="3" t="s">
        <v>410</v>
      </c>
      <c r="Q62" s="3" t="str">
        <v xml:space="preserve"> (4% of DV)</v>
      </c>
      <c r="R62" s="3" t="str">
        <v xml:space="preserve"> (7% of DV)</v>
      </c>
      <c r="S62" s="3" t="str">
        <v xml:space="preserve"> (7% of DV)</v>
      </c>
      <c r="T62" s="3" t="str">
        <v xml:space="preserve"> (6% of DV)</v>
      </c>
      <c r="U62" s="3" t="e">
        <v>#N/A</v>
      </c>
    </row>
    <row r="63" spans="3:21" x14ac:dyDescent="0.25">
      <c r="C63" t="s">
        <v>412</v>
      </c>
      <c r="D63" t="s">
        <v>358</v>
      </c>
      <c r="E63">
        <v>250</v>
      </c>
      <c r="F63">
        <v>5</v>
      </c>
      <c r="G63">
        <v>40</v>
      </c>
      <c r="H63">
        <v>10</v>
      </c>
      <c r="I63">
        <v>10</v>
      </c>
      <c r="J63">
        <v>30</v>
      </c>
      <c r="K63">
        <v>25</v>
      </c>
      <c r="L63">
        <v>200</v>
      </c>
      <c r="M63">
        <v>1</v>
      </c>
      <c r="N63" t="e">
        <v>#N/A</v>
      </c>
      <c r="P63" s="3" t="s">
        <v>412</v>
      </c>
      <c r="Q63" s="3" t="str">
        <v xml:space="preserve"> (3% of DV)</v>
      </c>
      <c r="R63" s="3" t="str">
        <v xml:space="preserve"> (6% of DV)</v>
      </c>
      <c r="S63" s="3" t="str">
        <v xml:space="preserve"> (6% of DV)</v>
      </c>
      <c r="T63" s="3" t="str">
        <v xml:space="preserve"> (6% of DV)</v>
      </c>
      <c r="U63" s="3" t="e">
        <v>#N/A</v>
      </c>
    </row>
    <row r="64" spans="3:21" x14ac:dyDescent="0.25">
      <c r="C64" t="s">
        <v>413</v>
      </c>
      <c r="D64" t="s">
        <v>411</v>
      </c>
      <c r="E64">
        <v>200</v>
      </c>
      <c r="F64">
        <v>4</v>
      </c>
      <c r="G64">
        <v>30</v>
      </c>
      <c r="H64">
        <v>10</v>
      </c>
      <c r="I64">
        <v>7</v>
      </c>
      <c r="J64">
        <v>40</v>
      </c>
      <c r="K64">
        <v>20</v>
      </c>
      <c r="L64">
        <v>150</v>
      </c>
      <c r="M64">
        <v>1.5</v>
      </c>
      <c r="N64" t="e">
        <v>#N/A</v>
      </c>
      <c r="P64" s="3" t="s">
        <v>413</v>
      </c>
      <c r="Q64" s="3" t="str">
        <v xml:space="preserve"> (4% of DV)</v>
      </c>
      <c r="R64" s="3" t="str">
        <v xml:space="preserve"> (5% of DV)</v>
      </c>
      <c r="S64" s="3" t="str">
        <v xml:space="preserve"> (4% of DV)</v>
      </c>
      <c r="T64" s="3" t="str">
        <v xml:space="preserve"> (8% of DV)</v>
      </c>
      <c r="U64" s="3" t="e">
        <v>#N/A</v>
      </c>
    </row>
    <row r="65" spans="3:21" x14ac:dyDescent="0.25">
      <c r="C65" t="s">
        <v>414</v>
      </c>
      <c r="D65" t="s">
        <v>362</v>
      </c>
      <c r="E65">
        <v>180</v>
      </c>
      <c r="F65">
        <v>4</v>
      </c>
      <c r="G65">
        <v>25</v>
      </c>
      <c r="H65">
        <v>4</v>
      </c>
      <c r="I65">
        <v>7</v>
      </c>
      <c r="J65">
        <v>25</v>
      </c>
      <c r="K65">
        <v>20</v>
      </c>
      <c r="L65">
        <v>250</v>
      </c>
      <c r="M65">
        <v>1</v>
      </c>
      <c r="N65" t="e">
        <v>#N/A</v>
      </c>
      <c r="P65" s="3" t="s">
        <v>414</v>
      </c>
      <c r="Q65" s="3" t="str">
        <v xml:space="preserve"> (2% of DV)</v>
      </c>
      <c r="R65" s="3" t="str">
        <v xml:space="preserve"> (5% of DV)</v>
      </c>
      <c r="S65" s="3" t="str">
        <v xml:space="preserve"> (7% of DV)</v>
      </c>
      <c r="T65" s="3" t="str">
        <v xml:space="preserve"> (6% of DV)</v>
      </c>
      <c r="U65" s="3" t="e">
        <v>#N/A</v>
      </c>
    </row>
    <row r="66" spans="3:21" x14ac:dyDescent="0.25">
      <c r="C66" t="s">
        <v>415</v>
      </c>
      <c r="D66" t="s">
        <v>360</v>
      </c>
      <c r="E66">
        <v>250</v>
      </c>
      <c r="F66">
        <v>5</v>
      </c>
      <c r="G66">
        <v>35</v>
      </c>
      <c r="H66">
        <v>10</v>
      </c>
      <c r="I66">
        <v>10</v>
      </c>
      <c r="J66">
        <v>40</v>
      </c>
      <c r="K66">
        <v>30</v>
      </c>
      <c r="L66">
        <v>200</v>
      </c>
      <c r="M66">
        <v>2</v>
      </c>
      <c r="N66" t="e">
        <v>#N/A</v>
      </c>
      <c r="P66" s="3" t="s">
        <v>415</v>
      </c>
      <c r="Q66" s="3" t="str">
        <v xml:space="preserve"> (4% of DV)</v>
      </c>
      <c r="R66" s="3" t="str">
        <v xml:space="preserve"> (7% of DV)</v>
      </c>
      <c r="S66" s="3" t="str">
        <v xml:space="preserve"> (6% of DV)</v>
      </c>
      <c r="T66" s="3" t="str">
        <v>(11% of DV)</v>
      </c>
      <c r="U66" s="3" t="e">
        <v>#N/A</v>
      </c>
    </row>
    <row r="67" spans="3:21" x14ac:dyDescent="0.25">
      <c r="C67" t="s">
        <v>416</v>
      </c>
      <c r="D67" t="s">
        <v>358</v>
      </c>
      <c r="E67">
        <v>220</v>
      </c>
      <c r="F67">
        <v>5</v>
      </c>
      <c r="G67">
        <v>30</v>
      </c>
      <c r="H67">
        <v>5</v>
      </c>
      <c r="I67">
        <v>10</v>
      </c>
      <c r="J67">
        <v>30</v>
      </c>
      <c r="K67">
        <v>25</v>
      </c>
      <c r="L67">
        <v>250</v>
      </c>
      <c r="M67">
        <v>1</v>
      </c>
      <c r="N67" t="e">
        <v>#N/A</v>
      </c>
      <c r="P67" s="3" t="s">
        <v>416</v>
      </c>
      <c r="Q67" s="3" t="str">
        <v xml:space="preserve"> (3% of DV)</v>
      </c>
      <c r="R67" s="3" t="str">
        <v xml:space="preserve"> (6% of DV)</v>
      </c>
      <c r="S67" s="3" t="str">
        <v xml:space="preserve"> (7% of DV)</v>
      </c>
      <c r="T67" s="3" t="str">
        <v xml:space="preserve"> (6% of DV)</v>
      </c>
      <c r="U67" s="3" t="e">
        <v>#N/A</v>
      </c>
    </row>
    <row r="68" spans="3:21" x14ac:dyDescent="0.25">
      <c r="C68" t="s">
        <v>417</v>
      </c>
      <c r="D68" t="s">
        <v>418</v>
      </c>
      <c r="E68">
        <v>150</v>
      </c>
      <c r="F68">
        <v>3</v>
      </c>
      <c r="G68">
        <v>20</v>
      </c>
      <c r="H68">
        <v>3</v>
      </c>
      <c r="I68">
        <v>7</v>
      </c>
      <c r="J68">
        <v>30</v>
      </c>
      <c r="K68">
        <v>25</v>
      </c>
      <c r="L68">
        <v>150</v>
      </c>
      <c r="M68">
        <v>1.5</v>
      </c>
      <c r="N68" t="e">
        <v>#N/A</v>
      </c>
      <c r="P68" s="3" t="s">
        <v>417</v>
      </c>
      <c r="Q68" s="3" t="str">
        <v xml:space="preserve"> (3% of DV)</v>
      </c>
      <c r="R68" s="3" t="str">
        <v xml:space="preserve"> (6% of DV)</v>
      </c>
      <c r="S68" s="3" t="str">
        <v xml:space="preserve"> (4% of DV)</v>
      </c>
      <c r="T68" s="3" t="str">
        <v xml:space="preserve"> (8% of DV)</v>
      </c>
      <c r="U68" s="3" t="e">
        <v>#N/A</v>
      </c>
    </row>
    <row r="69" spans="3:21" x14ac:dyDescent="0.25">
      <c r="C69" t="s">
        <v>419</v>
      </c>
      <c r="D69" t="s">
        <v>358</v>
      </c>
      <c r="E69">
        <v>180</v>
      </c>
      <c r="F69">
        <v>6</v>
      </c>
      <c r="G69">
        <v>20</v>
      </c>
      <c r="H69">
        <v>5</v>
      </c>
      <c r="I69">
        <v>8</v>
      </c>
      <c r="J69">
        <v>40</v>
      </c>
      <c r="K69">
        <v>30</v>
      </c>
      <c r="L69">
        <v>250</v>
      </c>
      <c r="M69">
        <v>2</v>
      </c>
      <c r="N69" t="e">
        <v>#N/A</v>
      </c>
      <c r="P69" s="3" t="s">
        <v>419</v>
      </c>
      <c r="Q69" s="3" t="str">
        <v xml:space="preserve"> (4% of DV)</v>
      </c>
      <c r="R69" s="3" t="str">
        <v xml:space="preserve"> (7% of DV)</v>
      </c>
      <c r="S69" s="3" t="str">
        <v xml:space="preserve"> (7% of DV)</v>
      </c>
      <c r="T69" s="3" t="str">
        <v>(11% of DV)</v>
      </c>
      <c r="U69" s="3" t="e">
        <v>#N/A</v>
      </c>
    </row>
    <row r="70" spans="3:21" x14ac:dyDescent="0.25">
      <c r="C70" t="s">
        <v>420</v>
      </c>
      <c r="D70" t="s">
        <v>367</v>
      </c>
      <c r="E70">
        <v>150</v>
      </c>
      <c r="F70">
        <v>2</v>
      </c>
      <c r="G70">
        <v>30</v>
      </c>
      <c r="H70">
        <v>25</v>
      </c>
      <c r="I70">
        <v>6</v>
      </c>
      <c r="J70">
        <v>40</v>
      </c>
      <c r="K70">
        <v>20</v>
      </c>
      <c r="L70" t="e">
        <v>#N/A</v>
      </c>
      <c r="M70">
        <v>0.5</v>
      </c>
      <c r="N70" t="e">
        <v>#N/A</v>
      </c>
      <c r="P70" s="3" t="s">
        <v>420</v>
      </c>
      <c r="Q70" s="3" t="str">
        <v xml:space="preserve"> (4% of DV)</v>
      </c>
      <c r="R70" s="3" t="str">
        <v xml:space="preserve"> (5% of DV)</v>
      </c>
      <c r="S70" s="3" t="e">
        <v>#N/A</v>
      </c>
      <c r="T70" s="3" t="str">
        <v xml:space="preserve"> (3% of DV)</v>
      </c>
      <c r="U70" s="3" t="e">
        <v>#N/A</v>
      </c>
    </row>
    <row r="71" spans="3:21" x14ac:dyDescent="0.25">
      <c r="C71" t="s">
        <v>421</v>
      </c>
      <c r="D71" t="s">
        <v>422</v>
      </c>
      <c r="E71">
        <v>110</v>
      </c>
      <c r="F71">
        <v>2</v>
      </c>
      <c r="G71">
        <v>15</v>
      </c>
      <c r="H71">
        <v>12</v>
      </c>
      <c r="I71">
        <v>5</v>
      </c>
      <c r="J71">
        <v>20</v>
      </c>
      <c r="K71">
        <v>25</v>
      </c>
      <c r="L71" t="e">
        <v>#N/A</v>
      </c>
      <c r="M71">
        <v>0.5</v>
      </c>
      <c r="N71" t="e">
        <v>#N/A</v>
      </c>
      <c r="P71" s="3" t="s">
        <v>421</v>
      </c>
      <c r="Q71" s="3" t="str">
        <v xml:space="preserve"> (2% of DV)</v>
      </c>
      <c r="R71" s="3" t="str">
        <v xml:space="preserve"> (6% of DV)</v>
      </c>
      <c r="S71" s="3" t="e">
        <v>#N/A</v>
      </c>
      <c r="T71" s="3" t="str">
        <v xml:space="preserve"> (3% of DV)</v>
      </c>
      <c r="U71" s="3" t="e">
        <v>#N/A</v>
      </c>
    </row>
    <row r="72" spans="3:21" x14ac:dyDescent="0.25">
      <c r="C72" t="s">
        <v>423</v>
      </c>
      <c r="D72" t="s">
        <v>367</v>
      </c>
      <c r="E72">
        <v>150</v>
      </c>
      <c r="F72">
        <v>3</v>
      </c>
      <c r="G72">
        <v>25</v>
      </c>
      <c r="H72">
        <v>20</v>
      </c>
      <c r="I72">
        <v>7</v>
      </c>
      <c r="J72">
        <v>80</v>
      </c>
      <c r="K72">
        <v>30</v>
      </c>
      <c r="L72" t="e">
        <v>#N/A</v>
      </c>
      <c r="M72">
        <v>0.5</v>
      </c>
      <c r="N72" t="e">
        <v>#N/A</v>
      </c>
      <c r="P72" s="3" t="s">
        <v>423</v>
      </c>
      <c r="Q72" s="3" t="str">
        <v xml:space="preserve"> (8% of DV)</v>
      </c>
      <c r="R72" s="3" t="str">
        <v xml:space="preserve"> (7% of DV)</v>
      </c>
      <c r="S72" s="3" t="e">
        <v>#N/A</v>
      </c>
      <c r="T72" s="3" t="str">
        <v xml:space="preserve"> (3% of DV)</v>
      </c>
      <c r="U72" s="3" t="e">
        <v>#N/A</v>
      </c>
    </row>
    <row r="73" spans="3:21" x14ac:dyDescent="0.25">
      <c r="C73" t="s">
        <v>424</v>
      </c>
      <c r="D73" t="s">
        <v>360</v>
      </c>
      <c r="E73">
        <v>200</v>
      </c>
      <c r="F73">
        <v>4</v>
      </c>
      <c r="G73">
        <v>35</v>
      </c>
      <c r="H73">
        <v>20</v>
      </c>
      <c r="I73">
        <v>8</v>
      </c>
      <c r="J73">
        <v>60</v>
      </c>
      <c r="K73">
        <v>30</v>
      </c>
      <c r="L73" t="e">
        <v>#N/A</v>
      </c>
      <c r="M73">
        <v>1</v>
      </c>
      <c r="N73" t="e">
        <v>#N/A</v>
      </c>
      <c r="P73" s="3" t="s">
        <v>424</v>
      </c>
      <c r="Q73" s="3" t="str">
        <v xml:space="preserve"> (6% of DV)</v>
      </c>
      <c r="R73" s="3" t="str">
        <v xml:space="preserve"> (7% of DV)</v>
      </c>
      <c r="S73" s="3" t="e">
        <v>#N/A</v>
      </c>
      <c r="T73" s="3" t="str">
        <v xml:space="preserve"> (6% of DV)</v>
      </c>
      <c r="U73" s="3" t="e">
        <v>#N/A</v>
      </c>
    </row>
    <row r="74" spans="3:21" x14ac:dyDescent="0.25">
      <c r="C74" t="s">
        <v>425</v>
      </c>
      <c r="D74" t="s">
        <v>362</v>
      </c>
      <c r="E74">
        <v>250</v>
      </c>
      <c r="F74">
        <v>7</v>
      </c>
      <c r="G74">
        <v>30</v>
      </c>
      <c r="H74">
        <v>25</v>
      </c>
      <c r="I74">
        <v>12</v>
      </c>
      <c r="J74">
        <v>150</v>
      </c>
      <c r="K74">
        <v>40</v>
      </c>
      <c r="L74" t="e">
        <v>#N/A</v>
      </c>
      <c r="M74">
        <v>1</v>
      </c>
      <c r="N74" t="e">
        <v>#N/A</v>
      </c>
      <c r="P74" s="3" t="s">
        <v>425</v>
      </c>
      <c r="Q74" s="3" t="str">
        <v>(15% of DV)</v>
      </c>
      <c r="R74" s="3" t="str">
        <v>(10% of DV)</v>
      </c>
      <c r="S74" s="3" t="e">
        <v>#N/A</v>
      </c>
      <c r="T74" s="3" t="str">
        <v xml:space="preserve"> (6% of DV)</v>
      </c>
      <c r="U74" s="3" t="e">
        <v>#N/A</v>
      </c>
    </row>
    <row r="75" spans="3:21" x14ac:dyDescent="0.25">
      <c r="C75" t="s">
        <v>426</v>
      </c>
      <c r="D75" t="s">
        <v>360</v>
      </c>
      <c r="E75">
        <v>200</v>
      </c>
      <c r="F75">
        <v>4</v>
      </c>
      <c r="G75">
        <v>35</v>
      </c>
      <c r="H75">
        <v>20</v>
      </c>
      <c r="I75">
        <v>6</v>
      </c>
      <c r="J75">
        <v>150</v>
      </c>
      <c r="K75">
        <v>40</v>
      </c>
      <c r="L75" t="e">
        <v>#N/A</v>
      </c>
      <c r="M75">
        <v>0.5</v>
      </c>
      <c r="N75" t="e">
        <v>#N/A</v>
      </c>
      <c r="P75" s="3" t="s">
        <v>426</v>
      </c>
      <c r="Q75" s="3" t="str">
        <v>(15% of DV)</v>
      </c>
      <c r="R75" s="3" t="str">
        <v>(10% of DV)</v>
      </c>
      <c r="S75" s="3" t="e">
        <v>#N/A</v>
      </c>
      <c r="T75" s="3" t="str">
        <v xml:space="preserve"> (3% of DV)</v>
      </c>
      <c r="U75" s="3" t="e">
        <v>#N/A</v>
      </c>
    </row>
    <row r="76" spans="3:21" x14ac:dyDescent="0.25">
      <c r="C76" t="s">
        <v>427</v>
      </c>
      <c r="D76" t="s">
        <v>358</v>
      </c>
      <c r="E76">
        <v>250</v>
      </c>
      <c r="F76">
        <v>6</v>
      </c>
      <c r="G76">
        <v>30</v>
      </c>
      <c r="H76">
        <v>20</v>
      </c>
      <c r="I76">
        <v>12</v>
      </c>
      <c r="J76">
        <v>150</v>
      </c>
      <c r="K76">
        <v>40</v>
      </c>
      <c r="L76" t="e">
        <v>#N/A</v>
      </c>
      <c r="M76">
        <v>0.8</v>
      </c>
      <c r="N76" t="e">
        <v>#N/A</v>
      </c>
      <c r="P76" s="3" t="s">
        <v>427</v>
      </c>
      <c r="Q76" s="3" t="str">
        <v>(15% of DV)</v>
      </c>
      <c r="R76" s="3" t="str">
        <v>(10% of DV)</v>
      </c>
      <c r="S76" s="3" t="e">
        <v>#N/A</v>
      </c>
      <c r="T76" s="3" t="str">
        <v xml:space="preserve"> (4% of DV)</v>
      </c>
      <c r="U76" s="3" t="e">
        <v>#N/A</v>
      </c>
    </row>
    <row r="77" spans="3:21" x14ac:dyDescent="0.25">
      <c r="C77" t="s">
        <v>428</v>
      </c>
      <c r="D77" t="s">
        <v>362</v>
      </c>
      <c r="E77">
        <v>290</v>
      </c>
      <c r="F77">
        <v>5</v>
      </c>
      <c r="G77">
        <v>40</v>
      </c>
      <c r="H77">
        <v>25</v>
      </c>
      <c r="I77">
        <v>12</v>
      </c>
      <c r="J77">
        <v>50</v>
      </c>
      <c r="K77">
        <v>30</v>
      </c>
      <c r="L77" t="e">
        <v>#N/A</v>
      </c>
      <c r="M77">
        <v>1.5</v>
      </c>
      <c r="N77" t="e">
        <v>#N/A</v>
      </c>
      <c r="P77" s="3" t="s">
        <v>428</v>
      </c>
      <c r="Q77" s="3" t="str">
        <v xml:space="preserve"> (5% of DV)</v>
      </c>
      <c r="R77" s="3" t="str">
        <v xml:space="preserve"> (7% of DV)</v>
      </c>
      <c r="S77" s="3" t="e">
        <v>#N/A</v>
      </c>
      <c r="T77" s="3" t="str">
        <v xml:space="preserve"> (8% of DV)</v>
      </c>
      <c r="U77" s="3" t="e">
        <v>#N/A</v>
      </c>
    </row>
    <row r="78" spans="3:21" x14ac:dyDescent="0.25">
      <c r="C78" t="s">
        <v>429</v>
      </c>
      <c r="D78" t="s">
        <v>430</v>
      </c>
      <c r="E78">
        <v>100</v>
      </c>
      <c r="F78">
        <v>2</v>
      </c>
      <c r="G78">
        <v>15</v>
      </c>
      <c r="H78">
        <v>12</v>
      </c>
      <c r="I78">
        <v>4</v>
      </c>
      <c r="J78">
        <v>80</v>
      </c>
      <c r="K78">
        <v>30</v>
      </c>
      <c r="L78">
        <v>150</v>
      </c>
      <c r="M78">
        <v>0.5</v>
      </c>
      <c r="N78" t="e">
        <v>#N/A</v>
      </c>
      <c r="P78" s="3" t="s">
        <v>429</v>
      </c>
      <c r="Q78" s="3" t="str">
        <v xml:space="preserve"> (8% of DV)</v>
      </c>
      <c r="R78" s="3" t="str">
        <v xml:space="preserve"> (7% of DV)</v>
      </c>
      <c r="S78" s="3" t="str">
        <v xml:space="preserve"> (4% of DV)</v>
      </c>
      <c r="T78" s="3" t="str">
        <v xml:space="preserve"> (3% of DV)</v>
      </c>
      <c r="U78" s="3" t="e">
        <v>#N/A</v>
      </c>
    </row>
    <row r="79" spans="3:21" x14ac:dyDescent="0.25">
      <c r="C79" t="s">
        <v>431</v>
      </c>
      <c r="D79" t="s">
        <v>430</v>
      </c>
      <c r="E79">
        <v>80</v>
      </c>
      <c r="F79">
        <v>1</v>
      </c>
      <c r="G79">
        <v>15</v>
      </c>
      <c r="H79">
        <v>10</v>
      </c>
      <c r="I79">
        <v>3</v>
      </c>
      <c r="J79">
        <v>40</v>
      </c>
      <c r="K79">
        <v>20</v>
      </c>
      <c r="L79">
        <v>100</v>
      </c>
      <c r="M79">
        <v>0.5</v>
      </c>
      <c r="N79" t="e">
        <v>#N/A</v>
      </c>
      <c r="P79" s="3" t="s">
        <v>431</v>
      </c>
      <c r="Q79" s="3" t="str">
        <v xml:space="preserve"> (4% of DV)</v>
      </c>
      <c r="R79" s="3" t="str">
        <v xml:space="preserve"> (5% of DV)</v>
      </c>
      <c r="S79" s="3" t="str">
        <v xml:space="preserve"> (3% of DV)</v>
      </c>
      <c r="T79" s="3" t="str">
        <v xml:space="preserve"> (3% of DV)</v>
      </c>
      <c r="U79" s="3" t="e">
        <v>#N/A</v>
      </c>
    </row>
    <row r="80" spans="3:21" x14ac:dyDescent="0.25">
      <c r="C80" t="s">
        <v>432</v>
      </c>
      <c r="D80" t="s">
        <v>433</v>
      </c>
      <c r="E80">
        <v>150</v>
      </c>
      <c r="F80">
        <v>6</v>
      </c>
      <c r="G80">
        <v>25</v>
      </c>
      <c r="H80">
        <v>20</v>
      </c>
      <c r="I80">
        <v>4</v>
      </c>
      <c r="J80">
        <v>200</v>
      </c>
      <c r="K80">
        <v>40</v>
      </c>
      <c r="L80">
        <v>200</v>
      </c>
      <c r="M80">
        <v>0.6</v>
      </c>
      <c r="N80" t="e">
        <v>#N/A</v>
      </c>
      <c r="P80" s="3" t="s">
        <v>432</v>
      </c>
      <c r="Q80" s="3" t="str">
        <v>(20% of DV)</v>
      </c>
      <c r="R80" s="3" t="str">
        <v>(10% of DV)</v>
      </c>
      <c r="S80" s="3" t="str">
        <v xml:space="preserve"> (6% of DV)</v>
      </c>
      <c r="T80" s="3" t="str">
        <v xml:space="preserve"> (3% of DV)</v>
      </c>
      <c r="U80" s="3" t="e">
        <v>#N/A</v>
      </c>
    </row>
    <row r="81" spans="3:21" x14ac:dyDescent="0.25">
      <c r="C81" t="s">
        <v>434</v>
      </c>
      <c r="D81" t="s">
        <v>433</v>
      </c>
      <c r="E81">
        <v>180</v>
      </c>
      <c r="F81">
        <v>4</v>
      </c>
      <c r="G81">
        <v>35</v>
      </c>
      <c r="H81">
        <v>25</v>
      </c>
      <c r="I81">
        <v>6</v>
      </c>
      <c r="J81">
        <v>150</v>
      </c>
      <c r="K81">
        <v>40</v>
      </c>
      <c r="L81" t="e">
        <v>#N/A</v>
      </c>
      <c r="M81">
        <v>1</v>
      </c>
      <c r="N81" t="e">
        <v>#N/A</v>
      </c>
      <c r="P81" s="3" t="s">
        <v>434</v>
      </c>
      <c r="Q81" s="3" t="str">
        <v>(15% of DV)</v>
      </c>
      <c r="R81" s="3" t="str">
        <v>(10% of DV)</v>
      </c>
      <c r="S81" s="3" t="e">
        <v>#N/A</v>
      </c>
      <c r="T81" s="3" t="str">
        <v xml:space="preserve"> (6% of DV)</v>
      </c>
      <c r="U81" s="3" t="e">
        <v>#N/A</v>
      </c>
    </row>
    <row r="82" spans="3:21" x14ac:dyDescent="0.25">
      <c r="C82" t="s">
        <v>435</v>
      </c>
      <c r="D82" t="s">
        <v>433</v>
      </c>
      <c r="E82">
        <v>50</v>
      </c>
      <c r="F82">
        <v>1</v>
      </c>
      <c r="G82">
        <v>15</v>
      </c>
      <c r="H82">
        <v>12</v>
      </c>
      <c r="I82">
        <v>0</v>
      </c>
      <c r="J82">
        <v>20</v>
      </c>
      <c r="K82">
        <v>10</v>
      </c>
      <c r="L82">
        <v>100</v>
      </c>
      <c r="M82">
        <v>0.1</v>
      </c>
      <c r="N82" t="e">
        <v>#N/A</v>
      </c>
      <c r="P82" s="3" t="s">
        <v>435</v>
      </c>
      <c r="Q82" s="3" t="str">
        <v xml:space="preserve"> (2% of DV)</v>
      </c>
      <c r="R82" s="3" t="str">
        <v xml:space="preserve"> (3% of DV)</v>
      </c>
      <c r="S82" s="3" t="str">
        <v xml:space="preserve"> (3% of DV)</v>
      </c>
      <c r="T82" s="3" t="str">
        <v xml:space="preserve"> (1% of DV)</v>
      </c>
      <c r="U82" s="3" t="e">
        <v>#N/A</v>
      </c>
    </row>
    <row r="83" spans="3:21" x14ac:dyDescent="0.25">
      <c r="C83" t="s">
        <v>436</v>
      </c>
      <c r="D83" t="s">
        <v>433</v>
      </c>
      <c r="E83">
        <v>100</v>
      </c>
      <c r="F83">
        <v>1</v>
      </c>
      <c r="G83">
        <v>25</v>
      </c>
      <c r="H83">
        <v>20</v>
      </c>
      <c r="I83">
        <v>0</v>
      </c>
      <c r="J83">
        <v>25</v>
      </c>
      <c r="K83">
        <v>10</v>
      </c>
      <c r="L83">
        <v>200</v>
      </c>
      <c r="M83">
        <v>0.7</v>
      </c>
      <c r="N83" t="e">
        <v>#N/A</v>
      </c>
      <c r="P83" s="3" t="s">
        <v>436</v>
      </c>
      <c r="Q83" s="3" t="str">
        <v xml:space="preserve"> (2% of DV)</v>
      </c>
      <c r="R83" s="3" t="str">
        <v xml:space="preserve"> (2% of DV)</v>
      </c>
      <c r="S83" s="3" t="str">
        <v xml:space="preserve"> (6% of DV)</v>
      </c>
      <c r="T83" s="3" t="str">
        <v xml:space="preserve"> (4% of DV)</v>
      </c>
      <c r="U83" s="3" t="e">
        <v>#N/A</v>
      </c>
    </row>
    <row r="84" spans="3:21" x14ac:dyDescent="0.25">
      <c r="C84" t="s">
        <v>437</v>
      </c>
      <c r="D84" t="s">
        <v>433</v>
      </c>
      <c r="E84">
        <v>50</v>
      </c>
      <c r="F84">
        <v>1</v>
      </c>
      <c r="G84">
        <v>10</v>
      </c>
      <c r="H84">
        <v>5</v>
      </c>
      <c r="I84">
        <v>0</v>
      </c>
      <c r="J84">
        <v>25</v>
      </c>
      <c r="K84">
        <v>10</v>
      </c>
      <c r="L84">
        <v>150</v>
      </c>
      <c r="M84">
        <v>0.5</v>
      </c>
      <c r="N84" t="e">
        <v>#N/A</v>
      </c>
      <c r="P84" s="3" t="s">
        <v>437</v>
      </c>
      <c r="Q84" s="3" t="str">
        <v xml:space="preserve"> (2% of DV)</v>
      </c>
      <c r="R84" s="3" t="str">
        <v xml:space="preserve"> (2% of DV)</v>
      </c>
      <c r="S84" s="3" t="str">
        <v xml:space="preserve"> (4% of DV)</v>
      </c>
      <c r="T84" s="3" t="str">
        <v xml:space="preserve"> (3% of DV)</v>
      </c>
      <c r="U84" s="3" t="e">
        <v>#N/A</v>
      </c>
    </row>
    <row r="85" spans="3:21" x14ac:dyDescent="0.25">
      <c r="C85" t="s">
        <v>438</v>
      </c>
      <c r="D85" t="s">
        <v>433</v>
      </c>
      <c r="E85">
        <v>120</v>
      </c>
      <c r="F85">
        <v>1</v>
      </c>
      <c r="G85">
        <v>30</v>
      </c>
      <c r="H85">
        <v>28</v>
      </c>
      <c r="I85">
        <v>0</v>
      </c>
      <c r="J85">
        <v>30</v>
      </c>
      <c r="K85">
        <v>20</v>
      </c>
      <c r="L85">
        <v>200</v>
      </c>
      <c r="M85">
        <v>0.6</v>
      </c>
      <c r="N85" t="e">
        <v>#N/A</v>
      </c>
      <c r="P85" s="3" t="s">
        <v>438</v>
      </c>
      <c r="Q85" s="3" t="str">
        <v xml:space="preserve"> (3% of DV)</v>
      </c>
      <c r="R85" s="3" t="str">
        <v xml:space="preserve"> (5% of DV)</v>
      </c>
      <c r="S85" s="3" t="str">
        <v xml:space="preserve"> (6% of DV)</v>
      </c>
      <c r="T85" s="3" t="str">
        <v xml:space="preserve"> (3% of DV)</v>
      </c>
      <c r="U85" s="3" t="e">
        <v>#N/A</v>
      </c>
    </row>
    <row r="86" spans="3:21" x14ac:dyDescent="0.25">
      <c r="C86" t="s">
        <v>439</v>
      </c>
      <c r="D86" t="s">
        <v>440</v>
      </c>
      <c r="E86">
        <v>180</v>
      </c>
      <c r="F86">
        <v>2</v>
      </c>
      <c r="G86">
        <v>40</v>
      </c>
      <c r="H86">
        <v>30</v>
      </c>
      <c r="I86">
        <v>5</v>
      </c>
      <c r="J86">
        <v>100</v>
      </c>
      <c r="K86">
        <v>25</v>
      </c>
      <c r="L86">
        <v>150</v>
      </c>
      <c r="M86">
        <v>1</v>
      </c>
      <c r="N86" t="e">
        <v>#N/A</v>
      </c>
      <c r="P86" s="3" t="s">
        <v>439</v>
      </c>
      <c r="Q86" s="3" t="str">
        <v>(10% of DV)</v>
      </c>
      <c r="R86" s="3" t="str">
        <v xml:space="preserve"> (6% of DV)</v>
      </c>
      <c r="S86" s="3" t="str">
        <v xml:space="preserve"> (4% of DV)</v>
      </c>
      <c r="T86" s="3" t="str">
        <v xml:space="preserve"> (6% of DV)</v>
      </c>
      <c r="U86" s="3" t="e">
        <v>#N/A</v>
      </c>
    </row>
    <row r="87" spans="3:21" x14ac:dyDescent="0.25">
      <c r="C87" t="s">
        <v>441</v>
      </c>
      <c r="D87" t="s">
        <v>442</v>
      </c>
      <c r="E87">
        <v>500</v>
      </c>
      <c r="F87">
        <v>25</v>
      </c>
      <c r="G87">
        <v>40</v>
      </c>
      <c r="H87">
        <v>8</v>
      </c>
      <c r="I87">
        <v>28</v>
      </c>
      <c r="J87">
        <v>150</v>
      </c>
      <c r="K87">
        <v>30</v>
      </c>
      <c r="L87">
        <v>400</v>
      </c>
      <c r="M87">
        <v>3</v>
      </c>
      <c r="N87" t="e">
        <v>#N/A</v>
      </c>
      <c r="P87" s="3" t="s">
        <v>441</v>
      </c>
      <c r="Q87" s="3" t="str">
        <v>(15% of DV)</v>
      </c>
      <c r="R87" s="3" t="str">
        <v xml:space="preserve"> (8% of DV)</v>
      </c>
      <c r="S87" s="3" t="str">
        <v>(11% of DV)</v>
      </c>
      <c r="T87" s="3" t="str">
        <v>(17% of DV)</v>
      </c>
      <c r="U87" s="3" t="e">
        <v>#N/A</v>
      </c>
    </row>
    <row r="88" spans="3:21" x14ac:dyDescent="0.25">
      <c r="C88" t="s">
        <v>443</v>
      </c>
      <c r="D88" t="s">
        <v>444</v>
      </c>
      <c r="E88">
        <v>400</v>
      </c>
      <c r="F88">
        <v>5</v>
      </c>
      <c r="G88">
        <v>55</v>
      </c>
      <c r="H88">
        <v>1</v>
      </c>
      <c r="I88">
        <v>20</v>
      </c>
      <c r="J88">
        <v>10</v>
      </c>
      <c r="K88">
        <v>25</v>
      </c>
      <c r="L88">
        <v>450</v>
      </c>
      <c r="M88">
        <v>1</v>
      </c>
      <c r="N88" t="e">
        <v>#N/A</v>
      </c>
      <c r="P88" s="3" t="s">
        <v>443</v>
      </c>
      <c r="Q88" s="3" t="str">
        <v xml:space="preserve"> (1% of DV)</v>
      </c>
      <c r="R88" s="3" t="str">
        <v xml:space="preserve"> (6% of DV)</v>
      </c>
      <c r="S88" s="3" t="str">
        <v>(13% of DV)</v>
      </c>
      <c r="T88" s="3" t="str">
        <v xml:space="preserve"> (6% of DV)</v>
      </c>
      <c r="U88" s="3" t="e">
        <v>#N/A</v>
      </c>
    </row>
    <row r="89" spans="3:21" x14ac:dyDescent="0.25">
      <c r="C89" t="s">
        <v>445</v>
      </c>
      <c r="D89" t="s">
        <v>444</v>
      </c>
      <c r="E89">
        <v>285</v>
      </c>
      <c r="F89">
        <v>12</v>
      </c>
      <c r="G89">
        <v>36</v>
      </c>
      <c r="H89">
        <v>5</v>
      </c>
      <c r="I89">
        <v>10</v>
      </c>
      <c r="J89">
        <v>200</v>
      </c>
      <c r="K89">
        <v>20</v>
      </c>
      <c r="L89">
        <v>200</v>
      </c>
      <c r="M89">
        <v>2</v>
      </c>
      <c r="N89" t="e">
        <v>#N/A</v>
      </c>
      <c r="P89" s="3" t="s">
        <v>445</v>
      </c>
      <c r="Q89" s="3" t="str">
        <v>(20% of DV)</v>
      </c>
      <c r="R89" s="3" t="str">
        <v xml:space="preserve"> (5% of DV)</v>
      </c>
      <c r="S89" s="3" t="str">
        <v xml:space="preserve"> (6% of DV)</v>
      </c>
      <c r="T89" s="3" t="str">
        <v>(11% of DV)</v>
      </c>
      <c r="U89" s="3" t="e">
        <v>#N/A</v>
      </c>
    </row>
    <row r="90" spans="3:21" x14ac:dyDescent="0.25">
      <c r="C90" t="s">
        <v>446</v>
      </c>
      <c r="D90" t="s">
        <v>447</v>
      </c>
      <c r="E90">
        <v>350</v>
      </c>
      <c r="F90">
        <v>25</v>
      </c>
      <c r="G90">
        <v>10</v>
      </c>
      <c r="H90">
        <v>1</v>
      </c>
      <c r="I90">
        <v>22</v>
      </c>
      <c r="J90">
        <v>20</v>
      </c>
      <c r="K90">
        <v>15</v>
      </c>
      <c r="L90">
        <v>250</v>
      </c>
      <c r="M90">
        <v>1</v>
      </c>
      <c r="N90" t="e">
        <v>#N/A</v>
      </c>
      <c r="P90" s="3" t="s">
        <v>446</v>
      </c>
      <c r="Q90" s="3" t="str">
        <v xml:space="preserve"> (2% of DV)</v>
      </c>
      <c r="R90" s="3" t="str">
        <v xml:space="preserve"> (4% of DV)</v>
      </c>
      <c r="S90" s="3" t="str">
        <v xml:space="preserve"> (7% of DV)</v>
      </c>
      <c r="T90" s="3" t="str">
        <v xml:space="preserve"> (6% of DV)</v>
      </c>
      <c r="U90" s="3" t="e">
        <v>#N/A</v>
      </c>
    </row>
    <row r="91" spans="3:21" x14ac:dyDescent="0.25">
      <c r="C91" t="s">
        <v>448</v>
      </c>
      <c r="D91" t="s">
        <v>449</v>
      </c>
      <c r="E91">
        <v>140</v>
      </c>
      <c r="F91">
        <v>0</v>
      </c>
      <c r="G91">
        <v>39</v>
      </c>
      <c r="H91">
        <v>39</v>
      </c>
      <c r="I91">
        <v>0</v>
      </c>
      <c r="J91">
        <v>10</v>
      </c>
      <c r="K91">
        <v>5</v>
      </c>
      <c r="L91">
        <v>10</v>
      </c>
      <c r="M91">
        <v>0</v>
      </c>
      <c r="N91" t="e">
        <v>#N/A</v>
      </c>
      <c r="P91" s="3" t="s">
        <v>448</v>
      </c>
      <c r="Q91" s="3" t="str">
        <v xml:space="preserve"> (1% of DV)</v>
      </c>
      <c r="R91" s="3" t="str">
        <v xml:space="preserve"> (1% of DV)</v>
      </c>
      <c r="S91" s="3" t="str">
        <v xml:space="preserve"> (1% of DV)</v>
      </c>
      <c r="T91" s="3" t="str">
        <v>Iron: ~0 mg</v>
      </c>
      <c r="U91" s="3" t="e">
        <v>#N/A</v>
      </c>
    </row>
    <row r="92" spans="3:21" x14ac:dyDescent="0.25">
      <c r="C92" t="s">
        <v>450</v>
      </c>
      <c r="D92" t="s">
        <v>451</v>
      </c>
      <c r="E92">
        <v>350</v>
      </c>
      <c r="F92">
        <v>18</v>
      </c>
      <c r="G92">
        <v>35</v>
      </c>
      <c r="H92">
        <v>5</v>
      </c>
      <c r="I92">
        <v>12</v>
      </c>
      <c r="J92">
        <v>100</v>
      </c>
      <c r="K92">
        <v>25</v>
      </c>
      <c r="L92">
        <v>300</v>
      </c>
      <c r="M92">
        <v>2</v>
      </c>
      <c r="N92" t="e">
        <v>#N/A</v>
      </c>
      <c r="P92" s="3" t="s">
        <v>450</v>
      </c>
      <c r="Q92" s="3" t="str">
        <v>(10% of DV)</v>
      </c>
      <c r="R92" s="3" t="str">
        <v xml:space="preserve"> (6% of DV)</v>
      </c>
      <c r="S92" s="3" t="str">
        <v xml:space="preserve"> (9% of DV)</v>
      </c>
      <c r="T92" s="3" t="str">
        <v>(11% of DV)</v>
      </c>
      <c r="U92" s="3" t="e">
        <v>#N/A</v>
      </c>
    </row>
    <row r="93" spans="3:21" x14ac:dyDescent="0.25">
      <c r="C93" t="s">
        <v>452</v>
      </c>
      <c r="D93" t="s">
        <v>453</v>
      </c>
      <c r="E93">
        <v>200</v>
      </c>
      <c r="F93">
        <v>4</v>
      </c>
      <c r="G93">
        <v>24</v>
      </c>
      <c r="H93">
        <v>22</v>
      </c>
      <c r="I93">
        <v>10</v>
      </c>
      <c r="J93">
        <v>100</v>
      </c>
      <c r="K93">
        <v>12</v>
      </c>
      <c r="L93">
        <v>150</v>
      </c>
      <c r="M93">
        <v>0.1</v>
      </c>
      <c r="N93" t="e">
        <v>#N/A</v>
      </c>
      <c r="P93" s="3" t="s">
        <v>452</v>
      </c>
      <c r="Q93" s="3" t="str">
        <v>(10% of DV)</v>
      </c>
      <c r="R93" s="3" t="str">
        <v xml:space="preserve"> (3% of DV)</v>
      </c>
      <c r="S93" s="3" t="str">
        <v xml:space="preserve"> (4% of DV)</v>
      </c>
      <c r="T93" s="3" t="str">
        <v xml:space="preserve"> (1% of DV)</v>
      </c>
      <c r="U93" s="3" t="e">
        <v>#N/A</v>
      </c>
    </row>
    <row r="94" spans="3:21" x14ac:dyDescent="0.25">
      <c r="C94" t="s">
        <v>454</v>
      </c>
      <c r="D94" t="s">
        <v>444</v>
      </c>
      <c r="E94">
        <v>290</v>
      </c>
      <c r="F94">
        <v>10</v>
      </c>
      <c r="G94">
        <v>30</v>
      </c>
      <c r="H94">
        <v>6</v>
      </c>
      <c r="I94">
        <v>15</v>
      </c>
      <c r="J94">
        <v>50</v>
      </c>
      <c r="K94">
        <v>20</v>
      </c>
      <c r="L94">
        <v>300</v>
      </c>
      <c r="M94">
        <v>2</v>
      </c>
      <c r="N94" t="e">
        <v>#N/A</v>
      </c>
      <c r="P94" s="3" t="s">
        <v>454</v>
      </c>
      <c r="Q94" s="3" t="str">
        <v xml:space="preserve"> (5% of DV)</v>
      </c>
      <c r="R94" s="3" t="str">
        <v xml:space="preserve"> (5% of DV)</v>
      </c>
      <c r="S94" s="3" t="str">
        <v xml:space="preserve"> (9% of DV)</v>
      </c>
      <c r="T94" s="3" t="str">
        <v>(11% of DV)</v>
      </c>
      <c r="U94" s="3" t="e">
        <v>#N/A</v>
      </c>
    </row>
  </sheetData>
  <mergeCells count="3">
    <mergeCell ref="X1:AJ1"/>
    <mergeCell ref="X2:AC2"/>
    <mergeCell ref="X8:AA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Dashboard</vt:lpstr>
      <vt:lpstr>Data</vt:lpstr>
      <vt:lpstr>Sorted</vt:lpstr>
      <vt:lpstr>Sorted Micronutrients</vt:lpstr>
      <vt:lpstr>Dashboard helper</vt:lpstr>
      <vt:lpstr>Common</vt:lpstr>
      <vt:lpstr>Dishes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Loveman Singh</dc:creator>
  <cp:lastModifiedBy>Loveman Singh</cp:lastModifiedBy>
  <dcterms:created xsi:type="dcterms:W3CDTF">2024-11-15T13:34:01Z</dcterms:created>
  <dcterms:modified xsi:type="dcterms:W3CDTF">2025-02-04T11:16:59Z</dcterms:modified>
</cp:coreProperties>
</file>