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defaultThemeVersion="124226"/>
  <mc:AlternateContent xmlns:mc="http://schemas.openxmlformats.org/markup-compatibility/2006">
    <mc:Choice Requires="x15">
      <x15ac:absPath xmlns:x15ac="http://schemas.microsoft.com/office/spreadsheetml/2010/11/ac" url="D:\00_PROJEKTI\IEM\indigomat\Documentation\Referenčni projekt\POPIS v zeljeni obliki\"/>
    </mc:Choice>
  </mc:AlternateContent>
  <xr:revisionPtr revIDLastSave="0" documentId="13_ncr:1_{CA4858F0-D268-456F-A013-CD94B60F7791}" xr6:coauthVersionLast="47" xr6:coauthVersionMax="47" xr10:uidLastSave="{00000000-0000-0000-0000-000000000000}"/>
  <bookViews>
    <workbookView xWindow="-23136" yWindow="-96" windowWidth="23232" windowHeight="12432" tabRatio="846" activeTab="3" xr2:uid="{1B7C3C38-9DD3-4F4E-B738-ED441ED69A4E}"/>
  </bookViews>
  <sheets>
    <sheet name="Rekapitulacija" sheetId="20" r:id="rId1"/>
    <sheet name="Priprava in razvod GM-25_-15" sheetId="29" r:id="rId2"/>
    <sheet name="HV29-35_PTV11_VMEH " sheetId="30" r:id="rId3"/>
    <sheet name="Hladilna voda HV20-30" sheetId="41" r:id="rId4"/>
    <sheet name="SKUPNO" sheetId="49" r:id="rId5"/>
    <sheet name="KVALIFIKACIJE" sheetId="45" r:id="rId6"/>
    <sheet name="SPLOŠNO" sheetId="46" r:id="rId7"/>
  </sheets>
  <definedNames>
    <definedName name="_Toc367087681" localSheetId="0">Rekapitulacija!#REF!</definedName>
    <definedName name="_xlnm.Print_Area" localSheetId="3">'Hladilna voda HV20-30'!$B$1:$I$289</definedName>
    <definedName name="_xlnm.Print_Area" localSheetId="2">'HV29-35_PTV11_VMEH '!$B$1:$I$331</definedName>
    <definedName name="_xlnm.Print_Area" localSheetId="5">KVALIFIKACIJE!$B$1:$I$15</definedName>
    <definedName name="_xlnm.Print_Area" localSheetId="0">Rekapitulacija!$B$1:$D$22</definedName>
    <definedName name="_xlnm.Print_Area" localSheetId="4">SKUPNO!$B$1:$I$52</definedName>
    <definedName name="_xlnm.Print_Area" localSheetId="6">SPLOŠNO!$B$1:$C$14</definedName>
    <definedName name="_xlnm.Print_Titles" localSheetId="3">'Hladilna voda HV20-30'!$8:$8</definedName>
    <definedName name="_xlnm.Print_Titles" localSheetId="2">'HV29-35_PTV11_VMEH '!$8:$8</definedName>
    <definedName name="_xlnm.Print_Titles" localSheetId="5">KVALIFIKACIJE!$8:$8</definedName>
    <definedName name="_xlnm.Print_Titles" localSheetId="1">'Priprava in razvod GM-25_-15'!$8:$8</definedName>
    <definedName name="_xlnm.Print_Titles" localSheetId="4">SKUPNO!$8:$8</definedName>
    <definedName name="_xlnm.Print_Titles" localSheetId="6">SPLOŠNO!$8:$8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5" i="30" l="1"/>
  <c r="I215" i="30" s="1"/>
  <c r="H199" i="30"/>
  <c r="I199" i="30" s="1"/>
  <c r="H262" i="30"/>
  <c r="I262" i="30" s="1"/>
  <c r="B276" i="30"/>
  <c r="H278" i="30"/>
  <c r="I278" i="30" s="1"/>
  <c r="H279" i="30"/>
  <c r="I279" i="30" s="1"/>
  <c r="H265" i="41"/>
  <c r="I265" i="41" s="1"/>
  <c r="H256" i="41"/>
  <c r="I256" i="41" s="1"/>
  <c r="H285" i="41"/>
  <c r="I285" i="41" s="1"/>
  <c r="H284" i="41"/>
  <c r="I284" i="41" s="1"/>
  <c r="H283" i="41"/>
  <c r="I283" i="41" s="1"/>
  <c r="H282" i="41"/>
  <c r="I282" i="41" s="1"/>
  <c r="H281" i="41"/>
  <c r="I281" i="41" s="1"/>
  <c r="H280" i="41"/>
  <c r="I280" i="41" s="1"/>
  <c r="H271" i="41"/>
  <c r="I271" i="41" s="1"/>
  <c r="B270" i="41"/>
  <c r="H316" i="30"/>
  <c r="I316" i="30" s="1"/>
  <c r="B315" i="30"/>
  <c r="H313" i="30"/>
  <c r="I313" i="30" s="1"/>
  <c r="H189" i="29"/>
  <c r="I189" i="29" s="1"/>
  <c r="H188" i="29"/>
  <c r="I188" i="29" s="1"/>
  <c r="H209" i="29"/>
  <c r="I209" i="29" s="1"/>
  <c r="H38" i="49"/>
  <c r="I38" i="49" s="1"/>
  <c r="B38" i="49"/>
  <c r="H30" i="49"/>
  <c r="I30" i="49" s="1"/>
  <c r="B29" i="49"/>
  <c r="H27" i="49"/>
  <c r="I27" i="49" s="1"/>
  <c r="B26" i="49"/>
  <c r="H24" i="49"/>
  <c r="I24" i="49" s="1"/>
  <c r="H23" i="49"/>
  <c r="I23" i="49" s="1"/>
  <c r="B22" i="49"/>
  <c r="H20" i="49"/>
  <c r="I20" i="49" s="1"/>
  <c r="B19" i="49"/>
  <c r="H17" i="49"/>
  <c r="I17" i="49" s="1"/>
  <c r="H16" i="49"/>
  <c r="I16" i="49" s="1"/>
  <c r="H15" i="49"/>
  <c r="I15" i="49" s="1"/>
  <c r="H14" i="49"/>
  <c r="I14" i="49" s="1"/>
  <c r="B13" i="49"/>
  <c r="H11" i="49"/>
  <c r="I11" i="49" s="1"/>
  <c r="B10" i="49"/>
  <c r="H297" i="30"/>
  <c r="I297" i="30" s="1"/>
  <c r="B295" i="30"/>
  <c r="H293" i="30"/>
  <c r="I293" i="30" s="1"/>
  <c r="B291" i="30"/>
  <c r="H289" i="30"/>
  <c r="I289" i="30" s="1"/>
  <c r="B287" i="30"/>
  <c r="H285" i="30"/>
  <c r="I285" i="30" s="1"/>
  <c r="H284" i="30"/>
  <c r="I284" i="30" s="1"/>
  <c r="B282" i="30"/>
  <c r="H159" i="41"/>
  <c r="I159" i="41" s="1"/>
  <c r="B158" i="41"/>
  <c r="B149" i="41"/>
  <c r="H151" i="41"/>
  <c r="I151" i="41" s="1"/>
  <c r="H146" i="41"/>
  <c r="I146" i="41" s="1"/>
  <c r="H145" i="41"/>
  <c r="I145" i="41" s="1"/>
  <c r="H136" i="41"/>
  <c r="I136" i="41" s="1"/>
  <c r="B134" i="41"/>
  <c r="H108" i="41"/>
  <c r="I108" i="41" s="1"/>
  <c r="H112" i="41"/>
  <c r="I112" i="41" s="1"/>
  <c r="H102" i="41"/>
  <c r="I102" i="41" s="1"/>
  <c r="H91" i="41"/>
  <c r="I91" i="41" s="1"/>
  <c r="H92" i="41"/>
  <c r="I92" i="41" s="1"/>
  <c r="B89" i="41"/>
  <c r="H56" i="41" l="1"/>
  <c r="I56" i="41" s="1"/>
  <c r="H60" i="41"/>
  <c r="I60" i="41" s="1"/>
  <c r="B58" i="41"/>
  <c r="H246" i="30"/>
  <c r="I246" i="30" s="1"/>
  <c r="H274" i="30"/>
  <c r="I274" i="30" s="1"/>
  <c r="B272" i="30"/>
  <c r="H229" i="30"/>
  <c r="I229" i="30" s="1"/>
  <c r="H237" i="30"/>
  <c r="I237" i="30" s="1"/>
  <c r="H250" i="41"/>
  <c r="I250" i="41" s="1"/>
  <c r="B248" i="41"/>
  <c r="H269" i="30"/>
  <c r="I269" i="30" s="1"/>
  <c r="H244" i="30"/>
  <c r="I244" i="30" s="1"/>
  <c r="H250" i="30"/>
  <c r="I250" i="30" s="1"/>
  <c r="H238" i="30"/>
  <c r="I238" i="30" s="1"/>
  <c r="H239" i="30"/>
  <c r="I239" i="30" s="1"/>
  <c r="H227" i="30"/>
  <c r="I227" i="30" s="1"/>
  <c r="H228" i="30"/>
  <c r="I228" i="30" s="1"/>
  <c r="H230" i="30"/>
  <c r="I230" i="30" s="1"/>
  <c r="H231" i="30"/>
  <c r="I231" i="30" s="1"/>
  <c r="H220" i="30"/>
  <c r="I220" i="30" s="1"/>
  <c r="H221" i="30"/>
  <c r="I221" i="30" s="1"/>
  <c r="H222" i="30"/>
  <c r="I222" i="30" s="1"/>
  <c r="H216" i="30"/>
  <c r="I216" i="30" s="1"/>
  <c r="B213" i="30"/>
  <c r="H244" i="41"/>
  <c r="I244" i="41" s="1"/>
  <c r="H234" i="41"/>
  <c r="I234" i="41" s="1"/>
  <c r="H239" i="41"/>
  <c r="I239" i="41" s="1"/>
  <c r="H220" i="41"/>
  <c r="I220" i="41" s="1"/>
  <c r="H221" i="41"/>
  <c r="I221" i="41" s="1"/>
  <c r="H224" i="41"/>
  <c r="I224" i="41" s="1"/>
  <c r="H223" i="41"/>
  <c r="I223" i="41" s="1"/>
  <c r="H207" i="41"/>
  <c r="I207" i="41" s="1"/>
  <c r="I211" i="41"/>
  <c r="H211" i="41"/>
  <c r="I205" i="41"/>
  <c r="H205" i="41"/>
  <c r="H199" i="41"/>
  <c r="I199" i="41" s="1"/>
  <c r="H200" i="41"/>
  <c r="I200" i="41" s="1"/>
  <c r="H185" i="41"/>
  <c r="I185" i="41" s="1"/>
  <c r="H191" i="41"/>
  <c r="I191" i="41" s="1"/>
  <c r="H190" i="41"/>
  <c r="I190" i="41" s="1"/>
  <c r="H194" i="41"/>
  <c r="I194" i="41" s="1"/>
  <c r="H179" i="41"/>
  <c r="I179" i="41" s="1"/>
  <c r="H148" i="29"/>
  <c r="I148" i="29" s="1"/>
  <c r="H172" i="29" l="1"/>
  <c r="I172" i="29" s="1"/>
  <c r="B170" i="29"/>
  <c r="H168" i="29"/>
  <c r="I168" i="29" s="1"/>
  <c r="B166" i="29"/>
  <c r="H192" i="30"/>
  <c r="I192" i="30" s="1"/>
  <c r="H157" i="29"/>
  <c r="I157" i="29" s="1"/>
  <c r="H117" i="29"/>
  <c r="I117" i="29" s="1"/>
  <c r="H135" i="29"/>
  <c r="I135" i="29" s="1"/>
  <c r="B133" i="29"/>
  <c r="H129" i="29"/>
  <c r="I129" i="29" s="1"/>
  <c r="H146" i="29"/>
  <c r="I146" i="29" s="1"/>
  <c r="H59" i="29"/>
  <c r="I59" i="29" s="1"/>
  <c r="H130" i="29"/>
  <c r="I130" i="29" s="1"/>
  <c r="H125" i="29"/>
  <c r="I125" i="29" s="1"/>
  <c r="H124" i="29"/>
  <c r="I124" i="29" s="1"/>
  <c r="H103" i="29"/>
  <c r="I103" i="29" s="1"/>
  <c r="H105" i="29"/>
  <c r="I105" i="29" s="1"/>
  <c r="H120" i="29"/>
  <c r="I120" i="29" s="1"/>
  <c r="H119" i="29"/>
  <c r="I119" i="29" s="1"/>
  <c r="H118" i="29"/>
  <c r="I118" i="29" s="1"/>
  <c r="H116" i="29"/>
  <c r="I116" i="29" s="1"/>
  <c r="H115" i="29"/>
  <c r="I115" i="29" s="1"/>
  <c r="H111" i="29"/>
  <c r="I111" i="29" s="1"/>
  <c r="H110" i="29"/>
  <c r="I110" i="29" s="1"/>
  <c r="H109" i="29"/>
  <c r="I109" i="29" s="1"/>
  <c r="H108" i="29"/>
  <c r="I108" i="29" s="1"/>
  <c r="H107" i="29"/>
  <c r="I107" i="29" s="1"/>
  <c r="H106" i="29"/>
  <c r="I106" i="29" s="1"/>
  <c r="H104" i="29"/>
  <c r="I104" i="29" s="1"/>
  <c r="H102" i="29"/>
  <c r="I102" i="29" s="1"/>
  <c r="H209" i="30"/>
  <c r="I209" i="30" s="1"/>
  <c r="H208" i="30"/>
  <c r="I208" i="30" s="1"/>
  <c r="H207" i="30"/>
  <c r="I207" i="30" s="1"/>
  <c r="H194" i="30"/>
  <c r="I194" i="30" s="1"/>
  <c r="H176" i="41"/>
  <c r="I176" i="41" s="1"/>
  <c r="H175" i="41"/>
  <c r="I175" i="41" s="1"/>
  <c r="H174" i="41"/>
  <c r="I174" i="41" s="1"/>
  <c r="H67" i="41"/>
  <c r="I67" i="41" s="1"/>
  <c r="B65" i="41"/>
  <c r="B50" i="41"/>
  <c r="H52" i="41"/>
  <c r="I52" i="41" s="1"/>
  <c r="H128" i="41"/>
  <c r="I128" i="41" s="1"/>
  <c r="B126" i="41"/>
  <c r="H163" i="41"/>
  <c r="I163" i="41" s="1"/>
  <c r="H156" i="41"/>
  <c r="I156" i="41" s="1"/>
  <c r="H155" i="41"/>
  <c r="I155" i="41" s="1"/>
  <c r="H118" i="41"/>
  <c r="I118" i="41" s="1"/>
  <c r="B110" i="41"/>
  <c r="H113" i="41"/>
  <c r="I113" i="41" s="1"/>
  <c r="B143" i="41"/>
  <c r="B130" i="41"/>
  <c r="B138" i="41"/>
  <c r="B122" i="41"/>
  <c r="B115" i="41"/>
  <c r="B99" i="41"/>
  <c r="B161" i="41" s="1"/>
  <c r="B105" i="41"/>
  <c r="B94" i="41"/>
  <c r="B85" i="41"/>
  <c r="B81" i="41"/>
  <c r="H87" i="41"/>
  <c r="I87" i="41" s="1"/>
  <c r="H83" i="41"/>
  <c r="I83" i="41" s="1"/>
  <c r="H42" i="41"/>
  <c r="I42" i="41" s="1"/>
  <c r="B40" i="41"/>
  <c r="H34" i="41"/>
  <c r="I34" i="41" s="1"/>
  <c r="H30" i="41"/>
  <c r="I30" i="41" s="1"/>
  <c r="B29" i="41"/>
  <c r="I78" i="30"/>
  <c r="B77" i="30"/>
  <c r="H82" i="30"/>
  <c r="I82" i="30" s="1"/>
  <c r="H184" i="30"/>
  <c r="I184" i="30" s="1"/>
  <c r="H185" i="30"/>
  <c r="I185" i="30" s="1"/>
  <c r="B182" i="30"/>
  <c r="H115" i="30"/>
  <c r="I115" i="30" s="1"/>
  <c r="B112" i="30"/>
  <c r="H121" i="30"/>
  <c r="I121" i="30" s="1"/>
  <c r="H175" i="30"/>
  <c r="I175" i="30" s="1"/>
  <c r="B153" i="41" l="1"/>
  <c r="B174" i="30"/>
  <c r="B177" i="30"/>
  <c r="H161" i="30" l="1"/>
  <c r="I161" i="30" s="1"/>
  <c r="H152" i="30"/>
  <c r="I152" i="30" s="1"/>
  <c r="H137" i="30"/>
  <c r="I137" i="30" s="1"/>
  <c r="H180" i="30"/>
  <c r="I180" i="30" s="1"/>
  <c r="H179" i="30"/>
  <c r="I179" i="30" s="1"/>
  <c r="B130" i="30"/>
  <c r="H133" i="30"/>
  <c r="I133" i="30" s="1"/>
  <c r="H132" i="30"/>
  <c r="I132" i="30" s="1"/>
  <c r="B103" i="30"/>
  <c r="H105" i="30"/>
  <c r="I105" i="30" s="1"/>
  <c r="H82" i="29" l="1"/>
  <c r="I82" i="29" s="1"/>
  <c r="B56" i="29"/>
  <c r="H58" i="29"/>
  <c r="I58" i="29" s="1"/>
  <c r="H50" i="30"/>
  <c r="I50" i="30" s="1"/>
  <c r="B49" i="30"/>
  <c r="H38" i="30"/>
  <c r="I38" i="30" s="1"/>
  <c r="H65" i="29" l="1"/>
  <c r="I65" i="29" s="1"/>
  <c r="H64" i="29"/>
  <c r="I64" i="29" s="1"/>
  <c r="H97" i="29" l="1"/>
  <c r="I97" i="29" s="1"/>
  <c r="H96" i="29"/>
  <c r="I96" i="29" s="1"/>
  <c r="B94" i="29"/>
  <c r="H49" i="29"/>
  <c r="I49" i="29" s="1"/>
  <c r="H13" i="29"/>
  <c r="I13" i="29" s="1"/>
  <c r="H17" i="29"/>
  <c r="B203" i="41" l="1"/>
  <c r="B209" i="41"/>
  <c r="I212" i="41"/>
  <c r="H212" i="41"/>
  <c r="I206" i="41"/>
  <c r="H206" i="41"/>
  <c r="B73" i="41"/>
  <c r="B287" i="41"/>
  <c r="B273" i="41"/>
  <c r="B264" i="41"/>
  <c r="B259" i="41"/>
  <c r="B253" i="41"/>
  <c r="H279" i="41"/>
  <c r="I279" i="41" s="1"/>
  <c r="H278" i="41"/>
  <c r="I278" i="41" s="1"/>
  <c r="H277" i="41"/>
  <c r="I277" i="41" s="1"/>
  <c r="H276" i="41"/>
  <c r="I276" i="41" s="1"/>
  <c r="H275" i="41"/>
  <c r="I275" i="41" s="1"/>
  <c r="H274" i="41"/>
  <c r="I274" i="41" s="1"/>
  <c r="H268" i="41"/>
  <c r="I268" i="41" s="1"/>
  <c r="H267" i="41"/>
  <c r="I267" i="41" s="1"/>
  <c r="H266" i="41"/>
  <c r="I266" i="41" s="1"/>
  <c r="H262" i="41"/>
  <c r="I262" i="41" s="1"/>
  <c r="H261" i="41"/>
  <c r="I261" i="41" s="1"/>
  <c r="H260" i="41"/>
  <c r="I260" i="41" s="1"/>
  <c r="H257" i="41"/>
  <c r="I257" i="41" s="1"/>
  <c r="H255" i="41"/>
  <c r="I255" i="41" s="1"/>
  <c r="H254" i="41"/>
  <c r="I254" i="41" s="1"/>
  <c r="B242" i="41"/>
  <c r="B227" i="41"/>
  <c r="B214" i="41"/>
  <c r="B197" i="41"/>
  <c r="B182" i="41"/>
  <c r="B166" i="41"/>
  <c r="H246" i="41"/>
  <c r="I246" i="41" s="1"/>
  <c r="H245" i="41"/>
  <c r="I245" i="41" s="1"/>
  <c r="H240" i="41"/>
  <c r="I240" i="41" s="1"/>
  <c r="H238" i="41"/>
  <c r="I238" i="41" s="1"/>
  <c r="H237" i="41"/>
  <c r="I237" i="41" s="1"/>
  <c r="H236" i="41"/>
  <c r="I236" i="41" s="1"/>
  <c r="H235" i="41"/>
  <c r="I235" i="41" s="1"/>
  <c r="H233" i="41"/>
  <c r="I233" i="41" s="1"/>
  <c r="H232" i="41"/>
  <c r="I232" i="41" s="1"/>
  <c r="H231" i="41"/>
  <c r="I231" i="41" s="1"/>
  <c r="H230" i="41"/>
  <c r="I230" i="41" s="1"/>
  <c r="H229" i="41"/>
  <c r="I229" i="41" s="1"/>
  <c r="H225" i="41"/>
  <c r="I225" i="41" s="1"/>
  <c r="H222" i="41"/>
  <c r="I222" i="41" s="1"/>
  <c r="H219" i="41"/>
  <c r="I219" i="41" s="1"/>
  <c r="H218" i="41"/>
  <c r="I218" i="41" s="1"/>
  <c r="H217" i="41"/>
  <c r="I217" i="41" s="1"/>
  <c r="H216" i="41"/>
  <c r="I216" i="41" s="1"/>
  <c r="H201" i="41"/>
  <c r="I201" i="41" s="1"/>
  <c r="H195" i="41"/>
  <c r="I195" i="41" s="1"/>
  <c r="H193" i="41"/>
  <c r="I193" i="41" s="1"/>
  <c r="H192" i="41"/>
  <c r="I192" i="41" s="1"/>
  <c r="H189" i="41"/>
  <c r="I189" i="41" s="1"/>
  <c r="H188" i="41"/>
  <c r="I188" i="41" s="1"/>
  <c r="H187" i="41"/>
  <c r="I187" i="41" s="1"/>
  <c r="H186" i="41"/>
  <c r="I186" i="41" s="1"/>
  <c r="H184" i="41"/>
  <c r="I184" i="41" s="1"/>
  <c r="H180" i="41"/>
  <c r="I180" i="41" s="1"/>
  <c r="H178" i="41"/>
  <c r="I178" i="41" s="1"/>
  <c r="H177" i="41"/>
  <c r="I177" i="41" s="1"/>
  <c r="H173" i="41"/>
  <c r="I173" i="41" s="1"/>
  <c r="H172" i="41"/>
  <c r="I172" i="41" s="1"/>
  <c r="H171" i="41"/>
  <c r="I171" i="41" s="1"/>
  <c r="H170" i="41"/>
  <c r="I170" i="41" s="1"/>
  <c r="H169" i="41"/>
  <c r="I169" i="41" s="1"/>
  <c r="H168" i="41"/>
  <c r="I168" i="41" s="1"/>
  <c r="H312" i="30" l="1"/>
  <c r="I312" i="30" s="1"/>
  <c r="H311" i="30"/>
  <c r="I311" i="30" s="1"/>
  <c r="H308" i="30"/>
  <c r="I308" i="30" s="1"/>
  <c r="H307" i="30"/>
  <c r="I307" i="30" s="1"/>
  <c r="H306" i="30"/>
  <c r="I306" i="30" s="1"/>
  <c r="H303" i="30"/>
  <c r="I303" i="30" s="1"/>
  <c r="H302" i="30"/>
  <c r="I302" i="30" s="1"/>
  <c r="H301" i="30"/>
  <c r="I301" i="30" s="1"/>
  <c r="H319" i="30"/>
  <c r="I319" i="30" s="1"/>
  <c r="H320" i="30"/>
  <c r="I320" i="30" s="1"/>
  <c r="H325" i="30"/>
  <c r="I325" i="30" s="1"/>
  <c r="H323" i="30"/>
  <c r="I323" i="30" s="1"/>
  <c r="H324" i="30"/>
  <c r="I324" i="30" s="1"/>
  <c r="H322" i="30"/>
  <c r="I322" i="30" s="1"/>
  <c r="H259" i="30"/>
  <c r="I259" i="30" s="1"/>
  <c r="H258" i="30"/>
  <c r="I258" i="30" s="1"/>
  <c r="H257" i="30"/>
  <c r="I257" i="30" s="1"/>
  <c r="H255" i="30"/>
  <c r="I255" i="30" s="1"/>
  <c r="H270" i="30"/>
  <c r="I270" i="30" s="1"/>
  <c r="H268" i="30"/>
  <c r="I268" i="30" s="1"/>
  <c r="B266" i="30"/>
  <c r="H245" i="30"/>
  <c r="I245" i="30" s="1"/>
  <c r="H247" i="30"/>
  <c r="I247" i="30" s="1"/>
  <c r="H248" i="30"/>
  <c r="I248" i="30" s="1"/>
  <c r="H223" i="30"/>
  <c r="I223" i="30" s="1"/>
  <c r="B218" i="30"/>
  <c r="H211" i="30"/>
  <c r="I211" i="30" s="1"/>
  <c r="H210" i="30"/>
  <c r="I210" i="30" s="1"/>
  <c r="H206" i="30"/>
  <c r="I206" i="30" s="1"/>
  <c r="H205" i="30"/>
  <c r="I205" i="30" s="1"/>
  <c r="H204" i="30"/>
  <c r="I204" i="30" s="1"/>
  <c r="H190" i="30" l="1"/>
  <c r="I190" i="30" s="1"/>
  <c r="H191" i="30"/>
  <c r="I191" i="30" s="1"/>
  <c r="H193" i="30"/>
  <c r="I193" i="30" s="1"/>
  <c r="H198" i="30"/>
  <c r="I198" i="30" s="1"/>
  <c r="H158" i="29"/>
  <c r="I158" i="29" s="1"/>
  <c r="B155" i="29"/>
  <c r="B122" i="29"/>
  <c r="H139" i="29"/>
  <c r="I139" i="29" s="1"/>
  <c r="H140" i="29"/>
  <c r="I140" i="29" s="1"/>
  <c r="H142" i="29"/>
  <c r="I142" i="29" s="1"/>
  <c r="H141" i="29"/>
  <c r="I141" i="29" s="1"/>
  <c r="H131" i="29"/>
  <c r="I131" i="29" s="1"/>
  <c r="D15" i="20"/>
  <c r="H124" i="41"/>
  <c r="I124" i="41" s="1"/>
  <c r="H120" i="41"/>
  <c r="I120" i="41" s="1"/>
  <c r="H117" i="41"/>
  <c r="I117" i="41" s="1"/>
  <c r="B169" i="30"/>
  <c r="H172" i="30"/>
  <c r="I172" i="30" s="1"/>
  <c r="H138" i="30"/>
  <c r="I138" i="30" s="1"/>
  <c r="H120" i="30"/>
  <c r="I120" i="30" s="1"/>
  <c r="H123" i="30"/>
  <c r="I123" i="30" s="1"/>
  <c r="H210" i="29"/>
  <c r="I210" i="29" s="1"/>
  <c r="H211" i="29"/>
  <c r="I211" i="29" s="1"/>
  <c r="H208" i="29"/>
  <c r="I208" i="29" s="1"/>
  <c r="H197" i="29"/>
  <c r="I197" i="29" s="1"/>
  <c r="H198" i="29"/>
  <c r="I198" i="29" s="1"/>
  <c r="H199" i="29"/>
  <c r="I199" i="29" s="1"/>
  <c r="H200" i="29"/>
  <c r="I200" i="29" s="1"/>
  <c r="H201" i="29"/>
  <c r="I201" i="29" s="1"/>
  <c r="H202" i="29"/>
  <c r="I202" i="29" s="1"/>
  <c r="H203" i="29"/>
  <c r="I203" i="29" s="1"/>
  <c r="H204" i="29"/>
  <c r="I204" i="29" s="1"/>
  <c r="H205" i="29"/>
  <c r="I205" i="29" s="1"/>
  <c r="H196" i="29"/>
  <c r="I196" i="29" s="1"/>
  <c r="H192" i="29"/>
  <c r="I192" i="29" s="1"/>
  <c r="H187" i="29"/>
  <c r="I187" i="29" s="1"/>
  <c r="H186" i="29"/>
  <c r="I186" i="29" s="1"/>
  <c r="H183" i="29"/>
  <c r="I183" i="29" s="1"/>
  <c r="H179" i="29"/>
  <c r="I179" i="29" s="1"/>
  <c r="H180" i="29"/>
  <c r="I180" i="29" s="1"/>
  <c r="H176" i="29"/>
  <c r="I176" i="29" s="1"/>
  <c r="H329" i="30"/>
  <c r="I329" i="30" s="1"/>
  <c r="H327" i="30"/>
  <c r="I327" i="30" s="1"/>
  <c r="H326" i="30"/>
  <c r="I326" i="30" s="1"/>
  <c r="H321" i="30"/>
  <c r="I321" i="30" s="1"/>
  <c r="B76" i="29"/>
  <c r="H91" i="29"/>
  <c r="I91" i="29" s="1"/>
  <c r="H74" i="29" l="1"/>
  <c r="I74" i="29" s="1"/>
  <c r="H78" i="29"/>
  <c r="I78" i="29" s="1"/>
  <c r="H52" i="49"/>
  <c r="I52" i="49" s="1"/>
  <c r="B52" i="49"/>
  <c r="H50" i="49"/>
  <c r="I50" i="49" s="1"/>
  <c r="B50" i="49"/>
  <c r="H48" i="49"/>
  <c r="I48" i="49" s="1"/>
  <c r="B48" i="49"/>
  <c r="H46" i="49"/>
  <c r="I46" i="49" s="1"/>
  <c r="B46" i="49"/>
  <c r="H44" i="49"/>
  <c r="I44" i="49" s="1"/>
  <c r="B44" i="49"/>
  <c r="H42" i="49"/>
  <c r="I42" i="49" s="1"/>
  <c r="B42" i="49"/>
  <c r="H40" i="49"/>
  <c r="I40" i="49" s="1"/>
  <c r="B40" i="49"/>
  <c r="H36" i="49"/>
  <c r="I36" i="49" s="1"/>
  <c r="B36" i="49"/>
  <c r="H34" i="49"/>
  <c r="I34" i="49" s="1"/>
  <c r="B34" i="49"/>
  <c r="H32" i="49"/>
  <c r="I32" i="49" s="1"/>
  <c r="B32" i="49"/>
  <c r="B12" i="45"/>
  <c r="B11" i="45"/>
  <c r="B10" i="45"/>
  <c r="I12" i="45"/>
  <c r="H12" i="45"/>
  <c r="I11" i="45"/>
  <c r="H11" i="45"/>
  <c r="I10" i="45"/>
  <c r="H10" i="45"/>
  <c r="B22" i="46"/>
  <c r="B21" i="46"/>
  <c r="B20" i="46"/>
  <c r="B19" i="46"/>
  <c r="B18" i="46"/>
  <c r="B17" i="46"/>
  <c r="B16" i="46"/>
  <c r="B15" i="46"/>
  <c r="B14" i="46"/>
  <c r="B13" i="46"/>
  <c r="B12" i="46"/>
  <c r="B11" i="46"/>
  <c r="B10" i="46"/>
  <c r="I14" i="45" l="1"/>
  <c r="D20" i="20" s="1"/>
  <c r="I54" i="49"/>
  <c r="D19" i="20" s="1"/>
  <c r="H147" i="41"/>
  <c r="I147" i="41" s="1"/>
  <c r="H103" i="41"/>
  <c r="I103" i="41" s="1"/>
  <c r="H101" i="41"/>
  <c r="I101" i="41" s="1"/>
  <c r="H141" i="41"/>
  <c r="I141" i="41" s="1"/>
  <c r="H140" i="41"/>
  <c r="I140" i="41" s="1"/>
  <c r="H167" i="30" l="1"/>
  <c r="I167" i="30" s="1"/>
  <c r="H166" i="30"/>
  <c r="I166" i="30" s="1"/>
  <c r="H162" i="30"/>
  <c r="I162" i="30" s="1"/>
  <c r="H157" i="30"/>
  <c r="I157" i="30" s="1"/>
  <c r="H153" i="30"/>
  <c r="I153" i="30" s="1"/>
  <c r="H148" i="30"/>
  <c r="I148" i="30" s="1"/>
  <c r="H147" i="30"/>
  <c r="I147" i="30" s="1"/>
  <c r="H143" i="30"/>
  <c r="I143" i="30" s="1"/>
  <c r="H139" i="30"/>
  <c r="I139" i="30" s="1"/>
  <c r="H128" i="30"/>
  <c r="I128" i="30" s="1"/>
  <c r="H127" i="30"/>
  <c r="I127" i="30" s="1"/>
  <c r="H122" i="30"/>
  <c r="I122" i="30" s="1"/>
  <c r="H119" i="30"/>
  <c r="I119" i="30" s="1"/>
  <c r="H110" i="30"/>
  <c r="I110" i="30" s="1"/>
  <c r="D18" i="20" l="1"/>
  <c r="H260" i="30" l="1"/>
  <c r="I260" i="30" s="1"/>
  <c r="H261" i="30"/>
  <c r="I261" i="30" s="1"/>
  <c r="H263" i="30"/>
  <c r="I263" i="30" s="1"/>
  <c r="H264" i="30"/>
  <c r="I264" i="30" s="1"/>
  <c r="H251" i="30"/>
  <c r="I251" i="30" s="1"/>
  <c r="H240" i="30"/>
  <c r="I240" i="30" s="1"/>
  <c r="H232" i="30"/>
  <c r="I232" i="30" s="1"/>
  <c r="H233" i="30"/>
  <c r="I233" i="30" s="1"/>
  <c r="H256" i="30"/>
  <c r="I256" i="30" s="1"/>
  <c r="H249" i="30"/>
  <c r="I249" i="30" s="1"/>
  <c r="H287" i="41"/>
  <c r="I287" i="41" s="1"/>
  <c r="H132" i="41"/>
  <c r="I132" i="41" s="1"/>
  <c r="H119" i="41"/>
  <c r="I119" i="41" s="1"/>
  <c r="H107" i="41"/>
  <c r="I107" i="41" s="1"/>
  <c r="H97" i="41"/>
  <c r="I97" i="41" s="1"/>
  <c r="B235" i="30"/>
  <c r="B159" i="30"/>
  <c r="H69" i="30"/>
  <c r="I69" i="30" s="1"/>
  <c r="H68" i="30"/>
  <c r="I68" i="30" s="1"/>
  <c r="D17" i="20" l="1"/>
  <c r="H78" i="41"/>
  <c r="I78" i="41" s="1"/>
  <c r="H75" i="41"/>
  <c r="I75" i="41" s="1"/>
  <c r="H71" i="41"/>
  <c r="I71" i="41" s="1"/>
  <c r="H63" i="41"/>
  <c r="I63" i="41" s="1"/>
  <c r="H72" i="30"/>
  <c r="I72" i="30" s="1"/>
  <c r="H47" i="41"/>
  <c r="I47" i="41" s="1"/>
  <c r="H48" i="41"/>
  <c r="I48" i="41" s="1"/>
  <c r="B54" i="41"/>
  <c r="H27" i="41"/>
  <c r="I27" i="41" s="1"/>
  <c r="B26" i="41"/>
  <c r="H24" i="41"/>
  <c r="I24" i="41" s="1"/>
  <c r="B23" i="41"/>
  <c r="H21" i="41"/>
  <c r="I21" i="41" s="1"/>
  <c r="B20" i="41"/>
  <c r="H38" i="41"/>
  <c r="I38" i="41" s="1"/>
  <c r="B36" i="41"/>
  <c r="B32" i="41"/>
  <c r="H58" i="30"/>
  <c r="I58" i="30" s="1"/>
  <c r="B56" i="30"/>
  <c r="H54" i="30"/>
  <c r="I54" i="30" s="1"/>
  <c r="B52" i="30"/>
  <c r="H18" i="41"/>
  <c r="I18" i="41" s="1"/>
  <c r="B155" i="30"/>
  <c r="B145" i="30"/>
  <c r="B141" i="30"/>
  <c r="H101" i="30" l="1"/>
  <c r="I101" i="30" s="1"/>
  <c r="B98" i="30"/>
  <c r="B107" i="30"/>
  <c r="H96" i="30"/>
  <c r="I96" i="30" s="1"/>
  <c r="B94" i="30"/>
  <c r="H92" i="30"/>
  <c r="I92" i="30" s="1"/>
  <c r="B117" i="30"/>
  <c r="H87" i="30"/>
  <c r="I87" i="30" s="1"/>
  <c r="H64" i="30"/>
  <c r="I64" i="30" s="1"/>
  <c r="H83" i="30"/>
  <c r="I83" i="30" s="1"/>
  <c r="H63" i="30"/>
  <c r="I63" i="30" s="1"/>
  <c r="H44" i="29"/>
  <c r="I44" i="29" s="1"/>
  <c r="B43" i="29"/>
  <c r="H47" i="30"/>
  <c r="I47" i="30" s="1"/>
  <c r="B46" i="30"/>
  <c r="H44" i="30"/>
  <c r="I44" i="30" s="1"/>
  <c r="H41" i="30"/>
  <c r="I41" i="30" s="1"/>
  <c r="H22" i="30"/>
  <c r="I22" i="30" s="1"/>
  <c r="B21" i="30"/>
  <c r="H196" i="30"/>
  <c r="I196" i="30" s="1"/>
  <c r="H197" i="30"/>
  <c r="I197" i="30" s="1"/>
  <c r="H200" i="30"/>
  <c r="I200" i="30" s="1"/>
  <c r="H195" i="30"/>
  <c r="I195" i="30" s="1"/>
  <c r="H29" i="30"/>
  <c r="I29" i="30" s="1"/>
  <c r="H26" i="30"/>
  <c r="I26" i="30" s="1"/>
  <c r="H19" i="30"/>
  <c r="I19" i="30" s="1"/>
  <c r="H18" i="30"/>
  <c r="I18" i="30" s="1"/>
  <c r="B77" i="41"/>
  <c r="B69" i="41"/>
  <c r="B62" i="41"/>
  <c r="B45" i="41"/>
  <c r="B16" i="41"/>
  <c r="H13" i="41"/>
  <c r="I13" i="41" s="1"/>
  <c r="I289" i="41" s="1"/>
  <c r="B10" i="41"/>
  <c r="H13" i="30"/>
  <c r="I13" i="30" s="1"/>
  <c r="H164" i="29"/>
  <c r="I164" i="29" s="1"/>
  <c r="B163" i="29"/>
  <c r="H149" i="29"/>
  <c r="I149" i="29" s="1"/>
  <c r="H147" i="29"/>
  <c r="I147" i="29" s="1"/>
  <c r="D12" i="20" l="1"/>
  <c r="D14" i="20"/>
  <c r="H161" i="29" l="1"/>
  <c r="I161" i="29" s="1"/>
  <c r="H150" i="29"/>
  <c r="I150" i="29" s="1"/>
  <c r="H151" i="29"/>
  <c r="I151" i="29" s="1"/>
  <c r="H152" i="29"/>
  <c r="I152" i="29" s="1"/>
  <c r="H153" i="29"/>
  <c r="I153" i="29" s="1"/>
  <c r="H53" i="29"/>
  <c r="I53" i="29" s="1"/>
  <c r="H48" i="29"/>
  <c r="I48" i="29" s="1"/>
  <c r="H41" i="29"/>
  <c r="I41" i="29" s="1"/>
  <c r="H92" i="29"/>
  <c r="I92" i="29" s="1"/>
  <c r="H84" i="29"/>
  <c r="I84" i="29" s="1"/>
  <c r="H83" i="29"/>
  <c r="I83" i="29" s="1"/>
  <c r="H70" i="29"/>
  <c r="I70" i="29" s="1"/>
  <c r="H69" i="29"/>
  <c r="I69" i="29" s="1"/>
  <c r="H38" i="29"/>
  <c r="I38" i="29" s="1"/>
  <c r="H35" i="29"/>
  <c r="I35" i="29" s="1"/>
  <c r="H30" i="29"/>
  <c r="I30" i="29" s="1"/>
  <c r="H26" i="29"/>
  <c r="I26" i="29" s="1"/>
  <c r="H23" i="29"/>
  <c r="I23" i="29" s="1"/>
  <c r="H21" i="29"/>
  <c r="I21" i="29" s="1"/>
  <c r="I17" i="29"/>
  <c r="B28" i="29" l="1"/>
  <c r="B19" i="29" l="1"/>
  <c r="B31" i="30" l="1"/>
  <c r="D16" i="20" l="1"/>
  <c r="B24" i="30" l="1"/>
  <c r="B329" i="30"/>
  <c r="B318" i="30"/>
  <c r="B310" i="30"/>
  <c r="B305" i="30"/>
  <c r="B300" i="30"/>
  <c r="I328" i="30"/>
  <c r="B253" i="30"/>
  <c r="B242" i="30"/>
  <c r="B225" i="30"/>
  <c r="B202" i="30"/>
  <c r="B188" i="30"/>
  <c r="B164" i="30"/>
  <c r="B150" i="30"/>
  <c r="B135" i="30"/>
  <c r="B125" i="30"/>
  <c r="B90" i="30"/>
  <c r="B74" i="30"/>
  <c r="B85" i="30"/>
  <c r="B80" i="30"/>
  <c r="B71" i="30"/>
  <c r="B66" i="30"/>
  <c r="B61" i="30"/>
  <c r="I75" i="30"/>
  <c r="I331" i="30" l="1"/>
  <c r="D13" i="20" s="1"/>
  <c r="I213" i="29" l="1"/>
  <c r="D11" i="20" s="1"/>
  <c r="D22" i="20" s="1"/>
  <c r="B62" i="29" l="1"/>
  <c r="B10" i="29"/>
  <c r="B160" i="29" l="1"/>
  <c r="B113" i="29"/>
  <c r="B185" i="29" l="1"/>
  <c r="B191" i="29"/>
  <c r="B182" i="29" l="1"/>
  <c r="B178" i="29"/>
  <c r="B175" i="29" l="1"/>
  <c r="B33" i="29" l="1"/>
  <c r="B88" i="29" l="1"/>
  <c r="B80" i="29"/>
  <c r="B72" i="29"/>
  <c r="B67" i="29"/>
  <c r="B43" i="30" l="1"/>
  <c r="B40" i="30"/>
  <c r="B28" i="30"/>
  <c r="B16" i="30"/>
  <c r="B10" i="30"/>
  <c r="B15" i="29"/>
  <c r="B137" i="29" l="1"/>
  <c r="B40" i="29" l="1"/>
  <c r="B51" i="29" l="1"/>
  <c r="B46" i="29"/>
  <c r="B37" i="29"/>
  <c r="B207" i="29" l="1"/>
  <c r="B127" i="29"/>
  <c r="B100" i="29"/>
  <c r="B195" i="29" l="1"/>
  <c r="B144" i="29" l="1"/>
</calcChain>
</file>

<file path=xl/sharedStrings.xml><?xml version="1.0" encoding="utf-8"?>
<sst xmlns="http://schemas.openxmlformats.org/spreadsheetml/2006/main" count="1260" uniqueCount="522">
  <si>
    <t>Pozicija</t>
  </si>
  <si>
    <t>Opis</t>
  </si>
  <si>
    <t>Količina</t>
  </si>
  <si>
    <t>A</t>
  </si>
  <si>
    <t>kos</t>
  </si>
  <si>
    <t>kpl</t>
  </si>
  <si>
    <t>m</t>
  </si>
  <si>
    <t>ARMATURE</t>
  </si>
  <si>
    <t>OPREMA CEVOVODOV</t>
  </si>
  <si>
    <t>Skupaj /enoto</t>
  </si>
  <si>
    <t>Skupaj</t>
  </si>
  <si>
    <t>Pripravil:</t>
  </si>
  <si>
    <t>Pozicija / oznaka</t>
  </si>
  <si>
    <t>Naziv</t>
  </si>
  <si>
    <t>VREDNOST</t>
  </si>
  <si>
    <t>Rekapitulacija</t>
  </si>
  <si>
    <t>Naziv 
načrta:</t>
  </si>
  <si>
    <t>Izdaja/
verzija:</t>
  </si>
  <si>
    <t>Datum:</t>
  </si>
  <si>
    <t>IEM</t>
  </si>
  <si>
    <t>Oznaka zavihka:</t>
  </si>
  <si>
    <t>SKUPNO</t>
  </si>
  <si>
    <t>REKAPITULACIJA</t>
  </si>
  <si>
    <t>E</t>
  </si>
  <si>
    <t>OPREMA</t>
  </si>
  <si>
    <t>MERILNA OPREMA</t>
  </si>
  <si>
    <t>kg</t>
  </si>
  <si>
    <t>D</t>
  </si>
  <si>
    <t>A1</t>
  </si>
  <si>
    <t>A2</t>
  </si>
  <si>
    <t>A3</t>
  </si>
  <si>
    <t>A4</t>
  </si>
  <si>
    <t>A5</t>
  </si>
  <si>
    <t xml:space="preserve">CEVOVODI </t>
  </si>
  <si>
    <t>MERILNIK PRETOKA</t>
  </si>
  <si>
    <t>NIVOJSKO STIKALO</t>
  </si>
  <si>
    <t>MERILNIK TLAKA</t>
  </si>
  <si>
    <t>MERILNIK TEMPERATURE</t>
  </si>
  <si>
    <t>MANOMETER</t>
  </si>
  <si>
    <t>TERMOMETER</t>
  </si>
  <si>
    <t>LOVILEC NEČISTOČ:</t>
  </si>
  <si>
    <t>DN 65, PN16</t>
  </si>
  <si>
    <t>DN 80, PN16</t>
  </si>
  <si>
    <t>DN 100, PN16</t>
  </si>
  <si>
    <t>DN 125, PN16</t>
  </si>
  <si>
    <t>DN 150, PN16</t>
  </si>
  <si>
    <t>DN 200, PN16</t>
  </si>
  <si>
    <t>DN 250, PN16</t>
  </si>
  <si>
    <t>DN 300, PN16</t>
  </si>
  <si>
    <r>
      <t>VERTIKALNI REZERVOAR 10 m</t>
    </r>
    <r>
      <rPr>
        <b/>
        <vertAlign val="superscript"/>
        <sz val="10"/>
        <rFont val="Times New Roman"/>
        <family val="1"/>
        <charset val="238"/>
      </rPr>
      <t>3</t>
    </r>
  </si>
  <si>
    <t>HLADILNI STOLP</t>
  </si>
  <si>
    <t>VZORČNO MESTO ZA NADZOR STOLPNE VODE</t>
  </si>
  <si>
    <t>NEPOVRATNA LOPUTA:</t>
  </si>
  <si>
    <t>VARNOSTNI VENTIL:</t>
  </si>
  <si>
    <t>DN 15 (Ø21,3 x 2 mm)</t>
  </si>
  <si>
    <t>KOLENO 90°, NERJAVNO</t>
  </si>
  <si>
    <t>PRIROBNICA, NERJAVNA</t>
  </si>
  <si>
    <t>CEV, NERJAVNA</t>
  </si>
  <si>
    <t>B</t>
  </si>
  <si>
    <t>C</t>
  </si>
  <si>
    <t>DN 250</t>
  </si>
  <si>
    <t>DN 200</t>
  </si>
  <si>
    <t>DN 150</t>
  </si>
  <si>
    <t>DN 125</t>
  </si>
  <si>
    <t>DN 100</t>
  </si>
  <si>
    <t>DN 100 (Ø114,3 x 2 mm)</t>
  </si>
  <si>
    <t>DN 150 (Ø168,3 x 2 mm)</t>
  </si>
  <si>
    <t>DN 15</t>
  </si>
  <si>
    <t>DN 25</t>
  </si>
  <si>
    <t>ODZRAČEVALNA POSODA</t>
  </si>
  <si>
    <t>Št. Načrta
(IEM):</t>
  </si>
  <si>
    <r>
      <t>JEKLENE PODPORNE KONSTRUKCIJE PODPOR CEVOVODOV</t>
    </r>
    <r>
      <rPr>
        <sz val="10"/>
        <rFont val="Times New Roman"/>
        <family val="1"/>
        <charset val="238"/>
      </rPr>
      <t xml:space="preserve">
Iz pocinkanega materiala, vključuje sistemske modularne nosilce ustreznih dimenzij glede na podpore cevovodov, pripadajoče originalne spojne elemnte, vijačni material, zaključne pokrove in fiksiranje na nosilne konstrukcije na trasi cevovodov. Velikost podporne konstrukcije definirati glede na obtežbo, skladno z vsebino tega načrta. Ocena teže.
</t>
    </r>
    <r>
      <rPr>
        <i/>
        <sz val="10"/>
        <rFont val="Times New Roman"/>
        <family val="1"/>
        <charset val="238"/>
      </rPr>
      <t>Ustreza: Sikla SiMotec 80, Sikla SiConnect 41/41</t>
    </r>
  </si>
  <si>
    <t>PRIPRAVA IN RAZVOD GM-25/-15</t>
  </si>
  <si>
    <t>LEK MENGEŠ - Energetska postaja 1 - objekt B18</t>
  </si>
  <si>
    <t>PRIPRAVA IN RAZVOD GM -25/-15</t>
  </si>
  <si>
    <t>PRIPRAVA IN RAZVOD GM -5/1</t>
  </si>
  <si>
    <t>PRIPRAVA IN RAZVOD ZRK</t>
  </si>
  <si>
    <t>Izdelava ročnih ali elektronskih zaznamb in sprememb glede na PZI dokumentacijo.</t>
  </si>
  <si>
    <t>Šolanje uporabnikov ter ostala tehnična dokumentacija.</t>
  </si>
  <si>
    <t>Regulacija celotnega sistema</t>
  </si>
  <si>
    <t>Varilska dokumentacija</t>
  </si>
  <si>
    <t>SKUPAJ</t>
  </si>
  <si>
    <t>F</t>
  </si>
  <si>
    <t>G</t>
  </si>
  <si>
    <t>H</t>
  </si>
  <si>
    <t>I</t>
  </si>
  <si>
    <t>J</t>
  </si>
  <si>
    <t>Dobava /enoto</t>
  </si>
  <si>
    <t>Montaža /enoto</t>
  </si>
  <si>
    <t>HLADILNI AGREGAT -25/-15 (samo montaža)</t>
  </si>
  <si>
    <t>879/23 - PZI</t>
  </si>
  <si>
    <t>ČRPALKA, centrifugalna</t>
  </si>
  <si>
    <t>Dobava
LEK</t>
  </si>
  <si>
    <r>
      <t>HIDRAVLIČNA KRETNICA - VERTIKALNI REZERVOAR 6,5 m</t>
    </r>
    <r>
      <rPr>
        <b/>
        <vertAlign val="superscript"/>
        <sz val="10"/>
        <rFont val="Times New Roman"/>
        <family val="1"/>
        <charset val="238"/>
      </rPr>
      <t>3</t>
    </r>
  </si>
  <si>
    <t>RAZDELILNIK/ZBIRALNIK GM-25/-15</t>
  </si>
  <si>
    <t>Izdelava, dobava in montaža vertikalnega rezervoarja za 50 % etilen-glikolsko mešanico. Temperatura medija -25°C.
Transport in postavljanje na mesto vgradnje (montaža v 1N, kota + 7,6m). Niveliranje in fiksiranje rezervoarja na mestu postavitve, vključno s pritrdilnim materialom. Izdelan skladno z direktivo o tlačni opremi (PED).
Komplet z izdelavo delavniškega načrta, trdnostnega izračuna z določitvijo debeline sten in izdelavo varilskih in konstrukcijskih detajlov. Vključno z atesti in certifikati ( 3.1-EN 10204, ...) vseh materialov in varilcev, izvedba tlačnega oz. tesnostnega preizkusa in zapisnika, ter z vsem montažnim, pritrdilnim, vijačnim, ter tesnilnim materialom.</t>
  </si>
  <si>
    <r>
      <t xml:space="preserve">Zaporna loputa, medprirobnična </t>
    </r>
    <r>
      <rPr>
        <b/>
        <sz val="10"/>
        <rFont val="Times New Roman"/>
        <family val="1"/>
        <charset val="238"/>
      </rPr>
      <t>wafer</t>
    </r>
    <r>
      <rPr>
        <sz val="10"/>
        <rFont val="Times New Roman"/>
        <family val="1"/>
        <charset val="238"/>
      </rPr>
      <t xml:space="preserve"> izvedba, primerna za 50% etilen-glikolsko mešanico. Temperatura medija -25 do 40 °C, tlak do 8 bar(g). Loputa mora zagotavljati razred tesnenja A po EN 12266-1. Vključno s spojnim, vijačnim, tesnilnim materialom in funkcionalno montažo.
</t>
    </r>
    <r>
      <rPr>
        <b/>
        <sz val="10"/>
        <rFont val="Times New Roman"/>
        <family val="1"/>
        <charset val="238"/>
      </rPr>
      <t>Tehnične karakteristike:</t>
    </r>
    <r>
      <rPr>
        <sz val="10"/>
        <rFont val="Times New Roman"/>
        <family val="1"/>
        <charset val="238"/>
      </rPr>
      <t xml:space="preserve">
- Izvedba: dvojni offset
- Priključek: medprirobnični, EN1092-1, PN16
- Pogon: Ročni polžni pogon
- Material: Jeklena litina, disk nerjavno jeklo
- Tesnila: R-PTFE</t>
    </r>
  </si>
  <si>
    <t>Varnostni ventil, razbremenilna funkcija, ustrezen za 50% etilen-glikolsko mešanico. Temperatura medija -25 do 40 °C. Vključno s pomožnim, montažnim in tesnilnim materialom ter funkcionalno montažo. Priložen certifikat testa.</t>
  </si>
  <si>
    <t>KROGELNI ZAPORNI VENTIL - NAVOJNI</t>
  </si>
  <si>
    <t>KROGELNI ZAPORNI VENTIL - PRIROBNIČNI</t>
  </si>
  <si>
    <t>ZAPORNA LOPUTA:</t>
  </si>
  <si>
    <t>DN 50, PN16</t>
  </si>
  <si>
    <t>DN 40, PN16</t>
  </si>
  <si>
    <t>DN 32, PN16</t>
  </si>
  <si>
    <t>DN 25, PN16</t>
  </si>
  <si>
    <t>DN 15, PN16</t>
  </si>
  <si>
    <t>ZBIRNI LIJAK</t>
  </si>
  <si>
    <r>
      <t xml:space="preserve">DRSNA PODPORA - predizolirana
</t>
    </r>
    <r>
      <rPr>
        <sz val="10"/>
        <rFont val="Times New Roman"/>
        <family val="1"/>
        <charset val="238"/>
      </rPr>
      <t xml:space="preserve">Višinsko nastavljivo pomično ležišče za drsne pritrditve cevi. Izdelana iz pocinkane pločevine, drsna plošča z nizkim koeficientom trenja (iz poliamida ali teflona). Izvedba s predizolirano objemko cevi. Za delovno temperaturno območje -25 do 40°C. Primerna za montažo na jekleno podporno konstrukcijo ali ustrezno sistemsko podkonstrukcijo. Vključno z vijačnim in pritrdilnim materialom.  Dispozicija in način izvedbe glede na risbe tega načrta (tip D.P.1)
</t>
    </r>
    <r>
      <rPr>
        <i/>
        <sz val="10"/>
        <rFont val="Times New Roman"/>
        <family val="1"/>
        <charset val="238"/>
      </rPr>
      <t>Ustreza: Sikla LK-HV-150, alternativa Hilti.</t>
    </r>
  </si>
  <si>
    <r>
      <t xml:space="preserve">DRSNA PODPORA Z BOČNIM VODENJEM- predizolirana
</t>
    </r>
    <r>
      <rPr>
        <sz val="10"/>
        <rFont val="Times New Roman"/>
        <family val="1"/>
        <charset val="238"/>
      </rPr>
      <t xml:space="preserve">Višinsko nastavljivo pomično ležišče za drsne pritrditve cevi  z dodatnim elementom za bočno vodenje v aksialni smeri. Izdelana iz pocinkane pločevine, drsna plošča z nizkim koeficientom trenja (iz poliamida ali teflona). Izvedba s predizolirano objemko cevi. Za delovno temperaturno območje -25 do 40°C. Primerna za montažo na jekleno podporno konstrukcijo ali ustrezno sistemsko podkonstrukcijo. Vključno z vijačnim in pritrdilnim materialom.  Dispozicija in način izvedbe glede na risbe tega načrta (tip B.V.1)
</t>
    </r>
    <r>
      <rPr>
        <i/>
        <sz val="10"/>
        <rFont val="Times New Roman"/>
        <family val="1"/>
        <charset val="238"/>
      </rPr>
      <t>Ustreza: Sikla LK-HV-150 + ustrezno bočno vodilo, alternativa Hilti.</t>
    </r>
  </si>
  <si>
    <t>DN 15 - cevaki, debelina = 19 mm</t>
  </si>
  <si>
    <t>DN 25 - cevaki, debelina = 19 mm</t>
  </si>
  <si>
    <t>DN 40 - cevaki, debelina = 25 mm</t>
  </si>
  <si>
    <t>DN 32 - cevaki, debelina = 19 mm</t>
  </si>
  <si>
    <t>Črpalka  - plošče - dvoslojno, debelina = 44 mm (25+19 mm), ocena površine: 2 m2</t>
  </si>
  <si>
    <r>
      <t>JEKLENE PODPORNE KONSTRUKCIJE PODPOR CEVOVODOV</t>
    </r>
    <r>
      <rPr>
        <sz val="10"/>
        <rFont val="Times New Roman"/>
        <family val="1"/>
        <charset val="238"/>
      </rPr>
      <t xml:space="preserve">
Iz pocinkanega materiala, vključuje sistemske modularne nosilce ustreznih dimenzij glede na podpore cevovodov, pripadajoče originalne spojne elemnte, vijačni material, zaključne pokrove in fiksiranje na nosilne konstrukcije na trasi cevovodov. Velikost podporne konstrukcije definirati glede na obtežbo, skladno z vsebino tega načrta. Ocena teže.
</t>
    </r>
    <r>
      <rPr>
        <i/>
        <sz val="10"/>
        <rFont val="Times New Roman"/>
        <family val="1"/>
        <charset val="238"/>
      </rPr>
      <t>Ustreza: Sikla SiMotec 100, Sikla SiMotec 80, Sikla SiConnect 41/41 ali ekvivalent Hilti</t>
    </r>
  </si>
  <si>
    <t>Skupaj
/enoto</t>
  </si>
  <si>
    <t>C1</t>
  </si>
  <si>
    <t>C2</t>
  </si>
  <si>
    <t>C3</t>
  </si>
  <si>
    <t>C4</t>
  </si>
  <si>
    <t>C5</t>
  </si>
  <si>
    <t>Izdelava, dobava in montaža vertikalnega rezervoarja - zalogovnika stolpne vode. Temperatura medija 5 do 40°C.
Transport in postavljanje na mesto vgradnje (montaža v 2N, kota + 13,2m). Niveliranje in fiksiranje rezervoarja na mestu postavitve, vključno s pritrdilnim materialom. Izdelan skladno z direktivo o tlačni opremi (PED).
Komplet z izdelavo delavniškega načrta, trdnostnega izračuna z določitvijo debeline sten in izdelavo varilskih in konstrukcijskih detajlov. Vključno z atesti in certifikati ( 3.1-EN 10204, ...) vseh materialov in varilcev, izvedba tlačnega oz. tesnostnega preizkusa in zapisnika, ter z vsem montažnim, pritrdilnim, vijačnim, ter tesnilnim materialom.</t>
  </si>
  <si>
    <t>Cev, varjena, nerjavna - material W.Nr.1.4301 (AISI 304), dimenzije po EN ISO 1127, dobavni pogoji po EN 10217-7,  certifikat: EN 10204/3.1. Vključno z varilnim materialom (varjeno v zaščitni obojestranski atmosferi z inertnim plinom, varilna žica enake kvalitete kot cev).</t>
  </si>
  <si>
    <t>DN 125 (Ø139,7 x 2 mm)</t>
  </si>
  <si>
    <t>DN 200 (Ø219,1 x 2,6 mm)</t>
  </si>
  <si>
    <t>DN 250 (Ø273,0 x 2,6 mm)</t>
  </si>
  <si>
    <t>SISTEM ZA DOZIRANJE INHIBITORJA</t>
  </si>
  <si>
    <t>SISTEM ZA DOZIRANJE BIOCIDA</t>
  </si>
  <si>
    <t>BYPASS NIVOKAZ</t>
  </si>
  <si>
    <t>Elektromagnetni merilnik pretoka, primeren za vodo. 
Prirobnični procesni priključek, temperatura medija od 5 do 40 °C, tlak do 8 bar(g). Priključki iz ogljikovega jekla, PFA obloga. Vključno s pomožnim, montažnim in tesnilnim materialom.</t>
  </si>
  <si>
    <r>
      <t xml:space="preserve">Lokalni direktni termometer za prikaz temperature vode. Industrijski termometer, ki deluje na principu spremembe volumna polnila v tipalu, ki se preko membranske kapsule in mehanizma prenaša na kazalec. Tlak medija do 6 bar(g). Vključno z ustrezno nerjavno zašitno tulko.  Vključno z izdelavo odcepa DN15 za procesni priključek na nerjavnem cevovodu ter s pomožnim, montažnim in tesnilnim materialom in s funkcionalno montažo. 
</t>
    </r>
    <r>
      <rPr>
        <b/>
        <sz val="10"/>
        <rFont val="Times New Roman"/>
        <family val="1"/>
        <charset val="238"/>
      </rPr>
      <t>Tehnične karakteristike:</t>
    </r>
    <r>
      <rPr>
        <sz val="10"/>
        <rFont val="Times New Roman"/>
        <family val="1"/>
        <charset val="238"/>
      </rPr>
      <t xml:space="preserve">
- Priključek: G 1/2" 
- Material: 1.4301 ali boljše
- Premer ohišja 100 mm</t>
    </r>
  </si>
  <si>
    <t>ZAPORNA LOPUTA - MOTORNI POGON - ON/OFF</t>
  </si>
  <si>
    <t>ZAPORNA LOPUTA - MOTORNI POGON - REGULACIJSKA</t>
  </si>
  <si>
    <t>ELEKTROMAGNETNI ZAPORNI VENTIL</t>
  </si>
  <si>
    <t>Prehodni zaporni ventil z elektromagnetnim pogonom, 2/2 membranski servo, primeren za stolpno vodo. Temperatura medija do 40°C, tlak do 6 bar(g).  Vključno s pomožnim, montažnim, tesnilnim in elektro materialom ter funkcionalno montažo.</t>
  </si>
  <si>
    <t>KROGELNI 3-POTNI VENTIL - MOTORNI POGON - ON/OFF</t>
  </si>
  <si>
    <t>Tripotni krogelni ventil z elektromotornim pogonom, L konfiguracija, prirobnična izvedba.primeren za stolpno vodo. Temperatura medija do 40°C, tlak do 6 bar(g). Vključno s pomožnim, montažnim, tesnilnim in elektro materialom ter funkcionalno montažo.</t>
  </si>
  <si>
    <r>
      <t xml:space="preserve">Dvodelni krogelni ventil, industrijska izvedba, za vodo. Temperatura medija 5 do 40 °C, tlak do 6 bar(g). Ročni pogon, ohišje in krogla iz nerjavnega materiala. Vključno s pomožnim, montažnim in tesnilnim materialom ter funkcionalno montažo. S ključavnico glede na specifikacijo.
</t>
    </r>
    <r>
      <rPr>
        <b/>
        <sz val="10"/>
        <rFont val="Times New Roman"/>
        <family val="1"/>
        <charset val="238"/>
      </rPr>
      <t>Tehnične karakteristike:</t>
    </r>
    <r>
      <rPr>
        <sz val="10"/>
        <rFont val="Times New Roman"/>
        <family val="1"/>
        <charset val="238"/>
      </rPr>
      <t xml:space="preserve">
- Izvedba: dvodelni krogelni ventil
- Priključek: prirobnični, po EN 1092
- Material: Nerjaveče jeklo - AISI 316L
- Tesnila: PTFE</t>
    </r>
  </si>
  <si>
    <r>
      <t xml:space="preserve">Dvodelni krogelni ventil, z razbremenitvijo tlaka v vmesnem prostoru ventila (luknjica ali razbremenilno tesnilo) v odprtem in zaprtem položaju, industrijska izvedba, za 50% etilen-glikolsko mešanico. Temperatura medija -25 do 40 °C, tlak do 8 bar(g). Ročni pogon, ohišje in krogla iz nerjavnega materiala. Vključno s pomožnim, montažnim in tesnilnim materialom ter funkcionalno montažo. S ključavnico glede na specifikacijo.
</t>
    </r>
    <r>
      <rPr>
        <b/>
        <sz val="10"/>
        <rFont val="Times New Roman"/>
        <family val="1"/>
        <charset val="238"/>
      </rPr>
      <t>Tehnične karakteristike:</t>
    </r>
    <r>
      <rPr>
        <sz val="10"/>
        <rFont val="Times New Roman"/>
        <family val="1"/>
        <charset val="238"/>
      </rPr>
      <t xml:space="preserve">
- Izvedba: dvodelni krogelni ventil, z razbremenilno luknjico
- Priključek: prirobnični, po EN 1092
- Material: Nerjaveče jeklo - AISI 316L
- Tesnila: PTFE</t>
    </r>
  </si>
  <si>
    <r>
      <t xml:space="preserve">Trodelni krogelni ventil, industrijska izvedba, za vodo. Temperatura medija 5 do 40 °C, tlak do 6 bar(g). Ročni pogon, ohišje in krogla iz nerjavnega materiala. Vključno s pomožnim, montažnim in tesnilnim materialom ter funkcionalno montažo. S ključavnico glede na specifikacijo.
</t>
    </r>
    <r>
      <rPr>
        <b/>
        <sz val="10"/>
        <rFont val="Times New Roman"/>
        <family val="1"/>
        <charset val="238"/>
      </rPr>
      <t>Tehnične karakteristike:</t>
    </r>
    <r>
      <rPr>
        <sz val="10"/>
        <rFont val="Times New Roman"/>
        <family val="1"/>
        <charset val="238"/>
      </rPr>
      <t xml:space="preserve">
- Izvedba: trodelni krogelni ventil
- Priključek: navojni
- Material: Nerjaveče jeklo - AISI 316L
- Tesnila: PTFE</t>
    </r>
  </si>
  <si>
    <t>ZAPORNA LOPUTA - ROČNA</t>
  </si>
  <si>
    <r>
      <t xml:space="preserve">Zaporna loputa, medprirobnična LUG izvedba, primerna za stolpno vodo. Temperatura medija do 40 °C, tlak do 6 bar(g). Vključno s spojnim, vijačnim in tesnilnim materialom in funkcionalno montažo.
</t>
    </r>
    <r>
      <rPr>
        <b/>
        <sz val="10"/>
        <rFont val="Times New Roman"/>
        <family val="1"/>
        <charset val="238"/>
      </rPr>
      <t>Tehnične karakteristike:</t>
    </r>
    <r>
      <rPr>
        <sz val="10"/>
        <rFont val="Times New Roman"/>
        <family val="1"/>
        <charset val="238"/>
      </rPr>
      <t xml:space="preserve">
- Izvedba: centrična
- Priključek: medprirobnični, EN1092-1, PN16
- Pogon: ročni pogon z ročico do vključno DN100,
               ročni polžni pogon nad DN100
- Material ohišja: nodularna litina
- Tesnila: EPDM</t>
    </r>
  </si>
  <si>
    <r>
      <t xml:space="preserve">Zaporna loputa, medprirobnična WAFER izvedba, primerna za stolpno vodo. Temperatura medija do 40 °C, tlak do 6 bar(g). Vključno s spojnim, vijačnim in tesnilnim materialom in funkcionalno montažo.
</t>
    </r>
    <r>
      <rPr>
        <b/>
        <sz val="10"/>
        <rFont val="Times New Roman"/>
        <family val="1"/>
        <charset val="238"/>
      </rPr>
      <t>Tehnične karakteristike:</t>
    </r>
    <r>
      <rPr>
        <sz val="10"/>
        <rFont val="Times New Roman"/>
        <family val="1"/>
        <charset val="238"/>
      </rPr>
      <t xml:space="preserve">
- Izvedba: centrična
- Priključek: medprirobnični, EN1092-1, PN16
- Pogon: ročni pogon z ročico do vključno DN100,
               ročni polžni pogon nad DN100
- Material ohišja: nodularna litina
- Tesnila: EPDM</t>
    </r>
  </si>
  <si>
    <t>LOVILEC NEČISTOČ</t>
  </si>
  <si>
    <r>
      <t xml:space="preserve">Lovilnik nesnage, primeren za stolpno vodo. Temperatura medija do 40°C, tlak do 6 bar(g). Skupaj z izpustnim čepom in izpustnim ventilom 1/2". Vključno s spojnim, vijačnim, tesnilnim materialom in funkcionalno montažo.
</t>
    </r>
    <r>
      <rPr>
        <b/>
        <sz val="10"/>
        <rFont val="Times New Roman"/>
        <family val="1"/>
        <charset val="238"/>
      </rPr>
      <t>Tehnične karakteristike:</t>
    </r>
    <r>
      <rPr>
        <sz val="10"/>
        <rFont val="Times New Roman"/>
        <family val="1"/>
        <charset val="238"/>
      </rPr>
      <t xml:space="preserve">
- Priključek: prirobnični, EN1092-1, PN16 
- Material: siva litina (EN-GJL-250)
- Sito: standardno, nerjavno (1.4301)</t>
    </r>
  </si>
  <si>
    <t>NEPOVRATNI VENTIL</t>
  </si>
  <si>
    <r>
      <t xml:space="preserve">Nepovratni ventil - kompaktna disk izvedba, z vzmetjo, primeren za stolpno vodo. Temperatura medija do 40°C, tlak do 6 bar(g). Vključno s pomožnim, montažnim in tesnilnim materialom ter s funkcionalno montažo.
</t>
    </r>
    <r>
      <rPr>
        <b/>
        <sz val="10"/>
        <rFont val="Times New Roman"/>
        <family val="1"/>
        <charset val="238"/>
      </rPr>
      <t>Tehnične karakteristike:</t>
    </r>
    <r>
      <rPr>
        <sz val="10"/>
        <rFont val="Times New Roman"/>
        <family val="1"/>
        <charset val="238"/>
      </rPr>
      <t xml:space="preserve">
- Priključek: medprirobnični, EN1092-1, PN16 
- Material: Nerjeveče jeklo - 1.4301 ali boljše
- Mehko tesnenje, tesnilo EPDM</t>
    </r>
  </si>
  <si>
    <r>
      <t xml:space="preserve">Nepovratni ventil - kompaktna disk izvedba, z vzmetjo, primeren za stolpno vodo. Temperatura medija do 40°C, tlak do 6 bar(g). Vključno s pomožnim, montažnim in tesnilnim materialom ter s funkcionalno montažo.
</t>
    </r>
    <r>
      <rPr>
        <b/>
        <sz val="10"/>
        <rFont val="Times New Roman"/>
        <family val="1"/>
        <charset val="238"/>
      </rPr>
      <t>Tehnične karakteristike:</t>
    </r>
    <r>
      <rPr>
        <sz val="10"/>
        <rFont val="Times New Roman"/>
        <family val="1"/>
        <charset val="238"/>
      </rPr>
      <t xml:space="preserve">
- Priključek: navojni
- Material: Nerjeveče jeklo - 1.4301 ali boljše
- Mehko tesnenje, tesnilo PTFE</t>
    </r>
  </si>
  <si>
    <t>HLADILNA VODA 20/30</t>
  </si>
  <si>
    <t>RAZDELILNIK/ZBIRALNIK STOLPNE VODE</t>
  </si>
  <si>
    <t>RAZDELILNIK STOLPNE VODE</t>
  </si>
  <si>
    <t>DUŠILNI VENTIL</t>
  </si>
  <si>
    <r>
      <rPr>
        <b/>
        <sz val="10"/>
        <rFont val="Times New Roman"/>
        <family val="1"/>
        <charset val="238"/>
      </rPr>
      <t>Tehnične karakteristike:</t>
    </r>
    <r>
      <rPr>
        <sz val="10"/>
        <rFont val="Times New Roman"/>
        <family val="1"/>
        <charset val="238"/>
      </rPr>
      <t xml:space="preserve">
- Priključek: navojni
- Material: medenina + EPDM
- Min. tlak: 0,5 bar(g)
- Kvs = 37 m3/h
- Zaščita IP65
- Napajanje: 24V DC
- NC (v primeru izpada el. enegije se ventil zapre)</t>
    </r>
  </si>
  <si>
    <t>Koleno, tip 3D, varjeno, nerjavno - material W.Nr.1.4301 (AISI 304), dimenzije po EN ISO 1127, dobavni pogoji po EN 10253-4, certifikat: EN 10204/3.1. Vključno z varilnim materialom (varjeno v zaščitni obojestranski atmosferi z inertnim plinom, varilna žica enake kvalitete kot cev).</t>
  </si>
  <si>
    <t>T-kos, nerjavni - material W.Nr.1.4301 (AISI 304), dimenzije po EN ISO 1127, dobavni pogoji po EN 10253-4, certifikat: EN 10204/3.1. Vključno z varilnim materialom (varjeno v zaščitni obojestranski atmosferi z inertnim plinom, varilna žica enake kvalitete kot cev).</t>
  </si>
  <si>
    <t>Reducirni kos. nerjavni - material W.Nr.1.4301 (AISI 304), dimenzije po EN ISO 1127, dobavni pogoji po EN 10253-4, certifikat: EN 10204/3.1. Vključno z varilnim materialom (varjeno v zaščitni obojestranski atmosferi z inertnim plinom, varilna žica enake kvalitete kot cev).</t>
  </si>
  <si>
    <t>REDUCIRNI KOS, NERJAVNI</t>
  </si>
  <si>
    <t>T-KOS, NERJAVNI</t>
  </si>
  <si>
    <t>REDUCIRNI T-KOS, NERJAVNI</t>
  </si>
  <si>
    <t>Reducirni T-kos, nerjavni - material W.Nr.1.4301 (AISI 304), dimenzije po EN ISO 1127, dobavni pogoji po EN 10253-4, certifikat: EN 10204/3.1. Vključno z varilnim materialom (varjeno v zaščitni obojestranski atmosferi z inertnim plinom, varilna žica enake kvalitete kot cev).</t>
  </si>
  <si>
    <t>Varilna prirobnica z grlom.
- dimenzije po EN 1092-1, tip 11, B1;
- material: W.Nr.1.4301;
- certifikat: EN 10204/3.1;
- vključno s tesnilnim, vijačnim in varilnim materialom (varjeno v zaščitni obojestranski atmosferi z inertnim plinom, varilna žica enake kvalitete kot fiting)</t>
  </si>
  <si>
    <r>
      <t xml:space="preserve">DRSNA PODPORA Z BOČNIM VODENJEM
</t>
    </r>
    <r>
      <rPr>
        <sz val="10"/>
        <rFont val="Times New Roman"/>
        <family val="1"/>
        <charset val="238"/>
      </rPr>
      <t xml:space="preserve">Višinsko nastavljivo (90-110mm)  pomično ležišče za drsne pritrditve cevi  z dodatnim elementom za bočno vodenje v aksialni smeri. Izdelana iz pocinkane pločevine, drsna plošča z nizkim koeficientom trenja (iz poliamida ali teflona). Izvedba z dvojno objemko cevi. Za delovno temperaturno območje 5 do 40°C. Primerna za montažo na jekleno podporno konstrukcijo ali ustrezno sistemsko podkonstrukcijo. Vključno z vijačnim in pritrdilnim materialom.  Dispozicija in način izvedbe glede na risbe tega načrta (tip B.V.1)
</t>
    </r>
    <r>
      <rPr>
        <i/>
        <sz val="10"/>
        <rFont val="Times New Roman"/>
        <family val="1"/>
        <charset val="238"/>
      </rPr>
      <t>Ustreza: Sikla LC-HV-90 alternativa Hilti MP-PS-L2-2 + ustrezno bočno vodilo</t>
    </r>
  </si>
  <si>
    <r>
      <t xml:space="preserve">DRSNA PODPORA
</t>
    </r>
    <r>
      <rPr>
        <sz val="10"/>
        <rFont val="Times New Roman"/>
        <family val="1"/>
        <charset val="238"/>
      </rPr>
      <t xml:space="preserve">Višinsko nastavljivo (90-110mm) pomično ležišče za drsne pritrditve cevi. Izdelana iz pocinkane pločevine, drsna plošča z nizkim koeficientom trenja (iz poliamida ali teflona). Izvedba z dvojno objemko cevi. Za delovno temperaturno območje 5 do 40°C. Primerna za montažo na jekleno podporno konstrukcijo ali ustrezno sistemsko podkonstrukcijo. Vključno z vijačnim in pritrdilnim materialom.  Dispozicija in način izvedbe glede na risbe tega načrta (tip D.P.1)
</t>
    </r>
    <r>
      <rPr>
        <i/>
        <sz val="10"/>
        <rFont val="Times New Roman"/>
        <family val="1"/>
        <charset val="238"/>
      </rPr>
      <t>Ustreza: Sikla LC-HV-90 alternativa Hilti MP-PS-L2-2</t>
    </r>
  </si>
  <si>
    <r>
      <t xml:space="preserve">FIKSNA TOČKA
</t>
    </r>
    <r>
      <rPr>
        <sz val="10"/>
        <rFont val="Times New Roman"/>
        <family val="1"/>
        <charset val="238"/>
      </rPr>
      <t xml:space="preserve">Višinsko nastavljivo (90-110mm) ležišče, z dodatnim elementom za fiksno pritrditev cevi. Izdelana iz pocinkane pločevine, drsna plošča z nizkim koeficientom trenja (iz poliamida ali teflona). Izvedba z dvojno objemko cevi. Za delovno temperaturno območje -5 do 40°C. Primerna za montažo na jekleno podporno konstrukcijo ali ustrezno sistemsko podkonstrukcijo. Vključno z vijačnim in pritrdilnim materialom. Dispozicija in način izvedbe glede na risbe tega načrta (tip F.T.1).
</t>
    </r>
    <r>
      <rPr>
        <i/>
        <sz val="10"/>
        <rFont val="Times New Roman"/>
        <family val="1"/>
        <charset val="238"/>
      </rPr>
      <t>Ustreza: Sikla LC-HV-90 alternativa Hilti MP-PS-L2-2 + ustreznen fiksirni element</t>
    </r>
  </si>
  <si>
    <r>
      <t xml:space="preserve">FIKSNA TOČKA
</t>
    </r>
    <r>
      <rPr>
        <sz val="10"/>
        <rFont val="Times New Roman"/>
        <family val="1"/>
        <charset val="238"/>
      </rPr>
      <t xml:space="preserve">Višinsko nastavljivo ležišče, z dodatnim elementom za fiksno pritrditev cevi. Izdelana iz pocinkane pločevine, drsna plošča z nizkim koeficientom trenja (iz poliamida ali teflona). Izvedba z dvojno objemko cevi. Za delovno temperaturno območje -25 do 40°C. Primerna za montažo na jekleno podporno konstrukcijo ali ustrezno sistemsko podkonstrukcijo. Vključno z vijačnim in pritrdilnim materialom. ter izolacijo celotne podpore s fleksibilno elastomerno peno, na osnovi sintetične gume, z zaprto celično strukturo.  Dispozicija in način izvedbe glede na risbe tega načrta (tip F.T.1).
</t>
    </r>
    <r>
      <rPr>
        <i/>
        <sz val="10"/>
        <rFont val="Times New Roman"/>
        <family val="1"/>
        <charset val="238"/>
      </rPr>
      <t>Ustreza: Sikla LC-HV-90 alternativa Hilti MP-PS-L2-2 + ustreznen fiksirni element</t>
    </r>
  </si>
  <si>
    <r>
      <t>OBEŠALO</t>
    </r>
    <r>
      <rPr>
        <sz val="10"/>
        <rFont val="Times New Roman"/>
        <family val="1"/>
        <charset val="238"/>
      </rPr>
      <t xml:space="preserve">
Obešalo cevovodov, sestavljeno iz: objemke cevovoda s profilirano gumo, plošče za pritrditev, ustrezen povezovalni element (navojna palica ali navojni adapter). Izdelano iz pocinkane pločevine. Za delovno temperaturno območje 0 do 40°C. Primerno za montažo na jekleno podporno konstrukcijo ali v AB ploščo. Vključno z vijačnim in pritrdilnim materialom. Dispozicija in način izvedbe glede na risbe tega načrta (tip O.1).
</t>
    </r>
    <r>
      <rPr>
        <i/>
        <sz val="10"/>
        <rFont val="Times New Roman"/>
        <family val="1"/>
        <charset val="238"/>
      </rPr>
      <t>Ustreza: Sikla GPL + objemka Stabil D-3G m.E ali ekvivalent Hilti</t>
    </r>
  </si>
  <si>
    <t>SANITARNA VODA</t>
  </si>
  <si>
    <r>
      <t xml:space="preserve">TOPLOTNA IZOLACIJA CEVOVODOV IN ARMATUR:
</t>
    </r>
    <r>
      <rPr>
        <sz val="10"/>
        <rFont val="Times New Roman"/>
        <family val="1"/>
        <charset val="238"/>
      </rPr>
      <t>Fleksibilna elastomerna pena, na osnovi sintetične gume, z zaprto celično strukturo. Samougasljiv material ki ne kaplja in ne širi plamenov. Izolacija ustrezna za industrijske aplikacije, izdelana skladno z EN 14304. Primerna za temperaturno območje od -5°C do 20°C. Požarna klasifikacija B-s3,d0 (plošče) oz. Bl-s3, d0 (cevaki) po EN13501-1. CE oznaka. Toplotna prevodnost λ 0° ≤ 0,035 W/mK, koeficient parozapornosti μ ≥ 10,000. Upoštevana je dolžina cevi, dobava in montaža na enoto mora upoštevati dodatek za izolacijo cevnih elementov in armatur.  Vključno z lepilom in pomožnim montažnim materialom. 
Ustreza: Armacell Armaflex ACE Plus - cevaki in plošče + lepilo Armaflex 520.</t>
    </r>
  </si>
  <si>
    <r>
      <t xml:space="preserve">TOPLOTNA IZOLACIJA OPREME
</t>
    </r>
    <r>
      <rPr>
        <sz val="10"/>
        <rFont val="Times New Roman"/>
        <family val="1"/>
        <charset val="238"/>
      </rPr>
      <t>Fleksibilna elastomerna pena, na osnovi sintetične gume, z zaprto celično strukturo. Samougasljiv material ki ne kaplja in ne širi plamenov. Izolacija ustrezna za industrijske aplikacije, izdelana skladno z EN 14304. Primerna za temperaturno območje od -5°C do 20°C. Požarna klasifikacija B-s3,d0 (plošče) po EN13501-1. CE oznaka. Toplotna prevodnost λ 0° ≤ 0,035 W/mK, koeficient parozapornosti μ ≥ 10,000.  Vključno z lepilom in pomožnim montažnim materialom. 
Ustreza: Armacell Armaflex ACE Plus - cevaki in plošče + lepilo Armaflex 520.</t>
    </r>
  </si>
  <si>
    <t>DN 50 (Ø60,3 x 1,6 mm)</t>
  </si>
  <si>
    <t>TEHNOLOŠKA KANALIZACIJA</t>
  </si>
  <si>
    <t>Požarna zatesnitev prebojev AB stene / stropa do dimenzije Φ100, izvedeni skladno študijo požarne varnosti.</t>
  </si>
  <si>
    <t xml:space="preserve">Tlačni preizkus inštalacij sanitarne vode, 1.5 x obratovalni tlak ali skladno s tehničnim poročilom, vključno z vsem potrebnim materialom (čepi, ...) Medij preizkusa zagotovi izvajalec, investitor zagotovi medije če so na voljo oziroma do obratovalnih tlakov. Izveden skladno z veljavnimi predpisi, z vsem potrebnim materialom, ter izdelavo pisnega poročila o uspešno opravljenem tlačnem preizkusu. Obvezna prisotnost skrbnika ali nadzornika sistema. </t>
  </si>
  <si>
    <t xml:space="preserve">Tlačni preizkus inštalacij glikolskih mešanic, 1.5 x obratovalni tlak ali skladno s tehničnim poročilom, vključno z vsem potrebnim materialom (čepi, ...) Medij preizkusa zagotovi izvajalec, investitor zagotovi medije če so na voljo oziroma do obratovalnih tlakov. Izveden skladno z veljavnimi predpisi, z vsem potrebnim materialom, ter izdelavo pisnega poročila o uspešno opravljenem tlačnem preizkusu. Obvezna prisotnost skrbnika ali nadzornika sistema. </t>
  </si>
  <si>
    <t xml:space="preserve">Tlačni preizkus inštalacij stolpne/hladilne vode, 1.5 x obratovalni tlak ali skladno s tehničnim poročilom, vključno z vsem potrebnim materialom (čepi, ...) Medij preizkusa zagotovi izvajalec, investitor zagotovi medije če so na voljo oziroma do obratovalnih tlakov. Izveden skladno z veljavnimi predpisi, z vsem potrebnim materialom, ter izdelavo pisnega poročila o uspešno opravljenem tlačnem preizkusu. Obvezna prisotnost skrbnika ali nadzornika sistema. </t>
  </si>
  <si>
    <t xml:space="preserve">Preizkus tesnosti kanalizacije. Izveden skladno z veljavnimi predpisi, z vsem potrebnim materialom, ter izdelavo pisnega poročila o uspešno opravljenem tesnostnem preizkusu. Obvezna prisotnost skrbnika ali nadzornika sistema. </t>
  </si>
  <si>
    <t>SPLOŠNO</t>
  </si>
  <si>
    <t xml:space="preserve">Dobava material v takšni zaščiti, da ne pride do mehanskih poškodb in do kontaminacije z vlago, olji ali delci. Enaka kakovost je potrebno zagotoviti tudi med transportom. </t>
  </si>
  <si>
    <t>Skladiščenje, varovanje in izdaja dobavljene opreme med montažo.</t>
  </si>
  <si>
    <t>Splošni, zavarovalni, manipulativni in transportni stroški do gradbišča (lokacija gradbišča je LEK Mengeš), pripravljalna, zaključna dela in organizacija gradbišča. Ti stroški naj bodo v celoti upoštevani in vključeni v cenah postavk.</t>
  </si>
  <si>
    <t>Vsa oprema in material se smatrata kot vgrajena na objektu vključno z nabavo, transportom, zavarovanjem, usklajevanjem z gradbincem ter zarisovanjem, montažo in vsem potrebnim drobnim montažnim materialom.
Vsa oprema in material sta do končnega prevzema s strani investitorja v lasti izvajalca del.</t>
  </si>
  <si>
    <t>Ob dobavi vse opreme in armatur mora biti priložena tehnična dokumentacija (certifikati vgrajene opreme in materiala, garancijski listi, vgrana, vzdrževalna in obratovalna navodila proizvajalcev vgrajene opreme, kalibracijski listi) navodila za vgradnjo, obratovanje in vzdrževanje v originalnem in slovenskem jeziku, tehnični prospekti in diagrami z osnovnimi karakteristikami v originalnem jeziku, vključno z znakom CE in izjavo o skladnosti z Odredbo o varnosti strojev v originalnem in slovenskem jeziku. 
Priložiti tehnično dokumentacijo (certifikati vgrajene opreme in materiala, garancijski listi, vzdrževalna in obratovalna navodila proizvajalcev vgrajene opreme, kalibracijski listi).</t>
  </si>
  <si>
    <t>V ceni termometrov, manometrov in ostalih merilnih elementov je zajeta privaritev kolčaka (mufne), DN 15 ali DN 20, na glavni cevovod. Ta del se ne obravnava kot T kos.</t>
  </si>
  <si>
    <t>V ceni vseh cevi je vključeno tesnjenje vseh prebojev, med istimi požarnimi sektorji, s purpenom ali mineralno volno glede na aplikacijo oziroma medij. Prav tako se z rozeto (kovinska ali PVC ) obdela viden prehod cevi skozi stene.</t>
  </si>
  <si>
    <t xml:space="preserve">O vsakem odstopanju od projekta, in o morebitni zamenjavi opreme, je izvajalec dolžan obvestiti nadzornika in dobiti potrditev. </t>
  </si>
  <si>
    <t xml:space="preserve">V kolikor izvajalec del vgradi opremo drugega dobavitelja, kot je bila sprojektirana (zgornje točke), je dolžan kriti stroške vseh potrebnih sprememb, ki nastanejo zaradi spremenjene opreme. Prav tako je dolžan določiti ustrezen tip in dimenzije nove opreme ter preveriti vse elemente, ki tvorijo funkcionalno celoto. </t>
  </si>
  <si>
    <t>Vsi cevni elementi (cevi, kolena, T-kosi…) morajo biti dobavljeni po ustreznem dimenzijskem standardu cevi.</t>
  </si>
  <si>
    <t>D5</t>
  </si>
  <si>
    <t>KVALIFIKACIJE</t>
  </si>
  <si>
    <t>Varilska dokumentacija (certifikat podjetja, vhodna kontrola materiala, atesti varilcev, varilski dnevnik, ročne izometrične sheme, poročilo o NDT pregledu cevnih instalacij, priprava sprostitvene dokumentacije ter testov za pričetek varilskih del..</t>
  </si>
  <si>
    <r>
      <t xml:space="preserve">Kontrola varilskih del </t>
    </r>
    <r>
      <rPr>
        <b/>
        <sz val="10"/>
        <rFont val="Times New Roman"/>
        <family val="1"/>
        <charset val="238"/>
      </rPr>
      <t>nerjavnih</t>
    </r>
    <r>
      <rPr>
        <sz val="10"/>
        <rFont val="Times New Roman"/>
        <family val="1"/>
        <charset val="238"/>
      </rPr>
      <t xml:space="preserve"> cevovodov, katera zajema </t>
    </r>
    <r>
      <rPr>
        <b/>
        <sz val="10"/>
        <rFont val="Times New Roman"/>
        <family val="1"/>
        <charset val="238"/>
      </rPr>
      <t>endoskopski</t>
    </r>
    <r>
      <rPr>
        <sz val="10"/>
        <rFont val="Times New Roman"/>
        <family val="1"/>
        <charset val="238"/>
      </rPr>
      <t xml:space="preserve"> nadzor zvarov. Kontrolo lahko izvaja pooblaščena in certificirana oseba s strani izvajalca, končno poročilo pa potrjuje samo neodvisni kontrolni organ. 
OBSEG DEL: 100% zunanji vizualni pregled in 10% endoskopska kontrola zvarov cevi s poročilom  (mesta kontrol določi nadzornik). V primeru, da se med pregledanimi zvari odkrije napaka se določi dodatne zvare za pregled. Obseg se določi v dogovoru med nadzornikom, investitorjem in izvajalcem glede na število napak. Razliko kontrole plača izvajalec varilskih del.</t>
    </r>
  </si>
  <si>
    <t xml:space="preserve">Označevanje opreme, armatur in cevovodov (izvedba s samolepilnimi nalepkami in napisnimi ploščicami) - izvedba v skladu s LEKovimi internimi standardi. </t>
  </si>
  <si>
    <t>Montaža vključuje vsa potrebna dela od vključno raztovarjanja iz kamiona do postavitve in montaže na mesto vgradnje. Vključuje tudi postavitev montažnih odrov z varovalno ograjo ali uporabo električnih dvižnih košar.</t>
  </si>
  <si>
    <t>V ceni navojnih armatur so všteti vsi navojni kosi (dvovijačniki, kolčaki,..)  in holandci. Holandci se uporabijo pri vseh navojnih elementih, ki imajo električno napajanje (črpalke, elektro motorni ventili, termodinamični ventili, merilniki pretoka,…..).</t>
  </si>
  <si>
    <t>Dela so opravljajo na višini do 8 metrov, vsi odri, dvižne ploščadi in dvigala so zajeta v ceni.</t>
  </si>
  <si>
    <t>T-kos, material W.Nr.1.4301, tehnični pogoji po EN10253-4. Certifikat EN 10204/3.1. Vključno z varilnim materialom (varjeno v zaščitni obojestranski atmosferi z inertnim plinom, varilna žica enake kvalitete kot cev).</t>
  </si>
  <si>
    <t>T-KOS REDUCIRNI, NERJAVNI</t>
  </si>
  <si>
    <t>T-kos reducirni, material W.Nr.1.4301, tehnični pogoji po EN10253-4. Certifikat EN 10204/3.1. Vključno z varilnim materialom (varjeno v zaščitni obojestranski atmosferi z inertnim plinom, varilna žica enake kvalitete kot cev).</t>
  </si>
  <si>
    <t>DN 15 (Ø21,3 x 1,6 mm)</t>
  </si>
  <si>
    <t>DN 20 (Ø26,9 x 1,6 mm)</t>
  </si>
  <si>
    <t>DN 65 (Ø76,1 x 2 mm)</t>
  </si>
  <si>
    <t>DN 80 (Ø88,9 x 2 mm)</t>
  </si>
  <si>
    <t>Dobava
/enoto</t>
  </si>
  <si>
    <t>Montaža
/enoto</t>
  </si>
  <si>
    <t>Izdelava prebojev s kronskim vrtanje v AB steno / strop vključno s sanacijo preboja po montaži in izdelavo rozete.</t>
  </si>
  <si>
    <t>do dimenzije Φ100 mm</t>
  </si>
  <si>
    <t>D1</t>
  </si>
  <si>
    <t>D2</t>
  </si>
  <si>
    <t>D3</t>
  </si>
  <si>
    <t>D4</t>
  </si>
  <si>
    <t>K</t>
  </si>
  <si>
    <r>
      <rPr>
        <b/>
        <sz val="10"/>
        <rFont val="Times New Roman"/>
        <family val="1"/>
        <charset val="238"/>
      </rPr>
      <t>Tehnične karakteristike:</t>
    </r>
    <r>
      <rPr>
        <sz val="10"/>
        <rFont val="Times New Roman"/>
        <family val="1"/>
        <charset val="238"/>
      </rPr>
      <t xml:space="preserve">
- Priključek: navojni
- Material: nerjavno jeklo
</t>
    </r>
    <r>
      <rPr>
        <b/>
        <sz val="10"/>
        <rFont val="Times New Roman"/>
        <family val="1"/>
        <charset val="238"/>
      </rPr>
      <t xml:space="preserve">- Tlak odpiranja: 8 bar(g)
</t>
    </r>
    <r>
      <rPr>
        <sz val="10"/>
        <rFont val="Times New Roman"/>
        <family val="1"/>
        <charset val="238"/>
      </rPr>
      <t xml:space="preserve">- Zaprta izvedba mehanizma
- Vzmetni, prednastavljen. </t>
    </r>
  </si>
  <si>
    <t>Varnostni ventil, razbremenilna funkcija, ustrezen za stolpno vodo. Temperatura medija  do 40 °C. Vključno s pomožnim, montažnim in tesnilnim materialom ter funkcionalno montažo. Priložen certifikat testa.</t>
  </si>
  <si>
    <t>SKUPNA</t>
  </si>
  <si>
    <t>/</t>
  </si>
  <si>
    <t>Izdelava dokumentacije in validacije v skladu z GMP/GEP:
- Izdelava kompletne IQ dokumentacije in vsa testiranja opreme na terenu, krmilnike in nadzorni sistem glede na vzorčne priloge investitorja. V dokumentaciji se vključi varilna dokumentacija za sprostitev (certifikat podjetja, atesti varilcev, postopki WPS/WPQR). IQ dokumentacija mora biti predana za potrditev v elektronski obliki z vsemi prilogami, kjer so označeni elementi (tip ...).
- Sodelovanje pri zagonu v sodelovanju z investitorjem in dobaviteljem programske opreme.</t>
  </si>
  <si>
    <t>DN 150/100</t>
  </si>
  <si>
    <t>DN 150/125</t>
  </si>
  <si>
    <t>DN 200/125</t>
  </si>
  <si>
    <t>DN 50/40</t>
  </si>
  <si>
    <t>DN 400 (Ø406,4 x 3 mm)</t>
  </si>
  <si>
    <t>DN 25 (Ø33,7 x 1,6 mm)</t>
  </si>
  <si>
    <t>KOLENO 45°, NERJAVNO</t>
  </si>
  <si>
    <t>DN 250/200</t>
  </si>
  <si>
    <t>DN 200/150</t>
  </si>
  <si>
    <t>DN 200/100</t>
  </si>
  <si>
    <t>DN 125/80</t>
  </si>
  <si>
    <t>Slepa prirobnica
- dimenzije po EN 1092-1, tip 05;
- material: W.Nr.1.4301;
- certifikat: EN 10204/3.1;
- vključno s tesnilnim in  vijačnim materialom</t>
  </si>
  <si>
    <t>DN 400, PN16</t>
  </si>
  <si>
    <t>DN 400</t>
  </si>
  <si>
    <t>DN 50</t>
  </si>
  <si>
    <t>DN 300</t>
  </si>
  <si>
    <t>DN 400 (Ø406,4 x 3,2 mm)</t>
  </si>
  <si>
    <t>Koleno 45°, tip 3D, varjeno, nerjavno - material W.Nr.1.4301 (AISI 304), dimenzije po EN ISO 1127, dobavni pogoji po EN 10253-4, certifikat: EN 10204/3.1. Vključno z varilnim materialom (varjeno v zaščitni obojestranski atmosferi z inertnim plinom, varilna žica enake kvalitete kot cev).</t>
  </si>
  <si>
    <t xml:space="preserve">DN 20/15 </t>
  </si>
  <si>
    <t xml:space="preserve">DN 32/20 </t>
  </si>
  <si>
    <t xml:space="preserve">DN 65/50 </t>
  </si>
  <si>
    <t>DN 80/65</t>
  </si>
  <si>
    <t>Slepa prirobnica.
- dimenzije po EN 1092-1, tip 5;
- material: W.Nr.1.4301;
- certifikat: EN 10204/3.1;
- vključno s tesnilnim in vijačnim materialom.</t>
  </si>
  <si>
    <t xml:space="preserve">DN 20 </t>
  </si>
  <si>
    <t xml:space="preserve">DN 50 </t>
  </si>
  <si>
    <t xml:space="preserve">DN 65 </t>
  </si>
  <si>
    <t xml:space="preserve">DN 80 </t>
  </si>
  <si>
    <t>Serijsko tovarniško izdelan vodno hlajen hladilnik tekočin za pripravo 50% etilen-glikolske mešanice. Dobava: nerazloženo na tovornjaku . Vnos v objekt z uporabo avtodvigala, transport in postavljanje na mesto vgradnje (montaža v 1N, kota + 7,6m, vnosna odprtina š3000xv4500mm). Niveliranje in fiksiranje  na mestu postavitve, vključno s pritrdilnim materialom..  Vključno z drobnim montažnim, tesnilnim in elektro materialom. Priklop na električno omrežje in SCADO v sklopu elektro popisa.</t>
  </si>
  <si>
    <t>Izdelava, dobava in montaža zbiralnika/razdelilnika za 50 % etilen-glikolsko mešanico. Obratovalna emperatura medija -25°C. Transport in postavljanje na mesto vgradnje (montaža v 1N, kota + 7,6m). Izdelan skladno z direktivo o tlačni opremi (PED). Izdelan iz cevi ter cevnih kap. Protikorozijsko zaščiten z barvanjem 2x osnovni + 2x končni premaz, z barvo ustrezno za obratovalne pogoje.  Komplet z izdelavo delavniškega načrta, trdnostnega izračuna z določitvijo debeline sten in izdelavo varilskih in konstrukcijskih detajlov. Vključno z atesti in certifikati ( 3.1-EN 10204, ...) vseh materialov in varilcev, izvedba tlačnega oz. tesnostnega preizkusa in zapisnika, ter z vsem montažnim, pritrdilnim, vijačnim, ter tesnilnim materialom.</t>
  </si>
  <si>
    <t>REZERVOAR GLIKOLA ZA DOPOLNJEVANJE GM-25/-20 in GM-5/1</t>
  </si>
  <si>
    <t>Izdelava, dobava in montaža pravokotnega rezervoarja za etilen-glikolsko mešanico. Vertikalna pregrada po sredinini - dva prekata, en prekat za 50% EG mešanico, drugi prekat za 30% EG mešanico. Temperatura medija 20°C. Odprt na atmosfero (ni tlačna posoda).
Transport in postavljanje na mesto vgradnje (montaža v 1N, kota + 7,6m). Niveliranje in fiksiranje rezervoarja na mestu postavitve, vključno s pritrdilnim materialom.
Komplet z izdelavo delavniškega načrta, trdnostnega izračuna z določitvijo debeline sten, ojačitev in izdelavo varilskih in konstrukcijskih detajlov. Vključno z atesti in certifikati ( 3.1-EN 10204, ...) vseh materialov in varilcev, izvedba tesnostnega preizkusa in zapisnika, ter z vsem montažnim, pritrdilnim, vijačnim, ter tesnilnim materialom.</t>
  </si>
  <si>
    <t>MANOMETRSKI VENTIL</t>
  </si>
  <si>
    <r>
      <t xml:space="preserve">Merilno območje 0 - 10 bar(g)
</t>
    </r>
    <r>
      <rPr>
        <i/>
        <sz val="10"/>
        <rFont val="Times New Roman"/>
        <family val="1"/>
        <charset val="238"/>
      </rPr>
      <t>(Poz: PI 9001.911)
(Ustreza: INOL IM 821 DN100)</t>
    </r>
  </si>
  <si>
    <r>
      <t xml:space="preserve">Merilno območje -40 / +40°C
Aksialni priključek
</t>
    </r>
    <r>
      <rPr>
        <i/>
        <sz val="10"/>
        <rFont val="Times New Roman"/>
        <family val="1"/>
        <charset val="238"/>
      </rPr>
      <t xml:space="preserve">(Poz: TI 9000.901, TI 9000.902, TI 9000.903, TI 9000.904, TI 9000.905, TI 9000.906, TI 9001.900, TI 9001.902, TI 9011.901)
(Ustreza: INOL TI-291 DN100 + tulka) </t>
    </r>
  </si>
  <si>
    <r>
      <t xml:space="preserve">Tehnične karakteristike:
- Merilno območje: 5 do 100  m3/h, nazivni pretok 70 m3/h
- Priključek: prirobnični, EN 1092-1, DN125, PN16
- Napajanje: 24 V DC
- Izhod: 4 - 20 mA
</t>
    </r>
    <r>
      <rPr>
        <i/>
        <sz val="10"/>
        <rFont val="Times New Roman"/>
        <family val="1"/>
        <charset val="238"/>
      </rPr>
      <t>(Poz: FI 9001.730)
(Ustreza: E+H Promag P 300</t>
    </r>
    <r>
      <rPr>
        <sz val="10"/>
        <rFont val="Times New Roman"/>
        <family val="1"/>
        <charset val="238"/>
      </rPr>
      <t>)</t>
    </r>
  </si>
  <si>
    <r>
      <t xml:space="preserve">DN 150
</t>
    </r>
    <r>
      <rPr>
        <sz val="10"/>
        <rFont val="Times New Roman"/>
        <family val="1"/>
        <charset val="238"/>
      </rPr>
      <t xml:space="preserve">(Poz: BV 9000.001, BV 9000.002, BV 9000.110, BV 9000.116, BV 9000.140, BV 9000.146, BV 9001.010, BV 9001.013, BV 9001.014, BV 9001.017, BV 9001.030, BV 9001.110, BV 9001.121)
(Ustreza: ABO 2E5 5590B-GB DN150 PN16 z ročnim polžnim pogonom) </t>
    </r>
  </si>
  <si>
    <r>
      <t xml:space="preserve">DN 300
</t>
    </r>
    <r>
      <rPr>
        <sz val="10"/>
        <rFont val="Times New Roman"/>
        <family val="1"/>
        <charset val="238"/>
      </rPr>
      <t xml:space="preserve">(Poz: BV 9000.101, BV 9001.001, BV 9001.003, BV 9001.101, BV 9001.102)
(Ustreza: ABO 2E5 5590B-GB DN300 PN16 z ročnim polžnim pogonom) </t>
    </r>
  </si>
  <si>
    <r>
      <rPr>
        <b/>
        <sz val="10"/>
        <rFont val="Times New Roman"/>
        <family val="1"/>
        <charset val="238"/>
      </rPr>
      <t>DN 125</t>
    </r>
    <r>
      <rPr>
        <sz val="10"/>
        <rFont val="Times New Roman"/>
        <family val="1"/>
        <charset val="238"/>
      </rPr>
      <t xml:space="preserve">
</t>
    </r>
    <r>
      <rPr>
        <i/>
        <sz val="10"/>
        <rFont val="Times New Roman"/>
        <family val="1"/>
        <charset val="238"/>
      </rPr>
      <t xml:space="preserve">(Poz: CV 9000.113, CV 9000.143, CV 9001.012, CV 9001.016)
(Ustreza: Gestra CB26) </t>
    </r>
  </si>
  <si>
    <r>
      <t xml:space="preserve">Nepovratna loputa, za vertikalno vgradnjo brez vzmeti, primerna za 50% etilen-glikolsko mešanico. Temperatura medija -25 do 40 °C, tlak do 8 bar(g). Vključno s pomožnim, montažnim in tesnilnim materialom ter s funkcionalno montažo.
</t>
    </r>
    <r>
      <rPr>
        <b/>
        <sz val="10"/>
        <rFont val="Times New Roman"/>
        <family val="1"/>
        <charset val="238"/>
      </rPr>
      <t>Tehnične karakteristike:</t>
    </r>
    <r>
      <rPr>
        <sz val="10"/>
        <rFont val="Times New Roman"/>
        <family val="1"/>
        <charset val="238"/>
      </rPr>
      <t xml:space="preserve">
- Priključek: medprirobnični, EN1092-1, PN16 
- Material: ohišje 1.0460, disk 1.4581
- Tesnilo: EPDM</t>
    </r>
  </si>
  <si>
    <r>
      <t xml:space="preserve">Nepovratni ventil - kompaktna disk izvedba, z vzmetjo, primerna za 50% etilen-glikolsko mešanico. Temperatura medija 5 do 40 °C, tlak do 8 bar(g). Vključno s pomožnim, montažnim in tesnilnim materialom ter s funkcionalno montažo.
</t>
    </r>
    <r>
      <rPr>
        <b/>
        <sz val="10"/>
        <rFont val="Times New Roman"/>
        <family val="1"/>
        <charset val="238"/>
      </rPr>
      <t>Tehnične karakteristike:</t>
    </r>
    <r>
      <rPr>
        <sz val="10"/>
        <rFont val="Times New Roman"/>
        <family val="1"/>
        <charset val="238"/>
      </rPr>
      <t xml:space="preserve">
- Priključek: medprirobnični, EN1092-1, PN16 
- Material: 1.4317, disk 1.4571
- Mehko tesnenje, tesnilo EPDM</t>
    </r>
  </si>
  <si>
    <r>
      <rPr>
        <b/>
        <sz val="10"/>
        <rFont val="Times New Roman"/>
        <family val="1"/>
        <charset val="238"/>
      </rPr>
      <t>Tehnične karakteristike:</t>
    </r>
    <r>
      <rPr>
        <sz val="10"/>
        <rFont val="Times New Roman"/>
        <family val="1"/>
        <charset val="238"/>
      </rPr>
      <t xml:space="preserve">
- Priključek: navojni
- Material: nerjavno jeklo
</t>
    </r>
    <r>
      <rPr>
        <b/>
        <sz val="10"/>
        <rFont val="Times New Roman"/>
        <family val="1"/>
        <charset val="238"/>
      </rPr>
      <t xml:space="preserve">- Tlak odpiranja: 6 bar(g)
</t>
    </r>
    <r>
      <rPr>
        <sz val="10"/>
        <rFont val="Times New Roman"/>
        <family val="1"/>
        <charset val="238"/>
      </rPr>
      <t xml:space="preserve">- Zaprta izvedba mehanizma
- Vzmetni, prednastavljen. </t>
    </r>
  </si>
  <si>
    <r>
      <rPr>
        <b/>
        <sz val="10"/>
        <rFont val="Times New Roman"/>
        <family val="1"/>
        <charset val="238"/>
      </rPr>
      <t>DN 15 / DN 15</t>
    </r>
    <r>
      <rPr>
        <sz val="10"/>
        <rFont val="Times New Roman"/>
        <family val="1"/>
        <charset val="238"/>
      </rPr>
      <t xml:space="preserve">
</t>
    </r>
    <r>
      <rPr>
        <i/>
        <sz val="10"/>
        <rFont val="Times New Roman"/>
        <family val="1"/>
        <charset val="238"/>
      </rPr>
      <t xml:space="preserve">(Poz: SV 9000.121, SV 9000.151)
(Ustreza: ARI TCP - Fig. 57.961 ) </t>
    </r>
  </si>
  <si>
    <r>
      <rPr>
        <b/>
        <sz val="10"/>
        <rFont val="Times New Roman"/>
        <family val="1"/>
        <charset val="238"/>
      </rPr>
      <t>DN 25 / DN 25</t>
    </r>
    <r>
      <rPr>
        <sz val="10"/>
        <rFont val="Times New Roman"/>
        <family val="1"/>
        <charset val="238"/>
      </rPr>
      <t xml:space="preserve">
</t>
    </r>
    <r>
      <rPr>
        <i/>
        <sz val="10"/>
        <rFont val="Times New Roman"/>
        <family val="1"/>
        <charset val="238"/>
      </rPr>
      <t xml:space="preserve">(Poz: SV 9000.007)
(Ustreza: ARI TCP - Fig. 57.961 ) </t>
    </r>
  </si>
  <si>
    <t>ELEKTROMOTORNI KROGELNI ZAPORNI VENTIL - PRIROBNIČNI</t>
  </si>
  <si>
    <r>
      <rPr>
        <b/>
        <sz val="10"/>
        <rFont val="Times New Roman"/>
        <family val="1"/>
        <charset val="238"/>
      </rPr>
      <t>STROJNE ZAHTEVE:</t>
    </r>
    <r>
      <rPr>
        <sz val="10"/>
        <rFont val="Times New Roman"/>
        <family val="1"/>
        <charset val="238"/>
      </rPr>
      <t xml:space="preserve">
- protivibracijske podloge
- flow switch na strani hlajenega in hladilnega medija
- mehanski manometri hladiva
- servisni ventili na hladilni strani
- dvojni varnostni ventil
- izolacija na hladnih delih
</t>
    </r>
    <r>
      <rPr>
        <b/>
        <sz val="10"/>
        <rFont val="Times New Roman"/>
        <family val="1"/>
        <charset val="238"/>
      </rPr>
      <t>ELEKTRO ZAHTEVE:</t>
    </r>
    <r>
      <rPr>
        <sz val="10"/>
        <rFont val="Times New Roman"/>
        <family val="1"/>
        <charset val="238"/>
      </rPr>
      <t xml:space="preserve">
- Elektro omarica z vgrajenim krmilnikom in posluževalnim tablojem
- kartice za priklop na CNS sistem (modbus ali primerljivo)
- priključne sponke za daljinski vklop/izklop agregata, javljanje napake
- regulacija hladilnega agregata neodvisno od hladilnega sistema (regulacija moči glede na potrebe hlad. sist.)
- možnost krmiljenja črpalke kondenzatorja</t>
    </r>
  </si>
  <si>
    <r>
      <rPr>
        <b/>
        <sz val="10"/>
        <rFont val="Times New Roman"/>
        <family val="1"/>
        <charset val="238"/>
      </rPr>
      <t xml:space="preserve">Tehnične karkteristike:
</t>
    </r>
    <r>
      <rPr>
        <sz val="10"/>
        <rFont val="Times New Roman"/>
        <family val="1"/>
        <charset val="238"/>
      </rPr>
      <t xml:space="preserve">- Hlajeni medij: 50 % mešanica etilen glikol - voda
- Hladilni medij: stolpna voda
- Nazivni temperaturni režim, hlajeni medij: -25/-20 °C, pretok 62 m3/h; max dp uparjalnika: 100 kPa
- Nazivni temperaturni režim, hladilni medij: 29/35 °C, pretok 72 m3/h; max dp kondenzatorja: 50 kPa
- Priključki, uparjalnik: victaulic, 2x DN125
- Priključki, kondenzator: victaulic, 4x DN100
- Nazivna hladilna moč: 315 kW
- Regulacija hladilne moči: 15-100%
- Nazivna električna moč: 163 kW (400V, 50 Hz, 3f)
- Nazivna toplotna moč: 477 kW
- Hladivo: R448a
- Okvirni gabariti (DxŠxV): 4500 x 2300 x 2400 mm
- Okvirna teža: 9000 kg
</t>
    </r>
    <r>
      <rPr>
        <i/>
        <sz val="10"/>
        <rFont val="Times New Roman"/>
        <family val="1"/>
        <charset val="238"/>
      </rPr>
      <t>(Poz.: HA 9000.04, HA 9000.05)
(Predvidena oprema: CULE AEGIR 150-2-5SPEC)</t>
    </r>
  </si>
  <si>
    <t>Elektromagnetni merilnik pretoka, primeren za 50% etilen-glikolsko mešanico. 
Prirobnični procesni priključek, obratovalna temperatura medija -25°C, tlak do 8 bar(g). Priključki iz nerjavnega jekla, PTFE obloga. Vključno s pomožnim, montažnim in tesnilnim materialom.</t>
  </si>
  <si>
    <r>
      <t xml:space="preserve">Merilnik tlaka, primeren za 50% etilen-glikolsko mešanico. Temperatura medija -25 do 40 °C, tlak do 8 bar(g). Vključno z nerjavno priključno U/O cevko, z izdelavo odcepa DN15 za procesni priključek na nerjavnem cevovodu ter s pomožnim, montažnim, elektro in tesnilnim materialom in s funkcionalno montažo. 
</t>
    </r>
    <r>
      <rPr>
        <b/>
        <sz val="10"/>
        <rFont val="Times New Roman"/>
        <family val="1"/>
        <charset val="238"/>
      </rPr>
      <t>Tehnične karakteristike:</t>
    </r>
    <r>
      <rPr>
        <sz val="10"/>
        <rFont val="Times New Roman"/>
        <family val="1"/>
        <charset val="238"/>
      </rPr>
      <t xml:space="preserve">
- Merilno območje: 0 do 10 bar(g)
- Piezouporovni merilni princip
- Priključek: navojni, G 1/2"
- Material: Nerjavno jeklo
- Napajanje: 24V DC
- Izhod: 4-20 mA
</t>
    </r>
    <r>
      <rPr>
        <i/>
        <sz val="10"/>
        <rFont val="Times New Roman"/>
        <family val="1"/>
        <charset val="238"/>
      </rPr>
      <t>(Poz: PI 9000.711, PI 9000.712, PIC 9001.710, PICA 9001.711)
(Ustreza: E+H PMP21)</t>
    </r>
  </si>
  <si>
    <r>
      <t xml:space="preserve">Merilnik temperature, uporovni, 1x Pt100, s priključno glavo na zaščitnem vratu, primeren za 50% etilen-glikolsko mešanico. Temperatura medija -25 do 40 °C, tlak do 8 bar(g). Z integriranim pretvornikom. Vključno z ustrezno nerjavno zaščitno tulko. Dolžina ustrezna za montažo v cev DN100...DN400. Vključno z izdelavo odcepa DN15 za procesni priključek na nerjavnem cevovodu ter s pomožnim, montažnim, elektro in tesnilnim materialom in s funkcionalno montažo. 
</t>
    </r>
    <r>
      <rPr>
        <b/>
        <sz val="10"/>
        <rFont val="Times New Roman"/>
        <family val="1"/>
        <charset val="238"/>
      </rPr>
      <t>Tehnične karakteristike:</t>
    </r>
    <r>
      <rPr>
        <sz val="10"/>
        <rFont val="Times New Roman"/>
        <family val="1"/>
        <charset val="238"/>
      </rPr>
      <t xml:space="preserve">
- Merilno območje: -30 do +60 °C
- 1 x Pt100, 3 žilna vezava
- Priključek: navojni, G 1/2"
- Potopna dolžina 100 mm, dolžina zaščitnega vratu 80 mm
- Material: Nerjavno jeklo
- Napajanje: 24V DC
- Izhod: 4-20 mA
</t>
    </r>
    <r>
      <rPr>
        <i/>
        <sz val="10"/>
        <rFont val="Times New Roman"/>
        <family val="1"/>
        <charset val="238"/>
      </rPr>
      <t>(Poz: TI 9000.701, TI 9000.702, TIC 9000.703, TIC 9000.704, TI 9001.700, TI 9001.701, TI 9001.702)
(Ustreza: E+H TM121)</t>
    </r>
  </si>
  <si>
    <r>
      <t xml:space="preserve">Lokalni manometer za prikaz tlaka 50% etilen-glikolske mešanice. Temperatura medija -25 do 40°C. 
Vključno z nerjavno priključno U cevko, z izdelavo odcepa DN15 za procesni priključek na nerjavnem cevovodu ter s pomožnim, montažnim in tesnilnim materialom in s funkcionalno montažo. 
</t>
    </r>
    <r>
      <rPr>
        <b/>
        <sz val="10"/>
        <rFont val="Times New Roman"/>
        <family val="1"/>
        <charset val="238"/>
      </rPr>
      <t>Tehnične karakteristike:</t>
    </r>
    <r>
      <rPr>
        <sz val="10"/>
        <rFont val="Times New Roman"/>
        <family val="1"/>
        <charset val="238"/>
      </rPr>
      <t xml:space="preserve">
- Priključek: G 1/2" 
- Material: 1.4301 ali boljše
- Premer ohišja 100 mm
- Polnilo: silikonsko olje</t>
    </r>
  </si>
  <si>
    <r>
      <t xml:space="preserve">Lokalni direktni termometer za prikaz temperature 50% etilen-glikolske mešanice. Industrijski termometer, ki deluje na principu spremembe volumna polnila v tipalu, ki se preko membranske kapsule in mehanizma prenaša na kazalec. Tlak medija do 8 bar(g). Vključno z ustrezno nerjavno zašitno tulko.  Vključno z izdelavo odcepa DN15 za procesni priključek na nerjavnem cevovodu ter s pomožnim, montažnim in tesnilnim materialom in s funkcionalno montažo. 
</t>
    </r>
    <r>
      <rPr>
        <b/>
        <sz val="10"/>
        <rFont val="Times New Roman"/>
        <family val="1"/>
        <charset val="238"/>
      </rPr>
      <t>Tehnične karakteristike:</t>
    </r>
    <r>
      <rPr>
        <sz val="10"/>
        <rFont val="Times New Roman"/>
        <family val="1"/>
        <charset val="238"/>
      </rPr>
      <t xml:space="preserve">
- Priključek: G 1/2" 
- Material: 1.4301 ali boljše
- Premer ohišja 100 mm</t>
    </r>
  </si>
  <si>
    <r>
      <t xml:space="preserve">Merilno območje 0 - 4 bar(g)
Radialni priključek
</t>
    </r>
    <r>
      <rPr>
        <i/>
        <sz val="10"/>
        <rFont val="Times New Roman"/>
        <family val="1"/>
        <charset val="238"/>
      </rPr>
      <t>(Poz: PI 9000.910, PI 9000.911, PI 9000.912, PI 9000.913, PI 9000.914, PI 9000.915, PI 9000.916, PI 9001.910, PI 9001.912, PI 9002.910)
(Ustreza: INOL IM 821 DN100)</t>
    </r>
  </si>
  <si>
    <t xml:space="preserve">Z odprtino za razbremenitev (DIN 16270).  
(Poz: V 9000.008, V 9000.115, V 9000.119, V 9000.132, V 9000.145, V 9000.149, V 9000.162, V 9001.005, V 9001.035, V 9001.104, V 9002.004)
(Ustreza: INOL manom. ventil (inox) DIN16270) </t>
  </si>
  <si>
    <t xml:space="preserve">Z odprtino za razbremenitev in testnim priključkom (DIN 16271)
(Poz: V 9000.114, V 9000.144, V 9001.036, V 9001.105)
(Ustreza: INOL manom. ventil (inox) DIN16271) </t>
  </si>
  <si>
    <t>Serijsko tovarniško izdelan hladilni stolp odprte, protitočne izvedbe s sesalnim prepihavanjem zraka s pomočjo dveh aksialnih ventilatorjev. Elektromotorji ventilatorjev so enostopenjski, za delovanje v omočenem ozračju, primerni za ločen frekvenčni pretvornik.   Dobava: nerazloženo na tovornjaku. Vnos na streho objekta z uporabo avtodvigala, transport in postavljanje na mesto vgradnje (kota +20 m). Niveliranje in fiksiranje  na mestu postavitve, na pripravljeno konstrukcijo, vključno s pritrdilnim materialom.  Vključno z drobnim montažnim, tesnilnim in elektro materialom. Priklop na električno omrežje v sklopu elektro popisa.</t>
  </si>
  <si>
    <r>
      <rPr>
        <b/>
        <sz val="10"/>
        <rFont val="Times New Roman"/>
        <family val="1"/>
        <charset val="238"/>
      </rPr>
      <t>STROJNE ZAHTEVE:</t>
    </r>
    <r>
      <rPr>
        <sz val="10"/>
        <rFont val="Times New Roman"/>
        <family val="1"/>
        <charset val="238"/>
      </rPr>
      <t xml:space="preserve">
- vibracijsko stikalo
- zaščitna mreža na ventilatorjih
- ventilatorji z nižjo stropnjo hrupa
- električni grelci v prostoru elektromotorja
- remote sump (iztok na dnu, za popolno izpraznitev ob zaustavitvi)
</t>
    </r>
    <r>
      <rPr>
        <b/>
        <sz val="10"/>
        <rFont val="Times New Roman"/>
        <family val="1"/>
        <charset val="238"/>
      </rPr>
      <t>ELEKTRO ZAHTEVE:</t>
    </r>
    <r>
      <rPr>
        <sz val="10"/>
        <rFont val="Times New Roman"/>
        <family val="1"/>
        <charset val="238"/>
      </rPr>
      <t xml:space="preserve">
- elektromotor IE3
- PTC zaščita elektromotorja
- motor ustrezen za ločen frekvenčni pretvornik</t>
    </r>
  </si>
  <si>
    <t xml:space="preserve">Enostopenjska centrifugalna črpalka, blok izvedba, črpalka in motor monitrana na skupni osnovni okvir, prirobnični priključek. Ohišje in tekač iz sive litine. Primerna za vodo, temperatura medija 20°C do 40 °C, tlak do 8 bar(g). Tesnila ustrezna glede na medij in obratovalne razmere. Primerna za ločen frekvenčni regulator vrtljajev. Transport in postavljanje na mesto vgradnje (montaža v kleti, kota - 4m). Vključno z nosilno konstrukcijo črpalke in komplet montažnim, pritrdilnim in tesnilnim materialom.  </t>
  </si>
  <si>
    <r>
      <rPr>
        <b/>
        <sz val="10"/>
        <rFont val="Times New Roman"/>
        <family val="1"/>
        <charset val="238"/>
      </rPr>
      <t>Tehnične karakteristike:</t>
    </r>
    <r>
      <rPr>
        <sz val="10"/>
        <rFont val="Times New Roman"/>
        <family val="1"/>
        <charset val="238"/>
      </rPr>
      <t xml:space="preserve">
Priključek: DN100/80, PN16 (po EN 1092);
H= 25 m;
Q= 80 m3/h;
Pe=  11 kW; 4p, 3x400V
(Poz.: P 9021.20, P 9021.21)
(Ustreza: Grundfos NK 80-250/270</t>
    </r>
  </si>
  <si>
    <r>
      <rPr>
        <b/>
        <sz val="10"/>
        <rFont val="Times New Roman"/>
        <family val="1"/>
        <charset val="238"/>
      </rPr>
      <t>Tehnične karakteristike:</t>
    </r>
    <r>
      <rPr>
        <sz val="10"/>
        <rFont val="Times New Roman"/>
        <family val="1"/>
        <charset val="238"/>
      </rPr>
      <t xml:space="preserve">
Priključek: DN150/125, PN16 (po EN 1092);
H= 25 m;
Q= 250 m3/h;
Pe=  30 kW; 4p, 3x400V
(Poz.: P 9022.20, P 9020.21)
(Ustreza: Grundfos NK 125-315/317</t>
    </r>
  </si>
  <si>
    <t>Enostopenjska centrifugalna črpalka, inline izvedba, prirobnični priključek. Ohišje in tekač iz sive litine. Primerna za vodo, temperatura medija 20°C do 40 °C, tlak do 8 bar(g). Tesnila ustrezna glede na medij in obratovalne razmere. Transport in postavljanje na mesto vgradnje (montaža v kleti, kota - 4m). Vključno z nosilno konstrukcijo črpalke in komplet montažnim, pritrdilnim in tesnilnim materialom.  
Tehnične karakteristike:
Priključek: DN40, PN16 (po EN 1092);
H= 20 m;
Q= 10 m3/h;
Pe= 1,5 kW; 4p, 3x400V
(Poz.: P 9041.20)
(Ustreza: Grundfos TP 40-270/2)</t>
  </si>
  <si>
    <t>PEŠČENI FILTER</t>
  </si>
  <si>
    <t>Ionska mehčalna naprava za mehčanje vode, z avtomatsko regeneracijo z raztopino natrijevega klorida (soli). Dvojna izvedba - obratovanje brez prekinitve med regeneracijo.Tlačna posoda iz armiranega poliestra, komplet z ocevjem, vsemi potrebnimi ventili in krmilnikom. Vključno z ločenim dnevnim rezervoar slanice. Transport in postavljanje na mesto vgradnje (montaža v kleti, kota - 4m,  vnos skozi odprtino 1,8x1,8m).). Vključno z drobnim montažnim, tesnilnim in elektro materialom. Priklop na električno omrežje v sklopu elektro popisa.</t>
  </si>
  <si>
    <r>
      <rPr>
        <b/>
        <sz val="10"/>
        <rFont val="Times New Roman"/>
        <family val="1"/>
        <charset val="238"/>
      </rPr>
      <t>Dodatna oprema za centralni solnik:</t>
    </r>
    <r>
      <rPr>
        <sz val="10"/>
        <rFont val="Times New Roman"/>
        <family val="1"/>
        <charset val="238"/>
      </rPr>
      <t xml:space="preserve">
Pnevmatski zaporni ventil za dovod vodovodne vode
Indikator pretoka
Ultrazvočni senzor in transmiter za merjenje nivoja sipke snovi
Radarski senzor nivoja tekočine
Mejna zaščitna stikala (3 kos)
Kolektorska cev za tekočo slanico s sapnicami
PVC material (cevi, fitingi)</t>
    </r>
  </si>
  <si>
    <t>LOVILNA SKLEDA - PALETA</t>
  </si>
  <si>
    <t>Lovilna posoda - paleta, za preprečevanje razlitij kemikalij. Volumen: 80L, dimenzije cca 132 x 66 x 14 cm. Statična obremenitev do 400 kg.
(Ustreza: Npr. SPC SC-SD2 lovilna paleta ali ekvivalent)</t>
  </si>
  <si>
    <t>Izdelava, dobava in montaža zbiralnika/razdelilnika za stolpno vodo. Obratovalna emperatura medija 5 do 40°C. Transport in postavljanje na mesto vgradnje (montaža v 2N, kota 13,2m). Izdelan skladno z direktivo o tlačni opremi (PED). Izdelan iz nerjavnih cevi ter cevnih kap. Komplet z izdelavo delavniškega načrta, trdnostnega izračuna z določitvijo debeline sten in izdelavo varilskih in konstrukcijskih detajlov. Vključno z atesti in certifikati ( 3.1-EN 10204, ...) vseh materialov in varilcev, izvedba tlačnega oz. tesnostnega preizkusa in zapisnika, ter z vsem montažnim, pritrdilnim, vijačnim, ter tesnilnim materialom.</t>
  </si>
  <si>
    <t>Izdelava, dobava in montaža zbiralnika/razdelilnika za stolpno vodo. Obratovalna emperatura medija 5 do 40°C. Transport in postavljanje na mesto vgradnje (montaža v kleti, kota - 4m). Izdelan skladno z direktivo o tlačni opremi (PED). Izdelan iz nerjavnih cevi ter cevne kape. Komplet z izdelavo delavniškega načrta, trdnostnega izračuna z določitvijo debeline sten in izdelavo varilskih in konstrukcijskih detajlov. Vključno z atesti in certifikati ( 3.1-EN 10204, ...) vseh materialov in varilcev, izvedba tlačnega oz. tesnostnega preizkusa in zapisnika, ter z vsem montažnim, pritrdilnim, vijačnim, ter tesnilnim materialom.</t>
  </si>
  <si>
    <r>
      <rPr>
        <b/>
        <sz val="10"/>
        <rFont val="Times New Roman"/>
        <family val="1"/>
        <charset val="238"/>
      </rPr>
      <t>Tehnične karakteristike:</t>
    </r>
    <r>
      <rPr>
        <sz val="10"/>
        <rFont val="Times New Roman"/>
        <family val="1"/>
        <charset val="238"/>
      </rPr>
      <t xml:space="preserve">
- DN400 - Ø406,4mm, skupna dolžina cca 3700 mm
- Prirobnični priključki, EN1092-1, tip 11, PN16:
    6x DN200 (Ø219,1mm),
    4x DN250 (Ø273mm),
- Obratovalni tlak:  2 bar(g);
- Maksimalni tlak: 4 bar(g);
- Preizkusni tlak: 6 bar(g) 
- Material: nerjavno jeklo, 1.4301
</t>
    </r>
    <r>
      <rPr>
        <i/>
        <sz val="10"/>
        <rFont val="Times New Roman"/>
        <family val="1"/>
        <charset val="238"/>
      </rPr>
      <t>(Poz:T 9023.01)
(Ustreza: Izdelan po merski skici tega načrta)</t>
    </r>
  </si>
  <si>
    <t>KROGELNI ZAPORNI VENTIL - VARILNI</t>
  </si>
  <si>
    <r>
      <t xml:space="preserve">Trodelni krogelni ventil, z razbremenitvijo tlaka v vmesnem prostoru ventila (luknjica ali razbremenilno tesnilo), industrijska izvedba, za 50% etilen-glikolsko mešanico. Temperatura medija -25 do 40 °C, tlak do 8 bar(g). Ročni pogon, ohišje in krogla iz nerjavnega materiala. Vključno s pomožnim, montažnim in tesnilnim materialom ter funkcionalno montažo. S ključavnico glede na specifikacijo.
</t>
    </r>
    <r>
      <rPr>
        <b/>
        <sz val="10"/>
        <rFont val="Times New Roman"/>
        <family val="1"/>
        <charset val="238"/>
      </rPr>
      <t>Tehnične karakteristike:</t>
    </r>
    <r>
      <rPr>
        <sz val="10"/>
        <rFont val="Times New Roman"/>
        <family val="1"/>
        <charset val="238"/>
      </rPr>
      <t xml:space="preserve">
- Izvedba: trodelni krogelni ventil, z razbremenilno luknjico
- Priključek: varilni
- Material: Nerjaveče jeklo - AISI 316L
- Tesnila: PTFE</t>
    </r>
  </si>
  <si>
    <r>
      <t xml:space="preserve">Bypass nivokaz, z magnetnim plovcem, in magnetostriktnivnim senzorjem nivoja; PP valjčki za vizualni prikaz in dvema končnima stikaloma. Za montažo na rezervoar glikolske mešanice za dopolnjevanje, gostota medija 1060 kg/m3, delovna temperatura 0 do +40°C, max. tlak 1 bar(g), procesni prirobnični priključek DN15, PN16 (EN 1092), nerjavna izvedba, tlačna stopnja PN16. Dolžino pred kontrolirati glede na razmak med priključkoma na rezervoarju T 9002.01  (predvidoma 1750mm). Napajanje magnetostriktivnega senzorja: 24V DC, izhod 4-20 mA. Vključno s pomožnim, montažnim, elektro in tesnilnim materialom ter s funkcionalno montažo.
</t>
    </r>
    <r>
      <rPr>
        <i/>
        <sz val="10"/>
        <rFont val="Times New Roman"/>
        <family val="1"/>
        <charset val="238"/>
      </rPr>
      <t>(Poz: LI 9002.720 + LSLA 9002.721 + LSHA 9002.722 + LI 9002.723)
(Ustreza: Kobold NBK-M2F15PT10 + 2x NBK-RM)</t>
    </r>
  </si>
  <si>
    <r>
      <rPr>
        <b/>
        <sz val="10"/>
        <rFont val="Times New Roman"/>
        <family val="1"/>
        <charset val="238"/>
      </rPr>
      <t>Tehnične karakteristike:</t>
    </r>
    <r>
      <rPr>
        <sz val="10"/>
        <rFont val="Times New Roman"/>
        <family val="1"/>
        <charset val="238"/>
      </rPr>
      <t xml:space="preserve">
- Dimenzije (DxŠxV): 2700 x 800 x 2000 mm
- Volumen: 2 x 2 m3
- Obratovalni tlak:  atmosferski
- Maksimalni tlak: atmosferski 
- Material: nerjavno jeklo, 1.4301 (ocena debeline pločevine: 3mm)
- Prirobnični priključki, EN1092-1, tip 11, PN16:     
   - 2 x DN50,
   - 4 x DN40,
   - 2 x DN25,
   - 4 x DN15
- 2x revizijska odprtina 500x500 s pokrovom
- Ustrezne ojačitve
- Jeklena podkonstrukcija (U-profili, skupna dolžina cca 9500 mm)
- Napisna ploščica pritrjena na rezervoar;
Ocena teže: 500 kg
</t>
    </r>
    <r>
      <rPr>
        <i/>
        <sz val="10"/>
        <rFont val="Times New Roman"/>
        <family val="1"/>
        <charset val="238"/>
      </rPr>
      <t>(Poz: T 9012.01 + T 9002.01)
(Ustreza: Izdelan po merski skici tega načrta)</t>
    </r>
  </si>
  <si>
    <r>
      <t xml:space="preserve">DN15
</t>
    </r>
    <r>
      <rPr>
        <i/>
        <sz val="10"/>
        <rFont val="Times New Roman"/>
        <family val="1"/>
        <charset val="238"/>
      </rPr>
      <t xml:space="preserve">(Poz: V 9002.012, V 9002.013)
(Ustreza: END Armaturen MP31 - z luknjico) </t>
    </r>
  </si>
  <si>
    <r>
      <rPr>
        <b/>
        <sz val="10"/>
        <rFont val="Times New Roman"/>
        <family val="1"/>
        <charset val="238"/>
      </rPr>
      <t>DN 25</t>
    </r>
    <r>
      <rPr>
        <sz val="10"/>
        <rFont val="Times New Roman"/>
        <family val="1"/>
        <charset val="238"/>
      </rPr>
      <t xml:space="preserve">
</t>
    </r>
    <r>
      <rPr>
        <i/>
        <sz val="10"/>
        <rFont val="Times New Roman"/>
        <family val="1"/>
        <charset val="238"/>
      </rPr>
      <t xml:space="preserve">(Poz: CV 9002.003, CV 9002.007, CV 9002.009)
(Ustreza: Gestra RK86) </t>
    </r>
  </si>
  <si>
    <r>
      <rPr>
        <b/>
        <sz val="10"/>
        <rFont val="Times New Roman"/>
        <family val="1"/>
        <charset val="238"/>
      </rPr>
      <t>DN 15</t>
    </r>
    <r>
      <rPr>
        <sz val="10"/>
        <rFont val="Times New Roman"/>
        <family val="1"/>
        <charset val="238"/>
      </rPr>
      <t xml:space="preserve">
</t>
    </r>
    <r>
      <rPr>
        <i/>
        <sz val="10"/>
        <rFont val="Times New Roman"/>
        <family val="1"/>
        <charset val="238"/>
      </rPr>
      <t xml:space="preserve">(Poz: SF 9002.021, SF 9002.024)
(Ustreza: ARI Armaturen, tip 34.050) </t>
    </r>
  </si>
  <si>
    <r>
      <t xml:space="preserve">Lovilnik nesnage, primeren za 50% etilen-glikolsko mešanico. Temperatura medija -25 do 40 °C, tlak do 4 bar(g). Vključno s spojnim, vijačnim, tesnilnim materialom in funkcionalno montažo.
</t>
    </r>
    <r>
      <rPr>
        <b/>
        <sz val="10"/>
        <rFont val="Times New Roman"/>
        <family val="1"/>
        <charset val="238"/>
      </rPr>
      <t>Tehnične karakteristike:</t>
    </r>
    <r>
      <rPr>
        <sz val="10"/>
        <rFont val="Times New Roman"/>
        <family val="1"/>
        <charset val="238"/>
      </rPr>
      <t xml:space="preserve">
- Priključek: prirobnični, EN1092-1, PN16 
- Material: 1.0619+N
- Sito: standardno, nerjavno (1.4301)</t>
    </r>
  </si>
  <si>
    <r>
      <rPr>
        <b/>
        <sz val="10"/>
        <rFont val="Times New Roman"/>
        <family val="1"/>
        <charset val="238"/>
      </rPr>
      <t xml:space="preserve">DN 150
</t>
    </r>
    <r>
      <rPr>
        <sz val="10"/>
        <rFont val="Times New Roman"/>
        <family val="1"/>
        <charset val="238"/>
      </rPr>
      <t xml:space="preserve">Z izpustnim (čistilnim) vijakom na čistilnem pokrovu. 
</t>
    </r>
    <r>
      <rPr>
        <i/>
        <sz val="10"/>
        <rFont val="Times New Roman"/>
        <family val="1"/>
        <charset val="238"/>
      </rPr>
      <t xml:space="preserve">(Poz: SF 9000.111, SF 9000.141)
(Ustreza: ARI Armaturen, tip 34.050) </t>
    </r>
  </si>
  <si>
    <r>
      <rPr>
        <b/>
        <sz val="10"/>
        <rFont val="Times New Roman"/>
        <family val="1"/>
        <charset val="238"/>
      </rPr>
      <t xml:space="preserve">DN 300
</t>
    </r>
    <r>
      <rPr>
        <sz val="10"/>
        <rFont val="Times New Roman"/>
        <family val="1"/>
        <charset val="238"/>
      </rPr>
      <t xml:space="preserve">Z izpustnim (čistilnim) vijakom na čistilnem pokrovu. 
</t>
    </r>
    <r>
      <rPr>
        <i/>
        <sz val="10"/>
        <rFont val="Times New Roman"/>
        <family val="1"/>
        <charset val="238"/>
      </rPr>
      <t xml:space="preserve">(Poz: SF 9001.002)
(Ustreza: ARI Armaturen, tip 34.050) </t>
    </r>
  </si>
  <si>
    <r>
      <t xml:space="preserve">DN25
</t>
    </r>
    <r>
      <rPr>
        <i/>
        <sz val="10"/>
        <rFont val="Times New Roman"/>
        <family val="1"/>
        <charset val="238"/>
      </rPr>
      <t xml:space="preserve">(Poz: V 9002.001, V 9002.004, V 9002.005, V 9002.008, V 9002.010, V 9002.020, V 9002.023)
(Ustreza: END Armaturen MP31 - z luknjico) </t>
    </r>
  </si>
  <si>
    <t>SKLOP MEHČALNE NAPRAVE + SOLNIK</t>
  </si>
  <si>
    <t>Centralni solnik, za pripravo slanice, izdelan iz umetnega materiala PP, z vsemi potrebnimi ojačitvami in priključki za črpalko in merilnike, vključno z ustrezno črpalko za kemikalije, za črpanje slanice - izdelana iz PP. Transport in postavljanje na mesto vgradnje (montaža v kleti, kota - 4m,  vnos skozi odprtino 1,8x1,8m).). Vključno z drobnim montažnim, tesnilnim in elektro materialom. Priklop na električno omrežje v sklopu elektro popisa.</t>
  </si>
  <si>
    <r>
      <rPr>
        <b/>
        <sz val="10"/>
        <rFont val="Times New Roman"/>
        <family val="1"/>
        <charset val="238"/>
      </rPr>
      <t>Dodatna oprema za dnevni rezervoar slanice:</t>
    </r>
    <r>
      <rPr>
        <sz val="10"/>
        <rFont val="Times New Roman"/>
        <family val="1"/>
        <charset val="238"/>
      </rPr>
      <t xml:space="preserve">
-pnevmatski zaporni ventil za slanico
-nivojska stikala
PVC material (cevi, fitingi) za povezavo slanik-dnevni rezervoar slanice (cca 20m)</t>
    </r>
  </si>
  <si>
    <r>
      <rPr>
        <b/>
        <sz val="10"/>
        <rFont val="Times New Roman"/>
        <family val="1"/>
        <charset val="238"/>
      </rPr>
      <t>Tehnične karakteristike mehčalne naprave:</t>
    </r>
    <r>
      <rPr>
        <sz val="10"/>
        <rFont val="Times New Roman"/>
        <family val="1"/>
        <charset val="238"/>
      </rPr>
      <t xml:space="preserve">
- nominalni pretok do 30 m3/h
- tlak vstopne vode: 4 bar(g)
- dnevni rezervoar slanice 2,5 m3</t>
    </r>
  </si>
  <si>
    <r>
      <rPr>
        <b/>
        <sz val="10"/>
        <rFont val="Times New Roman"/>
        <family val="1"/>
        <charset val="238"/>
      </rPr>
      <t>Tehnične karakteristike solnika:</t>
    </r>
    <r>
      <rPr>
        <sz val="10"/>
        <rFont val="Times New Roman"/>
        <family val="1"/>
        <charset val="238"/>
      </rPr>
      <t xml:space="preserve">
- Volumen: 5 m3
- Dimenzije: premer 1600 x višina 2600 mm 
-Odprtina za vsipni kanal: 600x600
-Priključek za dovod vode DN25
-2x Priključek za obvod vode DN25
-Priključek za črpalko: DN 32
-Priključek za stisnjen zrak: DN15
-Varnostni preliv: DN50
-2x Drenažni čep 3/4"
- Centrifugalna črpalka, predvidena kapaciteta 2m3/h pri 5m:</t>
    </r>
  </si>
  <si>
    <t>(Poz: MN 9040.01 + T 9040.03+ S 9040.02 + P 9040.20)
(Ustreza: Mehčalna naprava MAK-CMC INOM 7D + rezervar slanice + solnik - izdelan po merski skici)</t>
  </si>
  <si>
    <r>
      <rPr>
        <b/>
        <sz val="10"/>
        <rFont val="Times New Roman"/>
        <family val="1"/>
        <charset val="238"/>
      </rPr>
      <t>DN 250</t>
    </r>
    <r>
      <rPr>
        <sz val="10"/>
        <rFont val="Times New Roman"/>
        <family val="1"/>
        <charset val="238"/>
      </rPr>
      <t xml:space="preserve">
</t>
    </r>
    <r>
      <rPr>
        <i/>
        <sz val="10"/>
        <rFont val="Times New Roman"/>
        <family val="1"/>
        <charset val="238"/>
      </rPr>
      <t xml:space="preserve">(Poz:  MBV 9023.001, MBV 9023.003, MBV 9023.005, MBV 9023.007)
(Ustreza: Belimo  D6250WL + PRCA-S2-T-250 ali ekvivalent ARI Armaturen ali IMP Armature) </t>
    </r>
  </si>
  <si>
    <r>
      <t xml:space="preserve">Zaporna loputa, medprirobnična LUG izvedba, primerna za stolpno vodo. Temperatura medija do 40 °C, tlak do 6 bar(g). Loputa mora zagotavljati razred tesnenja A po EN 12266-1. Vključno s spojnim, vijačnim, tesnilnim ter elektro materialom in funkcionalno montažo.
</t>
    </r>
    <r>
      <rPr>
        <b/>
        <sz val="10"/>
        <rFont val="Times New Roman"/>
        <family val="1"/>
        <charset val="238"/>
      </rPr>
      <t>Tehnične karakteristike:</t>
    </r>
    <r>
      <rPr>
        <sz val="10"/>
        <rFont val="Times New Roman"/>
        <family val="1"/>
        <charset val="238"/>
      </rPr>
      <t xml:space="preserve">
- Izvedba: centrična
- Priključek: medprirobnični, EN1092-1, PN16
- Pogon: Elektromotorni pogon z ON/OFF regulacijo in ustreznim navorom
- Material ohišja: nodularna litina
- Tesnila: EPDM
- Napajanje: 24 VDC
- 2x stikalo končnih leg
- Ohišje zaščita IP67</t>
    </r>
  </si>
  <si>
    <r>
      <rPr>
        <b/>
        <sz val="10"/>
        <rFont val="Times New Roman"/>
        <family val="1"/>
        <charset val="238"/>
      </rPr>
      <t>DN 200</t>
    </r>
    <r>
      <rPr>
        <sz val="10"/>
        <rFont val="Times New Roman"/>
        <family val="1"/>
        <charset val="238"/>
      </rPr>
      <t xml:space="preserve">
</t>
    </r>
    <r>
      <rPr>
        <i/>
        <sz val="10"/>
        <rFont val="Times New Roman"/>
        <family val="1"/>
        <charset val="238"/>
      </rPr>
      <t xml:space="preserve">(Poz: MBV 9023.009) 
(Ustreza: Belimo  D6250W + PRCA-BAC-S2-T-250 ali ekvivalent ARI Armaturen ali IMP Armature) </t>
    </r>
  </si>
  <si>
    <r>
      <t xml:space="preserve">Zaporna loputa, medprirobnična wafer izvedba, primerna za stolpno vodo. Temperatura medija do 40 °C, tlak do 6 bar(g). Loputa mora zagotavljati razred tesnenja A po EN 12266-1. Vključno s spojnim, vijačnim, tesnilnim ter elektro materialom in funkcionalno montažo.
</t>
    </r>
    <r>
      <rPr>
        <b/>
        <sz val="10"/>
        <rFont val="Times New Roman"/>
        <family val="1"/>
        <charset val="238"/>
      </rPr>
      <t>Tehnične karakteristike:</t>
    </r>
    <r>
      <rPr>
        <sz val="10"/>
        <rFont val="Times New Roman"/>
        <family val="1"/>
        <charset val="238"/>
      </rPr>
      <t xml:space="preserve">
- Izvedba: centrična
- Priključek: medprirobnični, EN1092-1, PN16
- Pogon: Elektromotorni pogon z zvezno regulacijo in ustreznim navorom
- Material: nodularna litina
- Tesnila: EPDM
- Napajanje: 24 VDC
- Krmilni signal 4-20 mA
- 2x stikalo končnih leg
- Ohišje zaščita IP67</t>
    </r>
  </si>
  <si>
    <r>
      <rPr>
        <b/>
        <sz val="10"/>
        <rFont val="Times New Roman"/>
        <family val="1"/>
        <charset val="238"/>
      </rPr>
      <t>DN50</t>
    </r>
    <r>
      <rPr>
        <sz val="10"/>
        <rFont val="Times New Roman"/>
        <family val="1"/>
        <charset val="238"/>
      </rPr>
      <t xml:space="preserve">
</t>
    </r>
    <r>
      <rPr>
        <i/>
        <sz val="10"/>
        <rFont val="Times New Roman"/>
        <family val="1"/>
        <charset val="238"/>
      </rPr>
      <t xml:space="preserve">(Poz: MV 9041.001, MV 9041.011)
(Ustreza: END Armaturen MD31 + pogon NE092100 ali enakovredno </t>
    </r>
  </si>
  <si>
    <r>
      <t xml:space="preserve">DN80
</t>
    </r>
    <r>
      <rPr>
        <i/>
        <sz val="10"/>
        <rFont val="Times New Roman"/>
        <family val="1"/>
        <charset val="238"/>
      </rPr>
      <t xml:space="preserve">(Poz: MV 9042.003, MV 9042.014, MV 9042.022, MV 9042.023)
(Ustreza: END Armaturen MP31 + pogon NE092100) </t>
    </r>
  </si>
  <si>
    <r>
      <t xml:space="preserve">DN50
</t>
    </r>
    <r>
      <rPr>
        <i/>
        <sz val="10"/>
        <rFont val="Times New Roman"/>
        <family val="1"/>
        <charset val="238"/>
      </rPr>
      <t xml:space="preserve">(Poz: EV 9020.051)
(Ustreza: Jakša M286 G2 ali enakovredno </t>
    </r>
  </si>
  <si>
    <r>
      <t xml:space="preserve">DN15 s ključavnico
</t>
    </r>
    <r>
      <rPr>
        <i/>
        <sz val="10"/>
        <rFont val="Times New Roman"/>
        <family val="1"/>
        <charset val="238"/>
      </rPr>
      <t xml:space="preserve">(Poz: V 9021.014A, V 9021.014B, V 9021.034A, V 9021.034B, V 9022.014, V 9022.034)
(Ustreza: END Armaturen ZE31 + ključavnica ali enakovredno) </t>
    </r>
  </si>
  <si>
    <r>
      <t xml:space="preserve">DN25
</t>
    </r>
    <r>
      <rPr>
        <i/>
        <sz val="10"/>
        <rFont val="Times New Roman"/>
        <family val="1"/>
        <charset val="238"/>
      </rPr>
      <t xml:space="preserve">(Poz: V 9021.003, V 9021.023, V 9022.003, V 9022.023)
(Ustreza: END Armaturen ZE ali enakovredno) </t>
    </r>
  </si>
  <si>
    <r>
      <t xml:space="preserve">DN32
</t>
    </r>
    <r>
      <rPr>
        <i/>
        <sz val="10"/>
        <rFont val="Times New Roman"/>
        <family val="1"/>
        <charset val="238"/>
      </rPr>
      <t xml:space="preserve">(Poz: V 9021.011A, V 9021.011B, V 9021.016A, V 9021.016A, V 9021.016B, V 9021.031A , V 9021.031B, V 9021.036B, V 9022.011, V 9022.016, V 9022.031, V 9022.036)
(Ustreza: END Armaturen ZE31+ključavnica ali enakovredno) </t>
    </r>
  </si>
  <si>
    <r>
      <t xml:space="preserve">DN50
</t>
    </r>
    <r>
      <rPr>
        <i/>
        <sz val="10"/>
        <rFont val="Times New Roman"/>
        <family val="1"/>
        <charset val="238"/>
      </rPr>
      <t xml:space="preserve">(Poz: V 9020.040, V 9020.041, V 9020.042, V 9020.043, V 9020.050 )
(Ustreza: END Armaturen MP31 ali enakovredno) </t>
    </r>
  </si>
  <si>
    <r>
      <t xml:space="preserve">DN80
</t>
    </r>
    <r>
      <rPr>
        <i/>
        <sz val="10"/>
        <rFont val="Times New Roman"/>
        <family val="1"/>
        <charset val="238"/>
      </rPr>
      <t xml:space="preserve">(Poz: V 9040.001, V 9042.001, V 9042.004, V 9042.011, V 9042.015, V 9042.021)
(Ustreza: END Armaturen MP ali enakovredno) </t>
    </r>
  </si>
  <si>
    <r>
      <t xml:space="preserve">Trodelni krogelni ventil, industrijska izvedba, za vodo. Temperatura medija 0 do 40 °C, tlak do 6 bar(g). Ročni pogon, ohišje in krogla iz nerjavnega materiala. Vključno s pomožnim, montažnim in tesnilnim materialom ter funkcionalno montažo. S ključavnico glede na specifikacijo.
</t>
    </r>
    <r>
      <rPr>
        <b/>
        <sz val="10"/>
        <rFont val="Times New Roman"/>
        <family val="1"/>
        <charset val="238"/>
      </rPr>
      <t>Tehnične karakteristike:</t>
    </r>
    <r>
      <rPr>
        <sz val="10"/>
        <rFont val="Times New Roman"/>
        <family val="1"/>
        <charset val="238"/>
      </rPr>
      <t xml:space="preserve">
- Izvedba: trodelni krogelni ventil
- Priključek: varilni
- Material: Nerjaveče jeklo - AISI 316L
- Tesnila: PTFE</t>
    </r>
  </si>
  <si>
    <r>
      <t xml:space="preserve">DN25
</t>
    </r>
    <r>
      <rPr>
        <i/>
        <sz val="10"/>
        <rFont val="Times New Roman"/>
        <family val="1"/>
        <charset val="238"/>
      </rPr>
      <t xml:space="preserve">(Poz: V 9042.024)
(Ustreza: END Armaturen ZE31) </t>
    </r>
  </si>
  <si>
    <r>
      <t xml:space="preserve">DN50
</t>
    </r>
    <r>
      <rPr>
        <i/>
        <sz val="10"/>
        <rFont val="Times New Roman"/>
        <family val="1"/>
        <charset val="238"/>
      </rPr>
      <t xml:space="preserve">(Poz: V 9020.053, V 9040.002, V 9040.006, V 9040.010, V 9040.011, V 9041.004, V 9041.008, V 9041.010, V 9042.020)
(Ustreza: END Armaturen ZE31) </t>
    </r>
  </si>
  <si>
    <r>
      <t xml:space="preserve">Z odprtino za razbremenitev (DIN 16270).  
</t>
    </r>
    <r>
      <rPr>
        <i/>
        <sz val="10"/>
        <rFont val="Times New Roman"/>
        <family val="1"/>
        <charset val="238"/>
      </rPr>
      <t xml:space="preserve">(Poz: V 9020.004, V 9020.009, V 9020.014, V 9020.019, V 9020.045, V 9021.005, V 9021.012A, V 9021.012B, V 9021.013A, V 9021.013B, V 9021.025, V 9021.032A, V 9021.032B, V 9021.033A, V 9021.033B, V 9022.005, V 9022.012, V 9022.013, V 9022.025, V 9022.032, V 9022.033, V 9041.007, V 9041.009, V 9042.013, V 9042.016)
(Ustreza: INOL manom. ventil (inox) DIN16270) </t>
    </r>
  </si>
  <si>
    <t xml:space="preserve">Z odprtino za razbremenitev in testnim priključkom (DIN 16271)
(Poz: V 9020.044, V 9021.004, V 9021.024, V 9022.004, V 9022.024)
(Ustreza: INOL manom. ventil (inox) DIN16271) </t>
  </si>
  <si>
    <r>
      <rPr>
        <b/>
        <i/>
        <sz val="10"/>
        <rFont val="Times New Roman"/>
        <family val="1"/>
        <charset val="238"/>
      </rPr>
      <t>DN80</t>
    </r>
    <r>
      <rPr>
        <i/>
        <sz val="10"/>
        <rFont val="Times New Roman"/>
        <family val="1"/>
        <charset val="238"/>
      </rPr>
      <t xml:space="preserve">
(Poz: BV 9021.010A, BV 9021.010B, BV 9021.017A, BV 9021.017B, BV 9021.030A, BV 9021.030B, BV 9021.037A, BV 9021.037B) 
(Ustreza: IMP Armature tip Art. 120- ali enakovredno ARI Armaturen tip Zesa) </t>
    </r>
  </si>
  <si>
    <r>
      <rPr>
        <b/>
        <i/>
        <sz val="10"/>
        <rFont val="Times New Roman"/>
        <family val="1"/>
        <charset val="238"/>
      </rPr>
      <t>DN125</t>
    </r>
    <r>
      <rPr>
        <i/>
        <sz val="10"/>
        <rFont val="Times New Roman"/>
        <family val="1"/>
        <charset val="238"/>
      </rPr>
      <t xml:space="preserve">
(Poz: BV 9021.002, BV 9021.022) 
(Ustreza: IMP Armature tip Art. 120- ali enakovredno ARI Armaturen tip Zesa) </t>
    </r>
  </si>
  <si>
    <r>
      <rPr>
        <b/>
        <i/>
        <sz val="10"/>
        <rFont val="Times New Roman"/>
        <family val="1"/>
        <charset val="238"/>
      </rPr>
      <t>DN200</t>
    </r>
    <r>
      <rPr>
        <i/>
        <sz val="10"/>
        <rFont val="Times New Roman"/>
        <family val="1"/>
        <charset val="238"/>
      </rPr>
      <t xml:space="preserve">
(Poz: BV 9020.001, BV 9020.006, BV 9020.011, BV 9020.016, BV 9022.002, BV 9022.010, BV 9022.017, BV 9022.022, BV 9022.030, BV 9022.037) 
(Ustreza: IMP Armature tip Art. 120- ali enakovredno ARI Armaturen tip Zesa) </t>
    </r>
  </si>
  <si>
    <r>
      <rPr>
        <b/>
        <i/>
        <sz val="10"/>
        <rFont val="Times New Roman"/>
        <family val="1"/>
        <charset val="238"/>
      </rPr>
      <t>DN200</t>
    </r>
    <r>
      <rPr>
        <i/>
        <sz val="10"/>
        <rFont val="Times New Roman"/>
        <family val="1"/>
        <charset val="238"/>
      </rPr>
      <t xml:space="preserve">
(Poz: BV 9020.021, BV 9020.026, BV 9021.058, BV 9022.058) 
(Ustreza: IMP Armature tip Art. 126- ali enakovredno ARI Armaturen tip Gesa) </t>
    </r>
  </si>
  <si>
    <r>
      <t xml:space="preserve">Nepovratna loputa, za vertikalno vgradnjo brez vzmeti, primerna za vodo. Temperatura medija 0 do 40 °C, tlak do 6 bar(g). Vključno s pomožnim, montažnim in tesnilnim materialom ter s funkcionalno montažo.
</t>
    </r>
    <r>
      <rPr>
        <b/>
        <sz val="10"/>
        <rFont val="Times New Roman"/>
        <family val="1"/>
        <charset val="238"/>
      </rPr>
      <t>Tehnične karakteristike:</t>
    </r>
    <r>
      <rPr>
        <sz val="10"/>
        <rFont val="Times New Roman"/>
        <family val="1"/>
        <charset val="238"/>
      </rPr>
      <t xml:space="preserve">
- Priključek: medprirobnični, EN1092-1, PN16 
- Material: ohišje 1.0460, disk 1.4581
- Tesnilo: EPDM</t>
    </r>
  </si>
  <si>
    <r>
      <rPr>
        <b/>
        <sz val="10"/>
        <rFont val="Times New Roman"/>
        <family val="1"/>
        <charset val="238"/>
      </rPr>
      <t>DN 125</t>
    </r>
    <r>
      <rPr>
        <sz val="10"/>
        <rFont val="Times New Roman"/>
        <family val="1"/>
        <charset val="238"/>
      </rPr>
      <t xml:space="preserve">
</t>
    </r>
    <r>
      <rPr>
        <i/>
        <sz val="10"/>
        <rFont val="Times New Roman"/>
        <family val="1"/>
        <charset val="238"/>
      </rPr>
      <t xml:space="preserve">(Poz: CV 9022.001, CV 9022.021)
(Ustreza: Gestra CB26 ali enakovredno) </t>
    </r>
  </si>
  <si>
    <r>
      <rPr>
        <b/>
        <sz val="10"/>
        <rFont val="Times New Roman"/>
        <family val="1"/>
        <charset val="238"/>
      </rPr>
      <t>DN 125</t>
    </r>
    <r>
      <rPr>
        <sz val="10"/>
        <rFont val="Times New Roman"/>
        <family val="1"/>
        <charset val="238"/>
      </rPr>
      <t xml:space="preserve">
</t>
    </r>
    <r>
      <rPr>
        <i/>
        <sz val="10"/>
        <rFont val="Times New Roman"/>
        <family val="1"/>
        <charset val="238"/>
      </rPr>
      <t xml:space="preserve">(Poz: CV 9021.001, CV 9021.021)
(Ustreza: Gestra CB26 ali enakovredno) </t>
    </r>
  </si>
  <si>
    <r>
      <rPr>
        <b/>
        <sz val="10"/>
        <rFont val="Times New Roman"/>
        <family val="1"/>
        <charset val="238"/>
      </rPr>
      <t>DN 15</t>
    </r>
    <r>
      <rPr>
        <sz val="10"/>
        <rFont val="Times New Roman"/>
        <family val="1"/>
        <charset val="238"/>
      </rPr>
      <t xml:space="preserve">
</t>
    </r>
    <r>
      <rPr>
        <i/>
        <sz val="10"/>
        <rFont val="Times New Roman"/>
        <family val="1"/>
        <charset val="238"/>
      </rPr>
      <t xml:space="preserve">(Poz: CV 9021.007, CV 9021.027, CV 9022.007, CV 9022.027)
(Ustreza: End Armaturen EB31 ali ekvivalent) </t>
    </r>
  </si>
  <si>
    <r>
      <rPr>
        <b/>
        <sz val="10"/>
        <rFont val="Times New Roman"/>
        <family val="1"/>
        <charset val="238"/>
      </rPr>
      <t>DN 50</t>
    </r>
    <r>
      <rPr>
        <sz val="10"/>
        <rFont val="Times New Roman"/>
        <family val="1"/>
        <charset val="238"/>
      </rPr>
      <t xml:space="preserve">
</t>
    </r>
    <r>
      <rPr>
        <i/>
        <sz val="10"/>
        <rFont val="Times New Roman"/>
        <family val="1"/>
        <charset val="238"/>
      </rPr>
      <t xml:space="preserve">(Poz: CV 9040.003, CV 9040.007, CV 9040.011)
(Ustreza: Gestra RK86 ali End Armaturen ZR ali ekvivalent) </t>
    </r>
  </si>
  <si>
    <r>
      <rPr>
        <b/>
        <sz val="10"/>
        <rFont val="Times New Roman"/>
        <family val="1"/>
        <charset val="238"/>
      </rPr>
      <t>DN 80</t>
    </r>
    <r>
      <rPr>
        <sz val="10"/>
        <rFont val="Times New Roman"/>
        <family val="1"/>
        <charset val="238"/>
      </rPr>
      <t xml:space="preserve">
</t>
    </r>
    <r>
      <rPr>
        <i/>
        <sz val="10"/>
        <rFont val="Times New Roman"/>
        <family val="1"/>
        <charset val="238"/>
      </rPr>
      <t xml:space="preserve">(Poz: CV 9040.001, CV 9042.002, CV 9042.012)
(Ustreza: Gestra RK86 ali End Armaturen ZR ali ekvivalent) </t>
    </r>
  </si>
  <si>
    <r>
      <t xml:space="preserve">Dušilni ventil za hidravlično uravnoteženje, primeren za stolpno vodo. Poševnosedežna izvedba, z regulacijskim stožcem. Temperatura medija do 40°C, tlak do 6 bar(g). Vključno s pomožnim, montažnim in tesnilnim materialom ter s funkcionalno montažo.
</t>
    </r>
    <r>
      <rPr>
        <b/>
        <sz val="10"/>
        <rFont val="Times New Roman"/>
        <family val="1"/>
        <charset val="238"/>
      </rPr>
      <t>Tehnične karakteristike:</t>
    </r>
    <r>
      <rPr>
        <sz val="10"/>
        <rFont val="Times New Roman"/>
        <family val="1"/>
        <charset val="238"/>
      </rPr>
      <t xml:space="preserve">
- Priključek: navojni
- Mehko tesnenje, tesnilo PTFE</t>
    </r>
  </si>
  <si>
    <r>
      <rPr>
        <b/>
        <sz val="10"/>
        <rFont val="Times New Roman"/>
        <family val="1"/>
        <charset val="238"/>
      </rPr>
      <t>DN 15</t>
    </r>
    <r>
      <rPr>
        <sz val="10"/>
        <rFont val="Times New Roman"/>
        <family val="1"/>
        <charset val="238"/>
      </rPr>
      <t xml:space="preserve">
</t>
    </r>
    <r>
      <rPr>
        <i/>
        <sz val="10"/>
        <rFont val="Times New Roman"/>
        <family val="1"/>
        <charset val="238"/>
      </rPr>
      <t xml:space="preserve">(Poz: RV 9025.010)
(Ustreza: AE311062/L-RK  ali ekvivalent) </t>
    </r>
  </si>
  <si>
    <r>
      <rPr>
        <b/>
        <sz val="10"/>
        <rFont val="Times New Roman"/>
        <family val="1"/>
        <charset val="238"/>
      </rPr>
      <t>DN 50</t>
    </r>
    <r>
      <rPr>
        <sz val="10"/>
        <rFont val="Times New Roman"/>
        <family val="1"/>
        <charset val="238"/>
      </rPr>
      <t xml:space="preserve">
</t>
    </r>
    <r>
      <rPr>
        <i/>
        <sz val="10"/>
        <rFont val="Times New Roman"/>
        <family val="1"/>
        <charset val="238"/>
      </rPr>
      <t xml:space="preserve">(Poz: RV 9020.052, RV 9040.005, RV 9040.009)
(Ustreza: AE311067/L-RK  ali ekvivalent) </t>
    </r>
  </si>
  <si>
    <r>
      <rPr>
        <b/>
        <sz val="10"/>
        <rFont val="Times New Roman"/>
        <family val="1"/>
        <charset val="238"/>
      </rPr>
      <t>DN 200</t>
    </r>
    <r>
      <rPr>
        <sz val="10"/>
        <rFont val="Times New Roman"/>
        <family val="1"/>
        <charset val="238"/>
      </rPr>
      <t xml:space="preserve">
</t>
    </r>
    <r>
      <rPr>
        <i/>
        <sz val="10"/>
        <rFont val="Times New Roman"/>
        <family val="1"/>
        <charset val="238"/>
      </rPr>
      <t xml:space="preserve">(Poz: SF 9020.002, SF 9020.007, SF 9020.012, SF 9020.017)
(Ustreza: IMP Armature Art. 020) </t>
    </r>
  </si>
  <si>
    <r>
      <rPr>
        <b/>
        <sz val="10"/>
        <rFont val="Times New Roman"/>
        <family val="1"/>
        <charset val="238"/>
      </rPr>
      <t>DN 50</t>
    </r>
    <r>
      <rPr>
        <sz val="10"/>
        <rFont val="Times New Roman"/>
        <family val="1"/>
        <charset val="238"/>
      </rPr>
      <t xml:space="preserve">
</t>
    </r>
    <r>
      <rPr>
        <i/>
        <sz val="10"/>
        <rFont val="Times New Roman"/>
        <family val="1"/>
        <charset val="238"/>
      </rPr>
      <t xml:space="preserve">(Poz: SF 9041.005)
(Ustreza: IMP Armature Art. 020) </t>
    </r>
  </si>
  <si>
    <r>
      <rPr>
        <b/>
        <sz val="10"/>
        <rFont val="Times New Roman"/>
        <family val="1"/>
        <charset val="238"/>
      </rPr>
      <t>DN 15 / DN 15</t>
    </r>
    <r>
      <rPr>
        <sz val="10"/>
        <rFont val="Times New Roman"/>
        <family val="1"/>
        <charset val="238"/>
      </rPr>
      <t xml:space="preserve">
</t>
    </r>
    <r>
      <rPr>
        <i/>
        <sz val="10"/>
        <rFont val="Times New Roman"/>
        <family val="1"/>
        <charset val="238"/>
      </rPr>
      <t xml:space="preserve">(Poz: SV 9021.015A, SV 9021.015B, SV 9021.035A, SV 9021.035B, SV 9022.015, SV 9022.035)
(Ustreza: End Armaturen SV320023/L ) </t>
    </r>
  </si>
  <si>
    <t>AVTOMATSKI ODZRAČEVALNI LONČEK</t>
  </si>
  <si>
    <r>
      <t xml:space="preserve">Avtomatski odzračevalni lonček s plovcem, industrijska izvedba, primeren za hladilno vodo. Temperatura medija do 40 °C, tlak do 6 bar(g). Vključno s pomožnim, montažnim in tesnilnim materialom ter funkcionalno montažo.
</t>
    </r>
    <r>
      <rPr>
        <b/>
        <sz val="10"/>
        <rFont val="Times New Roman"/>
        <family val="1"/>
        <charset val="238"/>
      </rPr>
      <t>Tehnične karakteristike:</t>
    </r>
    <r>
      <rPr>
        <sz val="10"/>
        <rFont val="Times New Roman"/>
        <family val="1"/>
        <charset val="238"/>
      </rPr>
      <t xml:space="preserve">
- Priključek vstop: notranji navoj, G 3/4" 
- Priključek izstop: zunanji navoj, G 1/2" 
- Material: nerjaveče jeklo
</t>
    </r>
    <r>
      <rPr>
        <i/>
        <sz val="10"/>
        <rFont val="Times New Roman"/>
        <family val="1"/>
        <charset val="238"/>
      </rPr>
      <t>(Poz: AO 9021.009, AO 9021.029)
(Ustreza: Mankenberg EB 1.32 ali enakovredno)</t>
    </r>
  </si>
  <si>
    <r>
      <t xml:space="preserve">DN15
</t>
    </r>
    <r>
      <rPr>
        <i/>
        <sz val="10"/>
        <rFont val="Times New Roman"/>
        <family val="1"/>
        <charset val="238"/>
      </rPr>
      <t xml:space="preserve">(Poz: V 9020.003, V 9020.008, V 9020.013, V 9020.018, V 9020.060, V 9021.006, V 9021.026, V 9022.006, V 9022.026, V 9023.002, V 9023.004, V 9025.001, V 9025.002, V 9025.011, V 9041.006)
(Ustreza: END Armaturen ZE31 ali enakovredno) </t>
    </r>
  </si>
  <si>
    <r>
      <t xml:space="preserve">DN20
</t>
    </r>
    <r>
      <rPr>
        <i/>
        <sz val="10"/>
        <rFont val="Times New Roman"/>
        <family val="1"/>
        <charset val="238"/>
      </rPr>
      <t xml:space="preserve">(Poz: V 9021.008, V 9021.028)
(Ustreza: END Armaturen ZE31 ali enakovredno) </t>
    </r>
  </si>
  <si>
    <t>PNEVMATSKI POŠEVNOSEDEŽNI VENTIL</t>
  </si>
  <si>
    <t>Poševnosedežni ventil s pnevmatskim pogonom, primeren za stolpno vodo. Temperatura medija do 40°C, tlak do 6 bar(g).  Vključno s pomožnim, montažnim, tesnilnim in elektro materialom ter funkcionalno montažo.</t>
  </si>
  <si>
    <r>
      <rPr>
        <b/>
        <sz val="10"/>
        <rFont val="Times New Roman"/>
        <family val="1"/>
        <charset val="238"/>
      </rPr>
      <t>Tehnične karakteristike:</t>
    </r>
    <r>
      <rPr>
        <sz val="10"/>
        <rFont val="Times New Roman"/>
        <family val="1"/>
        <charset val="238"/>
      </rPr>
      <t xml:space="preserve">
- Priključek: navojni
- Material: nerjavni,+ PTFE sedež
- Krmilni medij: zrak 6 bar(g)
- Zapiranje proti toku
- NC (v primeru izpada kom. zraka se ventil zapre)</t>
    </r>
  </si>
  <si>
    <t>KOMPENZATOR</t>
  </si>
  <si>
    <r>
      <t xml:space="preserve">Prirobnični gumi kompenzator, primeren za hladilno vodo. Temperatura medija do 40 °C, tlak do 6 bar(g). Vključno s pomožnim, montažnim in tesnilnim materialom ter funkcionalno montažo.
</t>
    </r>
    <r>
      <rPr>
        <b/>
        <sz val="10"/>
        <rFont val="Times New Roman"/>
        <family val="1"/>
        <charset val="238"/>
      </rPr>
      <t>Tehnične karakteristike:</t>
    </r>
    <r>
      <rPr>
        <sz val="10"/>
        <rFont val="Times New Roman"/>
        <family val="1"/>
        <charset val="238"/>
      </rPr>
      <t xml:space="preserve">
- Priključek: prirobnični, po EN 1092
- Material prirobnic: pocinkano ali ponikljano jeklo
- Material meha: EPDM </t>
    </r>
  </si>
  <si>
    <r>
      <rPr>
        <b/>
        <sz val="10"/>
        <rFont val="Times New Roman"/>
        <family val="1"/>
        <charset val="238"/>
      </rPr>
      <t>DN 100</t>
    </r>
    <r>
      <rPr>
        <sz val="10"/>
        <rFont val="Times New Roman"/>
        <family val="1"/>
        <charset val="238"/>
      </rPr>
      <t xml:space="preserve">
</t>
    </r>
    <r>
      <rPr>
        <i/>
        <sz val="10"/>
        <rFont val="Times New Roman"/>
        <family val="1"/>
        <charset val="238"/>
      </rPr>
      <t xml:space="preserve">(Poz: K 9020.005, K 9020.010)
(Ustreza: Giaflex EGK ali End Armaturen KP54 ali enakovredno) </t>
    </r>
  </si>
  <si>
    <r>
      <rPr>
        <b/>
        <sz val="10"/>
        <rFont val="Times New Roman"/>
        <family val="1"/>
        <charset val="238"/>
      </rPr>
      <t>DN 150</t>
    </r>
    <r>
      <rPr>
        <sz val="10"/>
        <rFont val="Times New Roman"/>
        <family val="1"/>
        <charset val="238"/>
      </rPr>
      <t xml:space="preserve">
</t>
    </r>
    <r>
      <rPr>
        <i/>
        <sz val="10"/>
        <rFont val="Times New Roman"/>
        <family val="1"/>
        <charset val="238"/>
      </rPr>
      <t xml:space="preserve">(Poz: K 9020.015, K 9020.020)
(Ustreza: Giaflex EGK ali End Armaturen KP54 ali enakovredno) </t>
    </r>
  </si>
  <si>
    <r>
      <rPr>
        <b/>
        <sz val="10"/>
        <rFont val="Times New Roman"/>
        <family val="1"/>
        <charset val="238"/>
      </rPr>
      <t>Tehnične karakteristike:</t>
    </r>
    <r>
      <rPr>
        <sz val="10"/>
        <rFont val="Times New Roman"/>
        <family val="1"/>
        <charset val="238"/>
      </rPr>
      <t xml:space="preserve">
- Priključek: prirobnični, EN1092, PN16
- Material: nerjavno jeklo
- Napajanje: 24 VDC
- 2 končno stikalo
- možnost ročnega pogona</t>
    </r>
  </si>
  <si>
    <r>
      <t xml:space="preserve">Dvodelni krogelni ventil, industrijska izvedba, primeren za stolpno vodo. Temperatura medija 0 do 40 °C, tlak do 6 bar(g). Elektromotorni pogon, ohišje in krogla iz nerjavnega materiala. Vključno s pomožnim, montažnim in tesnilnim materialom ter funkcionalno montažo. S ključavnico glede na specifikacijo.
</t>
    </r>
    <r>
      <rPr>
        <b/>
        <sz val="10"/>
        <rFont val="Times New Roman"/>
        <family val="1"/>
        <charset val="238"/>
      </rPr>
      <t>Tehnične karakteristike:</t>
    </r>
    <r>
      <rPr>
        <sz val="10"/>
        <rFont val="Times New Roman"/>
        <family val="1"/>
        <charset val="238"/>
      </rPr>
      <t xml:space="preserve">
- Izvedba: dvodelni krogelni ventil,
- Priključek: prirobnični, po EN 1092
- Material: Nerjaveče jeklo - AISI 316L
- Tesnila: PTFE
- Napajanje: 24 VDC
- 2 končno stikalo
- optični indikator položaja
- možnost ročnega pogona</t>
    </r>
  </si>
  <si>
    <r>
      <t xml:space="preserve">DN50
</t>
    </r>
    <r>
      <rPr>
        <i/>
        <sz val="10"/>
        <rFont val="Times New Roman"/>
        <family val="1"/>
        <charset val="238"/>
      </rPr>
      <t xml:space="preserve">(Poz: PV 9040.004, PV 9040.008)
(Ustreza:  End Armaturen DGD2D3 ali enakovredno </t>
    </r>
  </si>
  <si>
    <r>
      <t xml:space="preserve">Lokalni manometer za prikaz tlaka vode. Temperatura medija 5 do 50°C. Vključno z nerjavno priključno cevko z izdelavo odcepa DN15 za procesni priključek na nerjavnem cevovodu ter s pomožnim, montažnim in tesnilnim materialom in s funkcionalno montažo. 
</t>
    </r>
    <r>
      <rPr>
        <b/>
        <sz val="10"/>
        <rFont val="Times New Roman"/>
        <family val="1"/>
        <charset val="238"/>
      </rPr>
      <t>Tehnične karakteristike:</t>
    </r>
    <r>
      <rPr>
        <sz val="10"/>
        <rFont val="Times New Roman"/>
        <family val="1"/>
        <charset val="238"/>
      </rPr>
      <t xml:space="preserve">
- Priključek: G 1/2" 
- Material: 1.4301 ali boljše
- Premer ohišja 100 mm
- Polnilo: silikonsko olje</t>
    </r>
  </si>
  <si>
    <r>
      <t xml:space="preserve">Merilnik tlaka, primeren za vodo. Temperatura medija 5 do 40 °C, tlak do 6 bar(g). Vključno z nerjavno priključno cevko in z izdelavo odcepa DN15 za procesni priključek na nerjavnem cevovodu ter s pomožnim, montažnim, elektro in tesnilnim materialom in s funkcionalno montažo. 
</t>
    </r>
    <r>
      <rPr>
        <b/>
        <sz val="10"/>
        <rFont val="Times New Roman"/>
        <family val="1"/>
        <charset val="238"/>
      </rPr>
      <t>Tehnične karakteristike:</t>
    </r>
    <r>
      <rPr>
        <sz val="10"/>
        <rFont val="Times New Roman"/>
        <family val="1"/>
        <charset val="238"/>
      </rPr>
      <t xml:space="preserve">
- Piezouporovni merilni princip
- Priključek: navojni, G 1/2"
- Material: Nerjavno jeklo
- Napajanje: 24V DC
- Izhod: 4-20 mA</t>
    </r>
  </si>
  <si>
    <r>
      <t xml:space="preserve">Nivojsko mejno stikalo - vibracijske vilice, primerno za stolpno vodo. Temperatura medija do 40°C, tlak do 2 bar (g). Vključno s pomožnim, montažnim, tesnilnim in elektro materialom in s funkcionalno montažo.
</t>
    </r>
    <r>
      <rPr>
        <b/>
        <sz val="10"/>
        <rFont val="Times New Roman"/>
        <family val="1"/>
        <charset val="238"/>
      </rPr>
      <t>Tehnične karakteristike:</t>
    </r>
    <r>
      <rPr>
        <sz val="10"/>
        <rFont val="Times New Roman"/>
        <family val="1"/>
        <charset val="238"/>
      </rPr>
      <t xml:space="preserve">
- Priključek: zunanji navoj G3/4"
- Material: Nerjavno jeklo, 1.4301 ali boljši
- Napajanje: 24 V DC
</t>
    </r>
    <r>
      <rPr>
        <i/>
        <sz val="10"/>
        <rFont val="Times New Roman"/>
        <family val="1"/>
        <charset val="238"/>
      </rPr>
      <t>(Poz: LSLA 9020.721, LSHA 9020.722, LSLLA 9020.723)
(Ustreza: E+H Liquiphant FTL 41)</t>
    </r>
  </si>
  <si>
    <t>VODOMER</t>
  </si>
  <si>
    <t>Vodomer,  primeren za stolpno  (hladilno) vodo, pulzni izhod. 
Prirobnični procesni priključek, temperatura medija od 5 do 40 °C, tlak do 8 bar(g). Vključno s pomožnim, montažnim in tesnilnim materialom.</t>
  </si>
  <si>
    <r>
      <t xml:space="preserve">Tehnične karakteristike:
- Merilno območje: 0,4 do 40  m3/h, nazivni pretok 15 m3/h
- Priključek: prirobnični, EN 1092-1, DN50, PN16
- Izhod:pulz
</t>
    </r>
    <r>
      <rPr>
        <i/>
        <sz val="10"/>
        <rFont val="Times New Roman"/>
        <family val="1"/>
        <charset val="238"/>
      </rPr>
      <t>(Poz: FQI 9020.730, FQI 9040.730, FQI 9040.731)
(Ustreza: ITRON Woltex M + Cyble sensor V2</t>
    </r>
    <r>
      <rPr>
        <sz val="10"/>
        <rFont val="Times New Roman"/>
        <family val="1"/>
        <charset val="238"/>
      </rPr>
      <t>)</t>
    </r>
  </si>
  <si>
    <r>
      <t xml:space="preserve">Tehnične karakteristike:
- Merilno območje: 1 do 100  m3/h, nazivni pretok 40 m3/h
- Priključek: prirobnični, EN 1092-1, DN80, PN16
- Izhod: pulz
</t>
    </r>
    <r>
      <rPr>
        <i/>
        <sz val="10"/>
        <rFont val="Times New Roman"/>
        <family val="1"/>
        <charset val="238"/>
      </rPr>
      <t>(Poz: FQI 9042.730, FQI 9042.731)</t>
    </r>
    <r>
      <rPr>
        <sz val="10"/>
        <rFont val="Times New Roman"/>
        <family val="1"/>
        <charset val="238"/>
      </rPr>
      <t xml:space="preserve">
</t>
    </r>
    <r>
      <rPr>
        <i/>
        <sz val="10"/>
        <rFont val="Times New Roman"/>
        <family val="1"/>
        <charset val="238"/>
      </rPr>
      <t>(Ustreza: ITRON Woltex M + Cyble sensor V2)</t>
    </r>
  </si>
  <si>
    <t>MERILNIK PREVODNOSTI</t>
  </si>
  <si>
    <r>
      <t xml:space="preserve">Merilnik prevodnosti, primeren za tehnološko vodo in deževnico. Temperatura medija 5 do 40°C, tlak do 6 bar (g). Vključno s pomožnim, montažnim, tesnilnim in elektro materialom in s funkcionalno montažo.
</t>
    </r>
    <r>
      <rPr>
        <b/>
        <sz val="10"/>
        <rFont val="Times New Roman"/>
        <family val="1"/>
        <charset val="238"/>
      </rPr>
      <t>Tehnične karakteristike:</t>
    </r>
    <r>
      <rPr>
        <sz val="10"/>
        <rFont val="Times New Roman"/>
        <family val="1"/>
        <charset val="238"/>
      </rPr>
      <t xml:space="preserve">
- Priključek: zunanji navoj G1"
- Merilno območje: 10 - 20000 µS/cm
- Napajanje: 24 V DC
</t>
    </r>
    <r>
      <rPr>
        <i/>
        <sz val="10"/>
        <rFont val="Times New Roman"/>
        <family val="1"/>
        <charset val="238"/>
      </rPr>
      <t>(Poz: QIC 9042.745)
(Ustreza: E+H Liquiphant CLS21E + LiquilineCM442)</t>
    </r>
  </si>
  <si>
    <r>
      <rPr>
        <b/>
        <sz val="10"/>
        <rFont val="Times New Roman"/>
        <family val="1"/>
        <charset val="238"/>
      </rPr>
      <t>Tehnične karakteristike:</t>
    </r>
    <r>
      <rPr>
        <sz val="10"/>
        <rFont val="Times New Roman"/>
        <family val="1"/>
        <charset val="238"/>
      </rPr>
      <t xml:space="preserve">
Tehnične karakteristike se navaja pri naslednjih pogojih:
  -temperatura vlažnega termometra vstopnega zraka: 16 °C    
  -temperaturni režim hlajene vode: 20/30 °C  
 - hladilna moč : 4,3 MW  
- Okvirne dimenzije (DxŠxV): 3650 x 7400 x 5050 mm 
- Okvirna teža: 8200 kg, najtežji posamezni del 3000 kg, obratovalna teža 10550 kg
(Poz.: HS 9030.05)
(Predvidena oprema: EVAPCO AT212-4N24)</t>
    </r>
  </si>
  <si>
    <t xml:space="preserve">Enostopenjska centrifugalna črpalka, blok izvedba, črpalka in motor monitrana na skupni osnovni okvir, prirobnični priključek. Ohišje in tekač iz sive litine. Primerna za vodo, temperatura medija 20°C do 40 °C, tlak do 6 bar(g). Tesnila ustrezna glede na medij in obratovalne razmere. Primerna za ločen frekvenčni regulator vrtljajev. Transport in postavljanje na mesto vgradnje (montaža v kleti, kota - 4m). Vključno z nosilno konstrukcijo črpalke in komplet montažnim, pritrdilnim in tesnilnim materialom.  </t>
  </si>
  <si>
    <r>
      <rPr>
        <b/>
        <sz val="10"/>
        <rFont val="Times New Roman"/>
        <family val="1"/>
        <charset val="238"/>
      </rPr>
      <t>Tehnične karakteristike:</t>
    </r>
    <r>
      <rPr>
        <sz val="10"/>
        <rFont val="Times New Roman"/>
        <family val="1"/>
        <charset val="238"/>
      </rPr>
      <t xml:space="preserve">
Priključek: DN100/80, PN16 (po EN 1092);
H= 52 m;
Q= 240 m3/h;
Pe=  55 kW; 4p, 3x400V
(Poz.: P 9030.20, P 9030.21, P 9030.22)
(Ustreza: Grundfos NK 125-400/392</t>
    </r>
  </si>
  <si>
    <r>
      <t xml:space="preserve">Postaja za doziranje inhibitorja v stolpno hladilno vodo, sestavljena iz membranske dozirne črpalke, vgrajene na namensko dozirno posodo. Sestoječa iz:
- 60l rezervoar, nevtralne barve, 
- Sesalna garnitura z nivojskim stikalom in nepovratnim ventilom
- Membranska dozirna črpalka,
- Dozirni (tlačni) nepovratni ventil 
- Vključno s povezovalnimi gibkimi cevmi (cca 20 m) ustreznih dimenzij.
</t>
    </r>
    <r>
      <rPr>
        <b/>
        <sz val="10"/>
        <rFont val="Times New Roman"/>
        <family val="1"/>
        <charset val="238"/>
      </rPr>
      <t xml:space="preserve">Tehnične karakteristike črpalke:
</t>
    </r>
    <r>
      <rPr>
        <sz val="10"/>
        <rFont val="Times New Roman"/>
        <family val="1"/>
        <charset val="238"/>
      </rPr>
      <t xml:space="preserve">- Pretok do 7,5 l/h, max protitlak 4 bar(g)
- Krmiljenje črpalke: eksterno pulzno + ročno + analogno 4-20 mA
- Rele za alarm (delovanje črpalke, spodnji alarmni nivo)
Ustrezna za povezavo in krmiljenje preko naprave za avtomatski nadzor kvalitete stolpne vode (poz. VV 9025.01)
</t>
    </r>
    <r>
      <rPr>
        <i/>
        <sz val="10"/>
        <rFont val="Times New Roman"/>
        <family val="1"/>
        <charset val="238"/>
      </rPr>
      <t>(Poz: P 9032.21)
(Ustreza: Grundfos DDA 7,5 + dodatki)</t>
    </r>
  </si>
  <si>
    <r>
      <t xml:space="preserve">Postaja za doziranje biocida v stolpno hladilno vodo, sestavljena iz membranske dozirne črpalke, vgrajene na namensko dozirno posodo. Sestoječa iz:
- 60l rezervoar, nevtralne barve, 
- Sesalna garnitura z nivojskim stikalom in nepovratnim ventilom
- Membranska dozirna črpalka,
- Dozirni (tlačni) nepovratni ventil 
- Vključno s povezovalnimi gibkimi cevmi (cca 20 m) ustreznih dimenzij.
</t>
    </r>
    <r>
      <rPr>
        <b/>
        <sz val="10"/>
        <rFont val="Times New Roman"/>
        <family val="1"/>
        <charset val="238"/>
      </rPr>
      <t xml:space="preserve">Tehnične karakteristike črpalke:
</t>
    </r>
    <r>
      <rPr>
        <sz val="10"/>
        <rFont val="Times New Roman"/>
        <family val="1"/>
        <charset val="238"/>
      </rPr>
      <t xml:space="preserve">- Pretok do 7,5 l/h, max protitlak 4 bar(g)
- Krmiljenje črpalke: eksterno pulzno + ročno + analogno 4-20 mA
- Rele za alarm (delovanje črpalke, spodnji alarmni nivo)
Ustrezna za povezavo in krmiljenje preko naprave za avtomatski nadzor kvalitete stolpne vode (poz. VV 9025.01)
</t>
    </r>
    <r>
      <rPr>
        <i/>
        <sz val="10"/>
        <rFont val="Times New Roman"/>
        <family val="1"/>
        <charset val="238"/>
      </rPr>
      <t>(Poz: P 9032.20)
(Ustreza: Grundfos DDA 7,5 + dodatki)</t>
    </r>
  </si>
  <si>
    <r>
      <t xml:space="preserve">Postaja za doziranje inhibitorja v stolpno hladilno vodo, sestavljena iz membranske dozirne črpalke, vgrajene na namensko dozirno posodo. Sestoječa iz:
- 60l rezervoar, nevtralne barve, 
- Sesalna garnitura z nivojskim stikalom in nepovratnim ventilom
- Membranska dozirna črpalka,
- Dozirni (tlačni) nepovratni ventil 
- Vključno s povezovalnimi gibkimi cevmi (cca 20 m) ustreznih dimenzij.
</t>
    </r>
    <r>
      <rPr>
        <b/>
        <sz val="10"/>
        <rFont val="Times New Roman"/>
        <family val="1"/>
        <charset val="238"/>
      </rPr>
      <t xml:space="preserve">Tehnične karakteristike črpalke:
</t>
    </r>
    <r>
      <rPr>
        <sz val="10"/>
        <rFont val="Times New Roman"/>
        <family val="1"/>
        <charset val="238"/>
      </rPr>
      <t xml:space="preserve">- Pretok do 7,5 l/h, max protitlak 4 bar(g)
- Krmiljenje črpalke: eksterno pulzno + ročno + analogno 4-20 mA
- Rele za alarm (delovanje črpalke, spodnji alarmni nivo)
Ustrezna za povezavo in krmiljenje preko naprave za avtomatski nadzor kvalitete stolpne vode (poz. VV 9025.01)
</t>
    </r>
    <r>
      <rPr>
        <i/>
        <sz val="10"/>
        <rFont val="Times New Roman"/>
        <family val="1"/>
        <charset val="238"/>
      </rPr>
      <t>(Poz: P 9025.21)
(Ustreza: Grundfos DDA 7,5 + dodatki)</t>
    </r>
  </si>
  <si>
    <r>
      <t xml:space="preserve">Postaja za doziranje biocida v stolpno hladilno vodo, sestavljena iz membranske dozirne črpalke, vgrajene na namensko dozirno posodo. Sestoječa iz:
- 60l rezervoar, nevtralne barve, 
- Sesalna garnitura z nivojskim stikalom in nepovratnim ventilom
- Membranska dozirna črpalka,
- Dozirni (tlačni) nepovratni ventil 
- Vključno s povezovalnimi gibkimi cevmi (cca 20 m) ustreznih dimenzij.
</t>
    </r>
    <r>
      <rPr>
        <b/>
        <sz val="10"/>
        <rFont val="Times New Roman"/>
        <family val="1"/>
        <charset val="238"/>
      </rPr>
      <t xml:space="preserve">Tehnične karakteristike črpalke:
</t>
    </r>
    <r>
      <rPr>
        <sz val="10"/>
        <rFont val="Times New Roman"/>
        <family val="1"/>
        <charset val="238"/>
      </rPr>
      <t xml:space="preserve">- Pretok do 7,5 l/h, max protitlak 4 bar(g)
- Krmiljenje črpalke: eksterno pulzno + ročno + analogno 4-20 mA
- Rele za alarm (delovanje črpalke, spodnji alarmni nivo)
Ustrezna za povezavo in krmiljenje preko naprave za avtomatski nadzor kvalitete stolpne vode (poz. VV 9025.01)
</t>
    </r>
    <r>
      <rPr>
        <i/>
        <sz val="10"/>
        <rFont val="Times New Roman"/>
        <family val="1"/>
        <charset val="238"/>
      </rPr>
      <t>(Poz: P 9025.20)
(Ustreza: Grundfos DDA 7,5 + dodatki)</t>
    </r>
  </si>
  <si>
    <t>Izdelava, dobava in montaža zbiralnika/razdelilnika za stolpno vodo. Obratovalna emperatura medija 5 do 40°C. Transport in postavljanje na mesto vgradnje (montaža v kleti, kota - 4m). Izdelan skladno z direktivo o tlačni opremi (PED). Izdelan iz nerjavnih cevi ter 2x cevih kap. Komplet z izdelavo delavniškega načrta, trdnostnega izračuna z določitvijo debeline sten in izdelavo varilskih in konstrukcijskih detajlov. Vključno z atesti in certifikati ( 3.1-EN 10204, ...) vseh materialov in varilcev, izvedba tlačnega oz. tesnostnega preizkusa in zapisnika, ter z vsem montažnim, pritrdilnim, vijačnim, ter tesnilnim materialom.</t>
  </si>
  <si>
    <t>ZBIRALNIK STOLPNE VODE</t>
  </si>
  <si>
    <t>Izdelava, dobava in montaža zbiralnika/razdelilnika za stolpno vodo. Obratovalna emperatura medija 5 do 40°C. Vnos na streho objekta  in postavljanje na mesto vgradnje (kota +20 m). Izdelan skladno z direktivo o tlačni opremi (PED). Izdelan iz nerjavnih cevi ter 2x cevih kap. Komplet z izdelavo delavniškega načrta, trdnostnega izračuna z določitvijo debeline sten in izdelavo varilskih in konstrukcijskih detajlov. Vključno z atesti in certifikati ( 3.1-EN 10204, ...) vseh materialov in varilcev, izvedba tlačnega oz. tesnostnega preizkusa in zapisnika, ter z vsem montažnim, pritrdilnim, vijačnim, ter tesnilnim materialom.</t>
  </si>
  <si>
    <r>
      <rPr>
        <b/>
        <sz val="10"/>
        <rFont val="Times New Roman"/>
        <family val="1"/>
        <charset val="238"/>
      </rPr>
      <t>Tehnične karakteristike:</t>
    </r>
    <r>
      <rPr>
        <sz val="10"/>
        <rFont val="Times New Roman"/>
        <family val="1"/>
        <charset val="238"/>
      </rPr>
      <t xml:space="preserve">
- DN400 - Ø406,4mm, skupna dolžina cca 5400 mm
- 2x cevna kapa DN400
- Prirobnični priključki, EN1092-1, tip 11, PN16:
    1x DN250 (Ø273mm),
    7x DN200 (Ø219,1mm),
    4x DN50 (Ø60,3mm),
- Navojni priključki:
   2x manometska cev 1/2" NN
   2x 1/2" ZN
   1x 1" ZN
- Obratovalni tlak:  0,5 bar(g);
- Maksimalni tlak: 1 bar(g);
- Preizkusni tlak: 1,5 bar(g) 
- Material: nerjavno jeklo, 1.4301
</t>
    </r>
    <r>
      <rPr>
        <i/>
        <sz val="10"/>
        <rFont val="Times New Roman"/>
        <family val="1"/>
        <charset val="238"/>
      </rPr>
      <t>(Poz: T 9030.03)
(Ustreza: Izdelan po merski skici tega načrta)</t>
    </r>
  </si>
  <si>
    <r>
      <rPr>
        <b/>
        <sz val="10"/>
        <rFont val="Times New Roman"/>
        <family val="1"/>
        <charset val="238"/>
      </rPr>
      <t>Tehnične karakteristike:</t>
    </r>
    <r>
      <rPr>
        <sz val="10"/>
        <rFont val="Times New Roman"/>
        <family val="1"/>
        <charset val="238"/>
      </rPr>
      <t xml:space="preserve">
- DN400 - Ø406,4mm, skupna dolžina cca 8000 mm
- 1x cevna kapa DN400
- 1x 3D koleno DN400
- Prirobnični priključki, EN1092-1, tip 11, PN16:
    1xDN400 (Ø406,4),
    6x DN200 (Ø219,1mm),
    6x DN50 (Ø60,3mm),
- Navojni priključki:
   5x 1/2" ZN
   4x 1/2" NN
- 3x podporna nogica (sedlo)
- Obratovalni tlak:  2 bar(g);
- Maksimalni tlak: 4 bar(g);
- Preizkusni tlak: 6 bar(g) 
- Material: nerjavno jeklo, 1.4301
</t>
    </r>
    <r>
      <rPr>
        <i/>
        <sz val="10"/>
        <rFont val="Times New Roman"/>
        <family val="1"/>
        <charset val="238"/>
      </rPr>
      <t>(Poz: T 9020.01)
(Ustreza: Izdelan po merski skici tega načrta)</t>
    </r>
  </si>
  <si>
    <r>
      <rPr>
        <b/>
        <sz val="10"/>
        <rFont val="Times New Roman"/>
        <family val="1"/>
        <charset val="238"/>
      </rPr>
      <t>DN 250</t>
    </r>
    <r>
      <rPr>
        <sz val="10"/>
        <rFont val="Times New Roman"/>
        <family val="1"/>
        <charset val="238"/>
      </rPr>
      <t xml:space="preserve">
</t>
    </r>
    <r>
      <rPr>
        <i/>
        <sz val="10"/>
        <rFont val="Times New Roman"/>
        <family val="1"/>
        <charset val="238"/>
      </rPr>
      <t xml:space="preserve">(Poz:  MBV 9030.110, MBV 9030.111)
(Ustreza: Belimo  D6250WL + PRCA-S2-T-250 ali ekvivalent ARI Armaturen ali IMP Armature) </t>
    </r>
  </si>
  <si>
    <r>
      <rPr>
        <b/>
        <sz val="10"/>
        <rFont val="Times New Roman"/>
        <family val="1"/>
        <charset val="238"/>
      </rPr>
      <t>DN 200</t>
    </r>
    <r>
      <rPr>
        <sz val="10"/>
        <rFont val="Times New Roman"/>
        <family val="1"/>
        <charset val="238"/>
      </rPr>
      <t xml:space="preserve">
</t>
    </r>
    <r>
      <rPr>
        <i/>
        <sz val="10"/>
        <rFont val="Times New Roman"/>
        <family val="1"/>
        <charset val="238"/>
      </rPr>
      <t xml:space="preserve">(Poz: MBV 9030.070) 
(Ustreza: Belimo  D6250W + PRCA-BAC-S2-T-250 ali ekvivalent ARI Armaturen ali IMP Armature) </t>
    </r>
  </si>
  <si>
    <r>
      <t xml:space="preserve">DN50
</t>
    </r>
    <r>
      <rPr>
        <i/>
        <sz val="10"/>
        <rFont val="Times New Roman"/>
        <family val="1"/>
        <charset val="238"/>
      </rPr>
      <t xml:space="preserve">(Poz: V 9030.040, V 9030.041, V 9030.042, V 9030.044, V 9030.061)
(Ustreza: END Armaturen MP31 ali enakovredno) </t>
    </r>
  </si>
  <si>
    <r>
      <t xml:space="preserve">DN25
</t>
    </r>
    <r>
      <rPr>
        <i/>
        <sz val="10"/>
        <rFont val="Times New Roman"/>
        <family val="1"/>
        <charset val="238"/>
      </rPr>
      <t xml:space="preserve">(Poz: V 9030.049, V 9030.051, V 9030.054, V 9030.066)
(Ustreza: END Armaturen ZE31 ali enakovredno) </t>
    </r>
  </si>
  <si>
    <r>
      <rPr>
        <b/>
        <i/>
        <sz val="10"/>
        <rFont val="Times New Roman"/>
        <family val="1"/>
        <charset val="238"/>
      </rPr>
      <t>DN80</t>
    </r>
    <r>
      <rPr>
        <i/>
        <sz val="10"/>
        <rFont val="Times New Roman"/>
        <family val="1"/>
        <charset val="238"/>
      </rPr>
      <t xml:space="preserve">
(Poz: BV 9030.059, BV 9030.103) 
(Ustreza: IMP Armature tip Art. 120- ali enakovredno ARI Armaturen tip Zesa) </t>
    </r>
  </si>
  <si>
    <r>
      <rPr>
        <b/>
        <i/>
        <sz val="10"/>
        <rFont val="Times New Roman"/>
        <family val="1"/>
        <charset val="238"/>
      </rPr>
      <t>DN150</t>
    </r>
    <r>
      <rPr>
        <i/>
        <sz val="10"/>
        <rFont val="Times New Roman"/>
        <family val="1"/>
        <charset val="238"/>
      </rPr>
      <t xml:space="preserve">
(Poz: BV 9030.053, BV 9030.055, BV 9030.058, BV 9030.104) 
(Ustreza: IMP Armature tip Art. 120- ali enakovredno ARI Armaturen tip Zesa) </t>
    </r>
  </si>
  <si>
    <r>
      <rPr>
        <b/>
        <i/>
        <sz val="10"/>
        <rFont val="Times New Roman"/>
        <family val="1"/>
        <charset val="238"/>
      </rPr>
      <t>DN200</t>
    </r>
    <r>
      <rPr>
        <i/>
        <sz val="10"/>
        <rFont val="Times New Roman"/>
        <family val="1"/>
        <charset val="238"/>
      </rPr>
      <t xml:space="preserve">
(Poz: BV 9030.025, BV 9030.020, BV 9030.057, BV 9030.031, BV 9030.026, BV 9030.056, BV 9030.106, BV 9030.105) 
(Ustreza: IMP Armature tip Art. 126- ali enakovredno ARI Armaturen tip Gesa) </t>
    </r>
  </si>
  <si>
    <r>
      <rPr>
        <b/>
        <sz val="10"/>
        <rFont val="Times New Roman"/>
        <family val="1"/>
        <charset val="238"/>
      </rPr>
      <t>DN 200</t>
    </r>
    <r>
      <rPr>
        <sz val="10"/>
        <rFont val="Times New Roman"/>
        <family val="1"/>
        <charset val="238"/>
      </rPr>
      <t xml:space="preserve">
</t>
    </r>
    <r>
      <rPr>
        <i/>
        <sz val="10"/>
        <rFont val="Times New Roman"/>
        <family val="1"/>
        <charset val="238"/>
      </rPr>
      <t xml:space="preserve">(Poz: CV 9030.006, CV 9030.012, CV 9030.018)
(Ustreza: Gestra CB26 ali enakovredno) </t>
    </r>
  </si>
  <si>
    <t xml:space="preserve">Z odprtino za razbremenitev in testnim priključkom (DIN 16271)
(Poz: V 9030.067)
(Ustreza: INOL manom. ventil (inox) DIN16271) </t>
  </si>
  <si>
    <r>
      <rPr>
        <b/>
        <sz val="10"/>
        <rFont val="Times New Roman"/>
        <family val="1"/>
        <charset val="238"/>
      </rPr>
      <t>DN 150</t>
    </r>
    <r>
      <rPr>
        <sz val="10"/>
        <rFont val="Times New Roman"/>
        <family val="1"/>
        <charset val="238"/>
      </rPr>
      <t xml:space="preserve">
</t>
    </r>
    <r>
      <rPr>
        <i/>
        <sz val="10"/>
        <rFont val="Times New Roman"/>
        <family val="1"/>
        <charset val="238"/>
      </rPr>
      <t xml:space="preserve">(Poz: K 9030.005, K 9030.011, K 9030.017
(Ustreza: Giaflex EGK ali End Armaturen KP54 ali enakovredno) </t>
    </r>
  </si>
  <si>
    <t>ZAPORNI ZASUN - ROČNI</t>
  </si>
  <si>
    <r>
      <t xml:space="preserve">Nepovratna loputa, za vertikalno vgradnjo brez vzmeti, primerna za vodo. Vgradna dolžina po EN 558-1, serija 14. Ročni pogon s kolesom. Temperatura medija 0 do 40 °C, tlak do 6 bar(g). Vključno s pomožnim, montažnim in tesnilnim materialom ter s funkcionalno montažo.
</t>
    </r>
    <r>
      <rPr>
        <b/>
        <sz val="10"/>
        <rFont val="Times New Roman"/>
        <family val="1"/>
        <charset val="238"/>
      </rPr>
      <t>Tehnične karakteristike:</t>
    </r>
    <r>
      <rPr>
        <sz val="10"/>
        <rFont val="Times New Roman"/>
        <family val="1"/>
        <charset val="238"/>
      </rPr>
      <t xml:space="preserve">
- Priključek: medprirobnični, EN1092-1, PN16 
- Material: ohišje 1.0460, disk 1.4581
- Tesnilo: EPDM</t>
    </r>
  </si>
  <si>
    <r>
      <t xml:space="preserve">Zaporni  zasun, prirobnični, primeren za stolpno vodo. Temperatura medija do 40 °C, tlak do 6 bar(g). Vključno s spojnim, vijačnim in tesnilnim materialom in funkcionalno montažo.
</t>
    </r>
    <r>
      <rPr>
        <b/>
        <sz val="10"/>
        <rFont val="Times New Roman"/>
        <family val="1"/>
        <charset val="238"/>
      </rPr>
      <t>Tehnične karakteristike:</t>
    </r>
    <r>
      <rPr>
        <sz val="10"/>
        <rFont val="Times New Roman"/>
        <family val="1"/>
        <charset val="238"/>
      </rPr>
      <t xml:space="preserve">
- Izvedba: centrična
- Priključek: prirobnični, EN1092-1, PN16
- Material ohišja: EN GJS-400-15
- Tesnila: EPDM</t>
    </r>
  </si>
  <si>
    <r>
      <t xml:space="preserve">Tehnične karakteristike:
- Merilno območje: 0,4 do 40  m3/h, nazivni pretok 15 m3/h
- Priključek: prirobnični, EN 1092-1, DN50, PN16
- Izhod:pulz
</t>
    </r>
    <r>
      <rPr>
        <i/>
        <sz val="10"/>
        <rFont val="Times New Roman"/>
        <family val="1"/>
        <charset val="238"/>
      </rPr>
      <t>(Poz: FQI 9030.730)
(Ustreza: ITRON Woltex M + Cyble sensor V2</t>
    </r>
    <r>
      <rPr>
        <sz val="10"/>
        <rFont val="Times New Roman"/>
        <family val="1"/>
        <charset val="238"/>
      </rPr>
      <t>)</t>
    </r>
  </si>
  <si>
    <r>
      <t xml:space="preserve">Merilnik temperature, uporovni, 1x Pt100, s priključno glavo na zaščitnem vratu, primeren za vodo. Temperatura medija 5 do 40 °C, tlak do 6 bar(g). Z integriranim pretvornikom. Vključno z ustrezno nerjavno zaščitno tulko. Dolžina ustrezna za montažo v cev DN100...DN400. Vključno z izdelavo odcepa DN15 za procesni priključek na nerjavnem cevovodu ter s pomožnim, montažnim, elektro in tesnilnim materialom in s funkcionalno montažo. 
</t>
    </r>
    <r>
      <rPr>
        <b/>
        <sz val="10"/>
        <rFont val="Times New Roman"/>
        <family val="1"/>
        <charset val="238"/>
      </rPr>
      <t>Tehnične karakteristike:</t>
    </r>
    <r>
      <rPr>
        <sz val="10"/>
        <rFont val="Times New Roman"/>
        <family val="1"/>
        <charset val="238"/>
      </rPr>
      <t xml:space="preserve">
- Merilno območje: -50 do +50 °C
- 1 x Pt100, 3 žilna vezava
- Priključek: navojni, G 1/2"
- Potopna dolžina 100 mm, dolžina zaščitnega vratu 80 mm
- Material: Nerjavno jeklo
- Napajanje: 24V DC
- Izhod: 4-20 mA
</t>
    </r>
    <r>
      <rPr>
        <i/>
        <sz val="10"/>
        <rFont val="Times New Roman"/>
        <family val="1"/>
        <charset val="238"/>
      </rPr>
      <t>(Poz: TIC 9020.700, TIC 9021.700, TIC 9021.701, TIC 9022.700, TIC 9022.701, TIC 9023.701, TIC 9023.702)
(Ustreza: E+H TM121)</t>
    </r>
  </si>
  <si>
    <r>
      <t xml:space="preserve">Merilnik temperature, uporovni, 1x Pt100, s priključno glavo na zaščitnem vratu, primeren za vodo. Temperatura medija 5 do 40 °C, tlak do 6 bar(g). Z integriranim pretvornikom. Vključno z ustrezno nerjavno zaščitno tulko. Dolžina ustrezna za montažo v cev DN100...DN400. Vključno z izdelavo odcepa DN15 za procesni priključek na nerjavnem cevovodu ter s pomožnim, montažnim, elektro in tesnilnim materialom in s funkcionalno montažo. 
</t>
    </r>
    <r>
      <rPr>
        <b/>
        <sz val="10"/>
        <rFont val="Times New Roman"/>
        <family val="1"/>
        <charset val="238"/>
      </rPr>
      <t>Tehnične karakteristike:</t>
    </r>
    <r>
      <rPr>
        <sz val="10"/>
        <rFont val="Times New Roman"/>
        <family val="1"/>
        <charset val="238"/>
      </rPr>
      <t xml:space="preserve">
- Merilno območje: -50 do +50 °C
- 1 x Pt100, 3 žilna vezava
- Priključek: navojni, G 1/2"
- Potopna dolžina 100 mm, dolžina zaščitnega vratu 80 mm
- Material: Nerjavno jeklo
- Napajanje: 24V DC
- Izhod: 4-20 mA
</t>
    </r>
    <r>
      <rPr>
        <i/>
        <sz val="10"/>
        <rFont val="Times New Roman"/>
        <family val="1"/>
        <charset val="238"/>
      </rPr>
      <t>(Poz: TI 9030.700, TI 9030.701, TI 9030.702, TI 9030.703, TI 9030.704)
(Ustreza: E+H TM121)</t>
    </r>
  </si>
  <si>
    <r>
      <rPr>
        <b/>
        <sz val="10"/>
        <rFont val="Times New Roman"/>
        <family val="1"/>
        <charset val="238"/>
      </rPr>
      <t>Tehnične karakteristike:</t>
    </r>
    <r>
      <rPr>
        <sz val="10"/>
        <rFont val="Times New Roman"/>
        <family val="1"/>
        <charset val="238"/>
      </rPr>
      <t xml:space="preserve">
- DN400 - Ø406,4mm, skupna dolžina cca 5600 mm
- 1x cevna kapa DN400
- Prirobnični priključki, EN1092-1, tip 11, PN16:
    1xDN400 (Ø406,4),
    5x DN200 (Ø219,1mm),
    4x DN50 (Ø60,3mm),
- Navojni priključki:
   3x 1/2" ZN
   2x 1/2" NN
   1x 1" ZN
- Obratovalni tlak:  0,5 bar(g);
- Maksimalni tlak: 1 bar(g);
- Preizkusni tlak: 1,5 bar(g) 
- Material: nerjavno jeklo, 1.4301
</t>
    </r>
    <r>
      <rPr>
        <i/>
        <sz val="10"/>
        <rFont val="Times New Roman"/>
        <family val="1"/>
        <charset val="238"/>
      </rPr>
      <t>(Poz: T 9030.02)
(Ustreza: Izdelan po merski skici tega načrta)</t>
    </r>
  </si>
  <si>
    <r>
      <t xml:space="preserve">Tehnične karakteristike:
- Merilno območje: 10 do 150  m3/h, nazivni pretok 120 m3/h
- Priključek: prirobnični, EN 1092-1, DN125, PN16
- Napajanje: 24 V DC
- Izhod: 4 - 20 mA
</t>
    </r>
    <r>
      <rPr>
        <i/>
        <sz val="10"/>
        <rFont val="Times New Roman"/>
        <family val="1"/>
        <charset val="238"/>
      </rPr>
      <t>(Poz: FI 9030.732)
(Ustreza: E+H Promag P 300</t>
    </r>
    <r>
      <rPr>
        <sz val="10"/>
        <rFont val="Times New Roman"/>
        <family val="1"/>
        <charset val="238"/>
      </rPr>
      <t>)</t>
    </r>
  </si>
  <si>
    <r>
      <t xml:space="preserve">Tehnične karakteristike:
- Merilno območje: 20 do 300  m3/h, nazivni pretok 260 m3/h
- Priključek: prirobnični, EN 1092-1, DN200, PN16
- Napajanje: 24 V DC
- Izhod: 4 - 20 mA
</t>
    </r>
    <r>
      <rPr>
        <i/>
        <sz val="10"/>
        <rFont val="Times New Roman"/>
        <family val="1"/>
        <charset val="238"/>
      </rPr>
      <t>(Poz: FI 9030.732)</t>
    </r>
    <r>
      <rPr>
        <sz val="10"/>
        <rFont val="Times New Roman"/>
        <family val="1"/>
        <charset val="238"/>
      </rPr>
      <t xml:space="preserve">
</t>
    </r>
    <r>
      <rPr>
        <i/>
        <sz val="10"/>
        <rFont val="Times New Roman"/>
        <family val="1"/>
        <charset val="238"/>
      </rPr>
      <t>(Ustreza: E+H Promag P 300</t>
    </r>
    <r>
      <rPr>
        <sz val="10"/>
        <rFont val="Times New Roman"/>
        <family val="1"/>
        <charset val="238"/>
      </rPr>
      <t>)</t>
    </r>
  </si>
  <si>
    <t>MERILNIK NIVOJA</t>
  </si>
  <si>
    <r>
      <t xml:space="preserve">Merilno območje: 0 do 10 bar(g)
</t>
    </r>
    <r>
      <rPr>
        <i/>
        <sz val="10"/>
        <rFont val="Times New Roman"/>
        <family val="1"/>
        <charset val="238"/>
      </rPr>
      <t>(Poz: PIC 9030.710)
(Ustreza: E+H PMP21)</t>
    </r>
  </si>
  <si>
    <r>
      <t xml:space="preserve">Merilno območje: 0 do 1 bar(g) - hidrostatična meritev nivoja (do 6m)
</t>
    </r>
    <r>
      <rPr>
        <i/>
        <sz val="10"/>
        <rFont val="Times New Roman"/>
        <family val="1"/>
        <charset val="238"/>
      </rPr>
      <t>(Poz: LIC 9020.720)
(Ustreza: E+H PMP21)</t>
    </r>
  </si>
  <si>
    <r>
      <t xml:space="preserve">Merilno območje: 0 do 10 bar(g)
</t>
    </r>
    <r>
      <rPr>
        <i/>
        <sz val="10"/>
        <rFont val="Times New Roman"/>
        <family val="1"/>
        <charset val="238"/>
      </rPr>
      <t>(Poz: PIC 9020.710, PI 9021.710, PI 9021.711, PI 9022.710, PI 9022.711, PIC 9042.)
(Ustreza: E+H PMP21)</t>
    </r>
  </si>
  <si>
    <r>
      <t xml:space="preserve">Merilno območje: 0 do 4000 mm
</t>
    </r>
    <r>
      <rPr>
        <i/>
        <sz val="10"/>
        <rFont val="Times New Roman"/>
        <family val="1"/>
        <charset val="238"/>
      </rPr>
      <t>(Poz: LIC 9030.720)
(Ustreza: E+H Micropilot FMR60B)</t>
    </r>
  </si>
  <si>
    <r>
      <rPr>
        <b/>
        <i/>
        <sz val="10"/>
        <rFont val="Times New Roman"/>
        <family val="1"/>
        <charset val="238"/>
      </rPr>
      <t>DN400</t>
    </r>
    <r>
      <rPr>
        <i/>
        <sz val="10"/>
        <rFont val="Times New Roman"/>
        <family val="1"/>
        <charset val="238"/>
      </rPr>
      <t xml:space="preserve">
(Poz: V 9030.001) 
(Ustreza: IMP Armature tip Art. 735 ali enakovredno) </t>
    </r>
  </si>
  <si>
    <t>DN 300 (Ø323,9 x 3 mm)</t>
  </si>
  <si>
    <t>DN 40 (Ø48,3 x 1,6 mm)</t>
  </si>
  <si>
    <t>DN 32 (Ø42,4 x 1,6 mm)</t>
  </si>
  <si>
    <t>DN 80/50</t>
  </si>
  <si>
    <t>DN 125/100</t>
  </si>
  <si>
    <r>
      <t xml:space="preserve">DN40 s ključavnico
</t>
    </r>
    <r>
      <rPr>
        <i/>
        <sz val="10"/>
        <rFont val="Times New Roman"/>
        <family val="1"/>
        <charset val="238"/>
      </rPr>
      <t xml:space="preserve">(Poz: V 9000.004, V 9002.032)
(Ustreza: END Armaturen ZE31 - z luknjico + ključavnica) </t>
    </r>
  </si>
  <si>
    <r>
      <t xml:space="preserve">DN40
</t>
    </r>
    <r>
      <rPr>
        <i/>
        <sz val="10"/>
        <rFont val="Times New Roman"/>
        <family val="1"/>
        <charset val="238"/>
      </rPr>
      <t xml:space="preserve">(Poz:V 9002.030, V 9002.031)
(Ustreza: END Armaturen ZE31 - z luknjico) </t>
    </r>
  </si>
  <si>
    <t>Reducirni 'T-kos, nerjavni - material W.Nr.1.4301 (AISI 304), dimenzije po EN ISO 1127, dobavni pogoji po EN 10253-4, certifikat: EN 10204/3.1. Vključno z varilnim materialom (varjeno v zaščitni obojestranski atmosferi z inertnim plinom, varilna žica enake kvalitete kot cev).</t>
  </si>
  <si>
    <t>DN 40/25</t>
  </si>
  <si>
    <t>PRIROBNICA, SLEPA, NERJAVNA</t>
  </si>
  <si>
    <t>Slepa prirobnica.
- dimenzije po EN 1092-1, tip 05;
- material: W.Nr.1.4301;
- certifikat: EN 10204/3.1;
- vključno s tesnilnim in  vijačnim materialom.</t>
  </si>
  <si>
    <t>Odzračevalni lonec, izdelan iz cevi DN 100, material 1.4301.  Dolžina cca 250mm, z zaključnima kapama po EN 10253-4.
Varilni priključek spodaj DN 32, varilni priključek zgoraj DN 15. Vgradnja na cevovode DN100 do DN350, vključno z izdelavo odcepa na cevovodu in varilnim materialom (varjeno v zaščitni obojestranski atmosferi z inertnim plinom, varilna žica enake kvalitete kot cevovod).</t>
  </si>
  <si>
    <t>VICTAULIC SPOJKA</t>
  </si>
  <si>
    <t>Victaulic spojka, vključno z varilnim adapterjem, ustreznim za povezovanje na nerjavni cevovod. Tesnilo ustrezno za obratovalne temperature -25°C, tlak do 8 bar(g). Dimenzijo kontrolirati glede na priključke na uparjalniku dobavljenega hladilnega agregata.</t>
  </si>
  <si>
    <t>TC SPOJKA, končna</t>
  </si>
  <si>
    <t>Varilna ferula+tesnilo+slepa prirobnica + objemka. Material 1.4301 ali boljši. Vključno z varilnim materialom (varjeno v zaščitni obojestranski atmosferi z inertnim plinom, varilna žica enake kvalitete kot cev).</t>
  </si>
  <si>
    <t>DN 40-Ø48,3x2, A=64 mm</t>
  </si>
  <si>
    <t>Izdelava, dobava in montaža nerjavnega zbirnega lijaka odzračevanj. Primeren za glikol in vodo. Dimenzije (d x š x v) cca : 500x150x250, iztok DN50 (varilni priključek). S konzolo za pritrditev na AB steno. Vključno s pomožnim, montažnim in pritrdilnim materialom.</t>
  </si>
  <si>
    <t>DN 400/300</t>
  </si>
  <si>
    <r>
      <rPr>
        <b/>
        <i/>
        <sz val="10"/>
        <rFont val="Times New Roman"/>
        <family val="1"/>
        <charset val="238"/>
      </rPr>
      <t>DN200</t>
    </r>
    <r>
      <rPr>
        <i/>
        <sz val="10"/>
        <rFont val="Times New Roman"/>
        <family val="1"/>
        <charset val="238"/>
      </rPr>
      <t xml:space="preserve">
(Poz: BV 9030.002, BV 9030.007, BV 9030.008, BV 9030.014, BV 9030.019, BV 9030.102, BV9030.013) 
(Ustreza: IMP Armature tip Art. 120- ali enakovredno ARI Armaturen tip Zesa) </t>
    </r>
  </si>
  <si>
    <r>
      <rPr>
        <b/>
        <i/>
        <sz val="10"/>
        <rFont val="Times New Roman"/>
        <family val="1"/>
        <charset val="238"/>
      </rPr>
      <t>DN250</t>
    </r>
    <r>
      <rPr>
        <i/>
        <sz val="10"/>
        <rFont val="Times New Roman"/>
        <family val="1"/>
        <charset val="238"/>
      </rPr>
      <t xml:space="preserve">
(Poz: BV 9030.050, BV 9030.052, BV 9030.101) 
(Ustreza: IMP Armature tip Art. 120- ali enakovredno ARI Armaturen tip Zesa) </t>
    </r>
  </si>
  <si>
    <r>
      <rPr>
        <b/>
        <sz val="10"/>
        <rFont val="Times New Roman"/>
        <family val="1"/>
        <charset val="238"/>
      </rPr>
      <t>Tehnične karakteristike:</t>
    </r>
    <r>
      <rPr>
        <sz val="10"/>
        <rFont val="Times New Roman"/>
        <family val="1"/>
        <charset val="238"/>
      </rPr>
      <t xml:space="preserve">
- DN400 - Ø406,4mm, skupna dolžina cca 5400 mm
- 2x cevna kapa DN400
- Prirobnični priključki, EN1092-1, tip 11, PN16:
    3x DN250 (Ø273mm),
    3x DN200 (Ø219,1mm),
    1x DN150 (Ø168,3mm),
    1x DN80 (Ø88,9mm),
- Navojni priključki:
   2x manometska cev 1/2" NN
   2x 1/2" ZN
   1x 1" ZN
- 2x podporna nogica (sedlo)
- Obratovalni tlak:  2 bar(g);
- Maksimalni tlak: 6 bar(g);
- Preizkusni tlak: 8,8 bar(g) 
- Material: nerjavno jeklo, 1.4301
</t>
    </r>
    <r>
      <rPr>
        <i/>
        <sz val="10"/>
        <rFont val="Times New Roman"/>
        <family val="1"/>
        <charset val="238"/>
      </rPr>
      <t>(Poz: T 9030.04)
(Ustreza: Izdelan po merski skici tega načrta)</t>
    </r>
  </si>
  <si>
    <t>DN 20, PN16</t>
  </si>
  <si>
    <t>Koleno, tip 2D, varjeno, nerjavno - material W.Nr.1.4301 (AISI 304), dimenzije po EN ISO 1127, dobavni pogoji po EN 10253-4, certifikat: EN 10204/3.1. Vključno z varilnim materialom (varjeno v zaščitni obojestranski atmosferi z inertnim plinom, varilna žica enake kvalitete kot cev).</t>
  </si>
  <si>
    <t>DN 250/150</t>
  </si>
  <si>
    <t>DN 100/50,</t>
  </si>
  <si>
    <t>DN 20/15</t>
  </si>
  <si>
    <t>CEV, NERJAVNA - za gibke cevi kemikalij</t>
  </si>
  <si>
    <t>DN 80/50,</t>
  </si>
  <si>
    <t>GIBKA CEV</t>
  </si>
  <si>
    <t>Gibka cev, primerna za vodo, obratovalna temperatura 5 do 30 °C, tlak do 6 bar(g). Prirobnični priključki po EN 1092-1.
Dolžino in priključke preveriti in prilagoditi glede na dobavljeno mehčalno napravo.</t>
  </si>
  <si>
    <t>DN80, dolžina cca 1500 mm</t>
  </si>
  <si>
    <t>PRETOČNO STIKALO</t>
  </si>
  <si>
    <t xml:space="preserve">Pretočno stikalo z lopatico, za varovanje kompresorja, primerno za vodo. Temperatura medija 5 do 40 °C, tlak do 6 bar(g). Primerno za vgradnjo v cev DN65. Vključno z izdelavo odcepa DN25 za procesni priključek na nerjavnem cevovodu ter s pomožnim, montažnim, elektro in tesnilnim materialom in s funkcionalno montažo. </t>
  </si>
  <si>
    <r>
      <t xml:space="preserve">Lokalni manometer za prikaz tlaka vode. Temperatura medija 5 do 40°C. Vključno z nerjavno priključno cevko z izdelavo odcepa DN15 za procesni priključek na nerjavnem cevovodu ter s pomožnim, montažnim in tesnilnim materialom in s funkcionalno montažo. 
</t>
    </r>
    <r>
      <rPr>
        <b/>
        <sz val="10"/>
        <rFont val="Times New Roman"/>
        <family val="1"/>
        <charset val="238"/>
      </rPr>
      <t>Tehnične karakteristike:</t>
    </r>
    <r>
      <rPr>
        <sz val="10"/>
        <rFont val="Times New Roman"/>
        <family val="1"/>
        <charset val="238"/>
      </rPr>
      <t xml:space="preserve">
- Priključek: G 1/2" 
- Material: 1.4301 ali boljše
- Premer ohišja 100 mm
- Polnilo: silikonsko olje</t>
    </r>
  </si>
  <si>
    <r>
      <t xml:space="preserve">Radarski merilnik nivoja (gladina vode), primeren za vgradnjo v bazen stolpne vode. Obratovalna temperatura 5 do 40 °C. Vključno z izdelavo nosilne konstrukcije za montažo na betonsko steno ali strop bazena ter s pomožnim, montažnim, elektro in tesnilnim materialom in s funkcionalno montažo. 
</t>
    </r>
    <r>
      <rPr>
        <b/>
        <sz val="10"/>
        <rFont val="Times New Roman"/>
        <family val="1"/>
        <charset val="238"/>
      </rPr>
      <t>Tehnične karakteristike:</t>
    </r>
    <r>
      <rPr>
        <sz val="10"/>
        <rFont val="Times New Roman"/>
        <family val="1"/>
        <charset val="238"/>
      </rPr>
      <t xml:space="preserve">
- Radarski (80 GHz) merilni princip
- Priključek: navojni, G 1-1/2"
- Material: Nerjavno jeklo
- Napajanje: 24V DC
- Izhod: 4-20 mA</t>
    </r>
  </si>
  <si>
    <r>
      <t xml:space="preserve">Merilno območje 0 / +60°C
Aksialni priključek
</t>
    </r>
    <r>
      <rPr>
        <i/>
        <sz val="10"/>
        <rFont val="Times New Roman"/>
        <family val="1"/>
        <charset val="238"/>
      </rPr>
      <t xml:space="preserve">(Poz: TI 9020.900, TI 9022.900, TI 9022.901, TI 9022.902, TI 9022.903, TI 9021.900A, TI 9021.900B, TI 9021.901A, TI 9021.901B, TI 9021.902A, TI 9021.902B, TI 9021.903A, TI 9021.903B)
(Ustreza: INOL TI291 DN100 + tulka) </t>
    </r>
  </si>
  <si>
    <t xml:space="preserve">Merilno območje 0 - 4 bar(g)
Radialni priključek
(Poz: PI 9020.910, PI 9020.911, PI 9020.912, PI 9020.913, PI 9020.914, PI 9022.911, PI 9022.912, PI 9022.914, PI 9022.915, PI 9041.910, PI 9041.911, PI 9042.910, PI 9021.911A, PI 9021.911B, PI 9021.912A, PI 9021.912B, PI 9021.914A, PI 9021.914B, PI 9021.915A, PI 9021.915B)
(Ustreza: INOL IM 821 DN100) </t>
  </si>
  <si>
    <r>
      <t>Merilno območje 0 - 6 bar(g)</t>
    </r>
    <r>
      <rPr>
        <b/>
        <sz val="10"/>
        <rFont val="Times New Roman"/>
        <family val="1"/>
        <charset val="238"/>
      </rPr>
      <t xml:space="preserve">
</t>
    </r>
    <r>
      <rPr>
        <sz val="10"/>
        <rFont val="Times New Roman"/>
        <family val="1"/>
        <charset val="238"/>
      </rPr>
      <t xml:space="preserve">Radialni priključek
(Poz: PI 9021.910, PI 9021.913, PI 9022.910, PI 9022.911)
(Ustreza: INOL IM 821 DN100) </t>
    </r>
  </si>
  <si>
    <t>KROGELNI VENTIL - MOTORNI POGON - ON/OFF</t>
  </si>
  <si>
    <r>
      <t xml:space="preserve">DN50
</t>
    </r>
    <r>
      <rPr>
        <i/>
        <sz val="10"/>
        <rFont val="Times New Roman"/>
        <family val="1"/>
        <charset val="238"/>
      </rPr>
      <t>(Poz: EV 9030.062)
(Ustreza: Jakša M286 G2 ali enakovredno)</t>
    </r>
  </si>
  <si>
    <r>
      <t xml:space="preserve">DN50
</t>
    </r>
    <r>
      <rPr>
        <i/>
        <sz val="10"/>
        <rFont val="Times New Roman"/>
        <family val="1"/>
        <charset val="238"/>
      </rPr>
      <t xml:space="preserve">(Poz: V 9030.064)
(Ustreza: END Armaturen ZE31  ali enakovredno) </t>
    </r>
  </si>
  <si>
    <t>DUŠILNI VENTIL - PRIROBNIČNI</t>
  </si>
  <si>
    <r>
      <rPr>
        <b/>
        <sz val="10"/>
        <rFont val="Times New Roman"/>
        <family val="1"/>
        <charset val="238"/>
      </rPr>
      <t>DN50</t>
    </r>
    <r>
      <rPr>
        <sz val="10"/>
        <rFont val="Times New Roman"/>
        <family val="1"/>
        <charset val="238"/>
      </rPr>
      <t xml:space="preserve">
</t>
    </r>
    <r>
      <rPr>
        <i/>
        <sz val="10"/>
        <rFont val="Times New Roman"/>
        <family val="1"/>
        <charset val="238"/>
      </rPr>
      <t xml:space="preserve">(Poz: RV 9030.063)
(Ustreza: END Armaturen AE311067/L-RK  ali enakovredno) </t>
    </r>
  </si>
  <si>
    <r>
      <t xml:space="preserve">Lovilnik nesnage, primeren za stolpno vodo. Temperatura medija do 40°C, tlak do 6 bar(g). Skupaj z izpustnim čepom. Vključno s spojnim, vijačnim, tesnilnim materialom in funkcionalno montažo.
</t>
    </r>
    <r>
      <rPr>
        <b/>
        <sz val="10"/>
        <rFont val="Times New Roman"/>
        <family val="1"/>
        <charset val="238"/>
      </rPr>
      <t>Tehnične karakteristike:</t>
    </r>
    <r>
      <rPr>
        <sz val="10"/>
        <rFont val="Times New Roman"/>
        <family val="1"/>
        <charset val="238"/>
      </rPr>
      <t xml:space="preserve">
- Priključek: prirobnični, EN1092-1, PN16 
- Material: siva litina (EN-GJL-250)
- Sito: standardno, nerjavno (1.4301)</t>
    </r>
  </si>
  <si>
    <r>
      <rPr>
        <b/>
        <sz val="10"/>
        <rFont val="Times New Roman"/>
        <family val="1"/>
        <charset val="238"/>
      </rPr>
      <t xml:space="preserve">DN 200
</t>
    </r>
    <r>
      <rPr>
        <sz val="10"/>
        <rFont val="Times New Roman"/>
        <family val="1"/>
        <charset val="238"/>
      </rPr>
      <t xml:space="preserve">Z izpustnim ventilom 1/2"
</t>
    </r>
    <r>
      <rPr>
        <i/>
        <sz val="10"/>
        <rFont val="Times New Roman"/>
        <family val="1"/>
        <charset val="238"/>
      </rPr>
      <t xml:space="preserve">(Poz: SF 9030.003, SF 9030.009, SF 9030.015)
(Ustreza: IMP Armature Art. 020) </t>
    </r>
  </si>
  <si>
    <t>VARNOSTNI VENTIL</t>
  </si>
  <si>
    <t>Varnostni ventil, razbremenilna funkcija, ustrezen za hladilno vodo. Temperatura medija 5 do 40 °C. Vključno s pomožnim, montažnim in tesnilnim materialom ter funkcionalno montažo. Priložen certifikat testa.</t>
  </si>
  <si>
    <t xml:space="preserve">HDPE CEVOVODI </t>
  </si>
  <si>
    <t>CEV, PE100</t>
  </si>
  <si>
    <t>Polietilenska cev, material PE100, SDR11, primerna za tehnološko vodo in deževnico.</t>
  </si>
  <si>
    <t>Ø50mm SDR11</t>
  </si>
  <si>
    <t>Ø90mm SDR11</t>
  </si>
  <si>
    <t>PP PRIROBNICA</t>
  </si>
  <si>
    <t>Prirobnica, dimenzije po EN1092, material PP - za spajanje s polietilensko cevjo.</t>
  </si>
  <si>
    <t>Ø90mm SDR11, DN80, PN10/16</t>
  </si>
  <si>
    <t>C6</t>
  </si>
  <si>
    <t>IZDELAVA ODCEPA</t>
  </si>
  <si>
    <t>odcep - Ø90mm SDR11</t>
  </si>
  <si>
    <t>Izdelava odcepa na obstoječem PE cevovodu tehnološke vode (PTV11) (v kineti), z uporabo navrtalnega sedla</t>
  </si>
  <si>
    <t>CEVNA UVODNICA</t>
  </si>
  <si>
    <t>Cevna uvodnica, za prehod PE100 cevi skozi AB steno v kleti. Vključno s sanacijo hidroizolacije.
Debelina stene: 300 mm</t>
  </si>
  <si>
    <t>Zatesnitev prebojev cevi skozi predizdelane odprtine v AB steni / stropu.</t>
  </si>
  <si>
    <t>do dimenzije Φ100 mm ali 100x100</t>
  </si>
  <si>
    <t>do dimenzije Φ200 mm ali 200x200</t>
  </si>
  <si>
    <t>do dimenzije Φ300 mm ali 300x300</t>
  </si>
  <si>
    <t>do dimenzije Φ500 mm ali 500x500</t>
  </si>
  <si>
    <t>Zatesnitev prebojev AB plošče.</t>
  </si>
  <si>
    <t>Dimenzije preboja 2400x500mm, prehod 1x cev DN250</t>
  </si>
  <si>
    <t>do dimenzije Φ600 mm ali 600x600</t>
  </si>
  <si>
    <t>Požarna zatesnitev prebojev AB stene, izvedeni skladno študijo požarne varnosti.</t>
  </si>
  <si>
    <t>Dimenzije preboja 2400x500mm, prehod 3x cev DN250</t>
  </si>
  <si>
    <t>Požarna zatesnitev prebojev AB talne plošče, izvedeni skladno študijo požarne varnosti.</t>
  </si>
  <si>
    <t>Dimenzije preboja 2400x500mm, prehod 2x cev DN250, 2x cev DN200</t>
  </si>
  <si>
    <t xml:space="preserve">Tlačni preizkus inštalacij stisnjenega zraka, 1.5 x obratovalni tlak ali skladno s tehničnim poročilom, vključno z vsem potrebnim materialom (čepi, ...) Medij preizkusa zagotovi izvajalec, investitor zagotovi medije če so na voljo oziroma do obratovalnih tlakov. Izveden skladno z veljavnimi predpisi, z vsem potrebnim materialom, ter izdelavo pisnega poročila o uspešno opravljenem tlačnem preizkusu. Obvezna prisotnost skrbnika ali nadzornika sistema. </t>
  </si>
  <si>
    <t>Marec 2024</t>
  </si>
  <si>
    <t>STOLPNA VODA 29/35, PTV11, VMEH</t>
  </si>
  <si>
    <t>Cev, za vodenje gikbih cevi za doziranje biocida in inhibitorja. Cev, varjena, nerjavna - material W.Nr.1.4301 (AISI 304), Vključno z varilnim materialom (varjeno v zaščitni obojestranski atmosferi z inertnim plinom, varilna žica enake kvalitete kot cev).</t>
  </si>
  <si>
    <t>Hidravlična kretnica  - plošče - dvoslojno, debelina = 64 mm (32+32 mm), ocena površine: 20 m2</t>
  </si>
  <si>
    <t>Razdelilnik  - plošče - dvoslojno, debelina = 50 mm (25+25 mm), ocena površine: 5 m2</t>
  </si>
  <si>
    <t>DN 50 - cevaki, debelina = 32 mm</t>
  </si>
  <si>
    <t>DN 80 - cevaki, debelina = 32 mm</t>
  </si>
  <si>
    <t>DN 100 - cevaki, debelina = 40 mm</t>
  </si>
  <si>
    <t>DN 125 - cevaki, debelina = 40 mm</t>
  </si>
  <si>
    <t>DN 150 - plošče, debelina = 40 mm</t>
  </si>
  <si>
    <t>DN 300 - plošče, debelina = 50 mm</t>
  </si>
  <si>
    <r>
      <rPr>
        <b/>
        <sz val="10"/>
        <rFont val="Times New Roman"/>
        <family val="1"/>
        <charset val="238"/>
      </rPr>
      <t>Tehnične karakteristike:</t>
    </r>
    <r>
      <rPr>
        <sz val="10"/>
        <rFont val="Times New Roman"/>
        <family val="1"/>
        <charset val="238"/>
      </rPr>
      <t xml:space="preserve">
- DN400 - Ø406,4mm, skupna dolžina cca 2300 mm
- 2x cevna kapa DN400
- Prirobnični priključki, EN1092-1, tip 11, PN16: 
    2x DN150 (Ø168,3mm),
    1x DN250 (Ø273mm),
    1x DN300 (Ø323,9mm);
- Navojni priključki: 2x 1/2" NN
- Obratovalni tlak:  2 bar(g);
- Maksimalni tlak: 6 bar(g);
- Preizkusni tlak: 8,6 bar(g) 
- Material: 1.4301
- 2x podporna nogica (sedlo)
</t>
    </r>
    <r>
      <rPr>
        <i/>
        <sz val="10"/>
        <rFont val="Times New Roman"/>
        <family val="1"/>
        <charset val="238"/>
      </rPr>
      <t>(Poz: T 9000.02)
(Ustreza: Izdelan po merski skici tega načrta)</t>
    </r>
  </si>
  <si>
    <r>
      <rPr>
        <b/>
        <sz val="10"/>
        <rFont val="Times New Roman"/>
        <family val="1"/>
        <charset val="238"/>
      </rPr>
      <t>Tehnične karakteristike:</t>
    </r>
    <r>
      <rPr>
        <sz val="10"/>
        <rFont val="Times New Roman"/>
        <family val="1"/>
        <charset val="238"/>
      </rPr>
      <t xml:space="preserve">
- DN400 - Ø406,4mm, skupna dolžina cca 3000 mm
- 2x cevna kapa DN400
- Prirobnični priključki, EN1092-1, tip 11, PN16: 
    2x DN150 (Ø168,3mm)
    1x DN250 (Ø273mm),
    1x DN300 (Ø323,9mm);
- Navojni priključki:
   1x  1/2" NN
   1x  1/2" ZN
- Obratovalni tlak:  2 bar(g);
- Maksimalni tlak: 6 bar(g);
- Preizkusni tlak: 8,6 bar(g) 
- Material: 1.4301
- 2x podporna nogica (sedlo)
</t>
    </r>
    <r>
      <rPr>
        <i/>
        <sz val="10"/>
        <rFont val="Times New Roman"/>
        <family val="1"/>
        <charset val="238"/>
      </rPr>
      <t>(Poz: T 9000.03)
(Ustreza: Izdelan po merski skici tega načrta)</t>
    </r>
  </si>
  <si>
    <r>
      <rPr>
        <b/>
        <sz val="10"/>
        <rFont val="Times New Roman"/>
        <family val="1"/>
        <charset val="238"/>
      </rPr>
      <t>Tehnične karakteristike:</t>
    </r>
    <r>
      <rPr>
        <sz val="10"/>
        <rFont val="Times New Roman"/>
        <family val="1"/>
        <charset val="238"/>
      </rPr>
      <t xml:space="preserve">
- DN400 - Ø406,4mm, skupna dolžina cca 4500 mm
- 2x cevna kapa DN400
- 1x 2D koleno DN400
- Prirobnični priključki, EN1092-1, tip 11, PN16:     
    1x DN150 (Ø168,3mm),
    3x DN200 (Ø219,1mm)
    1x DN300 (Ø323,9mm);
- Navojni priključki:
    1x 1/2" ZN
    2x manometrska U cev 1/2" NN
- Obratovalni tlak:  2 bar(g);
- Maksimalni tlak: 6 bar(g);
- Preizkusni tlak: 8,6 bar(g) 
- Material: 1.4301
- 3x podporna nogica (sedlo)
</t>
    </r>
    <r>
      <rPr>
        <i/>
        <sz val="10"/>
        <rFont val="Times New Roman"/>
        <family val="1"/>
        <charset val="238"/>
      </rPr>
      <t>(Poz: T 9001.03)
(Ustreza: Izdelan po merski skici tega načrta)</t>
    </r>
  </si>
  <si>
    <t>Razdelilnik  - plošče - dvoslojno, debelina = 50 mm (25+25 mm), ocena površine: 8 m2</t>
  </si>
  <si>
    <r>
      <rPr>
        <b/>
        <sz val="10"/>
        <rFont val="Times New Roman"/>
        <family val="1"/>
        <charset val="238"/>
      </rPr>
      <t>Tehnične karakteristike:</t>
    </r>
    <r>
      <rPr>
        <sz val="10"/>
        <rFont val="Times New Roman"/>
        <family val="1"/>
        <charset val="238"/>
      </rPr>
      <t xml:space="preserve">
- Volumen: 6,6 m3
- Obratovalni tlak:  2 bar(g);
- Maksimalni tlak: 6 bar(g);
- Preizkusni tlak: 8,6 bar(g) 
- Gabariti: premer 1500mm, dolžina ravnega dela 3400mm, skupna višina cca 4300mm;
- Torisferični podnici po DIN 28011
- Material: 1.4301
- Predvidena debelina plašča 8 mm, predvidena debelina podnic 8 mm;
- 4x nosilna nogica z nivelirnimi elementi
- Dolžina priključkov: 100 mm
- Priključki, prirobnični, PN16: 
   - 4 x DN300,
   - 2 x DN50,
- Priključki, navojni: 
   - 1 x 1/2"
   - 1 x 1"
- Revizijska odprtina DN500 (prirobnica+slepa prirobnica)
- Napisna ploščica pritrjena na rezervoar;
Ocena teže: 1600 kg
</t>
    </r>
    <r>
      <rPr>
        <i/>
        <sz val="10"/>
        <rFont val="Times New Roman"/>
        <family val="1"/>
        <charset val="238"/>
      </rPr>
      <t>(Poz: T 9000.01)
(Ustreza: Izdelan po merski skici tega načrta)</t>
    </r>
  </si>
  <si>
    <t xml:space="preserve">DN 40 </t>
  </si>
  <si>
    <r>
      <t>OBEŠALO</t>
    </r>
    <r>
      <rPr>
        <sz val="10"/>
        <rFont val="Times New Roman"/>
        <family val="1"/>
        <charset val="238"/>
      </rPr>
      <t xml:space="preserve">
Obešalo cevovodov, sestavljeno iz: predizolirane objemke cevovoda z debelino pene 19mm, plošče za pritrditev, ustrezen povezovalni element (navojna palica ali navojni adapter). Izdelano iz pocinkane pločevine. Za delovno temperaturno območje -25 do 40°C. Primerno za montažo na jekleno podporno konstrukcijo ali v AB ploščo. Vključno z vijačnim in pritrdilnim materialom. Dispozicija in način izvedbe glede na risbe tega načrta (tip O.1).
</t>
    </r>
    <r>
      <rPr>
        <i/>
        <sz val="10"/>
        <rFont val="Times New Roman"/>
        <family val="1"/>
        <charset val="238"/>
      </rPr>
      <t>Ustreza: Sikla GPL + objemka LKS 19 ali ekvivalent Hilti</t>
    </r>
  </si>
  <si>
    <r>
      <t xml:space="preserve">FIKSNA TOČKA
</t>
    </r>
    <r>
      <rPr>
        <sz val="10"/>
        <rFont val="Times New Roman"/>
        <family val="1"/>
        <charset val="238"/>
      </rPr>
      <t xml:space="preserve">Višinsko nastavljivo (90-110mm) ležišče, z dodatnim elementom za fiksno pritrditev cevi. Izdelana iz pocinkane pločevine, drsna plošča z nizkim koeficientom trenja (iz poliamida ali teflona). Izvedba z dvojno objemko cevi. Za delovno temperaturno območje 5 do 40°C. Primerna za montažo na jekleno podporno konstrukcijo ali ustrezno sistemsko podkonstrukcijo. Vključno z vijačnim in pritrdilnim materialom. Dispozicija in način izvedbe glede na risbe tega načrta (tip F.T.1).
</t>
    </r>
    <r>
      <rPr>
        <i/>
        <sz val="10"/>
        <rFont val="Times New Roman"/>
        <family val="1"/>
        <charset val="238"/>
      </rPr>
      <t>Ustreza: Sikla LC-HV-90 alternativa Hilti MP-PS-L2-2 + ustreznen fiksirni element</t>
    </r>
  </si>
  <si>
    <r>
      <t xml:space="preserve">FIKSNA TOČKA
</t>
    </r>
    <r>
      <rPr>
        <sz val="10"/>
        <rFont val="Times New Roman"/>
        <family val="1"/>
        <charset val="238"/>
      </rPr>
      <t>Fiksna točka, izdelana po meri, za fiksiranje vertikalnega cevovoda na talno AB ploščo (preboj).
2x streme + podporne konzole. Nerjavna izvedba (1.4301). Vključno z vijačnim in pritrdilnim materialom.</t>
    </r>
  </si>
  <si>
    <t>DN 80</t>
  </si>
  <si>
    <r>
      <t xml:space="preserve">FIKSNA TOČKA
</t>
    </r>
    <r>
      <rPr>
        <sz val="10"/>
        <rFont val="Times New Roman"/>
        <family val="1"/>
        <charset val="238"/>
      </rPr>
      <t>Fiksna točka, izdelana po meri, za fiksiranje vertikalnega cevovoda na talno AB ploščo bazena.
Izdelava podpore v kolenu cevovoda (cev + naležna pločevina). Izdelano iz nerjavnega materiala (1.4301). Vključno z vijačnim in pritrdilnim materialom in morebitno sanacijo vodotesnega nanosa.</t>
    </r>
  </si>
  <si>
    <t>Victaulic spojka, vključno z varilnim adapterjem, ustreznim za povezovanje na nerjavni cevovod. Tesnilo ustrezno za obratovalne temperature 20 do 40 °C, tlak do 8 bar(g). Dimenzijo kontrolirati glede na priključke na uparjalniku dobavljenega hladilnega agregata.</t>
  </si>
  <si>
    <r>
      <t xml:space="preserve">Tehnične karakteristike:
- Nastavljivo območje (cca 7,5 m3/h na cevi DN65)
- Priključek: navojni, G 1"
- Material: Medenina
- Napajanje: 24 - 250 V AC
</t>
    </r>
    <r>
      <rPr>
        <i/>
        <sz val="10"/>
        <rFont val="Times New Roman"/>
        <family val="1"/>
        <charset val="238"/>
      </rPr>
      <t>(Poz: FSAL 9031.730)
(Ustreza: Kobold FPS-2100 P)</t>
    </r>
  </si>
  <si>
    <r>
      <t xml:space="preserve">Merilno območje 0 - 6 bar(g)
Radialni priključek
</t>
    </r>
    <r>
      <rPr>
        <i/>
        <sz val="10"/>
        <rFont val="Times New Roman"/>
        <family val="1"/>
        <charset val="238"/>
      </rPr>
      <t xml:space="preserve">(Poz: PI 9030.910, PI 9031.910, PI 9031.911, PI 9031.912, PI 9031.913)
(Ustreza: INOL 821 DN100) </t>
    </r>
  </si>
  <si>
    <r>
      <t xml:space="preserve">Merilno območje 0 / +60°C
Aksialni priključek
</t>
    </r>
    <r>
      <rPr>
        <i/>
        <sz val="10"/>
        <rFont val="Times New Roman"/>
        <family val="1"/>
        <charset val="238"/>
      </rPr>
      <t xml:space="preserve">(Poz: TI 9030.900, TI 9031.900, TI 9031.901, TI 9031.902, TI 9031.903)
(Ustreza: INOL TI291 DN100 + tulka) </t>
    </r>
  </si>
  <si>
    <r>
      <t xml:space="preserve">Krogelni ventil z elektromotornim pogonom, prirobnična izvedba. Primeren za stolpno vodo. Temperatura medija 5 do 40°C, tlak do 6 bar(g). Vključno s pomožnim, montažnim, tesnilnim in elektro materialom ter funkcionalno montažo.
</t>
    </r>
    <r>
      <rPr>
        <b/>
        <sz val="10"/>
        <rFont val="Times New Roman"/>
        <family val="1"/>
        <charset val="238"/>
      </rPr>
      <t>Tehnične karakteristike:</t>
    </r>
    <r>
      <rPr>
        <sz val="10"/>
        <rFont val="Times New Roman"/>
        <family val="1"/>
        <charset val="238"/>
      </rPr>
      <t xml:space="preserve">
- Pogon: Elektromotorni pogon z ON/OFF regulacijo in ustreznim navorom
- Material: Nerjaveče jeklo - AISI 316L
- Tesnila: PTFE
- Napajanje: 24V DC
- 2x stikalo končnih leg</t>
    </r>
  </si>
  <si>
    <r>
      <rPr>
        <b/>
        <sz val="10"/>
        <rFont val="Times New Roman"/>
        <family val="1"/>
        <charset val="238"/>
      </rPr>
      <t>DN20</t>
    </r>
    <r>
      <rPr>
        <sz val="10"/>
        <rFont val="Times New Roman"/>
        <family val="1"/>
        <charset val="238"/>
      </rPr>
      <t xml:space="preserve">
- Priključek: Varilni, DN20
(</t>
    </r>
    <r>
      <rPr>
        <i/>
        <sz val="10"/>
        <rFont val="Times New Roman"/>
        <family val="1"/>
        <charset val="238"/>
      </rPr>
      <t>Poz: MV 9031.023</t>
    </r>
    <r>
      <rPr>
        <sz val="10"/>
        <rFont val="Times New Roman"/>
        <family val="1"/>
        <charset val="238"/>
      </rPr>
      <t>)</t>
    </r>
    <r>
      <rPr>
        <i/>
        <sz val="10"/>
        <rFont val="Times New Roman"/>
        <family val="1"/>
        <charset val="238"/>
      </rPr>
      <t xml:space="preserve">
</t>
    </r>
    <r>
      <rPr>
        <sz val="10"/>
        <rFont val="Times New Roman"/>
        <family val="1"/>
        <charset val="238"/>
      </rPr>
      <t>(</t>
    </r>
    <r>
      <rPr>
        <i/>
        <sz val="10"/>
        <rFont val="Times New Roman"/>
        <family val="1"/>
        <charset val="238"/>
      </rPr>
      <t>Ustreza: END Armaturen MP31 + pogon NE032100 ali enakovredno</t>
    </r>
    <r>
      <rPr>
        <sz val="10"/>
        <rFont val="Times New Roman"/>
        <family val="1"/>
        <charset val="238"/>
      </rPr>
      <t>)</t>
    </r>
  </si>
  <si>
    <r>
      <rPr>
        <b/>
        <sz val="10"/>
        <rFont val="Times New Roman"/>
        <family val="1"/>
        <charset val="238"/>
      </rPr>
      <t>DN65</t>
    </r>
    <r>
      <rPr>
        <sz val="10"/>
        <rFont val="Times New Roman"/>
        <family val="1"/>
        <charset val="238"/>
      </rPr>
      <t xml:space="preserve">
- Priključek: prirobnični, DN65,  EN1092, PN16
(</t>
    </r>
    <r>
      <rPr>
        <i/>
        <sz val="10"/>
        <rFont val="Times New Roman"/>
        <family val="1"/>
        <charset val="238"/>
      </rPr>
      <t>Poz: MV 9031.007</t>
    </r>
    <r>
      <rPr>
        <sz val="10"/>
        <rFont val="Times New Roman"/>
        <family val="1"/>
        <charset val="238"/>
      </rPr>
      <t>)</t>
    </r>
    <r>
      <rPr>
        <i/>
        <sz val="10"/>
        <rFont val="Times New Roman"/>
        <family val="1"/>
        <charset val="238"/>
      </rPr>
      <t xml:space="preserve">
</t>
    </r>
    <r>
      <rPr>
        <sz val="10"/>
        <rFont val="Times New Roman"/>
        <family val="1"/>
        <charset val="238"/>
      </rPr>
      <t>(</t>
    </r>
    <r>
      <rPr>
        <i/>
        <sz val="10"/>
        <rFont val="Times New Roman"/>
        <family val="1"/>
        <charset val="238"/>
      </rPr>
      <t>Ustreza: END Armaturen MP31 + pogon NE092100 ali enakovredno</t>
    </r>
    <r>
      <rPr>
        <sz val="10"/>
        <rFont val="Times New Roman"/>
        <family val="1"/>
        <charset val="238"/>
      </rPr>
      <t>)</t>
    </r>
  </si>
  <si>
    <r>
      <t xml:space="preserve">DN15
</t>
    </r>
    <r>
      <rPr>
        <i/>
        <sz val="10"/>
        <rFont val="Times New Roman"/>
        <family val="1"/>
        <charset val="238"/>
      </rPr>
      <t>(Poz: V 9030.004, V 9030.010, V 9030.016, V 9030.045, V 9030.047, V 9030.048, V 9030.060, V 9030.065, V 9030.112, V 9030.113, V 9031.001, V 9031.010, V 9031.021, V 9031.123)
(Ustreza: END Armaturen ZE31 ali enakovredno)</t>
    </r>
  </si>
  <si>
    <r>
      <t xml:space="preserve">DN15 s ključavnico
</t>
    </r>
    <r>
      <rPr>
        <i/>
        <sz val="10"/>
        <rFont val="Times New Roman"/>
        <family val="1"/>
        <charset val="238"/>
      </rPr>
      <t xml:space="preserve">(Poz: V 9031.101, V 9031.121)
(Ustreza: END Armaturen ZE31 ali enakovredno) </t>
    </r>
  </si>
  <si>
    <r>
      <t xml:space="preserve">DN65
</t>
    </r>
    <r>
      <rPr>
        <i/>
        <sz val="10"/>
        <rFont val="Times New Roman"/>
        <family val="1"/>
        <charset val="238"/>
      </rPr>
      <t xml:space="preserve">(Poz: V 9031.004, V 9031.103, V 9031.104, V 9032.001)
(Ustreza: END Armaturen MP31 ali enakovredno) </t>
    </r>
  </si>
  <si>
    <r>
      <t xml:space="preserve">DN20
</t>
    </r>
    <r>
      <rPr>
        <i/>
        <sz val="10"/>
        <rFont val="Times New Roman"/>
        <family val="1"/>
        <charset val="238"/>
      </rPr>
      <t xml:space="preserve">(Poz: V 9031.002, V 9031.020, V 9031.124)
(Ustreza: END Armaturen ZE31 ali enakovredno) </t>
    </r>
  </si>
  <si>
    <r>
      <t xml:space="preserve">Dušilni ventil za hidravlično uravnoteženje, primeren za stolpno vodo. Poševnosedežna izvedba. Temperatura medija do 40°C, tlak do 6 bar(g). Vključno s pomožnim, montažnim in tesnilnim materialom ter s funkcionalno montažo.
</t>
    </r>
    <r>
      <rPr>
        <b/>
        <sz val="10"/>
        <rFont val="Times New Roman"/>
        <family val="1"/>
        <charset val="238"/>
      </rPr>
      <t xml:space="preserve">Tehnične karakteristike:
</t>
    </r>
    <r>
      <rPr>
        <sz val="10"/>
        <rFont val="Times New Roman"/>
        <family val="1"/>
        <charset val="238"/>
      </rPr>
      <t>- Priključek: prirobnični,  EN 1092, PN16
- Material: Siva litina (EN-GJL-250)
- Tesnila: EPDM</t>
    </r>
  </si>
  <si>
    <r>
      <rPr>
        <b/>
        <sz val="10"/>
        <rFont val="Times New Roman"/>
        <family val="1"/>
        <charset val="238"/>
      </rPr>
      <t>DN65</t>
    </r>
    <r>
      <rPr>
        <sz val="10"/>
        <rFont val="Times New Roman"/>
        <family val="1"/>
        <charset val="238"/>
      </rPr>
      <t xml:space="preserve">
</t>
    </r>
    <r>
      <rPr>
        <i/>
        <sz val="10"/>
        <rFont val="Times New Roman"/>
        <family val="1"/>
        <charset val="238"/>
      </rPr>
      <t xml:space="preserve">(Poz: RV 9031.008)
(Ustreza: IMI TA STAF ali enakovredno) </t>
    </r>
  </si>
  <si>
    <r>
      <t xml:space="preserve">Dušilni ventil za hidravlično uravnoteženje, primeren za stolpno vodo. Poševnosedežna izvedba, z regulacijskim stožcem. Temperatura medija do 40°C, tlak do 6 bar(g). Vključno s pomožnim, montažnim in tesnilnim materialom ter s funkcionalno montažo.
</t>
    </r>
    <r>
      <rPr>
        <b/>
        <sz val="10"/>
        <rFont val="Times New Roman"/>
        <family val="1"/>
        <charset val="238"/>
      </rPr>
      <t>Tehnične karakteristike:</t>
    </r>
    <r>
      <rPr>
        <sz val="10"/>
        <rFont val="Times New Roman"/>
        <family val="1"/>
        <charset val="238"/>
      </rPr>
      <t xml:space="preserve">
- Priključek: varilni
- Mehko tesnenje, tesnilo PTFE</t>
    </r>
  </si>
  <si>
    <r>
      <rPr>
        <b/>
        <sz val="10"/>
        <rFont val="Times New Roman"/>
        <family val="1"/>
        <charset val="238"/>
      </rPr>
      <t>DN15</t>
    </r>
    <r>
      <rPr>
        <sz val="10"/>
        <rFont val="Times New Roman"/>
        <family val="1"/>
        <charset val="238"/>
      </rPr>
      <t xml:space="preserve">
</t>
    </r>
    <r>
      <rPr>
        <i/>
        <sz val="10"/>
        <rFont val="Times New Roman"/>
        <family val="1"/>
        <charset val="238"/>
      </rPr>
      <t xml:space="preserve">(Poz: RV 9030.046, RV 9031.024)
(Ustreza: END Armaturen AE311062/L-RK  ali enakovredno) </t>
    </r>
  </si>
  <si>
    <r>
      <rPr>
        <b/>
        <sz val="10"/>
        <rFont val="Times New Roman"/>
        <family val="1"/>
        <charset val="238"/>
      </rPr>
      <t>DN20</t>
    </r>
    <r>
      <rPr>
        <sz val="10"/>
        <rFont val="Times New Roman"/>
        <family val="1"/>
        <charset val="238"/>
      </rPr>
      <t xml:space="preserve">
</t>
    </r>
    <r>
      <rPr>
        <i/>
        <sz val="10"/>
        <rFont val="Times New Roman"/>
        <family val="1"/>
        <charset val="238"/>
      </rPr>
      <t xml:space="preserve">(Poz: SF 9031.022)
(Ustreza: IMP Armature Art. 020) </t>
    </r>
  </si>
  <si>
    <r>
      <rPr>
        <b/>
        <sz val="10"/>
        <rFont val="Times New Roman"/>
        <family val="1"/>
        <charset val="238"/>
      </rPr>
      <t>DN65</t>
    </r>
    <r>
      <rPr>
        <sz val="10"/>
        <rFont val="Times New Roman"/>
        <family val="1"/>
        <charset val="238"/>
      </rPr>
      <t xml:space="preserve">
</t>
    </r>
    <r>
      <rPr>
        <i/>
        <sz val="10"/>
        <rFont val="Times New Roman"/>
        <family val="1"/>
        <charset val="238"/>
      </rPr>
      <t xml:space="preserve">(Poz: SF 9031.006)
(Ustreza: IMP Armature Art. 020) </t>
    </r>
  </si>
  <si>
    <r>
      <rPr>
        <b/>
        <sz val="10"/>
        <rFont val="Times New Roman"/>
        <family val="1"/>
        <charset val="238"/>
      </rPr>
      <t xml:space="preserve">Tehnične karakteristike:
</t>
    </r>
    <r>
      <rPr>
        <sz val="10"/>
        <rFont val="Times New Roman"/>
        <family val="1"/>
        <charset val="238"/>
      </rPr>
      <t xml:space="preserve">- Priključek: navojni
- Material: nerjavno jeklo
</t>
    </r>
    <r>
      <rPr>
        <b/>
        <sz val="10"/>
        <rFont val="Times New Roman"/>
        <family val="1"/>
        <charset val="238"/>
      </rPr>
      <t xml:space="preserve">- Tlak odpiranja: 6 bar(g)
</t>
    </r>
    <r>
      <rPr>
        <sz val="10"/>
        <rFont val="Times New Roman"/>
        <family val="1"/>
        <charset val="238"/>
      </rPr>
      <t>- Zaprta izvedba mehanizma</t>
    </r>
    <r>
      <rPr>
        <b/>
        <sz val="10"/>
        <rFont val="Times New Roman"/>
        <family val="1"/>
        <charset val="238"/>
      </rPr>
      <t xml:space="preserve">
</t>
    </r>
    <r>
      <rPr>
        <sz val="10"/>
        <rFont val="Times New Roman"/>
        <family val="1"/>
        <charset val="238"/>
      </rPr>
      <t xml:space="preserve">- Vzmetni, prednastavljen. </t>
    </r>
    <r>
      <rPr>
        <b/>
        <sz val="10"/>
        <rFont val="Times New Roman"/>
        <family val="1"/>
        <charset val="238"/>
      </rPr>
      <t xml:space="preserve">
DN 15 / DN 15</t>
    </r>
    <r>
      <rPr>
        <sz val="10"/>
        <rFont val="Times New Roman"/>
        <family val="1"/>
        <charset val="238"/>
      </rPr>
      <t xml:space="preserve">
</t>
    </r>
    <r>
      <rPr>
        <i/>
        <sz val="10"/>
        <rFont val="Times New Roman"/>
        <family val="1"/>
        <charset val="238"/>
      </rPr>
      <t xml:space="preserve">(Poz: SV 9031.102, SV 9031.122)
(Ustreza: End Armaturen SV320023/L) </t>
    </r>
  </si>
  <si>
    <r>
      <t xml:space="preserve">Z odprtino za razbremenitev (DIN 16270).  
</t>
    </r>
    <r>
      <rPr>
        <i/>
        <sz val="10"/>
        <rFont val="Times New Roman"/>
        <family val="1"/>
        <charset val="238"/>
      </rPr>
      <t xml:space="preserve">(Poz: V 9030.068, V 9031.009, V 9031.025, V 9031.100,  V 9031.120)
(Ustreza: INOL manom. ventil (inox) DIN16270) </t>
    </r>
  </si>
  <si>
    <r>
      <t xml:space="preserve">Avtomatski odzračevalni lonček s plovcem, industrijska izvedba, primeren za hladilno vodo. Temperatura medija 5 do 40 °C, tlak do 6 bar(g). Vključno s pomožnim, montažnim in tesnilnim materialom ter funkcionalno montažo.
</t>
    </r>
    <r>
      <rPr>
        <b/>
        <sz val="10"/>
        <rFont val="Times New Roman"/>
        <family val="1"/>
        <charset val="238"/>
      </rPr>
      <t>Tehnične karakteristike:</t>
    </r>
    <r>
      <rPr>
        <sz val="10"/>
        <rFont val="Times New Roman"/>
        <family val="1"/>
        <charset val="238"/>
      </rPr>
      <t xml:space="preserve">
- Priključek vstop: notranji navoj, G 3/4" 
- Priključek izstop: zunanji navoj, G 1/2" 
- Material: nerjaveče jeklo
</t>
    </r>
    <r>
      <rPr>
        <i/>
        <sz val="10"/>
        <rFont val="Times New Roman"/>
        <family val="1"/>
        <charset val="238"/>
      </rPr>
      <t>(Poz: AO 9031.003)
(Ustreza: Mankenberg EB 1.32 ali enakovredno)</t>
    </r>
  </si>
  <si>
    <t>Manometrski iglični ventil, navojni priključek: G 1/2". Material: nerjavni (1.4301 ali boljše).
Vključno s pomožnim, montažnim in tesnilnim materialom ter funkcionalno montažo.</t>
  </si>
  <si>
    <t>PREZRAČEVANJE, HLAJENJE NN STIKALIŠČA</t>
  </si>
  <si>
    <r>
      <t xml:space="preserve">Nivojsko stikalo, tripalična sonda z navojnim priključkom 1 1/2", z integrirani, stikalom. Z nosilcem za pritrditev v steno. Vključno z izdelavo nosilca in z vsem drobnim montažnim, tesnilnim, spojnim in elektro materialom ter funkcionalno montažo.
</t>
    </r>
    <r>
      <rPr>
        <b/>
        <sz val="10"/>
        <rFont val="Times New Roman"/>
        <family val="1"/>
        <charset val="238"/>
      </rPr>
      <t>Tehnične karakteristike:</t>
    </r>
    <r>
      <rPr>
        <sz val="10"/>
        <rFont val="Times New Roman"/>
        <family val="1"/>
        <charset val="238"/>
      </rPr>
      <t xml:space="preserve">
- Priključek: G 1 1/2" 
- 3x sonda, material 316L
- Dolžina sond: 3500 mm
</t>
    </r>
    <r>
      <rPr>
        <i/>
        <sz val="10"/>
        <rFont val="Times New Roman"/>
        <family val="1"/>
        <charset val="238"/>
      </rPr>
      <t>(Poz: LSLA 9030.721 + LSHA 9030.722)
(Ustreza: E+H Liquipoint FTW31 + FEW54)</t>
    </r>
  </si>
  <si>
    <r>
      <t xml:space="preserve">Avtomatski peščeni filter za filtriranje stolpne vode v obvodu. Tlačna posoda iz armiranega poliestra, komplet z ocevjem, vsemi potrebnimi loputami, ventili, šobami in polnitvijo z ustreznim filtrskim medijem - antracit + kremenčev pesek. Krmiljenje: standardni lokalni krmilnik (interno nastavljanje časov pranja) – možnost pranja glede na časovni interval, glede na dP ali preko zunanjega signala. V ceno vključena postavitev opreme, polnjenje filtrirnega materiala, izdelava koračnega diagrama, konfiguracija parametrov in spuščanje v pogon. Transport in postavljanje na mesto vgradnje (montaža v kleti, kota - 4m). Vključno z drobnim montažnim, tesnilnim in elektro materialom. Priklop na električno omrežje v sklopu elektro popisa.
</t>
    </r>
    <r>
      <rPr>
        <b/>
        <sz val="10"/>
        <rFont val="Times New Roman"/>
        <family val="1"/>
        <charset val="238"/>
      </rPr>
      <t>Tehnične karakteristike:</t>
    </r>
    <r>
      <rPr>
        <sz val="10"/>
        <rFont val="Times New Roman"/>
        <family val="1"/>
        <charset val="238"/>
      </rPr>
      <t xml:space="preserve">
- nominalni pretok 10 m3/h
- statični tlak: 2 bar
- max dp. pri zamašenem filtru: 1,5 bar
- tlak v sistemu do 4 bar(g)
- izpiranje z zunanjo (tehnološko) vodo, tlak 4 bar
</t>
    </r>
    <r>
      <rPr>
        <sz val="10"/>
        <color rgb="FFFF0000"/>
        <rFont val="Times New Roman"/>
        <family val="1"/>
        <charset val="238"/>
      </rPr>
      <t xml:space="preserve">- izhodi na CNS: prikaz stanja (obratovanje/pranje, napaka) + zunanje proženje pranja + 2x 4-20 mA (tlak)
</t>
    </r>
    <r>
      <rPr>
        <i/>
        <sz val="10"/>
        <rFont val="Times New Roman"/>
        <family val="1"/>
        <charset val="238"/>
      </rPr>
      <t>(Poz: F 9041.01)
(Ustreza: MAK-CMC INIF H-7 ali ekvivalentno)</t>
    </r>
  </si>
  <si>
    <r>
      <t>Naprava za</t>
    </r>
    <r>
      <rPr>
        <b/>
        <sz val="10"/>
        <rFont val="Times New Roman"/>
        <family val="1"/>
        <charset val="238"/>
      </rPr>
      <t xml:space="preserve"> </t>
    </r>
    <r>
      <rPr>
        <sz val="10"/>
        <rFont val="Times New Roman"/>
        <family val="1"/>
        <charset val="238"/>
      </rPr>
      <t xml:space="preserve">avtomatski nadzor kvalitete stolpne vode in kontrolo delovanja kondicioniranja s kemičnimi dodatki in nadzor odsoljevanja stolpne vode. RS485 komunikacija (Modbus). Kompaktna verzija za stensko montažo. Vključno z ustreznimi cevnimi fitingi za priklop nerjavne cevi DN15 na PVC priključek 25 mm.
</t>
    </r>
    <r>
      <rPr>
        <sz val="10"/>
        <color rgb="FFFF0000"/>
        <rFont val="Times New Roman"/>
        <family val="1"/>
        <charset val="238"/>
      </rPr>
      <t>Dobavitelj opreme izvede ožičenje signalov med dozirnimi črpalkami (P 9025.21, P 2025.20) in napravo.</t>
    </r>
    <r>
      <rPr>
        <sz val="10"/>
        <rFont val="Times New Roman"/>
        <family val="1"/>
        <charset val="238"/>
      </rPr>
      <t xml:space="preserve">
</t>
    </r>
    <r>
      <rPr>
        <i/>
        <sz val="10"/>
        <rFont val="Times New Roman"/>
        <family val="1"/>
        <charset val="238"/>
      </rPr>
      <t>(Poz: VV 9025.01)
(Ustreza: Nalco 3D Trasar CW8206)</t>
    </r>
  </si>
  <si>
    <r>
      <t>Naprava za</t>
    </r>
    <r>
      <rPr>
        <b/>
        <sz val="10"/>
        <rFont val="Times New Roman"/>
        <family val="1"/>
        <charset val="238"/>
      </rPr>
      <t xml:space="preserve"> </t>
    </r>
    <r>
      <rPr>
        <sz val="10"/>
        <rFont val="Times New Roman"/>
        <family val="1"/>
        <charset val="238"/>
      </rPr>
      <t xml:space="preserve">avtomatski nadzor kvalitete stolpne vode in kontrolo delovanja kondicioniranja s kemičnimi dodatki in nadzor odsoljevanja stolpne vode. RS485 komunikacija (Modbus). Kompaktna verzija za stensko montažo. Vključno z ustreznimi cevnimi fitingi za priklop nerjavne cevi DN15 na PVC priključek 25 mm.
</t>
    </r>
    <r>
      <rPr>
        <sz val="10"/>
        <color rgb="FFFF0000"/>
        <rFont val="Times New Roman"/>
        <family val="1"/>
        <charset val="238"/>
      </rPr>
      <t>Dobavitelj opreme izvede ožičenje signalov med dozirnimi črpalkami (P 9032.21, P 2032.20) in napravo.</t>
    </r>
    <r>
      <rPr>
        <sz val="10"/>
        <rFont val="Times New Roman"/>
        <family val="1"/>
        <charset val="238"/>
      </rPr>
      <t xml:space="preserve">
</t>
    </r>
    <r>
      <rPr>
        <i/>
        <sz val="10"/>
        <rFont val="Times New Roman"/>
        <family val="1"/>
        <charset val="238"/>
      </rPr>
      <t>(Poz: VV 9032.01)
(Ustreza: Nalco 3D Trasar CW8206)</t>
    </r>
  </si>
  <si>
    <r>
      <rPr>
        <b/>
        <sz val="10"/>
        <rFont val="Times New Roman"/>
        <family val="1"/>
        <charset val="238"/>
      </rPr>
      <t>Tehnične karakteristike:</t>
    </r>
    <r>
      <rPr>
        <sz val="10"/>
        <rFont val="Times New Roman"/>
        <family val="1"/>
        <charset val="238"/>
      </rPr>
      <t xml:space="preserve">
Tehnične karakteristike se navaja pri naslednjih pogojih:
  -temperatura vlažnega termometra vstopnega zraka: 24 °C    
  -temperaturni režim hlajene vode: 35/29 °C  
 - hladilna moč : 2700 kW
- dovodni priključek: 2x DN200 (varilni priključek)
</t>
    </r>
    <r>
      <rPr>
        <sz val="10"/>
        <color rgb="FFFF0000"/>
        <rFont val="Times New Roman"/>
        <family val="1"/>
        <charset val="238"/>
      </rPr>
      <t>- iztok na dnu: 1x DN350 (varilni priključek)</t>
    </r>
    <r>
      <rPr>
        <sz val="10"/>
        <rFont val="Times New Roman"/>
        <family val="1"/>
        <charset val="238"/>
      </rPr>
      <t xml:space="preserve">
- elektromotorja ventilatorjev: 2x15 kW; 3x400V, 50 Hz
- Okvirne dimenzije (DxŠxV): 2400 x 6450 x 4400 mm 
- Okvirna teža: 4500 kg, najtežji posamezni del 3100 kg
</t>
    </r>
    <r>
      <rPr>
        <i/>
        <sz val="10"/>
        <rFont val="Times New Roman"/>
        <family val="1"/>
        <charset val="238"/>
      </rPr>
      <t>(Poz.: HS 9023.02, HS 9023.03)
(Predvidena oprema: EVAPCO AT28-4K21)</t>
    </r>
  </si>
  <si>
    <r>
      <rPr>
        <b/>
        <sz val="10"/>
        <rFont val="Times New Roman"/>
        <family val="1"/>
        <charset val="238"/>
      </rPr>
      <t>Tehnične karakteristike:</t>
    </r>
    <r>
      <rPr>
        <sz val="10"/>
        <rFont val="Times New Roman"/>
        <family val="1"/>
        <charset val="238"/>
      </rPr>
      <t xml:space="preserve">
- Volumen: 9 m3 (delovni); 10 m3 (geometrijski)
- Obratovalni tlak: atmosferski (nalivni)
- Gabariti: premer 2000mm, dolžina ravnega dela 2800mm, skupna višina cca 3850mm;
- Torisferični podnici po DIN 28011
- Material: Nerjavno jeklo, 1.4301
- Predvidena debelina plašča 6 mm, predvidena debelina podnic 6 mm;
- 4x nosilna nogica z nivelirnimi elementi
- Dolžina priključkov: 100 mm
- Priključki, prirobnični, PN16: 
   - 1 x DN400,
</t>
    </r>
    <r>
      <rPr>
        <sz val="10"/>
        <color rgb="FFFF0000"/>
        <rFont val="Times New Roman"/>
        <family val="1"/>
        <charset val="238"/>
      </rPr>
      <t xml:space="preserve">   - 2 x DN350,
   - 1 x DN250,
</t>
    </r>
    <r>
      <rPr>
        <sz val="10"/>
        <rFont val="Times New Roman"/>
        <family val="1"/>
        <charset val="238"/>
      </rPr>
      <t xml:space="preserve">   - 1 x DN150,
   - 1 x DN100,
- Priključki, navojni: 
   - 2 x 3/4" NN
   - 1 x 1/2" ZN
- Revizijska odprtina DN500 (prirobnica+slepa prirobnica)
- Napisna ploščica pritrjena na rezervoar;
Ocena teže: 1700 kg
</t>
    </r>
    <r>
      <rPr>
        <i/>
        <sz val="10"/>
        <rFont val="Times New Roman"/>
        <family val="1"/>
        <charset val="238"/>
      </rPr>
      <t>(Poz: T 9020.02, T 9020.03)
(Ustreza: Izdelan po merski skici tega načrta)</t>
    </r>
  </si>
  <si>
    <t>DN 350, PN16</t>
  </si>
  <si>
    <t>DN 350 (Ø355,6 x 3 mm)</t>
  </si>
  <si>
    <t>2 - PZI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</si>
</sst>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164" formatCode="_-* #,##0\ [$€-424]_-;\-* #,##0\ [$€-424]_-;_-* &quot;-&quot;??\ [$€-424]_-;_-@_-"/>
    <numFmt numFmtId="165" formatCode="#,##0\ &quot;€&quot;"/>
    <numFmt numFmtId="166" formatCode="#,##0.00\ [$€-1]"/>
    <numFmt numFmtId="167" formatCode="#,##0.00\ &quot;€&quot;"/>
    <numFmt numFmtId="168" formatCode="#,##0.0\ &quot;€&quot;"/>
    <numFmt numFmtId="169" formatCode="_-* #,##0.00\ [$€-424]_-;\-* #,##0.00\ [$€-424]_-;_-* &quot;-&quot;??\ [$€-424]_-;_-@_-"/>
  </numFmts>
  <fonts count="37">
    <font>
      <sz val="10"/>
      <name val="Arial"/>
      <charset val="238"/>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sz val="10"/>
      <name val="Times New Roman"/>
      <family val="1"/>
      <charset val="238"/>
    </font>
    <font>
      <b/>
      <sz val="14"/>
      <name val="Times New Roman"/>
      <family val="1"/>
      <charset val="238"/>
    </font>
    <font>
      <b/>
      <sz val="12"/>
      <name val="Times New Roman"/>
      <family val="1"/>
      <charset val="238"/>
    </font>
    <font>
      <b/>
      <sz val="10"/>
      <name val="Times New Roman"/>
      <family val="1"/>
      <charset val="238"/>
    </font>
    <font>
      <i/>
      <sz val="10"/>
      <name val="Times New Roman"/>
      <family val="1"/>
      <charset val="238"/>
    </font>
    <font>
      <sz val="10"/>
      <name val="Arial CE"/>
      <charset val="238"/>
    </font>
    <font>
      <sz val="10"/>
      <name val="Arial CE"/>
      <family val="2"/>
      <charset val="238"/>
    </font>
    <font>
      <sz val="10"/>
      <name val="Arial"/>
      <family val="2"/>
    </font>
    <font>
      <sz val="10"/>
      <name val="Helv"/>
      <charset val="204"/>
    </font>
    <font>
      <b/>
      <sz val="16"/>
      <color theme="1"/>
      <name val="Calibri"/>
      <family val="2"/>
      <charset val="238"/>
      <scheme val="minor"/>
    </font>
    <font>
      <b/>
      <sz val="11"/>
      <color theme="1"/>
      <name val="Calibri"/>
      <family val="2"/>
      <charset val="238"/>
      <scheme val="minor"/>
    </font>
    <font>
      <sz val="11"/>
      <color indexed="8"/>
      <name val="Calibri"/>
      <family val="2"/>
      <charset val="238"/>
    </font>
    <font>
      <sz val="12"/>
      <color indexed="8"/>
      <name val="Calibri"/>
      <family val="2"/>
      <charset val="238"/>
    </font>
    <font>
      <b/>
      <vertAlign val="superscript"/>
      <sz val="10"/>
      <name val="Times New Roman"/>
      <family val="1"/>
      <charset val="238"/>
    </font>
    <font>
      <sz val="12"/>
      <color indexed="8"/>
      <name val="Times New Roman"/>
      <family val="1"/>
      <charset val="238"/>
    </font>
    <font>
      <sz val="10"/>
      <color indexed="8"/>
      <name val="Times New Roman"/>
      <family val="1"/>
      <charset val="238"/>
    </font>
    <font>
      <b/>
      <i/>
      <sz val="10"/>
      <name val="Times New Roman"/>
      <family val="1"/>
      <charset val="238"/>
    </font>
    <font>
      <sz val="11"/>
      <color indexed="8"/>
      <name val="Times New Roman"/>
      <family val="1"/>
      <charset val="238"/>
    </font>
    <font>
      <b/>
      <sz val="11"/>
      <name val="Times New Roman"/>
      <family val="1"/>
      <charset val="238"/>
    </font>
    <font>
      <b/>
      <sz val="10"/>
      <name val="Arial"/>
      <family val="2"/>
      <charset val="238"/>
    </font>
    <font>
      <sz val="10"/>
      <color rgb="FFFF0000"/>
      <name val="Times New Roman"/>
      <family val="1"/>
      <charset val="238"/>
    </font>
    <font>
      <sz val="8"/>
      <name val="Arial"/>
      <family val="2"/>
      <charset val="238"/>
    </font>
    <font>
      <sz val="10"/>
      <color rgb="FF00B0F0"/>
      <name val="Times New Roman"/>
      <family val="1"/>
      <charset val="238"/>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s>
  <borders count="22">
    <border>
      <left/>
      <right/>
      <top/>
      <bottom/>
      <diagonal/>
    </border>
    <border>
      <left/>
      <right/>
      <top style="thin">
        <color indexed="64"/>
      </top>
      <bottom style="thin">
        <color indexed="64"/>
      </bottom>
      <diagonal/>
    </border>
    <border>
      <left/>
      <right/>
      <top style="thin">
        <color indexed="64"/>
      </top>
      <bottom/>
      <diagonal/>
    </border>
    <border>
      <left/>
      <right/>
      <top style="medium">
        <color auto="1"/>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79">
    <xf numFmtId="0" fontId="0" fillId="0" borderId="0"/>
    <xf numFmtId="0" fontId="13" fillId="0" borderId="0"/>
    <xf numFmtId="0" fontId="13" fillId="0" borderId="0"/>
    <xf numFmtId="0" fontId="13" fillId="0" borderId="0"/>
    <xf numFmtId="0" fontId="13" fillId="0" borderId="0"/>
    <xf numFmtId="0" fontId="12" fillId="0" borderId="0"/>
    <xf numFmtId="0" fontId="19" fillId="0" borderId="0"/>
    <xf numFmtId="0" fontId="20" fillId="0" borderId="0"/>
    <xf numFmtId="44" fontId="12" fillId="0" borderId="0" applyFont="0" applyFill="0" applyBorder="0" applyAlignment="0" applyProtection="0"/>
    <xf numFmtId="0" fontId="21" fillId="0" borderId="0"/>
    <xf numFmtId="0" fontId="13" fillId="0" borderId="0"/>
    <xf numFmtId="0" fontId="21" fillId="0" borderId="0"/>
    <xf numFmtId="0" fontId="22" fillId="0" borderId="0"/>
    <xf numFmtId="0" fontId="13" fillId="0" borderId="0"/>
    <xf numFmtId="0" fontId="13" fillId="0" borderId="0"/>
    <xf numFmtId="0" fontId="13" fillId="0" borderId="0"/>
    <xf numFmtId="0" fontId="21" fillId="0" borderId="0"/>
    <xf numFmtId="0" fontId="11" fillId="0" borderId="0"/>
    <xf numFmtId="44" fontId="11" fillId="0" borderId="0" applyFont="0" applyFill="0" applyBorder="0" applyAlignment="0" applyProtection="0"/>
    <xf numFmtId="166" fontId="11" fillId="0" borderId="0"/>
    <xf numFmtId="0" fontId="11" fillId="0" borderId="0"/>
    <xf numFmtId="0" fontId="13" fillId="0" borderId="0"/>
    <xf numFmtId="0" fontId="10" fillId="0" borderId="0"/>
    <xf numFmtId="44" fontId="13" fillId="0" borderId="0" applyFont="0" applyFill="0" applyBorder="0" applyAlignment="0" applyProtection="0"/>
    <xf numFmtId="0" fontId="9" fillId="0" borderId="0"/>
    <xf numFmtId="0" fontId="19" fillId="0" borderId="0"/>
    <xf numFmtId="0" fontId="8" fillId="0" borderId="0"/>
    <xf numFmtId="0" fontId="7" fillId="0" borderId="0"/>
    <xf numFmtId="44" fontId="7" fillId="0" borderId="0" applyFont="0" applyFill="0" applyBorder="0" applyAlignment="0" applyProtection="0"/>
    <xf numFmtId="0" fontId="7" fillId="0" borderId="0"/>
    <xf numFmtId="44" fontId="7" fillId="0" borderId="0" applyFont="0" applyFill="0" applyBorder="0" applyAlignment="0" applyProtection="0"/>
    <xf numFmtId="166" fontId="7" fillId="0" borderId="0"/>
    <xf numFmtId="0" fontId="7" fillId="0" borderId="0"/>
    <xf numFmtId="0" fontId="7" fillId="0" borderId="0"/>
    <xf numFmtId="44" fontId="13" fillId="0" borderId="0" applyFont="0" applyFill="0" applyBorder="0" applyAlignment="0" applyProtection="0"/>
    <xf numFmtId="0" fontId="7" fillId="0" borderId="0"/>
    <xf numFmtId="0" fontId="13" fillId="0" borderId="0"/>
    <xf numFmtId="0" fontId="7" fillId="0" borderId="0"/>
    <xf numFmtId="0" fontId="7" fillId="0" borderId="0"/>
    <xf numFmtId="0" fontId="6" fillId="0" borderId="0"/>
    <xf numFmtId="0" fontId="6" fillId="0" borderId="0"/>
    <xf numFmtId="0" fontId="6" fillId="0" borderId="0"/>
    <xf numFmtId="166" fontId="5" fillId="0" borderId="0"/>
    <xf numFmtId="0" fontId="5" fillId="0" borderId="0"/>
    <xf numFmtId="0" fontId="4" fillId="0" borderId="0"/>
    <xf numFmtId="0" fontId="4" fillId="0" borderId="0"/>
    <xf numFmtId="0" fontId="25" fillId="0" borderId="0"/>
    <xf numFmtId="0" fontId="3" fillId="0" borderId="0"/>
    <xf numFmtId="0" fontId="2"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166" fontId="1" fillId="0" borderId="0"/>
    <xf numFmtId="0" fontId="1" fillId="0" borderId="0"/>
    <xf numFmtId="0" fontId="1" fillId="0" borderId="0"/>
    <xf numFmtId="44" fontId="13"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166" fontId="1" fillId="0" borderId="0"/>
    <xf numFmtId="0" fontId="1" fillId="0" borderId="0"/>
    <xf numFmtId="0" fontId="1" fillId="0" borderId="0"/>
    <xf numFmtId="44" fontId="1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0" fontId="1" fillId="0" borderId="0"/>
    <xf numFmtId="0" fontId="1" fillId="0" borderId="0"/>
    <xf numFmtId="0" fontId="1" fillId="0" borderId="0"/>
    <xf numFmtId="0" fontId="1" fillId="0" borderId="0"/>
    <xf numFmtId="0" fontId="1" fillId="0" borderId="0"/>
  </cellStyleXfs>
  <cellXfs count="182">
    <xf numFmtId="0" fontId="0" fillId="0" borderId="0" xfId="0"/>
    <xf numFmtId="0" fontId="14" fillId="0" borderId="0" xfId="0" applyFont="1"/>
    <xf numFmtId="0" fontId="14" fillId="0" borderId="1" xfId="0" applyFont="1" applyBorder="1" applyAlignment="1">
      <alignment horizontal="center" vertical="center"/>
    </xf>
    <xf numFmtId="0" fontId="17" fillId="0" borderId="1" xfId="1" applyFont="1" applyBorder="1" applyAlignment="1">
      <alignment horizontal="center" vertical="center"/>
    </xf>
    <xf numFmtId="0" fontId="17" fillId="0" borderId="0" xfId="1" applyFont="1"/>
    <xf numFmtId="0" fontId="14" fillId="0" borderId="1" xfId="1" applyFont="1" applyBorder="1" applyAlignment="1">
      <alignment horizontal="right" vertical="center" wrapText="1"/>
    </xf>
    <xf numFmtId="0" fontId="14" fillId="0" borderId="1" xfId="1" applyFont="1" applyBorder="1" applyAlignment="1">
      <alignment horizontal="left" vertical="center"/>
    </xf>
    <xf numFmtId="0" fontId="14" fillId="0" borderId="0" xfId="1" applyFont="1"/>
    <xf numFmtId="0" fontId="14" fillId="0" borderId="0" xfId="1" applyFont="1" applyAlignment="1">
      <alignment horizontal="center" vertical="center"/>
    </xf>
    <xf numFmtId="164" fontId="14" fillId="0" borderId="1" xfId="1" applyNumberFormat="1" applyFont="1" applyBorder="1" applyAlignment="1">
      <alignment horizontal="center" vertical="center"/>
    </xf>
    <xf numFmtId="165" fontId="14" fillId="0" borderId="1" xfId="1" applyNumberFormat="1" applyFont="1" applyBorder="1" applyAlignment="1">
      <alignment horizontal="center" vertical="center"/>
    </xf>
    <xf numFmtId="0" fontId="16" fillId="2" borderId="1" xfId="1" applyFont="1" applyFill="1" applyBorder="1" applyAlignment="1">
      <alignment horizontal="center" vertical="center"/>
    </xf>
    <xf numFmtId="0" fontId="16" fillId="2" borderId="1" xfId="1" applyFont="1" applyFill="1" applyBorder="1" applyAlignment="1">
      <alignment horizontal="right" vertical="center" wrapText="1"/>
    </xf>
    <xf numFmtId="0" fontId="16" fillId="2" borderId="1" xfId="1" applyFont="1" applyFill="1" applyBorder="1" applyAlignment="1">
      <alignment horizontal="left" vertical="center"/>
    </xf>
    <xf numFmtId="164" fontId="14" fillId="2" borderId="1" xfId="1" applyNumberFormat="1" applyFont="1" applyFill="1" applyBorder="1" applyAlignment="1">
      <alignment horizontal="center" vertical="center"/>
    </xf>
    <xf numFmtId="165" fontId="14" fillId="2" borderId="1" xfId="1" applyNumberFormat="1" applyFont="1" applyFill="1" applyBorder="1" applyAlignment="1">
      <alignment horizontal="center" vertical="center"/>
    </xf>
    <xf numFmtId="0" fontId="14" fillId="0" borderId="0" xfId="1" applyFont="1" applyAlignment="1">
      <alignment horizontal="right" vertical="center" wrapText="1"/>
    </xf>
    <xf numFmtId="0" fontId="14" fillId="0" borderId="0" xfId="1" applyFont="1" applyAlignment="1">
      <alignment horizontal="left" vertical="center"/>
    </xf>
    <xf numFmtId="165" fontId="14" fillId="0" borderId="3" xfId="1" applyNumberFormat="1" applyFont="1" applyBorder="1" applyAlignment="1">
      <alignment horizontal="center" vertical="center"/>
    </xf>
    <xf numFmtId="0" fontId="14" fillId="0" borderId="0" xfId="1" applyFont="1" applyAlignment="1">
      <alignment vertical="center"/>
    </xf>
    <xf numFmtId="0" fontId="13" fillId="0" borderId="0" xfId="1"/>
    <xf numFmtId="167" fontId="13" fillId="0" borderId="0" xfId="1" applyNumberFormat="1" applyAlignment="1">
      <alignment horizontal="center" vertical="center"/>
    </xf>
    <xf numFmtId="0" fontId="25" fillId="0" borderId="0" xfId="1" applyFont="1" applyAlignment="1">
      <alignment horizontal="left"/>
    </xf>
    <xf numFmtId="0" fontId="24" fillId="0" borderId="4" xfId="1" applyFont="1" applyBorder="1" applyAlignment="1">
      <alignment horizontal="center" vertical="center" wrapText="1"/>
    </xf>
    <xf numFmtId="0" fontId="24" fillId="0" borderId="5" xfId="1" applyFont="1" applyBorder="1" applyAlignment="1">
      <alignment horizontal="center" vertical="center" wrapText="1"/>
    </xf>
    <xf numFmtId="2" fontId="24" fillId="0" borderId="6" xfId="1" applyNumberFormat="1" applyFont="1" applyBorder="1" applyAlignment="1">
      <alignment horizontal="center" vertical="center" wrapText="1"/>
    </xf>
    <xf numFmtId="2" fontId="24" fillId="0" borderId="8" xfId="1" applyNumberFormat="1" applyFont="1" applyBorder="1" applyAlignment="1">
      <alignment horizontal="center" vertical="top" wrapText="1"/>
    </xf>
    <xf numFmtId="0" fontId="13" fillId="0" borderId="1" xfId="1" applyBorder="1" applyAlignment="1">
      <alignment vertical="top" wrapText="1"/>
    </xf>
    <xf numFmtId="0" fontId="13" fillId="0" borderId="10" xfId="1" applyBorder="1" applyAlignment="1">
      <alignment horizontal="center" vertical="top" wrapText="1"/>
    </xf>
    <xf numFmtId="0" fontId="15" fillId="0" borderId="0" xfId="1" applyFont="1" applyAlignment="1">
      <alignment horizontal="left" vertical="center" wrapText="1"/>
    </xf>
    <xf numFmtId="0" fontId="26" fillId="0" borderId="0" xfId="1" applyFont="1" applyAlignment="1">
      <alignment horizontal="left" vertical="center"/>
    </xf>
    <xf numFmtId="0" fontId="14" fillId="0" borderId="1" xfId="1" applyFont="1" applyBorder="1" applyAlignment="1">
      <alignment vertical="top" wrapText="1"/>
    </xf>
    <xf numFmtId="0" fontId="14" fillId="0" borderId="0" xfId="36" applyFont="1"/>
    <xf numFmtId="0" fontId="14" fillId="0" borderId="1" xfId="36" applyFont="1" applyBorder="1" applyAlignment="1">
      <alignment horizontal="center" vertical="center"/>
    </xf>
    <xf numFmtId="0" fontId="17" fillId="0" borderId="0" xfId="36" applyFont="1"/>
    <xf numFmtId="2" fontId="17" fillId="0" borderId="1" xfId="40" applyNumberFormat="1" applyFont="1" applyBorder="1" applyAlignment="1">
      <alignment horizontal="center" vertical="center" wrapText="1"/>
    </xf>
    <xf numFmtId="0" fontId="17" fillId="0" borderId="1" xfId="40" applyFont="1" applyBorder="1" applyAlignment="1">
      <alignment horizontal="center" vertical="center"/>
    </xf>
    <xf numFmtId="0" fontId="16" fillId="0" borderId="0" xfId="36" applyFont="1"/>
    <xf numFmtId="0" fontId="16" fillId="2" borderId="1" xfId="36" applyFont="1" applyFill="1" applyBorder="1" applyAlignment="1">
      <alignment horizontal="center" vertical="center"/>
    </xf>
    <xf numFmtId="0" fontId="17" fillId="0" borderId="1" xfId="36" applyFont="1" applyBorder="1" applyAlignment="1">
      <alignment vertical="top" wrapText="1"/>
    </xf>
    <xf numFmtId="0" fontId="14" fillId="0" borderId="0" xfId="36" applyFont="1" applyAlignment="1">
      <alignment horizontal="center" vertical="center"/>
    </xf>
    <xf numFmtId="0" fontId="14" fillId="0" borderId="2" xfId="36" applyFont="1" applyBorder="1" applyAlignment="1">
      <alignment horizontal="center" vertical="center"/>
    </xf>
    <xf numFmtId="0" fontId="28" fillId="0" borderId="0" xfId="1" applyFont="1" applyAlignment="1">
      <alignment horizontal="left" vertical="center" wrapText="1"/>
    </xf>
    <xf numFmtId="0" fontId="28" fillId="0" borderId="0" xfId="1" applyFont="1" applyAlignment="1">
      <alignment horizontal="left" vertical="center"/>
    </xf>
    <xf numFmtId="0" fontId="29" fillId="0" borderId="2" xfId="46" applyFont="1" applyBorder="1" applyAlignment="1">
      <alignment horizontal="center" vertical="top" wrapText="1"/>
    </xf>
    <xf numFmtId="49" fontId="29" fillId="0" borderId="2" xfId="46" applyNumberFormat="1" applyFont="1" applyBorder="1" applyAlignment="1">
      <alignment horizontal="center" vertical="top" wrapText="1"/>
    </xf>
    <xf numFmtId="0" fontId="29" fillId="0" borderId="2" xfId="46" applyFont="1" applyBorder="1" applyAlignment="1">
      <alignment horizontal="center" wrapText="1"/>
    </xf>
    <xf numFmtId="0" fontId="29" fillId="0" borderId="0" xfId="46" applyFont="1" applyAlignment="1">
      <alignment horizontal="left" vertical="top" wrapText="1"/>
    </xf>
    <xf numFmtId="0" fontId="14" fillId="0" borderId="1" xfId="0" applyFont="1" applyBorder="1" applyAlignment="1">
      <alignment vertical="top" wrapText="1"/>
    </xf>
    <xf numFmtId="0" fontId="14" fillId="0" borderId="1" xfId="36" quotePrefix="1" applyFont="1" applyBorder="1" applyAlignment="1">
      <alignment vertical="top" wrapText="1"/>
    </xf>
    <xf numFmtId="0" fontId="32" fillId="0" borderId="1" xfId="36" applyFont="1" applyBorder="1" applyAlignment="1">
      <alignment horizontal="center" vertical="center"/>
    </xf>
    <xf numFmtId="0" fontId="14" fillId="0" borderId="1" xfId="36" applyFont="1" applyBorder="1" applyAlignment="1">
      <alignment vertical="top" wrapText="1"/>
    </xf>
    <xf numFmtId="0" fontId="14" fillId="0" borderId="0" xfId="0" applyFont="1" applyAlignment="1">
      <alignment vertical="top" wrapText="1"/>
    </xf>
    <xf numFmtId="0" fontId="16" fillId="2" borderId="1" xfId="36" applyFont="1" applyFill="1" applyBorder="1" applyAlignment="1">
      <alignment vertical="top" wrapText="1"/>
    </xf>
    <xf numFmtId="0" fontId="17" fillId="0" borderId="2" xfId="36" applyFont="1" applyBorder="1" applyAlignment="1">
      <alignment vertical="top" wrapText="1"/>
    </xf>
    <xf numFmtId="0" fontId="14" fillId="0" borderId="11" xfId="0" applyFont="1" applyBorder="1" applyAlignment="1">
      <alignment vertical="top" wrapText="1"/>
    </xf>
    <xf numFmtId="0" fontId="17" fillId="0" borderId="1" xfId="0" applyFont="1" applyBorder="1" applyAlignment="1">
      <alignment vertical="top" wrapText="1"/>
    </xf>
    <xf numFmtId="0" fontId="14" fillId="0" borderId="0" xfId="36" applyFont="1" applyAlignment="1">
      <alignment vertical="top" wrapText="1"/>
    </xf>
    <xf numFmtId="0" fontId="14" fillId="0" borderId="11" xfId="36" applyFont="1" applyBorder="1" applyAlignment="1">
      <alignment vertical="top" wrapText="1"/>
    </xf>
    <xf numFmtId="0" fontId="17" fillId="0" borderId="1" xfId="1" applyFont="1" applyBorder="1" applyAlignment="1">
      <alignment horizontal="center" vertical="top" wrapText="1"/>
    </xf>
    <xf numFmtId="0" fontId="16" fillId="2" borderId="1" xfId="1" applyFont="1" applyFill="1" applyBorder="1" applyAlignment="1">
      <alignment vertical="top" wrapText="1"/>
    </xf>
    <xf numFmtId="0" fontId="14" fillId="0" borderId="0" xfId="1" applyFont="1" applyAlignment="1">
      <alignment vertical="top" wrapText="1"/>
    </xf>
    <xf numFmtId="0" fontId="13" fillId="0" borderId="0" xfId="1" applyAlignment="1">
      <alignment vertical="center"/>
    </xf>
    <xf numFmtId="0" fontId="31" fillId="0" borderId="0" xfId="1" applyFont="1" applyAlignment="1">
      <alignment horizontal="left" vertical="center" wrapText="1"/>
    </xf>
    <xf numFmtId="0" fontId="17" fillId="0" borderId="1" xfId="36" applyFont="1" applyBorder="1" applyAlignment="1">
      <alignment horizontal="center" vertical="center" wrapText="1"/>
    </xf>
    <xf numFmtId="0" fontId="14" fillId="0" borderId="1" xfId="36" applyFont="1" applyBorder="1" applyAlignment="1">
      <alignment horizontal="right" wrapText="1"/>
    </xf>
    <xf numFmtId="0" fontId="14" fillId="0" borderId="2" xfId="36" applyFont="1" applyBorder="1" applyAlignment="1">
      <alignment horizontal="left"/>
    </xf>
    <xf numFmtId="164" fontId="14" fillId="0" borderId="1" xfId="36" applyNumberFormat="1" applyFont="1" applyBorder="1" applyAlignment="1">
      <alignment horizontal="center"/>
    </xf>
    <xf numFmtId="165" fontId="14" fillId="0" borderId="1" xfId="36" applyNumberFormat="1" applyFont="1" applyBorder="1" applyAlignment="1">
      <alignment horizontal="center"/>
    </xf>
    <xf numFmtId="167" fontId="14" fillId="0" borderId="0" xfId="1" applyNumberFormat="1" applyFont="1" applyAlignment="1">
      <alignment horizontal="center"/>
    </xf>
    <xf numFmtId="0" fontId="16" fillId="2" borderId="1" xfId="36" applyFont="1" applyFill="1" applyBorder="1" applyAlignment="1">
      <alignment horizontal="right" wrapText="1"/>
    </xf>
    <xf numFmtId="0" fontId="16" fillId="2" borderId="1" xfId="36" applyFont="1" applyFill="1" applyBorder="1" applyAlignment="1">
      <alignment horizontal="left"/>
    </xf>
    <xf numFmtId="164" fontId="14" fillId="2" borderId="1" xfId="36" applyNumberFormat="1" applyFont="1" applyFill="1" applyBorder="1" applyAlignment="1">
      <alignment horizontal="center"/>
    </xf>
    <xf numFmtId="0" fontId="14" fillId="0" borderId="2" xfId="36" applyFont="1" applyBorder="1" applyAlignment="1">
      <alignment horizontal="right" wrapText="1"/>
    </xf>
    <xf numFmtId="164" fontId="14" fillId="0" borderId="2" xfId="36" applyNumberFormat="1" applyFont="1" applyBorder="1" applyAlignment="1">
      <alignment horizontal="center"/>
    </xf>
    <xf numFmtId="165" fontId="14" fillId="0" borderId="2" xfId="36" applyNumberFormat="1" applyFont="1" applyBorder="1" applyAlignment="1">
      <alignment horizontal="center"/>
    </xf>
    <xf numFmtId="0" fontId="14" fillId="0" borderId="1" xfId="36" applyFont="1" applyBorder="1" applyAlignment="1">
      <alignment horizontal="left"/>
    </xf>
    <xf numFmtId="0" fontId="14" fillId="0" borderId="2" xfId="36" applyFont="1" applyBorder="1"/>
    <xf numFmtId="165" fontId="14" fillId="2" borderId="1" xfId="36" applyNumberFormat="1" applyFont="1" applyFill="1" applyBorder="1" applyAlignment="1">
      <alignment horizontal="center"/>
    </xf>
    <xf numFmtId="0" fontId="16" fillId="2" borderId="1" xfId="36" applyFont="1" applyFill="1" applyBorder="1" applyAlignment="1">
      <alignment horizontal="center"/>
    </xf>
    <xf numFmtId="0" fontId="17" fillId="0" borderId="1" xfId="36" applyFont="1" applyBorder="1" applyAlignment="1">
      <alignment horizontal="right" wrapText="1"/>
    </xf>
    <xf numFmtId="0" fontId="14" fillId="0" borderId="1" xfId="36" applyFont="1" applyBorder="1" applyAlignment="1">
      <alignment horizontal="center"/>
    </xf>
    <xf numFmtId="0" fontId="14" fillId="0" borderId="1" xfId="36" applyFont="1" applyBorder="1" applyAlignment="1">
      <alignment horizontal="right"/>
    </xf>
    <xf numFmtId="0" fontId="14" fillId="0" borderId="1" xfId="0" applyFont="1" applyBorder="1" applyAlignment="1">
      <alignment horizontal="right" wrapText="1"/>
    </xf>
    <xf numFmtId="0" fontId="14" fillId="0" borderId="1" xfId="0" applyFont="1" applyBorder="1" applyAlignment="1">
      <alignment horizontal="left"/>
    </xf>
    <xf numFmtId="164" fontId="14" fillId="0" borderId="1" xfId="0" applyNumberFormat="1" applyFont="1" applyBorder="1" applyAlignment="1">
      <alignment horizontal="center"/>
    </xf>
    <xf numFmtId="165" fontId="14" fillId="0" borderId="1" xfId="0" applyNumberFormat="1" applyFont="1" applyBorder="1" applyAlignment="1">
      <alignment horizontal="center"/>
    </xf>
    <xf numFmtId="0" fontId="14" fillId="0" borderId="0" xfId="36" applyFont="1" applyAlignment="1">
      <alignment horizontal="right" wrapText="1"/>
    </xf>
    <xf numFmtId="0" fontId="14" fillId="0" borderId="0" xfId="36" applyFont="1" applyAlignment="1">
      <alignment horizontal="left"/>
    </xf>
    <xf numFmtId="2" fontId="14" fillId="0" borderId="3" xfId="36" applyNumberFormat="1" applyFont="1" applyBorder="1" applyAlignment="1">
      <alignment horizontal="center"/>
    </xf>
    <xf numFmtId="165" fontId="14" fillId="0" borderId="3" xfId="36" applyNumberFormat="1" applyFont="1" applyBorder="1" applyAlignment="1">
      <alignment horizontal="center"/>
    </xf>
    <xf numFmtId="0" fontId="30" fillId="0" borderId="1" xfId="36" applyFont="1" applyBorder="1" applyAlignment="1">
      <alignment vertical="top" wrapText="1"/>
    </xf>
    <xf numFmtId="0" fontId="13" fillId="0" borderId="12" xfId="1" applyBorder="1" applyAlignment="1">
      <alignment horizontal="center" vertical="top" wrapText="1"/>
    </xf>
    <xf numFmtId="0" fontId="13" fillId="0" borderId="1" xfId="1" applyBorder="1" applyAlignment="1">
      <alignment horizontal="right" vertical="top" wrapText="1"/>
    </xf>
    <xf numFmtId="0" fontId="13" fillId="0" borderId="13" xfId="1" applyBorder="1" applyAlignment="1">
      <alignment horizontal="center" vertical="top" wrapText="1"/>
    </xf>
    <xf numFmtId="0" fontId="13" fillId="0" borderId="14" xfId="1" applyBorder="1" applyAlignment="1">
      <alignment vertical="top" wrapText="1"/>
    </xf>
    <xf numFmtId="167" fontId="13" fillId="0" borderId="15" xfId="1" applyNumberFormat="1" applyBorder="1" applyAlignment="1">
      <alignment horizontal="center" vertical="top" wrapText="1"/>
    </xf>
    <xf numFmtId="167" fontId="13" fillId="0" borderId="16" xfId="1" applyNumberFormat="1" applyBorder="1" applyAlignment="1">
      <alignment horizontal="center" vertical="top" wrapText="1"/>
    </xf>
    <xf numFmtId="0" fontId="13" fillId="0" borderId="17" xfId="1" applyBorder="1" applyAlignment="1">
      <alignment horizontal="center" vertical="top" wrapText="1"/>
    </xf>
    <xf numFmtId="0" fontId="13" fillId="0" borderId="18" xfId="1" applyBorder="1" applyAlignment="1">
      <alignment vertical="top" wrapText="1"/>
    </xf>
    <xf numFmtId="168" fontId="14" fillId="0" borderId="1" xfId="36" applyNumberFormat="1" applyFont="1" applyBorder="1" applyAlignment="1">
      <alignment horizontal="center"/>
    </xf>
    <xf numFmtId="0" fontId="17" fillId="0" borderId="1" xfId="40" applyFont="1" applyBorder="1" applyAlignment="1">
      <alignment horizontal="center" vertical="center" wrapText="1"/>
    </xf>
    <xf numFmtId="0" fontId="17" fillId="0" borderId="1" xfId="1" applyFont="1" applyBorder="1" applyAlignment="1">
      <alignment wrapText="1"/>
    </xf>
    <xf numFmtId="0" fontId="18" fillId="0" borderId="1" xfId="36" applyFont="1" applyBorder="1" applyAlignment="1">
      <alignment vertical="top" wrapText="1"/>
    </xf>
    <xf numFmtId="0" fontId="14" fillId="0" borderId="1" xfId="0" applyFont="1" applyBorder="1" applyAlignment="1">
      <alignment wrapText="1"/>
    </xf>
    <xf numFmtId="0" fontId="14" fillId="0" borderId="1" xfId="1" applyFont="1" applyBorder="1" applyAlignment="1">
      <alignment wrapText="1"/>
    </xf>
    <xf numFmtId="0" fontId="16" fillId="2" borderId="1" xfId="1" applyFont="1" applyFill="1" applyBorder="1" applyAlignment="1">
      <alignment wrapText="1"/>
    </xf>
    <xf numFmtId="49" fontId="16" fillId="2" borderId="1" xfId="46" applyNumberFormat="1" applyFont="1" applyFill="1" applyBorder="1" applyAlignment="1">
      <alignment horizontal="center" vertical="center"/>
    </xf>
    <xf numFmtId="49" fontId="16" fillId="2" borderId="1" xfId="46" applyNumberFormat="1" applyFont="1" applyFill="1" applyBorder="1" applyAlignment="1">
      <alignment horizontal="center" wrapText="1"/>
    </xf>
    <xf numFmtId="0" fontId="16" fillId="2" borderId="1" xfId="0" applyFont="1" applyFill="1" applyBorder="1" applyAlignment="1">
      <alignment horizontal="center" vertical="center" wrapText="1"/>
    </xf>
    <xf numFmtId="0" fontId="16" fillId="2" borderId="1" xfId="0" applyFont="1" applyFill="1" applyBorder="1" applyAlignment="1">
      <alignment horizontal="center"/>
    </xf>
    <xf numFmtId="2" fontId="16" fillId="2" borderId="1" xfId="0" applyNumberFormat="1" applyFont="1" applyFill="1" applyBorder="1" applyAlignment="1">
      <alignment horizontal="center" vertical="center"/>
    </xf>
    <xf numFmtId="0" fontId="16" fillId="2" borderId="1" xfId="0" applyFont="1" applyFill="1" applyBorder="1" applyAlignment="1">
      <alignment horizontal="center" vertical="center"/>
    </xf>
    <xf numFmtId="0" fontId="16" fillId="0" borderId="0" xfId="0" applyFont="1"/>
    <xf numFmtId="0" fontId="14" fillId="0" borderId="2" xfId="0" applyFont="1" applyBorder="1" applyAlignment="1">
      <alignment horizontal="center" vertical="center"/>
    </xf>
    <xf numFmtId="0" fontId="14" fillId="0" borderId="1" xfId="0" applyFont="1" applyBorder="1" applyAlignment="1">
      <alignment horizontal="center" wrapText="1"/>
    </xf>
    <xf numFmtId="0" fontId="14" fillId="0" borderId="1" xfId="0" applyFont="1" applyBorder="1" applyAlignment="1">
      <alignment horizontal="center"/>
    </xf>
    <xf numFmtId="44" fontId="14" fillId="0" borderId="11" xfId="0" applyNumberFormat="1" applyFont="1" applyBorder="1" applyAlignment="1">
      <alignment horizontal="center" vertical="center"/>
    </xf>
    <xf numFmtId="169" fontId="14" fillId="0" borderId="1" xfId="0" applyNumberFormat="1" applyFont="1" applyBorder="1" applyAlignment="1">
      <alignment horizontal="center"/>
    </xf>
    <xf numFmtId="44" fontId="14" fillId="0" borderId="1" xfId="0" applyNumberFormat="1" applyFont="1" applyBorder="1" applyAlignment="1">
      <alignment horizontal="center"/>
    </xf>
    <xf numFmtId="0" fontId="14" fillId="0" borderId="1" xfId="1" applyFont="1" applyBorder="1" applyAlignment="1">
      <alignment horizontal="left" vertical="center" wrapText="1"/>
    </xf>
    <xf numFmtId="0" fontId="14" fillId="0" borderId="2" xfId="1" applyFont="1" applyBorder="1" applyAlignment="1">
      <alignment horizontal="right" vertical="center" wrapText="1"/>
    </xf>
    <xf numFmtId="0" fontId="14" fillId="0" borderId="2" xfId="1" applyFont="1" applyBorder="1" applyAlignment="1">
      <alignment horizontal="left" vertical="center"/>
    </xf>
    <xf numFmtId="164" fontId="14" fillId="0" borderId="2" xfId="1" applyNumberFormat="1" applyFont="1" applyBorder="1" applyAlignment="1">
      <alignment horizontal="left" vertical="center"/>
    </xf>
    <xf numFmtId="164" fontId="14" fillId="0" borderId="2" xfId="1" applyNumberFormat="1" applyFont="1" applyBorder="1" applyAlignment="1">
      <alignment horizontal="center" vertical="center"/>
    </xf>
    <xf numFmtId="165" fontId="14" fillId="0" borderId="2" xfId="1" applyNumberFormat="1" applyFont="1" applyBorder="1" applyAlignment="1">
      <alignment horizontal="center" vertical="center"/>
    </xf>
    <xf numFmtId="0" fontId="14" fillId="0" borderId="2" xfId="36" applyFont="1" applyBorder="1" applyAlignment="1">
      <alignment vertical="top" wrapText="1"/>
    </xf>
    <xf numFmtId="0" fontId="14" fillId="0" borderId="2" xfId="36" applyFont="1" applyBorder="1" applyAlignment="1">
      <alignment horizontal="right" vertical="center"/>
    </xf>
    <xf numFmtId="0" fontId="14" fillId="0" borderId="2" xfId="36" applyFont="1" applyBorder="1" applyAlignment="1">
      <alignment horizontal="left" vertical="center"/>
    </xf>
    <xf numFmtId="164" fontId="14" fillId="0" borderId="2" xfId="36" applyNumberFormat="1" applyFont="1" applyBorder="1" applyAlignment="1">
      <alignment horizontal="left" vertical="center"/>
    </xf>
    <xf numFmtId="164" fontId="14" fillId="0" borderId="2" xfId="36" applyNumberFormat="1" applyFont="1" applyBorder="1" applyAlignment="1">
      <alignment horizontal="center" vertical="center"/>
    </xf>
    <xf numFmtId="165" fontId="14" fillId="0" borderId="2" xfId="36" applyNumberFormat="1" applyFont="1" applyBorder="1" applyAlignment="1">
      <alignment horizontal="center" vertical="center"/>
    </xf>
    <xf numFmtId="0" fontId="17" fillId="0" borderId="1" xfId="0" applyFont="1" applyBorder="1"/>
    <xf numFmtId="0" fontId="17" fillId="0" borderId="0" xfId="0" quotePrefix="1" applyFont="1"/>
    <xf numFmtId="0" fontId="17" fillId="0" borderId="1" xfId="36" applyFont="1" applyBorder="1" applyAlignment="1">
      <alignment vertical="center" wrapText="1"/>
    </xf>
    <xf numFmtId="2" fontId="17" fillId="0" borderId="1" xfId="48" applyNumberFormat="1" applyFont="1" applyBorder="1" applyAlignment="1">
      <alignment horizontal="center" vertical="center" wrapText="1"/>
    </xf>
    <xf numFmtId="0" fontId="17" fillId="0" borderId="1" xfId="48" applyFont="1" applyBorder="1" applyAlignment="1">
      <alignment horizontal="center" vertical="center" wrapText="1"/>
    </xf>
    <xf numFmtId="2" fontId="14" fillId="0" borderId="20" xfId="36" applyNumberFormat="1" applyFont="1" applyBorder="1" applyAlignment="1">
      <alignment horizontal="center"/>
    </xf>
    <xf numFmtId="165" fontId="14" fillId="0" borderId="21" xfId="36" applyNumberFormat="1" applyFont="1" applyBorder="1" applyAlignment="1">
      <alignment horizontal="center"/>
    </xf>
    <xf numFmtId="167" fontId="13" fillId="0" borderId="19" xfId="1" quotePrefix="1" applyNumberFormat="1" applyBorder="1" applyAlignment="1">
      <alignment horizontal="center" vertical="top" wrapText="1"/>
    </xf>
    <xf numFmtId="167" fontId="33" fillId="0" borderId="9" xfId="1" applyNumberFormat="1" applyFont="1" applyBorder="1" applyAlignment="1">
      <alignment horizontal="center" vertical="top" wrapText="1"/>
    </xf>
    <xf numFmtId="0" fontId="17" fillId="0" borderId="1" xfId="36" applyFont="1" applyBorder="1" applyAlignment="1">
      <alignment horizontal="center" wrapText="1"/>
    </xf>
    <xf numFmtId="0" fontId="14" fillId="0" borderId="1" xfId="36" applyFont="1" applyBorder="1" applyAlignment="1">
      <alignment horizontal="center" wrapText="1"/>
    </xf>
    <xf numFmtId="0" fontId="14" fillId="0" borderId="2" xfId="36" applyFont="1" applyBorder="1" applyAlignment="1">
      <alignment horizontal="center" wrapText="1"/>
    </xf>
    <xf numFmtId="0" fontId="14" fillId="0" borderId="0" xfId="36" applyFont="1" applyAlignment="1">
      <alignment horizontal="center" wrapText="1"/>
    </xf>
    <xf numFmtId="0" fontId="14" fillId="0" borderId="0" xfId="36" applyFont="1" applyAlignment="1">
      <alignment horizontal="center"/>
    </xf>
    <xf numFmtId="164" fontId="14" fillId="3" borderId="0" xfId="36" applyNumberFormat="1" applyFont="1" applyFill="1" applyAlignment="1">
      <alignment horizontal="center" wrapText="1"/>
    </xf>
    <xf numFmtId="164" fontId="14" fillId="0" borderId="0" xfId="36" applyNumberFormat="1" applyFont="1" applyAlignment="1">
      <alignment horizontal="center"/>
    </xf>
    <xf numFmtId="165" fontId="14" fillId="0" borderId="0" xfId="36" applyNumberFormat="1" applyFont="1" applyAlignment="1">
      <alignment horizontal="center"/>
    </xf>
    <xf numFmtId="0" fontId="14" fillId="0" borderId="11" xfId="36" applyFont="1" applyBorder="1" applyAlignment="1">
      <alignment horizontal="center" vertical="center"/>
    </xf>
    <xf numFmtId="0" fontId="16" fillId="2" borderId="1" xfId="36" applyFont="1" applyFill="1" applyBorder="1" applyAlignment="1">
      <alignment horizontal="center" wrapText="1"/>
    </xf>
    <xf numFmtId="0" fontId="14" fillId="0" borderId="11" xfId="36" applyFont="1" applyBorder="1" applyAlignment="1">
      <alignment horizontal="right" wrapText="1"/>
    </xf>
    <xf numFmtId="168" fontId="14" fillId="0" borderId="11" xfId="36" applyNumberFormat="1" applyFont="1" applyBorder="1" applyAlignment="1">
      <alignment horizontal="center"/>
    </xf>
    <xf numFmtId="164" fontId="14" fillId="0" borderId="11" xfId="36" applyNumberFormat="1" applyFont="1" applyBorder="1" applyAlignment="1">
      <alignment horizontal="center"/>
    </xf>
    <xf numFmtId="165" fontId="14" fillId="0" borderId="11" xfId="36" applyNumberFormat="1" applyFont="1" applyBorder="1" applyAlignment="1">
      <alignment horizontal="center"/>
    </xf>
    <xf numFmtId="164" fontId="14" fillId="3" borderId="11" xfId="36" applyNumberFormat="1" applyFont="1" applyFill="1" applyBorder="1" applyAlignment="1">
      <alignment horizontal="center" vertical="center" wrapText="1"/>
    </xf>
    <xf numFmtId="0" fontId="36" fillId="0" borderId="1" xfId="36" applyFont="1" applyBorder="1" applyAlignment="1">
      <alignment horizontal="center" wrapText="1"/>
    </xf>
    <xf numFmtId="0" fontId="14" fillId="0" borderId="11" xfId="36" applyFont="1" applyBorder="1" applyAlignment="1">
      <alignment horizontal="center"/>
    </xf>
    <xf numFmtId="168" fontId="14" fillId="0" borderId="0" xfId="36" applyNumberFormat="1" applyFont="1" applyAlignment="1">
      <alignment horizontal="center"/>
    </xf>
    <xf numFmtId="0" fontId="14" fillId="0" borderId="2" xfId="36" applyFont="1" applyBorder="1" applyAlignment="1">
      <alignment horizontal="right"/>
    </xf>
    <xf numFmtId="49" fontId="26" fillId="0" borderId="0" xfId="1" applyNumberFormat="1" applyFont="1" applyAlignment="1">
      <alignment horizontal="left" vertical="center"/>
    </xf>
    <xf numFmtId="0" fontId="14" fillId="4" borderId="1" xfId="36" applyFont="1" applyFill="1" applyBorder="1" applyAlignment="1">
      <alignment vertical="top" wrapText="1"/>
    </xf>
    <xf numFmtId="0" fontId="14" fillId="0" borderId="2" xfId="46" applyFont="1" applyBorder="1" applyAlignment="1">
      <alignment horizontal="center" wrapText="1"/>
    </xf>
    <xf numFmtId="0" fontId="34" fillId="4" borderId="1" xfId="36" applyFont="1" applyFill="1" applyBorder="1" applyAlignment="1">
      <alignment horizontal="right"/>
    </xf>
    <xf numFmtId="0" fontId="34" fillId="4" borderId="1" xfId="36" applyFont="1" applyFill="1" applyBorder="1" applyAlignment="1">
      <alignment horizontal="left"/>
    </xf>
    <xf numFmtId="168" fontId="34" fillId="4" borderId="1" xfId="36" applyNumberFormat="1" applyFont="1" applyFill="1" applyBorder="1" applyAlignment="1">
      <alignment horizontal="center"/>
    </xf>
    <xf numFmtId="0" fontId="34" fillId="4" borderId="1" xfId="36" applyFont="1" applyFill="1" applyBorder="1" applyAlignment="1">
      <alignment horizontal="center"/>
    </xf>
    <xf numFmtId="165" fontId="34" fillId="4" borderId="1" xfId="36" applyNumberFormat="1" applyFont="1" applyFill="1" applyBorder="1" applyAlignment="1">
      <alignment horizontal="center"/>
    </xf>
    <xf numFmtId="0" fontId="34" fillId="4" borderId="1" xfId="36" applyFont="1" applyFill="1" applyBorder="1" applyAlignment="1">
      <alignment vertical="top" wrapText="1"/>
    </xf>
    <xf numFmtId="0" fontId="16" fillId="2" borderId="11" xfId="36" applyFont="1" applyFill="1" applyBorder="1" applyAlignment="1">
      <alignment horizontal="center" vertical="center"/>
    </xf>
    <xf numFmtId="0" fontId="16" fillId="2" borderId="11" xfId="36" applyFont="1" applyFill="1" applyBorder="1" applyAlignment="1">
      <alignment vertical="top" wrapText="1"/>
    </xf>
    <xf numFmtId="0" fontId="16" fillId="2" borderId="11" xfId="36" applyFont="1" applyFill="1" applyBorder="1" applyAlignment="1">
      <alignment horizontal="right" wrapText="1"/>
    </xf>
    <xf numFmtId="0" fontId="16" fillId="2" borderId="11" xfId="36" applyFont="1" applyFill="1" applyBorder="1" applyAlignment="1">
      <alignment horizontal="left"/>
    </xf>
    <xf numFmtId="164" fontId="14" fillId="2" borderId="11" xfId="36" applyNumberFormat="1" applyFont="1" applyFill="1" applyBorder="1" applyAlignment="1">
      <alignment horizontal="center"/>
    </xf>
    <xf numFmtId="165" fontId="14" fillId="2" borderId="11" xfId="36" applyNumberFormat="1" applyFont="1" applyFill="1" applyBorder="1" applyAlignment="1">
      <alignment horizontal="center"/>
    </xf>
    <xf numFmtId="0" fontId="32" fillId="0" borderId="0" xfId="36" applyFont="1" applyAlignment="1">
      <alignment horizontal="center" vertical="center"/>
    </xf>
    <xf numFmtId="2" fontId="17" fillId="0" borderId="0" xfId="40" applyNumberFormat="1" applyFont="1" applyAlignment="1">
      <alignment horizontal="center" vertical="center" wrapText="1"/>
    </xf>
    <xf numFmtId="0" fontId="17" fillId="0" borderId="0" xfId="40" applyFont="1" applyAlignment="1">
      <alignment horizontal="center" vertical="center" wrapText="1"/>
    </xf>
    <xf numFmtId="0" fontId="23" fillId="0" borderId="7" xfId="1" applyFont="1" applyBorder="1" applyAlignment="1">
      <alignment horizontal="center" vertical="top" wrapText="1"/>
    </xf>
    <xf numFmtId="0" fontId="23" fillId="0" borderId="3" xfId="1" applyFont="1" applyBorder="1" applyAlignment="1">
      <alignment horizontal="center" vertical="top" wrapText="1"/>
    </xf>
    <xf numFmtId="0" fontId="17" fillId="0" borderId="1" xfId="36" applyFont="1" applyBorder="1" applyAlignment="1">
      <alignment horizontal="center" vertical="center" wrapText="1"/>
    </xf>
    <xf numFmtId="0" fontId="17" fillId="0" borderId="1" xfId="36" applyFont="1" applyBorder="1" applyAlignment="1">
      <alignment horizontal="center" vertical="center"/>
    </xf>
  </cellXfs>
  <cellStyles count="79">
    <cellStyle name="Currency 2" xfId="8" xr:uid="{00000000-0005-0000-0000-000000000000}"/>
    <cellStyle name="Currency 2 2" xfId="18" xr:uid="{00000000-0005-0000-0000-000001000000}"/>
    <cellStyle name="Currency 2 2 2" xfId="30" xr:uid="{45B4DE50-9757-41A8-BCA2-D4F96C2DE0BC}"/>
    <cellStyle name="Currency 2 2 2 2" xfId="62" xr:uid="{E676C359-B852-4D1E-B636-FEE5D11ABFD6}"/>
    <cellStyle name="Currency 2 2 3" xfId="52" xr:uid="{A6D404F2-BF46-45F3-BE84-58AEA38E64E0}"/>
    <cellStyle name="Currency 2 3" xfId="28" xr:uid="{C6D56D27-51E7-47A0-9EEA-B8CF5D091901}"/>
    <cellStyle name="Currency 2 3 2" xfId="60" xr:uid="{A3C9E352-9203-4AE1-9D3C-BFCE2A5DF175}"/>
    <cellStyle name="Currency 2 4" xfId="50" xr:uid="{44E8F323-FD1D-4558-8B08-E162C0BEBB72}"/>
    <cellStyle name="Currency 3" xfId="23" xr:uid="{00000000-0005-0000-0000-000002000000}"/>
    <cellStyle name="Currency 3 2" xfId="34" xr:uid="{4A0A3835-082F-4E1B-BB2B-1563990FE2E2}"/>
    <cellStyle name="Currency 3 2 2" xfId="66" xr:uid="{F01F0880-460C-439A-8A2A-23964BE70E2E}"/>
    <cellStyle name="Currency 3 3" xfId="56" xr:uid="{87ED671C-1142-4687-925E-A72A35FD94C0}"/>
    <cellStyle name="Navadno 2" xfId="36" xr:uid="{44C30F78-9BD8-410A-85B9-62EC7253E4BE}"/>
    <cellStyle name="Navadno 22 2" xfId="19" xr:uid="{00000000-0005-0000-0000-000003000000}"/>
    <cellStyle name="Navadno 22 2 2" xfId="31" xr:uid="{33828D48-C727-4CC4-AC89-6C0AED83999B}"/>
    <cellStyle name="Navadno 22 2 2 2" xfId="63" xr:uid="{2E3D2F66-8308-4F01-9FAF-99CA43726DD1}"/>
    <cellStyle name="Navadno 22 2 3" xfId="42" xr:uid="{D811A8E6-FF62-49DD-845A-CB801C601139}"/>
    <cellStyle name="Navadno 22 2 3 2" xfId="73" xr:uid="{EB686C4A-1410-482D-90BF-231A552A9A7A}"/>
    <cellStyle name="Navadno 22 2 4" xfId="53" xr:uid="{A4BBF37A-62EF-4C06-A3D3-BE5358EE3AD5}"/>
    <cellStyle name="Navadno 3" xfId="43" xr:uid="{7F879BDE-2008-4DB8-88E7-6F04A452B430}"/>
    <cellStyle name="Navadno 3 2" xfId="74" xr:uid="{D54422AA-D99F-4348-8832-A6D3819AB294}"/>
    <cellStyle name="Navadno 4" xfId="25" xr:uid="{00000000-0005-0000-0000-000004000000}"/>
    <cellStyle name="Navadno 5" xfId="45" xr:uid="{09566F8B-45AB-4112-BE9E-59CE31190729}"/>
    <cellStyle name="Navadno 5 2" xfId="76" xr:uid="{E76711B4-385E-4ACA-BA55-1157BA2A8189}"/>
    <cellStyle name="Navadno 6" xfId="47" xr:uid="{F2315881-B35D-4BE7-94E0-53600FFAB9DA}"/>
    <cellStyle name="Navadno 6 2" xfId="77" xr:uid="{490A901B-291D-43B7-8C01-6B47B601D208}"/>
    <cellStyle name="Normal" xfId="0" builtinId="0"/>
    <cellStyle name="Normal 2" xfId="1" xr:uid="{00000000-0005-0000-0000-000007000000}"/>
    <cellStyle name="Normal 3" xfId="2" xr:uid="{00000000-0005-0000-0000-000008000000}"/>
    <cellStyle name="Normal 3 2" xfId="10" xr:uid="{00000000-0005-0000-0000-000009000000}"/>
    <cellStyle name="Normal 3 3" xfId="6" xr:uid="{00000000-0005-0000-0000-00000A000000}"/>
    <cellStyle name="Normal 4" xfId="3" xr:uid="{00000000-0005-0000-0000-00000B000000}"/>
    <cellStyle name="Normal 5" xfId="4" xr:uid="{00000000-0005-0000-0000-00000C000000}"/>
    <cellStyle name="Normal 6" xfId="9" xr:uid="{00000000-0005-0000-0000-00000D000000}"/>
    <cellStyle name="Normal 7" xfId="11" xr:uid="{00000000-0005-0000-0000-00000E000000}"/>
    <cellStyle name="Normal 7 2" xfId="15" xr:uid="{00000000-0005-0000-0000-00000F000000}"/>
    <cellStyle name="Normal 7 3" xfId="14" xr:uid="{00000000-0005-0000-0000-000010000000}"/>
    <cellStyle name="Normal 7 4" xfId="16" xr:uid="{00000000-0005-0000-0000-000011000000}"/>
    <cellStyle name="Normal 7 5" xfId="13" xr:uid="{00000000-0005-0000-0000-000012000000}"/>
    <cellStyle name="Normal 7 6" xfId="17" xr:uid="{00000000-0005-0000-0000-000013000000}"/>
    <cellStyle name="Normal 7 6 2" xfId="29" xr:uid="{B243477B-66C4-4ED1-8DF7-637C4E59AAF9}"/>
    <cellStyle name="Normal 7 6 2 2" xfId="61" xr:uid="{21038C4D-5703-4D48-87F1-43ABECA1C819}"/>
    <cellStyle name="Normal 7 6 3" xfId="44" xr:uid="{E159F521-4820-4F35-B627-8E9DB824DC4D}"/>
    <cellStyle name="Normal 7 6 3 2" xfId="75" xr:uid="{E168CAE9-345A-4DA8-8F69-CCD9B34FC40D}"/>
    <cellStyle name="Normal 7 6 4" xfId="51" xr:uid="{315EABB5-63F7-4ECF-8BBD-81C16902B6E0}"/>
    <cellStyle name="Normal 8" xfId="5" xr:uid="{00000000-0005-0000-0000-000014000000}"/>
    <cellStyle name="Normal 8 2" xfId="20" xr:uid="{00000000-0005-0000-0000-000015000000}"/>
    <cellStyle name="Normal 8 2 2" xfId="32" xr:uid="{C68D7D38-45B2-409C-BEA5-C80C85B11193}"/>
    <cellStyle name="Normal 8 2 2 2" xfId="64" xr:uid="{A5FA6678-0BE3-45C3-845C-23DF7C7288C4}"/>
    <cellStyle name="Normal 8 2 3" xfId="54" xr:uid="{D03D76F4-0AD0-4FCD-B4B3-831B62C7C203}"/>
    <cellStyle name="Normal 8 3" xfId="22" xr:uid="{00000000-0005-0000-0000-000016000000}"/>
    <cellStyle name="Normal 8 3 2" xfId="26" xr:uid="{00000000-0005-0000-0000-000017000000}"/>
    <cellStyle name="Normal 8 3 2 2" xfId="35" xr:uid="{423F5160-4228-42F7-9716-CE25B8CDED18}"/>
    <cellStyle name="Normal 8 3 2 2 2" xfId="67" xr:uid="{F034DA35-011C-439E-B6FD-B6E0C281E14F}"/>
    <cellStyle name="Normal 8 3 2 3" xfId="58" xr:uid="{E552CC23-29D6-4EA4-A4A6-6BD60C6B93A9}"/>
    <cellStyle name="Normal 8 3 3" xfId="38" xr:uid="{93BC8D43-B8D4-4D2D-895F-7C0FD4F1D72B}"/>
    <cellStyle name="Normal 8 3 3 2" xfId="40" xr:uid="{BE12E862-FEB5-4091-9CBC-522BEFAB13F6}"/>
    <cellStyle name="Normal 8 3 3 2 2" xfId="48" xr:uid="{042A14CD-1C5B-46AB-A1B8-D7D4702DFF39}"/>
    <cellStyle name="Normal 8 3 3 2 2 2" xfId="78" xr:uid="{D95B1963-9589-4179-AD91-E19C916A6A12}"/>
    <cellStyle name="Normal 8 3 3 2 3" xfId="71" xr:uid="{F53B77FD-F00B-43BB-98A2-D99F0FBEBEB7}"/>
    <cellStyle name="Normal 8 3 3 3" xfId="69" xr:uid="{A180BE3C-5DC8-48B2-A151-1E45D0BEC86C}"/>
    <cellStyle name="Normal 8 3 4" xfId="33" xr:uid="{12347778-87D1-462E-A5F7-6DD95BA46911}"/>
    <cellStyle name="Normal 8 3 4 2" xfId="65" xr:uid="{E20BED05-E494-4546-99E9-4FD6E67F49FA}"/>
    <cellStyle name="Normal 8 3 5" xfId="55" xr:uid="{AEFFC8F3-0CD6-4EB9-9E8A-66BFFFD77FC5}"/>
    <cellStyle name="Normal 8 4" xfId="24" xr:uid="{00000000-0005-0000-0000-000018000000}"/>
    <cellStyle name="Normal 8 4 2" xfId="37" xr:uid="{3A086772-6651-47BC-A223-4C8C2E660E38}"/>
    <cellStyle name="Normal 8 4 2 2" xfId="68" xr:uid="{D990BBFC-1A10-4BE3-BD2A-4803352E8867}"/>
    <cellStyle name="Normal 8 4 3" xfId="41" xr:uid="{54BD940A-5AA7-4F79-80AC-C22D376AB302}"/>
    <cellStyle name="Normal 8 4 3 2" xfId="72" xr:uid="{4194E94C-D6A8-4498-84FC-D51734CAFF62}"/>
    <cellStyle name="Normal 8 4 4" xfId="57" xr:uid="{B936BFA3-EDD4-432D-A14F-B8C99AB7674E}"/>
    <cellStyle name="Normal 8 5" xfId="27" xr:uid="{3A3BBB22-A40E-49AF-B9C3-EDAF3F2F22A2}"/>
    <cellStyle name="Normal 8 5 2" xfId="59" xr:uid="{E7E73380-1FEE-4292-B0A9-134744478E80}"/>
    <cellStyle name="Normal 8 6" xfId="39" xr:uid="{BFB4CEBA-AFD3-4EB4-AA1A-4DFF136DB8B2}"/>
    <cellStyle name="Normal 8 6 2" xfId="70" xr:uid="{D7917073-1D75-40E9-9E60-2EDFF79216ED}"/>
    <cellStyle name="Normal 8 7" xfId="49" xr:uid="{34D037B8-1B37-41E1-BC8C-A0BBB2407A1E}"/>
    <cellStyle name="Normal 9" xfId="21" xr:uid="{00000000-0005-0000-0000-000019000000}"/>
    <cellStyle name="Normal_511-Popis-vrat Gašper" xfId="46" xr:uid="{2935A083-B4D2-40A7-B8B7-D00B30FA827C}"/>
    <cellStyle name="Style 1" xfId="7" xr:uid="{00000000-0005-0000-0000-00001A000000}"/>
    <cellStyle name="Style 1 2" xfId="12" xr:uid="{00000000-0005-0000-0000-00001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B1:D22"/>
  <sheetViews>
    <sheetView topLeftCell="B1" workbookViewId="0">
      <selection activeCell="C25" sqref="C25"/>
    </sheetView>
  </sheetViews>
  <sheetFormatPr defaultRowHeight="12.5"/>
  <cols>
    <col min="1" max="1" width="0" style="20" hidden="1" customWidth="1"/>
    <col min="2" max="2" width="14.36328125" style="20" bestFit="1" customWidth="1"/>
    <col min="3" max="3" width="55.36328125" style="20" customWidth="1"/>
    <col min="4" max="4" width="16" style="20" customWidth="1"/>
    <col min="5" max="253" width="9.08984375" style="20"/>
    <col min="254" max="254" width="18.54296875" style="20" customWidth="1"/>
    <col min="255" max="255" width="9.08984375" style="20"/>
    <col min="256" max="256" width="54.6328125" style="20" customWidth="1"/>
    <col min="257" max="509" width="9.08984375" style="20"/>
    <col min="510" max="510" width="18.54296875" style="20" customWidth="1"/>
    <col min="511" max="511" width="9.08984375" style="20"/>
    <col min="512" max="512" width="54.6328125" style="20" customWidth="1"/>
    <col min="513" max="765" width="9.08984375" style="20"/>
    <col min="766" max="766" width="18.54296875" style="20" customWidth="1"/>
    <col min="767" max="767" width="9.08984375" style="20"/>
    <col min="768" max="768" width="54.6328125" style="20" customWidth="1"/>
    <col min="769" max="1021" width="9.08984375" style="20"/>
    <col min="1022" max="1022" width="18.54296875" style="20" customWidth="1"/>
    <col min="1023" max="1023" width="9.08984375" style="20"/>
    <col min="1024" max="1024" width="54.6328125" style="20" customWidth="1"/>
    <col min="1025" max="1277" width="9.08984375" style="20"/>
    <col min="1278" max="1278" width="18.54296875" style="20" customWidth="1"/>
    <col min="1279" max="1279" width="9.08984375" style="20"/>
    <col min="1280" max="1280" width="54.6328125" style="20" customWidth="1"/>
    <col min="1281" max="1533" width="9.08984375" style="20"/>
    <col min="1534" max="1534" width="18.54296875" style="20" customWidth="1"/>
    <col min="1535" max="1535" width="9.08984375" style="20"/>
    <col min="1536" max="1536" width="54.6328125" style="20" customWidth="1"/>
    <col min="1537" max="1789" width="9.08984375" style="20"/>
    <col min="1790" max="1790" width="18.54296875" style="20" customWidth="1"/>
    <col min="1791" max="1791" width="9.08984375" style="20"/>
    <col min="1792" max="1792" width="54.6328125" style="20" customWidth="1"/>
    <col min="1793" max="2045" width="9.08984375" style="20"/>
    <col min="2046" max="2046" width="18.54296875" style="20" customWidth="1"/>
    <col min="2047" max="2047" width="9.08984375" style="20"/>
    <col min="2048" max="2048" width="54.6328125" style="20" customWidth="1"/>
    <col min="2049" max="2301" width="9.08984375" style="20"/>
    <col min="2302" max="2302" width="18.54296875" style="20" customWidth="1"/>
    <col min="2303" max="2303" width="9.08984375" style="20"/>
    <col min="2304" max="2304" width="54.6328125" style="20" customWidth="1"/>
    <col min="2305" max="2557" width="9.08984375" style="20"/>
    <col min="2558" max="2558" width="18.54296875" style="20" customWidth="1"/>
    <col min="2559" max="2559" width="9.08984375" style="20"/>
    <col min="2560" max="2560" width="54.6328125" style="20" customWidth="1"/>
    <col min="2561" max="2813" width="9.08984375" style="20"/>
    <col min="2814" max="2814" width="18.54296875" style="20" customWidth="1"/>
    <col min="2815" max="2815" width="9.08984375" style="20"/>
    <col min="2816" max="2816" width="54.6328125" style="20" customWidth="1"/>
    <col min="2817" max="3069" width="9.08984375" style="20"/>
    <col min="3070" max="3070" width="18.54296875" style="20" customWidth="1"/>
    <col min="3071" max="3071" width="9.08984375" style="20"/>
    <col min="3072" max="3072" width="54.6328125" style="20" customWidth="1"/>
    <col min="3073" max="3325" width="9.08984375" style="20"/>
    <col min="3326" max="3326" width="18.54296875" style="20" customWidth="1"/>
    <col min="3327" max="3327" width="9.08984375" style="20"/>
    <col min="3328" max="3328" width="54.6328125" style="20" customWidth="1"/>
    <col min="3329" max="3581" width="9.08984375" style="20"/>
    <col min="3582" max="3582" width="18.54296875" style="20" customWidth="1"/>
    <col min="3583" max="3583" width="9.08984375" style="20"/>
    <col min="3584" max="3584" width="54.6328125" style="20" customWidth="1"/>
    <col min="3585" max="3837" width="9.08984375" style="20"/>
    <col min="3838" max="3838" width="18.54296875" style="20" customWidth="1"/>
    <col min="3839" max="3839" width="9.08984375" style="20"/>
    <col min="3840" max="3840" width="54.6328125" style="20" customWidth="1"/>
    <col min="3841" max="4093" width="9.08984375" style="20"/>
    <col min="4094" max="4094" width="18.54296875" style="20" customWidth="1"/>
    <col min="4095" max="4095" width="9.08984375" style="20"/>
    <col min="4096" max="4096" width="54.6328125" style="20" customWidth="1"/>
    <col min="4097" max="4349" width="9.08984375" style="20"/>
    <col min="4350" max="4350" width="18.54296875" style="20" customWidth="1"/>
    <col min="4351" max="4351" width="9.08984375" style="20"/>
    <col min="4352" max="4352" width="54.6328125" style="20" customWidth="1"/>
    <col min="4353" max="4605" width="9.08984375" style="20"/>
    <col min="4606" max="4606" width="18.54296875" style="20" customWidth="1"/>
    <col min="4607" max="4607" width="9.08984375" style="20"/>
    <col min="4608" max="4608" width="54.6328125" style="20" customWidth="1"/>
    <col min="4609" max="4861" width="9.08984375" style="20"/>
    <col min="4862" max="4862" width="18.54296875" style="20" customWidth="1"/>
    <col min="4863" max="4863" width="9.08984375" style="20"/>
    <col min="4864" max="4864" width="54.6328125" style="20" customWidth="1"/>
    <col min="4865" max="5117" width="9.08984375" style="20"/>
    <col min="5118" max="5118" width="18.54296875" style="20" customWidth="1"/>
    <col min="5119" max="5119" width="9.08984375" style="20"/>
    <col min="5120" max="5120" width="54.6328125" style="20" customWidth="1"/>
    <col min="5121" max="5373" width="9.08984375" style="20"/>
    <col min="5374" max="5374" width="18.54296875" style="20" customWidth="1"/>
    <col min="5375" max="5375" width="9.08984375" style="20"/>
    <col min="5376" max="5376" width="54.6328125" style="20" customWidth="1"/>
    <col min="5377" max="5629" width="9.08984375" style="20"/>
    <col min="5630" max="5630" width="18.54296875" style="20" customWidth="1"/>
    <col min="5631" max="5631" width="9.08984375" style="20"/>
    <col min="5632" max="5632" width="54.6328125" style="20" customWidth="1"/>
    <col min="5633" max="5885" width="9.08984375" style="20"/>
    <col min="5886" max="5886" width="18.54296875" style="20" customWidth="1"/>
    <col min="5887" max="5887" width="9.08984375" style="20"/>
    <col min="5888" max="5888" width="54.6328125" style="20" customWidth="1"/>
    <col min="5889" max="6141" width="9.08984375" style="20"/>
    <col min="6142" max="6142" width="18.54296875" style="20" customWidth="1"/>
    <col min="6143" max="6143" width="9.08984375" style="20"/>
    <col min="6144" max="6144" width="54.6328125" style="20" customWidth="1"/>
    <col min="6145" max="6397" width="9.08984375" style="20"/>
    <col min="6398" max="6398" width="18.54296875" style="20" customWidth="1"/>
    <col min="6399" max="6399" width="9.08984375" style="20"/>
    <col min="6400" max="6400" width="54.6328125" style="20" customWidth="1"/>
    <col min="6401" max="6653" width="9.08984375" style="20"/>
    <col min="6654" max="6654" width="18.54296875" style="20" customWidth="1"/>
    <col min="6655" max="6655" width="9.08984375" style="20"/>
    <col min="6656" max="6656" width="54.6328125" style="20" customWidth="1"/>
    <col min="6657" max="6909" width="9.08984375" style="20"/>
    <col min="6910" max="6910" width="18.54296875" style="20" customWidth="1"/>
    <col min="6911" max="6911" width="9.08984375" style="20"/>
    <col min="6912" max="6912" width="54.6328125" style="20" customWidth="1"/>
    <col min="6913" max="7165" width="9.08984375" style="20"/>
    <col min="7166" max="7166" width="18.54296875" style="20" customWidth="1"/>
    <col min="7167" max="7167" width="9.08984375" style="20"/>
    <col min="7168" max="7168" width="54.6328125" style="20" customWidth="1"/>
    <col min="7169" max="7421" width="9.08984375" style="20"/>
    <col min="7422" max="7422" width="18.54296875" style="20" customWidth="1"/>
    <col min="7423" max="7423" width="9.08984375" style="20"/>
    <col min="7424" max="7424" width="54.6328125" style="20" customWidth="1"/>
    <col min="7425" max="7677" width="9.08984375" style="20"/>
    <col min="7678" max="7678" width="18.54296875" style="20" customWidth="1"/>
    <col min="7679" max="7679" width="9.08984375" style="20"/>
    <col min="7680" max="7680" width="54.6328125" style="20" customWidth="1"/>
    <col min="7681" max="7933" width="9.08984375" style="20"/>
    <col min="7934" max="7934" width="18.54296875" style="20" customWidth="1"/>
    <col min="7935" max="7935" width="9.08984375" style="20"/>
    <col min="7936" max="7936" width="54.6328125" style="20" customWidth="1"/>
    <col min="7937" max="8189" width="9.08984375" style="20"/>
    <col min="8190" max="8190" width="18.54296875" style="20" customWidth="1"/>
    <col min="8191" max="8191" width="9.08984375" style="20"/>
    <col min="8192" max="8192" width="54.6328125" style="20" customWidth="1"/>
    <col min="8193" max="8445" width="9.08984375" style="20"/>
    <col min="8446" max="8446" width="18.54296875" style="20" customWidth="1"/>
    <col min="8447" max="8447" width="9.08984375" style="20"/>
    <col min="8448" max="8448" width="54.6328125" style="20" customWidth="1"/>
    <col min="8449" max="8701" width="9.08984375" style="20"/>
    <col min="8702" max="8702" width="18.54296875" style="20" customWidth="1"/>
    <col min="8703" max="8703" width="9.08984375" style="20"/>
    <col min="8704" max="8704" width="54.6328125" style="20" customWidth="1"/>
    <col min="8705" max="8957" width="9.08984375" style="20"/>
    <col min="8958" max="8958" width="18.54296875" style="20" customWidth="1"/>
    <col min="8959" max="8959" width="9.08984375" style="20"/>
    <col min="8960" max="8960" width="54.6328125" style="20" customWidth="1"/>
    <col min="8961" max="9213" width="9.08984375" style="20"/>
    <col min="9214" max="9214" width="18.54296875" style="20" customWidth="1"/>
    <col min="9215" max="9215" width="9.08984375" style="20"/>
    <col min="9216" max="9216" width="54.6328125" style="20" customWidth="1"/>
    <col min="9217" max="9469" width="9.08984375" style="20"/>
    <col min="9470" max="9470" width="18.54296875" style="20" customWidth="1"/>
    <col min="9471" max="9471" width="9.08984375" style="20"/>
    <col min="9472" max="9472" width="54.6328125" style="20" customWidth="1"/>
    <col min="9473" max="9725" width="9.08984375" style="20"/>
    <col min="9726" max="9726" width="18.54296875" style="20" customWidth="1"/>
    <col min="9727" max="9727" width="9.08984375" style="20"/>
    <col min="9728" max="9728" width="54.6328125" style="20" customWidth="1"/>
    <col min="9729" max="9981" width="9.08984375" style="20"/>
    <col min="9982" max="9982" width="18.54296875" style="20" customWidth="1"/>
    <col min="9983" max="9983" width="9.08984375" style="20"/>
    <col min="9984" max="9984" width="54.6328125" style="20" customWidth="1"/>
    <col min="9985" max="10237" width="9.08984375" style="20"/>
    <col min="10238" max="10238" width="18.54296875" style="20" customWidth="1"/>
    <col min="10239" max="10239" width="9.08984375" style="20"/>
    <col min="10240" max="10240" width="54.6328125" style="20" customWidth="1"/>
    <col min="10241" max="10493" width="9.08984375" style="20"/>
    <col min="10494" max="10494" width="18.54296875" style="20" customWidth="1"/>
    <col min="10495" max="10495" width="9.08984375" style="20"/>
    <col min="10496" max="10496" width="54.6328125" style="20" customWidth="1"/>
    <col min="10497" max="10749" width="9.08984375" style="20"/>
    <col min="10750" max="10750" width="18.54296875" style="20" customWidth="1"/>
    <col min="10751" max="10751" width="9.08984375" style="20"/>
    <col min="10752" max="10752" width="54.6328125" style="20" customWidth="1"/>
    <col min="10753" max="11005" width="9.08984375" style="20"/>
    <col min="11006" max="11006" width="18.54296875" style="20" customWidth="1"/>
    <col min="11007" max="11007" width="9.08984375" style="20"/>
    <col min="11008" max="11008" width="54.6328125" style="20" customWidth="1"/>
    <col min="11009" max="11261" width="9.08984375" style="20"/>
    <col min="11262" max="11262" width="18.54296875" style="20" customWidth="1"/>
    <col min="11263" max="11263" width="9.08984375" style="20"/>
    <col min="11264" max="11264" width="54.6328125" style="20" customWidth="1"/>
    <col min="11265" max="11517" width="9.08984375" style="20"/>
    <col min="11518" max="11518" width="18.54296875" style="20" customWidth="1"/>
    <col min="11519" max="11519" width="9.08984375" style="20"/>
    <col min="11520" max="11520" width="54.6328125" style="20" customWidth="1"/>
    <col min="11521" max="11773" width="9.08984375" style="20"/>
    <col min="11774" max="11774" width="18.54296875" style="20" customWidth="1"/>
    <col min="11775" max="11775" width="9.08984375" style="20"/>
    <col min="11776" max="11776" width="54.6328125" style="20" customWidth="1"/>
    <col min="11777" max="12029" width="9.08984375" style="20"/>
    <col min="12030" max="12030" width="18.54296875" style="20" customWidth="1"/>
    <col min="12031" max="12031" width="9.08984375" style="20"/>
    <col min="12032" max="12032" width="54.6328125" style="20" customWidth="1"/>
    <col min="12033" max="12285" width="9.08984375" style="20"/>
    <col min="12286" max="12286" width="18.54296875" style="20" customWidth="1"/>
    <col min="12287" max="12287" width="9.08984375" style="20"/>
    <col min="12288" max="12288" width="54.6328125" style="20" customWidth="1"/>
    <col min="12289" max="12541" width="9.08984375" style="20"/>
    <col min="12542" max="12542" width="18.54296875" style="20" customWidth="1"/>
    <col min="12543" max="12543" width="9.08984375" style="20"/>
    <col min="12544" max="12544" width="54.6328125" style="20" customWidth="1"/>
    <col min="12545" max="12797" width="9.08984375" style="20"/>
    <col min="12798" max="12798" width="18.54296875" style="20" customWidth="1"/>
    <col min="12799" max="12799" width="9.08984375" style="20"/>
    <col min="12800" max="12800" width="54.6328125" style="20" customWidth="1"/>
    <col min="12801" max="13053" width="9.08984375" style="20"/>
    <col min="13054" max="13054" width="18.54296875" style="20" customWidth="1"/>
    <col min="13055" max="13055" width="9.08984375" style="20"/>
    <col min="13056" max="13056" width="54.6328125" style="20" customWidth="1"/>
    <col min="13057" max="13309" width="9.08984375" style="20"/>
    <col min="13310" max="13310" width="18.54296875" style="20" customWidth="1"/>
    <col min="13311" max="13311" width="9.08984375" style="20"/>
    <col min="13312" max="13312" width="54.6328125" style="20" customWidth="1"/>
    <col min="13313" max="13565" width="9.08984375" style="20"/>
    <col min="13566" max="13566" width="18.54296875" style="20" customWidth="1"/>
    <col min="13567" max="13567" width="9.08984375" style="20"/>
    <col min="13568" max="13568" width="54.6328125" style="20" customWidth="1"/>
    <col min="13569" max="13821" width="9.08984375" style="20"/>
    <col min="13822" max="13822" width="18.54296875" style="20" customWidth="1"/>
    <col min="13823" max="13823" width="9.08984375" style="20"/>
    <col min="13824" max="13824" width="54.6328125" style="20" customWidth="1"/>
    <col min="13825" max="14077" width="9.08984375" style="20"/>
    <col min="14078" max="14078" width="18.54296875" style="20" customWidth="1"/>
    <col min="14079" max="14079" width="9.08984375" style="20"/>
    <col min="14080" max="14080" width="54.6328125" style="20" customWidth="1"/>
    <col min="14081" max="14333" width="9.08984375" style="20"/>
    <col min="14334" max="14334" width="18.54296875" style="20" customWidth="1"/>
    <col min="14335" max="14335" width="9.08984375" style="20"/>
    <col min="14336" max="14336" width="54.6328125" style="20" customWidth="1"/>
    <col min="14337" max="14589" width="9.08984375" style="20"/>
    <col min="14590" max="14590" width="18.54296875" style="20" customWidth="1"/>
    <col min="14591" max="14591" width="9.08984375" style="20"/>
    <col min="14592" max="14592" width="54.6328125" style="20" customWidth="1"/>
    <col min="14593" max="14845" width="9.08984375" style="20"/>
    <col min="14846" max="14846" width="18.54296875" style="20" customWidth="1"/>
    <col min="14847" max="14847" width="9.08984375" style="20"/>
    <col min="14848" max="14848" width="54.6328125" style="20" customWidth="1"/>
    <col min="14849" max="15101" width="9.08984375" style="20"/>
    <col min="15102" max="15102" width="18.54296875" style="20" customWidth="1"/>
    <col min="15103" max="15103" width="9.08984375" style="20"/>
    <col min="15104" max="15104" width="54.6328125" style="20" customWidth="1"/>
    <col min="15105" max="15357" width="9.08984375" style="20"/>
    <col min="15358" max="15358" width="18.54296875" style="20" customWidth="1"/>
    <col min="15359" max="15359" width="9.08984375" style="20"/>
    <col min="15360" max="15360" width="54.6328125" style="20" customWidth="1"/>
    <col min="15361" max="15613" width="9.08984375" style="20"/>
    <col min="15614" max="15614" width="18.54296875" style="20" customWidth="1"/>
    <col min="15615" max="15615" width="9.08984375" style="20"/>
    <col min="15616" max="15616" width="54.6328125" style="20" customWidth="1"/>
    <col min="15617" max="15869" width="9.08984375" style="20"/>
    <col min="15870" max="15870" width="18.54296875" style="20" customWidth="1"/>
    <col min="15871" max="15871" width="9.08984375" style="20"/>
    <col min="15872" max="15872" width="54.6328125" style="20" customWidth="1"/>
    <col min="15873" max="16125" width="9.08984375" style="20"/>
    <col min="16126" max="16126" width="18.54296875" style="20" customWidth="1"/>
    <col min="16127" max="16127" width="9.08984375" style="20"/>
    <col min="16128" max="16128" width="54.6328125" style="20" customWidth="1"/>
    <col min="16129" max="16384" width="9.08984375" style="20"/>
  </cols>
  <sheetData>
    <row r="1" spans="2:4" ht="16.5" customHeight="1">
      <c r="B1" s="62"/>
      <c r="C1" s="62"/>
      <c r="D1" s="21"/>
    </row>
    <row r="2" spans="2:4" ht="28">
      <c r="B2" s="63" t="s">
        <v>16</v>
      </c>
      <c r="C2" s="42" t="s">
        <v>73</v>
      </c>
      <c r="D2" s="21"/>
    </row>
    <row r="3" spans="2:4" ht="28">
      <c r="B3" s="63" t="s">
        <v>70</v>
      </c>
      <c r="C3" s="43" t="s">
        <v>90</v>
      </c>
      <c r="D3" s="21"/>
    </row>
    <row r="4" spans="2:4" ht="28">
      <c r="B4" s="63" t="s">
        <v>17</v>
      </c>
      <c r="C4" s="30" t="s">
        <v>521</v>
      </c>
      <c r="D4" s="21"/>
    </row>
    <row r="5" spans="2:4" ht="15.5">
      <c r="B5" s="63" t="s">
        <v>18</v>
      </c>
      <c r="C5" s="160" t="s">
        <v>469</v>
      </c>
      <c r="D5" s="21"/>
    </row>
    <row r="6" spans="2:4" ht="16.5" customHeight="1">
      <c r="B6" s="63" t="s">
        <v>11</v>
      </c>
      <c r="C6" s="43" t="s">
        <v>19</v>
      </c>
      <c r="D6" s="21"/>
    </row>
    <row r="7" spans="2:4" ht="16.5" customHeight="1">
      <c r="B7" s="63" t="s">
        <v>20</v>
      </c>
      <c r="C7" s="29" t="s">
        <v>22</v>
      </c>
      <c r="D7" s="21"/>
    </row>
    <row r="8" spans="2:4" ht="16.5" customHeight="1" thickBot="1">
      <c r="C8" s="22"/>
    </row>
    <row r="9" spans="2:4" ht="29.5" thickBot="1">
      <c r="B9" s="23" t="s">
        <v>12</v>
      </c>
      <c r="C9" s="24" t="s">
        <v>13</v>
      </c>
      <c r="D9" s="25" t="s">
        <v>14</v>
      </c>
    </row>
    <row r="10" spans="2:4" ht="21.5" thickBot="1">
      <c r="B10" s="178" t="s">
        <v>15</v>
      </c>
      <c r="C10" s="179"/>
      <c r="D10" s="26"/>
    </row>
    <row r="11" spans="2:4" ht="15" customHeight="1">
      <c r="B11" s="94" t="s">
        <v>3</v>
      </c>
      <c r="C11" s="95" t="s">
        <v>74</v>
      </c>
      <c r="D11" s="96" t="e">
        <f>'Priprava in razvod GM-25_-15'!I213</f>
        <v>#REF!</v>
      </c>
    </row>
    <row r="12" spans="2:4">
      <c r="B12" s="28" t="s">
        <v>58</v>
      </c>
      <c r="C12" s="27" t="s">
        <v>75</v>
      </c>
      <c r="D12" s="97" t="e">
        <f>#REF!</f>
        <v>#REF!</v>
      </c>
    </row>
    <row r="13" spans="2:4">
      <c r="B13" s="28" t="s">
        <v>59</v>
      </c>
      <c r="C13" s="27" t="s">
        <v>470</v>
      </c>
      <c r="D13" s="97">
        <f>'HV29-35_PTV11_VMEH '!I331</f>
        <v>0</v>
      </c>
    </row>
    <row r="14" spans="2:4">
      <c r="B14" s="28" t="s">
        <v>59</v>
      </c>
      <c r="C14" s="27" t="s">
        <v>148</v>
      </c>
      <c r="D14" s="97">
        <f>'Hladilna voda HV20-30'!I289</f>
        <v>0</v>
      </c>
    </row>
    <row r="15" spans="2:4">
      <c r="B15" s="28" t="s">
        <v>27</v>
      </c>
      <c r="C15" s="27" t="s">
        <v>76</v>
      </c>
      <c r="D15" s="97" t="e">
        <f>#REF!</f>
        <v>#REF!</v>
      </c>
    </row>
    <row r="16" spans="2:4">
      <c r="B16" s="28" t="s">
        <v>23</v>
      </c>
      <c r="C16" s="27" t="s">
        <v>512</v>
      </c>
      <c r="D16" s="97" t="e">
        <f>#REF!</f>
        <v>#REF!</v>
      </c>
    </row>
    <row r="17" spans="2:4" ht="15" customHeight="1">
      <c r="B17" s="28" t="s">
        <v>82</v>
      </c>
      <c r="C17" s="27" t="s">
        <v>166</v>
      </c>
      <c r="D17" s="97" t="e">
        <f>#REF!</f>
        <v>#REF!</v>
      </c>
    </row>
    <row r="18" spans="2:4">
      <c r="B18" s="28" t="s">
        <v>83</v>
      </c>
      <c r="C18" s="27" t="s">
        <v>170</v>
      </c>
      <c r="D18" s="97" t="e">
        <f>#REF!</f>
        <v>#REF!</v>
      </c>
    </row>
    <row r="19" spans="2:4">
      <c r="B19" s="28" t="s">
        <v>84</v>
      </c>
      <c r="C19" s="27" t="s">
        <v>213</v>
      </c>
      <c r="D19" s="97">
        <f>SKUPNO!I54</f>
        <v>0</v>
      </c>
    </row>
    <row r="20" spans="2:4">
      <c r="B20" s="28" t="s">
        <v>85</v>
      </c>
      <c r="C20" s="27" t="s">
        <v>188</v>
      </c>
      <c r="D20" s="97">
        <f>KVALIFIKACIJE!I14</f>
        <v>0</v>
      </c>
    </row>
    <row r="21" spans="2:4" ht="13" thickBot="1">
      <c r="B21" s="98" t="s">
        <v>86</v>
      </c>
      <c r="C21" s="99" t="s">
        <v>176</v>
      </c>
      <c r="D21" s="139" t="s">
        <v>214</v>
      </c>
    </row>
    <row r="22" spans="2:4" ht="13">
      <c r="B22" s="92"/>
      <c r="C22" s="93" t="s">
        <v>81</v>
      </c>
      <c r="D22" s="140" t="e">
        <f>SUM(D11:D21)</f>
        <v>#REF!</v>
      </c>
    </row>
  </sheetData>
  <mergeCells count="1">
    <mergeCell ref="B10:C10"/>
  </mergeCells>
  <pageMargins left="0.78740157480314965" right="0.78740157480314965" top="0.94488188976377963" bottom="0.74803149606299213" header="0.31496062992125984" footer="0.31496062992125984"/>
  <pageSetup paperSize="9" firstPageNumber="54" fitToHeight="0" orientation="portrait" r:id="rId1"/>
  <headerFooter>
    <oddFooter>&amp;L&amp;G&amp;R&amp;P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A1E16-447A-447D-BADA-6694623AFF57}">
  <dimension ref="A1:I213"/>
  <sheetViews>
    <sheetView topLeftCell="B26" zoomScale="130" zoomScaleNormal="130" workbookViewId="0">
      <selection activeCell="C16" sqref="C16"/>
    </sheetView>
  </sheetViews>
  <sheetFormatPr defaultColWidth="9.08984375" defaultRowHeight="13"/>
  <cols>
    <col min="1" max="1" width="2" style="32" hidden="1" customWidth="1"/>
    <col min="2" max="2" width="9.08984375" style="40" bestFit="1" customWidth="1"/>
    <col min="3" max="3" width="97.81640625" style="57" customWidth="1"/>
    <col min="4" max="4" width="6.36328125" style="144" customWidth="1"/>
    <col min="5" max="5" width="6.81640625" style="88" customWidth="1"/>
    <col min="6" max="6" width="11.90625" style="32" customWidth="1"/>
    <col min="7" max="8" width="9.90625" style="32" hidden="1" customWidth="1"/>
    <col min="9" max="9" width="10.54296875" style="32" hidden="1" customWidth="1"/>
    <col min="10" max="16384" width="9.08984375" style="32"/>
  </cols>
  <sheetData>
    <row r="1" spans="1:9" s="7" customFormat="1">
      <c r="B1" s="19"/>
      <c r="C1" s="19"/>
      <c r="D1" s="69"/>
    </row>
    <row r="2" spans="1:9" s="7" customFormat="1" ht="28">
      <c r="B2" s="63" t="s">
        <v>16</v>
      </c>
      <c r="C2" s="42" t="s">
        <v>73</v>
      </c>
      <c r="D2" s="69"/>
    </row>
    <row r="3" spans="1:9" s="7" customFormat="1" ht="28">
      <c r="B3" s="63" t="s">
        <v>70</v>
      </c>
      <c r="C3" s="43" t="s">
        <v>90</v>
      </c>
      <c r="D3" s="69"/>
    </row>
    <row r="4" spans="1:9" s="7" customFormat="1" ht="28">
      <c r="B4" s="63" t="s">
        <v>17</v>
      </c>
      <c r="C4" s="30" t="s">
        <v>521</v>
      </c>
      <c r="D4" s="69"/>
    </row>
    <row r="5" spans="1:9" s="7" customFormat="1" ht="15.5">
      <c r="B5" s="63" t="s">
        <v>18</v>
      </c>
      <c r="C5" s="160" t="s">
        <v>469</v>
      </c>
      <c r="D5" s="69"/>
    </row>
    <row r="6" spans="1:9" s="7" customFormat="1" ht="15.5">
      <c r="B6" s="63" t="s">
        <v>11</v>
      </c>
      <c r="C6" s="43" t="s">
        <v>19</v>
      </c>
      <c r="D6" s="69"/>
    </row>
    <row r="7" spans="1:9" s="7" customFormat="1" ht="28">
      <c r="B7" s="63" t="s">
        <v>20</v>
      </c>
      <c r="C7" s="29" t="s">
        <v>72</v>
      </c>
      <c r="D7" s="69"/>
    </row>
    <row r="8" spans="1:9" s="34" customFormat="1" ht="26">
      <c r="B8" s="50" t="s">
        <v>0</v>
      </c>
      <c r="C8" s="64" t="s">
        <v>1</v>
      </c>
      <c r="D8" s="180" t="s">
        <v>2</v>
      </c>
      <c r="E8" s="181"/>
      <c r="F8" s="35" t="s">
        <v>87</v>
      </c>
      <c r="G8" s="35" t="s">
        <v>88</v>
      </c>
      <c r="H8" s="35" t="s">
        <v>9</v>
      </c>
      <c r="I8" s="36" t="s">
        <v>10</v>
      </c>
    </row>
    <row r="9" spans="1:9" s="37" customFormat="1" ht="15">
      <c r="B9" s="38" t="s">
        <v>28</v>
      </c>
      <c r="C9" s="53" t="s">
        <v>24</v>
      </c>
      <c r="D9" s="150"/>
      <c r="E9" s="71"/>
      <c r="F9" s="72"/>
      <c r="G9" s="72"/>
      <c r="H9" s="72"/>
      <c r="I9" s="72"/>
    </row>
    <row r="10" spans="1:9">
      <c r="A10" s="32">
        <v>1</v>
      </c>
      <c r="B10" s="33" t="str">
        <f>$B$9&amp;"."&amp;SUM($A$10:A10)</f>
        <v>A1.1</v>
      </c>
      <c r="C10" s="54" t="s">
        <v>89</v>
      </c>
      <c r="D10" s="143"/>
      <c r="E10" s="66"/>
      <c r="F10" s="67"/>
      <c r="G10" s="67"/>
      <c r="H10" s="67"/>
      <c r="I10" s="67"/>
    </row>
    <row r="11" spans="1:9" ht="52">
      <c r="B11" s="33"/>
      <c r="C11" s="51" t="s">
        <v>243</v>
      </c>
      <c r="D11" s="142"/>
      <c r="E11" s="51"/>
      <c r="F11" s="51"/>
      <c r="G11" s="51"/>
      <c r="H11" s="51"/>
      <c r="I11" s="51"/>
    </row>
    <row r="12" spans="1:9" ht="169">
      <c r="C12" s="57" t="s">
        <v>260</v>
      </c>
      <c r="D12" s="145"/>
      <c r="E12" s="32"/>
    </row>
    <row r="13" spans="1:9" ht="208">
      <c r="B13" s="149"/>
      <c r="C13" s="58" t="s">
        <v>261</v>
      </c>
      <c r="D13" s="144">
        <v>2</v>
      </c>
      <c r="E13" s="88" t="s">
        <v>5</v>
      </c>
      <c r="F13" s="146" t="s">
        <v>92</v>
      </c>
      <c r="G13" s="147"/>
      <c r="H13" s="147" t="e">
        <f>(#REF!)</f>
        <v>#REF!</v>
      </c>
      <c r="I13" s="148" t="e">
        <f>H13*D13</f>
        <v>#REF!</v>
      </c>
    </row>
    <row r="14" spans="1:9">
      <c r="B14" s="33"/>
      <c r="C14" s="49"/>
      <c r="D14" s="142"/>
      <c r="E14" s="76"/>
      <c r="F14" s="67"/>
      <c r="G14" s="67"/>
      <c r="H14" s="67"/>
      <c r="I14" s="68"/>
    </row>
    <row r="15" spans="1:9" ht="15">
      <c r="A15" s="32">
        <v>1</v>
      </c>
      <c r="B15" s="33" t="str">
        <f>$B$9&amp;"."&amp;SUM($A$10:A15)</f>
        <v>A1.2</v>
      </c>
      <c r="C15" s="54" t="s">
        <v>93</v>
      </c>
      <c r="D15" s="143"/>
      <c r="E15" s="66"/>
      <c r="F15" s="74"/>
      <c r="G15" s="74"/>
      <c r="H15" s="74"/>
      <c r="I15" s="75"/>
    </row>
    <row r="16" spans="1:9" ht="78">
      <c r="B16" s="33"/>
      <c r="C16" s="51" t="s">
        <v>95</v>
      </c>
      <c r="D16" s="142"/>
      <c r="E16" s="66"/>
      <c r="F16" s="68"/>
      <c r="G16" s="68"/>
      <c r="H16" s="68"/>
      <c r="I16" s="68"/>
    </row>
    <row r="17" spans="1:9" ht="286">
      <c r="B17" s="33"/>
      <c r="C17" s="51" t="s">
        <v>484</v>
      </c>
      <c r="D17" s="142">
        <v>1</v>
      </c>
      <c r="E17" s="66" t="s">
        <v>5</v>
      </c>
      <c r="F17" s="100"/>
      <c r="G17" s="81"/>
      <c r="H17" s="68">
        <f>(F17+G17)</f>
        <v>0</v>
      </c>
      <c r="I17" s="100">
        <f>H17*D17</f>
        <v>0</v>
      </c>
    </row>
    <row r="18" spans="1:9">
      <c r="B18" s="33"/>
      <c r="C18" s="51"/>
      <c r="D18" s="142"/>
      <c r="E18" s="66"/>
      <c r="F18" s="67"/>
      <c r="G18" s="67"/>
      <c r="H18" s="67"/>
      <c r="I18" s="68"/>
    </row>
    <row r="19" spans="1:9">
      <c r="A19" s="32">
        <v>1</v>
      </c>
      <c r="B19" s="33" t="str">
        <f>$B$9&amp;"."&amp;SUM($A$10:A19)</f>
        <v>A1.3</v>
      </c>
      <c r="C19" s="54" t="s">
        <v>94</v>
      </c>
      <c r="D19" s="143"/>
      <c r="E19" s="66"/>
      <c r="F19" s="74"/>
      <c r="G19" s="74"/>
      <c r="H19" s="74"/>
      <c r="I19" s="75"/>
    </row>
    <row r="20" spans="1:9" ht="78">
      <c r="B20" s="33"/>
      <c r="C20" s="51" t="s">
        <v>244</v>
      </c>
      <c r="D20" s="142"/>
      <c r="E20" s="66"/>
      <c r="F20" s="68"/>
      <c r="G20" s="68"/>
      <c r="H20" s="68"/>
      <c r="I20" s="68"/>
    </row>
    <row r="21" spans="1:9" ht="195">
      <c r="B21" s="33"/>
      <c r="C21" s="51" t="s">
        <v>480</v>
      </c>
      <c r="D21" s="142">
        <v>1</v>
      </c>
      <c r="E21" s="66" t="s">
        <v>5</v>
      </c>
      <c r="F21" s="100"/>
      <c r="G21" s="81"/>
      <c r="H21" s="68">
        <f>(F21+G21)</f>
        <v>0</v>
      </c>
      <c r="I21" s="100">
        <f>H21*D21</f>
        <v>0</v>
      </c>
    </row>
    <row r="22" spans="1:9">
      <c r="B22" s="33"/>
      <c r="C22" s="51"/>
      <c r="D22" s="142"/>
      <c r="E22" s="66"/>
      <c r="F22" s="67"/>
      <c r="G22" s="67"/>
      <c r="H22" s="67"/>
      <c r="I22" s="68"/>
    </row>
    <row r="23" spans="1:9" ht="221">
      <c r="B23" s="33"/>
      <c r="C23" s="51" t="s">
        <v>481</v>
      </c>
      <c r="D23" s="142">
        <v>1</v>
      </c>
      <c r="E23" s="66" t="s">
        <v>5</v>
      </c>
      <c r="F23" s="100"/>
      <c r="G23" s="81"/>
      <c r="H23" s="68">
        <f>(F23+G23)</f>
        <v>0</v>
      </c>
      <c r="I23" s="100">
        <f>H23*D23</f>
        <v>0</v>
      </c>
    </row>
    <row r="24" spans="1:9">
      <c r="B24" s="33"/>
      <c r="C24" s="51"/>
      <c r="D24" s="142"/>
      <c r="E24" s="66"/>
      <c r="F24" s="67"/>
      <c r="G24" s="67"/>
      <c r="H24" s="67"/>
      <c r="I24" s="68"/>
    </row>
    <row r="25" spans="1:9">
      <c r="B25" s="33"/>
      <c r="C25" s="51"/>
      <c r="D25" s="142"/>
      <c r="E25" s="66"/>
      <c r="F25" s="67"/>
      <c r="G25" s="67"/>
      <c r="H25" s="67"/>
      <c r="I25" s="68"/>
    </row>
    <row r="26" spans="1:9" ht="234">
      <c r="B26" s="33"/>
      <c r="C26" s="51" t="s">
        <v>482</v>
      </c>
      <c r="D26" s="142">
        <v>1</v>
      </c>
      <c r="E26" s="66" t="s">
        <v>5</v>
      </c>
      <c r="F26" s="100"/>
      <c r="G26" s="81"/>
      <c r="H26" s="68">
        <f>(F26+G26)</f>
        <v>0</v>
      </c>
      <c r="I26" s="100">
        <f>H26*D26</f>
        <v>0</v>
      </c>
    </row>
    <row r="27" spans="1:9">
      <c r="B27" s="33"/>
      <c r="C27" s="51"/>
      <c r="D27" s="142"/>
      <c r="E27" s="66"/>
      <c r="F27" s="67"/>
      <c r="G27" s="67"/>
      <c r="H27" s="67"/>
      <c r="I27" s="68"/>
    </row>
    <row r="28" spans="1:9">
      <c r="A28" s="32">
        <v>1</v>
      </c>
      <c r="B28" s="33" t="str">
        <f>$B$9&amp;"."&amp;SUM($A$10:A28)</f>
        <v>A1.4</v>
      </c>
      <c r="C28" s="54" t="s">
        <v>245</v>
      </c>
      <c r="D28" s="143"/>
      <c r="E28" s="66"/>
      <c r="F28" s="74"/>
      <c r="G28" s="74"/>
      <c r="H28" s="74"/>
      <c r="I28" s="75"/>
    </row>
    <row r="29" spans="1:9" ht="91">
      <c r="B29" s="33"/>
      <c r="C29" s="51" t="s">
        <v>246</v>
      </c>
      <c r="D29" s="142"/>
      <c r="E29" s="66"/>
      <c r="F29" s="68"/>
      <c r="G29" s="68"/>
      <c r="H29" s="68"/>
      <c r="I29" s="68"/>
    </row>
    <row r="30" spans="1:9" ht="234">
      <c r="B30" s="33"/>
      <c r="C30" s="51" t="s">
        <v>287</v>
      </c>
      <c r="D30" s="142">
        <v>1</v>
      </c>
      <c r="E30" s="66" t="s">
        <v>5</v>
      </c>
      <c r="F30" s="100"/>
      <c r="G30" s="81"/>
      <c r="H30" s="68">
        <f>(F30+G30)</f>
        <v>0</v>
      </c>
      <c r="I30" s="100">
        <f>H30*D30</f>
        <v>0</v>
      </c>
    </row>
    <row r="31" spans="1:9">
      <c r="B31" s="33"/>
      <c r="C31" s="51"/>
      <c r="D31" s="142"/>
      <c r="E31" s="66"/>
      <c r="F31" s="67"/>
      <c r="G31" s="67"/>
      <c r="H31" s="67"/>
      <c r="I31" s="68"/>
    </row>
    <row r="32" spans="1:9" s="37" customFormat="1" ht="15">
      <c r="B32" s="38" t="s">
        <v>29</v>
      </c>
      <c r="C32" s="53" t="s">
        <v>25</v>
      </c>
      <c r="D32" s="150"/>
      <c r="E32" s="71"/>
      <c r="F32" s="72"/>
      <c r="G32" s="72"/>
      <c r="H32" s="72"/>
      <c r="I32" s="78"/>
    </row>
    <row r="33" spans="1:9">
      <c r="A33" s="32">
        <v>1</v>
      </c>
      <c r="B33" s="33" t="str">
        <f>$B$32&amp;"."&amp;SUM($A$32:A33)</f>
        <v>A2.1</v>
      </c>
      <c r="C33" s="39" t="s">
        <v>34</v>
      </c>
      <c r="D33" s="142"/>
      <c r="E33" s="76"/>
      <c r="F33" s="67"/>
      <c r="G33" s="67"/>
      <c r="H33" s="67"/>
      <c r="I33" s="68"/>
    </row>
    <row r="34" spans="1:9" ht="39">
      <c r="B34" s="33"/>
      <c r="C34" s="48" t="s">
        <v>262</v>
      </c>
      <c r="D34" s="142"/>
      <c r="E34" s="76"/>
      <c r="F34" s="68"/>
      <c r="G34" s="68"/>
      <c r="H34" s="68"/>
      <c r="I34" s="68"/>
    </row>
    <row r="35" spans="1:9" ht="91">
      <c r="B35" s="33"/>
      <c r="C35" s="48" t="s">
        <v>250</v>
      </c>
      <c r="D35" s="142">
        <v>1</v>
      </c>
      <c r="E35" s="76" t="s">
        <v>4</v>
      </c>
      <c r="F35" s="100"/>
      <c r="G35" s="81"/>
      <c r="H35" s="68">
        <f>(F35+G35)</f>
        <v>0</v>
      </c>
      <c r="I35" s="100">
        <f>H35*D35</f>
        <v>0</v>
      </c>
    </row>
    <row r="36" spans="1:9">
      <c r="B36" s="33"/>
      <c r="C36" s="48"/>
      <c r="D36" s="142"/>
      <c r="E36" s="76"/>
      <c r="F36" s="67"/>
      <c r="G36" s="67"/>
      <c r="H36" s="67"/>
      <c r="I36" s="68"/>
    </row>
    <row r="37" spans="1:9">
      <c r="A37" s="32">
        <v>1</v>
      </c>
      <c r="B37" s="33" t="str">
        <f>$B$32&amp;"."&amp;SUM($A$32:A37)</f>
        <v>A2.2</v>
      </c>
      <c r="C37" s="39" t="s">
        <v>36</v>
      </c>
      <c r="D37" s="142"/>
      <c r="E37" s="76"/>
      <c r="F37" s="67"/>
      <c r="G37" s="67"/>
      <c r="H37" s="67"/>
      <c r="I37" s="68"/>
    </row>
    <row r="38" spans="1:9" ht="156">
      <c r="B38" s="33"/>
      <c r="C38" s="48" t="s">
        <v>263</v>
      </c>
      <c r="D38" s="142">
        <v>4</v>
      </c>
      <c r="E38" s="76" t="s">
        <v>5</v>
      </c>
      <c r="F38" s="100"/>
      <c r="G38" s="81"/>
      <c r="H38" s="68">
        <f>(F38+G38)</f>
        <v>0</v>
      </c>
      <c r="I38" s="100">
        <f>H38*D38</f>
        <v>0</v>
      </c>
    </row>
    <row r="39" spans="1:9">
      <c r="B39" s="33"/>
      <c r="C39" s="48"/>
      <c r="D39" s="142"/>
      <c r="E39" s="76"/>
      <c r="F39" s="67"/>
      <c r="G39" s="67"/>
      <c r="H39" s="67"/>
      <c r="I39" s="68"/>
    </row>
    <row r="40" spans="1:9">
      <c r="A40" s="32">
        <v>1</v>
      </c>
      <c r="B40" s="33" t="str">
        <f>$B$32&amp;"."&amp;SUM($A$32:A40)</f>
        <v>A2.3</v>
      </c>
      <c r="C40" s="39" t="s">
        <v>37</v>
      </c>
      <c r="D40" s="142"/>
      <c r="E40" s="76"/>
      <c r="F40" s="67"/>
      <c r="G40" s="67"/>
      <c r="H40" s="67"/>
      <c r="I40" s="68"/>
    </row>
    <row r="41" spans="1:9" ht="182">
      <c r="B41" s="33"/>
      <c r="C41" s="48" t="s">
        <v>264</v>
      </c>
      <c r="D41" s="142">
        <v>7</v>
      </c>
      <c r="E41" s="76" t="s">
        <v>4</v>
      </c>
      <c r="F41" s="100"/>
      <c r="G41" s="81"/>
      <c r="H41" s="68">
        <f>(F41+G41)</f>
        <v>0</v>
      </c>
      <c r="I41" s="100">
        <f>H41*D41</f>
        <v>0</v>
      </c>
    </row>
    <row r="42" spans="1:9">
      <c r="B42" s="33"/>
      <c r="C42" s="48"/>
      <c r="D42" s="142"/>
      <c r="E42" s="76"/>
      <c r="F42" s="67"/>
      <c r="G42" s="67"/>
      <c r="H42" s="67"/>
      <c r="I42" s="68"/>
    </row>
    <row r="43" spans="1:9">
      <c r="A43" s="32">
        <v>1</v>
      </c>
      <c r="B43" s="33" t="str">
        <f>$B$32&amp;"."&amp;SUM($A$32:A43)</f>
        <v>A2.4</v>
      </c>
      <c r="C43" s="102" t="s">
        <v>128</v>
      </c>
      <c r="D43" s="142"/>
      <c r="E43" s="76"/>
      <c r="F43" s="67"/>
      <c r="G43" s="67"/>
      <c r="H43" s="67"/>
      <c r="I43" s="68"/>
    </row>
    <row r="44" spans="1:9" ht="104">
      <c r="B44" s="33"/>
      <c r="C44" s="48" t="s">
        <v>286</v>
      </c>
      <c r="D44" s="142">
        <v>1</v>
      </c>
      <c r="E44" s="76" t="s">
        <v>5</v>
      </c>
      <c r="F44" s="100"/>
      <c r="G44" s="81"/>
      <c r="H44" s="68">
        <f>(F44+G44)</f>
        <v>0</v>
      </c>
      <c r="I44" s="100">
        <f>H44*D44</f>
        <v>0</v>
      </c>
    </row>
    <row r="45" spans="1:9">
      <c r="B45" s="33"/>
      <c r="C45" s="48"/>
      <c r="D45" s="142"/>
      <c r="E45" s="76"/>
      <c r="F45" s="67"/>
      <c r="G45" s="67"/>
      <c r="H45" s="67"/>
      <c r="I45" s="68"/>
    </row>
    <row r="46" spans="1:9">
      <c r="A46" s="32">
        <v>1</v>
      </c>
      <c r="B46" s="33" t="str">
        <f>$B$32&amp;"."&amp;SUM($A$32:A46)</f>
        <v>A2.5</v>
      </c>
      <c r="C46" s="39" t="s">
        <v>38</v>
      </c>
      <c r="D46" s="142"/>
      <c r="E46" s="76"/>
      <c r="F46" s="67"/>
      <c r="G46" s="67"/>
      <c r="H46" s="67"/>
      <c r="I46" s="68"/>
    </row>
    <row r="47" spans="1:9" ht="104">
      <c r="B47" s="33"/>
      <c r="C47" s="48" t="s">
        <v>265</v>
      </c>
      <c r="D47" s="142"/>
      <c r="E47" s="76"/>
      <c r="F47" s="100"/>
      <c r="G47" s="81"/>
      <c r="H47" s="68"/>
      <c r="I47" s="100"/>
    </row>
    <row r="48" spans="1:9" ht="65">
      <c r="B48" s="33"/>
      <c r="C48" s="48" t="s">
        <v>267</v>
      </c>
      <c r="D48" s="142">
        <v>10</v>
      </c>
      <c r="E48" s="76" t="s">
        <v>5</v>
      </c>
      <c r="F48" s="100"/>
      <c r="G48" s="81"/>
      <c r="H48" s="68">
        <f>(F48+G48)</f>
        <v>0</v>
      </c>
      <c r="I48" s="100">
        <f>H48*D48</f>
        <v>0</v>
      </c>
    </row>
    <row r="49" spans="1:9" ht="39">
      <c r="B49" s="33"/>
      <c r="C49" s="48" t="s">
        <v>248</v>
      </c>
      <c r="D49" s="142">
        <v>1</v>
      </c>
      <c r="E49" s="76" t="s">
        <v>5</v>
      </c>
      <c r="F49" s="100"/>
      <c r="G49" s="81"/>
      <c r="H49" s="68">
        <f>(F49+G49)</f>
        <v>0</v>
      </c>
      <c r="I49" s="100">
        <f>H49*D49</f>
        <v>0</v>
      </c>
    </row>
    <row r="50" spans="1:9">
      <c r="B50" s="33"/>
      <c r="C50" s="48"/>
      <c r="D50" s="142"/>
      <c r="E50" s="76"/>
      <c r="F50" s="67"/>
      <c r="G50" s="67"/>
      <c r="H50" s="67"/>
      <c r="I50" s="68"/>
    </row>
    <row r="51" spans="1:9">
      <c r="A51" s="32">
        <v>1</v>
      </c>
      <c r="B51" s="33" t="str">
        <f>$B$32&amp;"."&amp;SUM($A$32:A51)</f>
        <v>A2.6</v>
      </c>
      <c r="C51" s="39" t="s">
        <v>39</v>
      </c>
      <c r="D51" s="142"/>
      <c r="E51" s="76"/>
      <c r="F51" s="67"/>
      <c r="G51" s="67"/>
      <c r="H51" s="67"/>
      <c r="I51" s="68"/>
    </row>
    <row r="52" spans="1:9" ht="104">
      <c r="B52" s="33"/>
      <c r="C52" s="48" t="s">
        <v>266</v>
      </c>
      <c r="D52" s="142"/>
      <c r="E52" s="76"/>
      <c r="F52" s="100"/>
      <c r="G52" s="81"/>
      <c r="H52" s="68"/>
      <c r="I52" s="100"/>
    </row>
    <row r="53" spans="1:9" ht="52">
      <c r="B53" s="33"/>
      <c r="C53" s="48" t="s">
        <v>249</v>
      </c>
      <c r="D53" s="142">
        <v>9</v>
      </c>
      <c r="E53" s="76" t="s">
        <v>5</v>
      </c>
      <c r="F53" s="100"/>
      <c r="G53" s="81"/>
      <c r="H53" s="68">
        <f>(F53+G53)</f>
        <v>0</v>
      </c>
      <c r="I53" s="100">
        <f>H53*D53</f>
        <v>0</v>
      </c>
    </row>
    <row r="54" spans="1:9">
      <c r="B54" s="33"/>
      <c r="C54" s="48"/>
      <c r="D54" s="142"/>
      <c r="E54" s="76"/>
      <c r="F54" s="67"/>
      <c r="G54" s="67"/>
      <c r="H54" s="67"/>
      <c r="I54" s="68"/>
    </row>
    <row r="55" spans="1:9" s="37" customFormat="1" ht="15">
      <c r="B55" s="38" t="s">
        <v>30</v>
      </c>
      <c r="C55" s="53" t="s">
        <v>7</v>
      </c>
      <c r="D55" s="150"/>
      <c r="E55" s="71"/>
      <c r="F55" s="72"/>
      <c r="G55" s="72"/>
      <c r="H55" s="72"/>
      <c r="I55" s="78"/>
    </row>
    <row r="56" spans="1:9">
      <c r="A56" s="32">
        <v>1</v>
      </c>
      <c r="B56" s="33" t="str">
        <f>$B$55&amp;"."&amp;SUM($A$55:A56)</f>
        <v>A3.1</v>
      </c>
      <c r="C56" s="39" t="s">
        <v>284</v>
      </c>
      <c r="D56" s="142"/>
      <c r="E56" s="76"/>
      <c r="F56" s="67"/>
      <c r="G56" s="67"/>
      <c r="H56" s="67"/>
      <c r="I56" s="68"/>
    </row>
    <row r="57" spans="1:9" ht="117">
      <c r="B57" s="33"/>
      <c r="C57" s="51" t="s">
        <v>285</v>
      </c>
      <c r="D57" s="142"/>
      <c r="E57" s="76"/>
      <c r="F57" s="67"/>
      <c r="G57" s="67"/>
      <c r="H57" s="67"/>
      <c r="I57" s="68"/>
    </row>
    <row r="58" spans="1:9" ht="39.5">
      <c r="B58" s="33"/>
      <c r="C58" s="91" t="s">
        <v>400</v>
      </c>
      <c r="D58" s="142">
        <v>2</v>
      </c>
      <c r="E58" s="76" t="s">
        <v>4</v>
      </c>
      <c r="F58" s="100"/>
      <c r="G58" s="81"/>
      <c r="H58" s="68">
        <f t="shared" ref="H58" si="0">(F58+G58)</f>
        <v>0</v>
      </c>
      <c r="I58" s="100">
        <f t="shared" ref="I58" si="1">H58*D58</f>
        <v>0</v>
      </c>
    </row>
    <row r="59" spans="1:9" ht="39.5">
      <c r="B59" s="33"/>
      <c r="C59" s="91" t="s">
        <v>399</v>
      </c>
      <c r="D59" s="142">
        <v>2</v>
      </c>
      <c r="E59" s="76" t="s">
        <v>4</v>
      </c>
      <c r="F59" s="100"/>
      <c r="G59" s="81"/>
      <c r="H59" s="68">
        <f>(F59+G59)</f>
        <v>0</v>
      </c>
      <c r="I59" s="100">
        <f>H59*D59</f>
        <v>0</v>
      </c>
    </row>
    <row r="60" spans="1:9" ht="13.5">
      <c r="B60" s="33"/>
      <c r="C60" s="91"/>
      <c r="D60" s="156"/>
      <c r="E60" s="76"/>
      <c r="F60" s="100"/>
      <c r="G60" s="81"/>
      <c r="H60" s="68"/>
      <c r="I60" s="100"/>
    </row>
    <row r="61" spans="1:9">
      <c r="B61" s="33"/>
      <c r="C61" s="51"/>
      <c r="D61" s="142"/>
      <c r="E61" s="76"/>
      <c r="F61" s="67"/>
      <c r="G61" s="67"/>
      <c r="H61" s="67"/>
      <c r="I61" s="68"/>
    </row>
    <row r="62" spans="1:9">
      <c r="A62" s="32">
        <v>1</v>
      </c>
      <c r="B62" s="33" t="str">
        <f>$B$55&amp;"."&amp;SUM($A$55:A62)</f>
        <v>A3.2</v>
      </c>
      <c r="C62" s="39" t="s">
        <v>99</v>
      </c>
      <c r="D62" s="142"/>
      <c r="E62" s="76"/>
      <c r="F62" s="67"/>
      <c r="G62" s="67"/>
      <c r="H62" s="67"/>
      <c r="I62" s="68"/>
    </row>
    <row r="63" spans="1:9" ht="117">
      <c r="B63" s="33"/>
      <c r="C63" s="51" t="s">
        <v>138</v>
      </c>
      <c r="D63" s="142"/>
      <c r="E63" s="76"/>
      <c r="F63" s="68"/>
      <c r="G63" s="68"/>
      <c r="H63" s="68"/>
      <c r="I63" s="68"/>
    </row>
    <row r="64" spans="1:9" ht="39.5">
      <c r="B64" s="33"/>
      <c r="C64" s="91" t="s">
        <v>288</v>
      </c>
      <c r="D64" s="142">
        <v>2</v>
      </c>
      <c r="E64" s="76" t="s">
        <v>4</v>
      </c>
      <c r="F64" s="100"/>
      <c r="G64" s="81"/>
      <c r="H64" s="68">
        <f>(F64+G64)</f>
        <v>0</v>
      </c>
      <c r="I64" s="100">
        <f>H64*D64</f>
        <v>0</v>
      </c>
    </row>
    <row r="65" spans="1:9" ht="39.5">
      <c r="B65" s="33"/>
      <c r="C65" s="91" t="s">
        <v>294</v>
      </c>
      <c r="D65" s="142">
        <v>7</v>
      </c>
      <c r="E65" s="76" t="s">
        <v>4</v>
      </c>
      <c r="F65" s="100"/>
      <c r="G65" s="81"/>
      <c r="H65" s="68">
        <f>(F65+G65)</f>
        <v>0</v>
      </c>
      <c r="I65" s="100">
        <f>H65*D65</f>
        <v>0</v>
      </c>
    </row>
    <row r="66" spans="1:9">
      <c r="B66" s="33"/>
      <c r="C66" s="51"/>
      <c r="D66" s="142"/>
      <c r="E66" s="76"/>
      <c r="F66" s="67"/>
      <c r="G66" s="67"/>
      <c r="H66" s="67"/>
      <c r="I66" s="68"/>
    </row>
    <row r="67" spans="1:9">
      <c r="A67" s="32">
        <v>1</v>
      </c>
      <c r="B67" s="33" t="str">
        <f>$B$55&amp;"."&amp;SUM($A$55:A67)</f>
        <v>A3.3</v>
      </c>
      <c r="C67" s="39" t="s">
        <v>100</v>
      </c>
      <c r="D67" s="142"/>
      <c r="E67" s="76"/>
      <c r="F67" s="67"/>
      <c r="G67" s="67"/>
      <c r="H67" s="67"/>
      <c r="I67" s="68"/>
    </row>
    <row r="68" spans="1:9" ht="117">
      <c r="B68" s="33"/>
      <c r="C68" s="51" t="s">
        <v>96</v>
      </c>
      <c r="D68" s="142"/>
      <c r="E68" s="76"/>
      <c r="F68" s="67"/>
      <c r="G68" s="67"/>
      <c r="H68" s="67"/>
      <c r="I68" s="68"/>
    </row>
    <row r="69" spans="1:9" ht="52">
      <c r="B69" s="33"/>
      <c r="C69" s="39" t="s">
        <v>251</v>
      </c>
      <c r="D69" s="142">
        <v>13</v>
      </c>
      <c r="E69" s="76" t="s">
        <v>4</v>
      </c>
      <c r="F69" s="100"/>
      <c r="G69" s="81"/>
      <c r="H69" s="68">
        <f>(F69+G69)</f>
        <v>0</v>
      </c>
      <c r="I69" s="100">
        <f>H69*D69</f>
        <v>0</v>
      </c>
    </row>
    <row r="70" spans="1:9" ht="39">
      <c r="B70" s="33"/>
      <c r="C70" s="39" t="s">
        <v>252</v>
      </c>
      <c r="D70" s="142">
        <v>5</v>
      </c>
      <c r="E70" s="76" t="s">
        <v>4</v>
      </c>
      <c r="F70" s="100"/>
      <c r="G70" s="81"/>
      <c r="H70" s="68">
        <f>(F70+G70)</f>
        <v>0</v>
      </c>
      <c r="I70" s="100">
        <f>H70*D70</f>
        <v>0</v>
      </c>
    </row>
    <row r="71" spans="1:9">
      <c r="B71" s="33"/>
      <c r="C71" s="51"/>
      <c r="D71" s="142"/>
      <c r="E71" s="76"/>
      <c r="F71" s="67"/>
      <c r="G71" s="67"/>
      <c r="H71" s="67"/>
      <c r="I71" s="68"/>
    </row>
    <row r="72" spans="1:9">
      <c r="A72" s="32">
        <v>1</v>
      </c>
      <c r="B72" s="33" t="str">
        <f>$B$55&amp;"."&amp;SUM($A$55:A72)</f>
        <v>A3.4</v>
      </c>
      <c r="C72" s="39" t="s">
        <v>52</v>
      </c>
      <c r="D72" s="142"/>
      <c r="E72" s="76"/>
      <c r="F72" s="67"/>
      <c r="G72" s="67"/>
      <c r="H72" s="67"/>
      <c r="I72" s="68"/>
    </row>
    <row r="73" spans="1:9" ht="78">
      <c r="B73" s="33"/>
      <c r="C73" s="52" t="s">
        <v>254</v>
      </c>
      <c r="D73" s="142"/>
      <c r="E73" s="76"/>
      <c r="F73" s="67"/>
      <c r="G73" s="67"/>
      <c r="H73" s="67"/>
      <c r="I73" s="68"/>
    </row>
    <row r="74" spans="1:9" ht="39">
      <c r="B74" s="33"/>
      <c r="C74" s="51" t="s">
        <v>253</v>
      </c>
      <c r="D74" s="142">
        <v>4</v>
      </c>
      <c r="E74" s="76" t="s">
        <v>4</v>
      </c>
      <c r="F74" s="100"/>
      <c r="G74" s="81"/>
      <c r="H74" s="68">
        <f>(F74+G74)</f>
        <v>0</v>
      </c>
      <c r="I74" s="100">
        <f>H74*D74</f>
        <v>0</v>
      </c>
    </row>
    <row r="75" spans="1:9">
      <c r="B75" s="33"/>
      <c r="C75" s="51"/>
      <c r="D75" s="142"/>
      <c r="E75" s="76"/>
      <c r="F75" s="67"/>
      <c r="G75" s="67"/>
      <c r="H75" s="67"/>
      <c r="I75" s="68"/>
    </row>
    <row r="76" spans="1:9">
      <c r="A76" s="32">
        <v>1</v>
      </c>
      <c r="B76" s="33" t="str">
        <f>$B$55&amp;"."&amp;SUM($A$55:A76)</f>
        <v>A3.5</v>
      </c>
      <c r="C76" s="39" t="s">
        <v>145</v>
      </c>
      <c r="D76" s="142"/>
      <c r="E76" s="76"/>
      <c r="F76" s="76"/>
      <c r="G76" s="76"/>
      <c r="H76" s="67"/>
      <c r="I76" s="68"/>
    </row>
    <row r="77" spans="1:9" ht="78">
      <c r="B77" s="33"/>
      <c r="C77" s="52" t="s">
        <v>255</v>
      </c>
      <c r="D77" s="142"/>
      <c r="E77" s="76"/>
      <c r="F77" s="76"/>
      <c r="G77" s="76"/>
      <c r="H77" s="67"/>
      <c r="I77" s="68"/>
    </row>
    <row r="78" spans="1:9" ht="39">
      <c r="B78" s="33"/>
      <c r="C78" s="51" t="s">
        <v>289</v>
      </c>
      <c r="D78" s="142">
        <v>3</v>
      </c>
      <c r="E78" s="76" t="s">
        <v>4</v>
      </c>
      <c r="F78" s="100"/>
      <c r="G78" s="81"/>
      <c r="H78" s="68">
        <f>(F78+G78)</f>
        <v>0</v>
      </c>
      <c r="I78" s="100">
        <f>H78*D78</f>
        <v>0</v>
      </c>
    </row>
    <row r="79" spans="1:9">
      <c r="B79" s="33"/>
      <c r="C79" s="51"/>
      <c r="D79" s="142"/>
      <c r="E79" s="76"/>
      <c r="F79" s="76"/>
      <c r="G79" s="76"/>
      <c r="H79" s="67"/>
      <c r="I79" s="68"/>
    </row>
    <row r="80" spans="1:9">
      <c r="A80" s="32">
        <v>1</v>
      </c>
      <c r="B80" s="33" t="str">
        <f>$B$55&amp;"."&amp;SUM($A$55:A80)</f>
        <v>A3.6</v>
      </c>
      <c r="C80" s="39" t="s">
        <v>40</v>
      </c>
      <c r="D80" s="142"/>
      <c r="E80" s="76"/>
      <c r="F80" s="67"/>
      <c r="G80" s="67"/>
      <c r="H80" s="67"/>
      <c r="I80" s="68"/>
    </row>
    <row r="81" spans="1:9" ht="78">
      <c r="B81" s="33"/>
      <c r="C81" s="52" t="s">
        <v>291</v>
      </c>
      <c r="D81" s="142"/>
      <c r="E81" s="76"/>
      <c r="F81" s="67"/>
      <c r="G81" s="67"/>
      <c r="H81" s="67"/>
      <c r="I81" s="68"/>
    </row>
    <row r="82" spans="1:9" ht="39">
      <c r="B82" s="33"/>
      <c r="C82" s="51" t="s">
        <v>290</v>
      </c>
      <c r="D82" s="142">
        <v>2</v>
      </c>
      <c r="E82" s="76" t="s">
        <v>4</v>
      </c>
      <c r="F82" s="100"/>
      <c r="G82" s="81"/>
      <c r="H82" s="68">
        <f>(F82+G82)</f>
        <v>0</v>
      </c>
      <c r="I82" s="100">
        <f>H82*D82</f>
        <v>0</v>
      </c>
    </row>
    <row r="83" spans="1:9" ht="52">
      <c r="B83" s="33"/>
      <c r="C83" s="51" t="s">
        <v>292</v>
      </c>
      <c r="D83" s="142">
        <v>2</v>
      </c>
      <c r="E83" s="76" t="s">
        <v>4</v>
      </c>
      <c r="F83" s="100"/>
      <c r="G83" s="81"/>
      <c r="H83" s="68">
        <f>(F83+G83)</f>
        <v>0</v>
      </c>
      <c r="I83" s="100">
        <f>H83*D83</f>
        <v>0</v>
      </c>
    </row>
    <row r="84" spans="1:9" ht="52">
      <c r="B84" s="33"/>
      <c r="C84" s="51" t="s">
        <v>293</v>
      </c>
      <c r="D84" s="142">
        <v>1</v>
      </c>
      <c r="E84" s="76" t="s">
        <v>4</v>
      </c>
      <c r="F84" s="100"/>
      <c r="G84" s="81"/>
      <c r="H84" s="68">
        <f>(F84+G84)</f>
        <v>0</v>
      </c>
      <c r="I84" s="100">
        <f>H84*D84</f>
        <v>0</v>
      </c>
    </row>
    <row r="85" spans="1:9">
      <c r="B85" s="33"/>
      <c r="C85" s="51"/>
      <c r="D85" s="142"/>
      <c r="E85" s="76"/>
      <c r="F85" s="67"/>
      <c r="G85" s="67"/>
      <c r="H85" s="67"/>
      <c r="I85" s="68"/>
    </row>
    <row r="86" spans="1:9">
      <c r="B86" s="33"/>
      <c r="C86" s="51"/>
      <c r="D86" s="142"/>
      <c r="E86" s="76"/>
      <c r="F86" s="67"/>
      <c r="G86" s="67"/>
      <c r="H86" s="67"/>
      <c r="I86" s="68"/>
    </row>
    <row r="87" spans="1:9">
      <c r="B87" s="33"/>
      <c r="C87" s="51"/>
      <c r="D87" s="142"/>
      <c r="E87" s="76"/>
      <c r="F87" s="67"/>
      <c r="G87" s="67"/>
      <c r="H87" s="67"/>
      <c r="I87" s="68"/>
    </row>
    <row r="88" spans="1:9">
      <c r="A88" s="32">
        <v>1</v>
      </c>
      <c r="B88" s="33" t="str">
        <f>$B$55&amp;"."&amp;SUM($A$55:A88)</f>
        <v>A3.7</v>
      </c>
      <c r="C88" s="39" t="s">
        <v>53</v>
      </c>
      <c r="D88" s="142"/>
      <c r="E88" s="76"/>
      <c r="F88" s="67"/>
      <c r="G88" s="67"/>
      <c r="H88" s="67"/>
      <c r="I88" s="68"/>
    </row>
    <row r="89" spans="1:9" ht="26">
      <c r="B89" s="33"/>
      <c r="C89" s="48" t="s">
        <v>97</v>
      </c>
      <c r="D89" s="142"/>
      <c r="E89" s="76"/>
      <c r="F89" s="68"/>
      <c r="G89" s="68"/>
      <c r="H89" s="68"/>
      <c r="I89" s="68"/>
    </row>
    <row r="90" spans="1:9" ht="78">
      <c r="B90" s="33"/>
      <c r="C90" s="52" t="s">
        <v>256</v>
      </c>
      <c r="D90" s="142"/>
      <c r="E90" s="76"/>
      <c r="F90" s="100"/>
      <c r="G90" s="81"/>
      <c r="H90" s="68"/>
      <c r="I90" s="100"/>
    </row>
    <row r="91" spans="1:9" ht="39">
      <c r="B91" s="33"/>
      <c r="C91" s="51" t="s">
        <v>257</v>
      </c>
      <c r="D91" s="142">
        <v>2</v>
      </c>
      <c r="E91" s="76" t="s">
        <v>4</v>
      </c>
      <c r="F91" s="100"/>
      <c r="G91" s="81"/>
      <c r="H91" s="68">
        <f>(F91+G91)</f>
        <v>0</v>
      </c>
      <c r="I91" s="100">
        <f>H91*D91</f>
        <v>0</v>
      </c>
    </row>
    <row r="92" spans="1:9" ht="39">
      <c r="B92" s="33"/>
      <c r="C92" s="52" t="s">
        <v>258</v>
      </c>
      <c r="D92" s="142">
        <v>1</v>
      </c>
      <c r="E92" s="76" t="s">
        <v>4</v>
      </c>
      <c r="F92" s="100"/>
      <c r="G92" s="81"/>
      <c r="H92" s="68">
        <f>(F92+G92)</f>
        <v>0</v>
      </c>
      <c r="I92" s="100">
        <f>H92*D92</f>
        <v>0</v>
      </c>
    </row>
    <row r="93" spans="1:9">
      <c r="B93" s="33"/>
      <c r="C93" s="51"/>
      <c r="D93" s="142"/>
      <c r="E93" s="76"/>
      <c r="F93" s="67"/>
      <c r="G93" s="67"/>
      <c r="H93" s="67"/>
      <c r="I93" s="68"/>
    </row>
    <row r="94" spans="1:9">
      <c r="A94" s="32">
        <v>1</v>
      </c>
      <c r="B94" s="33" t="str">
        <f>$B$55&amp;"."&amp;SUM($A$55:A94)</f>
        <v>A3.8</v>
      </c>
      <c r="C94" s="39" t="s">
        <v>247</v>
      </c>
      <c r="D94" s="142"/>
      <c r="E94" s="76"/>
      <c r="F94" s="67"/>
      <c r="G94" s="67"/>
      <c r="H94" s="67"/>
      <c r="I94" s="68"/>
    </row>
    <row r="95" spans="1:9" ht="26">
      <c r="B95" s="33"/>
      <c r="C95" s="48" t="s">
        <v>511</v>
      </c>
      <c r="D95" s="142"/>
      <c r="E95" s="76"/>
      <c r="F95" s="100"/>
      <c r="G95" s="81"/>
      <c r="H95" s="68"/>
      <c r="I95" s="100"/>
    </row>
    <row r="96" spans="1:9" ht="52">
      <c r="B96" s="33"/>
      <c r="C96" s="48" t="s">
        <v>268</v>
      </c>
      <c r="D96" s="142">
        <v>11</v>
      </c>
      <c r="E96" s="76" t="s">
        <v>4</v>
      </c>
      <c r="F96" s="100"/>
      <c r="G96" s="81"/>
      <c r="H96" s="68">
        <f>(F96+G96)</f>
        <v>0</v>
      </c>
      <c r="I96" s="100">
        <f>H96*D96</f>
        <v>0</v>
      </c>
    </row>
    <row r="97" spans="1:9" ht="39">
      <c r="B97" s="33"/>
      <c r="C97" s="48" t="s">
        <v>269</v>
      </c>
      <c r="D97" s="142">
        <v>4</v>
      </c>
      <c r="E97" s="76" t="s">
        <v>4</v>
      </c>
      <c r="F97" s="100"/>
      <c r="G97" s="81"/>
      <c r="H97" s="68">
        <f>(F97+G97)</f>
        <v>0</v>
      </c>
      <c r="I97" s="100">
        <f>H97*D97</f>
        <v>0</v>
      </c>
    </row>
    <row r="98" spans="1:9">
      <c r="B98" s="33"/>
      <c r="C98" s="48"/>
      <c r="D98" s="142"/>
      <c r="E98" s="76"/>
      <c r="F98" s="67"/>
      <c r="G98" s="67"/>
      <c r="H98" s="67"/>
      <c r="I98" s="68"/>
    </row>
    <row r="99" spans="1:9" s="37" customFormat="1" ht="15">
      <c r="B99" s="38" t="s">
        <v>31</v>
      </c>
      <c r="C99" s="53" t="s">
        <v>33</v>
      </c>
      <c r="D99" s="150"/>
      <c r="E99" s="71"/>
      <c r="F99" s="79"/>
      <c r="G99" s="79"/>
      <c r="H99" s="79"/>
      <c r="I99" s="79"/>
    </row>
    <row r="100" spans="1:9">
      <c r="A100" s="32">
        <v>1</v>
      </c>
      <c r="B100" s="33" t="str">
        <f>$B$99&amp;"."&amp;SUM($A$99:A100)</f>
        <v>A4.1</v>
      </c>
      <c r="C100" s="39" t="s">
        <v>57</v>
      </c>
      <c r="D100" s="141"/>
      <c r="E100" s="76"/>
      <c r="F100" s="81"/>
      <c r="G100" s="81"/>
      <c r="H100" s="81"/>
      <c r="I100" s="81"/>
    </row>
    <row r="101" spans="1:9" ht="39">
      <c r="B101" s="33"/>
      <c r="C101" s="49" t="s">
        <v>122</v>
      </c>
      <c r="D101" s="141"/>
      <c r="E101" s="76"/>
      <c r="F101" s="76"/>
      <c r="G101" s="76"/>
      <c r="H101" s="81"/>
      <c r="I101" s="81"/>
    </row>
    <row r="102" spans="1:9">
      <c r="B102" s="33"/>
      <c r="C102" s="51" t="s">
        <v>198</v>
      </c>
      <c r="D102" s="81">
        <v>70</v>
      </c>
      <c r="E102" s="76" t="s">
        <v>6</v>
      </c>
      <c r="F102" s="100"/>
      <c r="G102" s="81"/>
      <c r="H102" s="68">
        <f>(F102+G102)</f>
        <v>0</v>
      </c>
      <c r="I102" s="100">
        <f>H102*D102</f>
        <v>0</v>
      </c>
    </row>
    <row r="103" spans="1:9">
      <c r="B103" s="33"/>
      <c r="C103" s="51" t="s">
        <v>221</v>
      </c>
      <c r="D103" s="81">
        <v>5</v>
      </c>
      <c r="E103" s="76" t="s">
        <v>6</v>
      </c>
      <c r="F103" s="100"/>
      <c r="G103" s="81"/>
      <c r="H103" s="68">
        <f>(F103+G103)</f>
        <v>0</v>
      </c>
      <c r="I103" s="100">
        <f>H103*D103</f>
        <v>0</v>
      </c>
    </row>
    <row r="104" spans="1:9">
      <c r="B104" s="33"/>
      <c r="C104" s="51" t="s">
        <v>396</v>
      </c>
      <c r="D104" s="81">
        <v>1</v>
      </c>
      <c r="E104" s="76" t="s">
        <v>6</v>
      </c>
      <c r="F104" s="100"/>
      <c r="G104" s="81"/>
      <c r="H104" s="68">
        <f>(F104+G104)</f>
        <v>0</v>
      </c>
      <c r="I104" s="100">
        <f>H104*D104</f>
        <v>0</v>
      </c>
    </row>
    <row r="105" spans="1:9">
      <c r="B105" s="33"/>
      <c r="C105" s="51" t="s">
        <v>395</v>
      </c>
      <c r="D105" s="81">
        <v>25</v>
      </c>
      <c r="E105" s="76" t="s">
        <v>6</v>
      </c>
      <c r="F105" s="100"/>
      <c r="G105" s="81"/>
      <c r="H105" s="68">
        <f>(F105+G105)</f>
        <v>0</v>
      </c>
      <c r="I105" s="100">
        <f>H105*D105</f>
        <v>0</v>
      </c>
    </row>
    <row r="106" spans="1:9">
      <c r="B106" s="33"/>
      <c r="C106" s="51" t="s">
        <v>169</v>
      </c>
      <c r="D106" s="81">
        <v>20</v>
      </c>
      <c r="E106" s="76" t="s">
        <v>6</v>
      </c>
      <c r="F106" s="100"/>
      <c r="G106" s="81"/>
      <c r="H106" s="68">
        <f>(F106+G106)</f>
        <v>0</v>
      </c>
      <c r="I106" s="100">
        <f>H106*D106</f>
        <v>0</v>
      </c>
    </row>
    <row r="107" spans="1:9">
      <c r="B107" s="33"/>
      <c r="C107" s="51" t="s">
        <v>201</v>
      </c>
      <c r="D107" s="81">
        <v>1</v>
      </c>
      <c r="E107" s="76" t="s">
        <v>6</v>
      </c>
      <c r="F107" s="100"/>
      <c r="G107" s="81"/>
      <c r="H107" s="68">
        <f t="shared" ref="H107" si="2">(F107+G107)</f>
        <v>0</v>
      </c>
      <c r="I107" s="100">
        <f t="shared" ref="I107" si="3">H107*D107</f>
        <v>0</v>
      </c>
    </row>
    <row r="108" spans="1:9">
      <c r="B108" s="33"/>
      <c r="C108" s="51" t="s">
        <v>65</v>
      </c>
      <c r="D108" s="81">
        <v>5</v>
      </c>
      <c r="E108" s="76" t="s">
        <v>6</v>
      </c>
      <c r="F108" s="100"/>
      <c r="G108" s="81"/>
      <c r="H108" s="68">
        <f>(F108+G108)</f>
        <v>0</v>
      </c>
      <c r="I108" s="100">
        <f>H108*D108</f>
        <v>0</v>
      </c>
    </row>
    <row r="109" spans="1:9">
      <c r="B109" s="33"/>
      <c r="C109" s="51" t="s">
        <v>123</v>
      </c>
      <c r="D109" s="81">
        <v>5</v>
      </c>
      <c r="E109" s="76" t="s">
        <v>6</v>
      </c>
      <c r="F109" s="100"/>
      <c r="G109" s="81"/>
      <c r="H109" s="68">
        <f t="shared" ref="H109:H111" si="4">(F109+G109)</f>
        <v>0</v>
      </c>
      <c r="I109" s="100">
        <f t="shared" ref="I109:I111" si="5">H109*D109</f>
        <v>0</v>
      </c>
    </row>
    <row r="110" spans="1:9">
      <c r="B110" s="33"/>
      <c r="C110" s="51" t="s">
        <v>66</v>
      </c>
      <c r="D110" s="81">
        <v>70</v>
      </c>
      <c r="E110" s="76" t="s">
        <v>6</v>
      </c>
      <c r="F110" s="100"/>
      <c r="G110" s="81"/>
      <c r="H110" s="68">
        <f t="shared" si="4"/>
        <v>0</v>
      </c>
      <c r="I110" s="100">
        <f t="shared" si="5"/>
        <v>0</v>
      </c>
    </row>
    <row r="111" spans="1:9">
      <c r="B111" s="33"/>
      <c r="C111" s="51" t="s">
        <v>394</v>
      </c>
      <c r="D111" s="81">
        <v>13</v>
      </c>
      <c r="E111" s="76" t="s">
        <v>6</v>
      </c>
      <c r="F111" s="100"/>
      <c r="G111" s="81"/>
      <c r="H111" s="68">
        <f t="shared" si="4"/>
        <v>0</v>
      </c>
      <c r="I111" s="100">
        <f t="shared" si="5"/>
        <v>0</v>
      </c>
    </row>
    <row r="112" spans="1:9">
      <c r="B112" s="33"/>
      <c r="C112" s="51"/>
      <c r="D112" s="81"/>
      <c r="E112" s="76"/>
      <c r="F112" s="67"/>
      <c r="G112" s="67"/>
      <c r="H112" s="67"/>
      <c r="I112" s="68"/>
    </row>
    <row r="113" spans="1:9">
      <c r="A113" s="32">
        <v>1</v>
      </c>
      <c r="B113" s="33" t="str">
        <f>$B$99&amp;"."&amp;SUM($A$99:A113)</f>
        <v>A4.2</v>
      </c>
      <c r="C113" s="39" t="s">
        <v>55</v>
      </c>
      <c r="D113" s="141"/>
      <c r="E113" s="76"/>
      <c r="F113" s="81"/>
      <c r="G113" s="81"/>
      <c r="H113" s="81"/>
      <c r="I113" s="81"/>
    </row>
    <row r="114" spans="1:9" ht="39">
      <c r="B114" s="33"/>
      <c r="C114" s="49" t="s">
        <v>153</v>
      </c>
      <c r="D114" s="141"/>
      <c r="E114" s="76"/>
      <c r="F114" s="81"/>
      <c r="G114" s="81"/>
      <c r="H114" s="81"/>
      <c r="I114" s="81"/>
    </row>
    <row r="115" spans="1:9">
      <c r="B115" s="33"/>
      <c r="C115" s="51" t="s">
        <v>198</v>
      </c>
      <c r="D115" s="81">
        <v>25</v>
      </c>
      <c r="E115" s="76" t="s">
        <v>4</v>
      </c>
      <c r="F115" s="100"/>
      <c r="G115" s="81"/>
      <c r="H115" s="68">
        <f>(F115+G115)</f>
        <v>0</v>
      </c>
      <c r="I115" s="100">
        <f>H115*D115</f>
        <v>0</v>
      </c>
    </row>
    <row r="116" spans="1:9">
      <c r="B116" s="33"/>
      <c r="C116" s="51" t="s">
        <v>221</v>
      </c>
      <c r="D116" s="81">
        <v>5</v>
      </c>
      <c r="E116" s="76" t="s">
        <v>4</v>
      </c>
      <c r="F116" s="100"/>
      <c r="G116" s="81"/>
      <c r="H116" s="68">
        <f>(F116+G116)</f>
        <v>0</v>
      </c>
      <c r="I116" s="100">
        <f>H116*D116</f>
        <v>0</v>
      </c>
    </row>
    <row r="117" spans="1:9">
      <c r="B117" s="33"/>
      <c r="C117" s="51" t="s">
        <v>395</v>
      </c>
      <c r="D117" s="81">
        <v>30</v>
      </c>
      <c r="E117" s="76" t="s">
        <v>4</v>
      </c>
      <c r="F117" s="100"/>
      <c r="G117" s="81"/>
      <c r="H117" s="68">
        <f>(F117+G117)</f>
        <v>0</v>
      </c>
      <c r="I117" s="100">
        <f>H117*D117</f>
        <v>0</v>
      </c>
    </row>
    <row r="118" spans="1:9">
      <c r="B118" s="33"/>
      <c r="C118" s="51" t="s">
        <v>169</v>
      </c>
      <c r="D118" s="81">
        <v>8</v>
      </c>
      <c r="E118" s="76" t="s">
        <v>4</v>
      </c>
      <c r="F118" s="100"/>
      <c r="G118" s="81"/>
      <c r="H118" s="68">
        <f>(F118+G118)</f>
        <v>0</v>
      </c>
      <c r="I118" s="100">
        <f>H118*D118</f>
        <v>0</v>
      </c>
    </row>
    <row r="119" spans="1:9">
      <c r="B119" s="33"/>
      <c r="C119" s="51" t="s">
        <v>66</v>
      </c>
      <c r="D119" s="81">
        <v>25</v>
      </c>
      <c r="E119" s="76" t="s">
        <v>4</v>
      </c>
      <c r="F119" s="100"/>
      <c r="G119" s="81"/>
      <c r="H119" s="68">
        <f t="shared" ref="H119:H120" si="6">(F119+G119)</f>
        <v>0</v>
      </c>
      <c r="I119" s="100">
        <f t="shared" ref="I119:I120" si="7">H119*D119</f>
        <v>0</v>
      </c>
    </row>
    <row r="120" spans="1:9">
      <c r="B120" s="33"/>
      <c r="C120" s="51" t="s">
        <v>394</v>
      </c>
      <c r="D120" s="81">
        <v>7</v>
      </c>
      <c r="E120" s="76" t="s">
        <v>4</v>
      </c>
      <c r="F120" s="100"/>
      <c r="G120" s="81"/>
      <c r="H120" s="68">
        <f t="shared" si="6"/>
        <v>0</v>
      </c>
      <c r="I120" s="100">
        <f t="shared" si="7"/>
        <v>0</v>
      </c>
    </row>
    <row r="121" spans="1:9">
      <c r="B121" s="33"/>
      <c r="C121" s="51"/>
      <c r="D121" s="81"/>
      <c r="E121" s="76"/>
      <c r="F121" s="67"/>
      <c r="G121" s="67"/>
      <c r="H121" s="67"/>
      <c r="I121" s="68"/>
    </row>
    <row r="122" spans="1:9">
      <c r="A122" s="32">
        <v>1</v>
      </c>
      <c r="B122" s="33" t="str">
        <f>$B$99&amp;"."&amp;SUM($A$99:A122)</f>
        <v>A4.3</v>
      </c>
      <c r="C122" s="39" t="s">
        <v>222</v>
      </c>
      <c r="D122" s="141"/>
      <c r="E122" s="76"/>
      <c r="F122" s="81"/>
      <c r="G122" s="81"/>
      <c r="H122" s="81"/>
      <c r="I122" s="81"/>
    </row>
    <row r="123" spans="1:9" ht="39">
      <c r="B123" s="33"/>
      <c r="C123" s="49" t="s">
        <v>233</v>
      </c>
      <c r="D123" s="141"/>
      <c r="E123" s="76"/>
      <c r="F123" s="81"/>
      <c r="G123" s="81"/>
      <c r="H123" s="81"/>
      <c r="I123" s="81"/>
    </row>
    <row r="124" spans="1:9">
      <c r="B124" s="33"/>
      <c r="C124" s="51" t="s">
        <v>66</v>
      </c>
      <c r="D124" s="81">
        <v>5</v>
      </c>
      <c r="E124" s="76" t="s">
        <v>4</v>
      </c>
      <c r="F124" s="100"/>
      <c r="G124" s="81"/>
      <c r="H124" s="68">
        <f t="shared" ref="H124:H125" si="8">(F124+G124)</f>
        <v>0</v>
      </c>
      <c r="I124" s="100">
        <f t="shared" ref="I124:I125" si="9">H124*D124</f>
        <v>0</v>
      </c>
    </row>
    <row r="125" spans="1:9">
      <c r="B125" s="33"/>
      <c r="C125" s="51" t="s">
        <v>394</v>
      </c>
      <c r="D125" s="81">
        <v>4</v>
      </c>
      <c r="E125" s="76" t="s">
        <v>4</v>
      </c>
      <c r="F125" s="100"/>
      <c r="G125" s="81"/>
      <c r="H125" s="68">
        <f t="shared" si="8"/>
        <v>0</v>
      </c>
      <c r="I125" s="100">
        <f t="shared" si="9"/>
        <v>0</v>
      </c>
    </row>
    <row r="126" spans="1:9">
      <c r="B126" s="33"/>
      <c r="C126" s="51"/>
      <c r="D126" s="81"/>
      <c r="E126" s="76"/>
      <c r="F126" s="67"/>
      <c r="G126" s="67"/>
      <c r="H126" s="67"/>
      <c r="I126" s="68"/>
    </row>
    <row r="127" spans="1:9">
      <c r="A127" s="32">
        <v>1</v>
      </c>
      <c r="B127" s="33" t="str">
        <f>$B$99&amp;"."&amp;SUM($A$99:A127)</f>
        <v>A4.4</v>
      </c>
      <c r="C127" s="39" t="s">
        <v>157</v>
      </c>
      <c r="D127" s="142"/>
      <c r="E127" s="76"/>
      <c r="F127" s="67"/>
      <c r="G127" s="67"/>
      <c r="H127" s="67"/>
      <c r="I127" s="68"/>
    </row>
    <row r="128" spans="1:9" ht="39">
      <c r="B128" s="33"/>
      <c r="C128" s="49" t="s">
        <v>154</v>
      </c>
      <c r="D128" s="141"/>
      <c r="E128" s="76"/>
      <c r="F128" s="81"/>
      <c r="G128" s="81"/>
      <c r="H128" s="81"/>
      <c r="I128" s="81"/>
    </row>
    <row r="129" spans="1:9">
      <c r="B129" s="33"/>
      <c r="C129" s="51" t="s">
        <v>221</v>
      </c>
      <c r="D129" s="81">
        <v>2</v>
      </c>
      <c r="E129" s="76" t="s">
        <v>4</v>
      </c>
      <c r="F129" s="100"/>
      <c r="G129" s="81"/>
      <c r="H129" s="68">
        <f t="shared" ref="H129" si="10">(F129+G129)</f>
        <v>0</v>
      </c>
      <c r="I129" s="100">
        <f t="shared" ref="I129" si="11">H129*D129</f>
        <v>0</v>
      </c>
    </row>
    <row r="130" spans="1:9">
      <c r="B130" s="33"/>
      <c r="C130" s="51" t="s">
        <v>395</v>
      </c>
      <c r="D130" s="81">
        <v>1</v>
      </c>
      <c r="E130" s="76" t="s">
        <v>4</v>
      </c>
      <c r="F130" s="100"/>
      <c r="G130" s="81"/>
      <c r="H130" s="68">
        <f t="shared" ref="H130" si="12">(F130+G130)</f>
        <v>0</v>
      </c>
      <c r="I130" s="100">
        <f t="shared" ref="I130" si="13">H130*D130</f>
        <v>0</v>
      </c>
    </row>
    <row r="131" spans="1:9">
      <c r="B131" s="33"/>
      <c r="C131" s="51" t="s">
        <v>169</v>
      </c>
      <c r="D131" s="81">
        <v>1</v>
      </c>
      <c r="E131" s="76" t="s">
        <v>4</v>
      </c>
      <c r="F131" s="100"/>
      <c r="G131" s="81"/>
      <c r="H131" s="68">
        <f t="shared" ref="H131" si="14">(F131+G131)</f>
        <v>0</v>
      </c>
      <c r="I131" s="100">
        <f t="shared" ref="I131" si="15">H131*D131</f>
        <v>0</v>
      </c>
    </row>
    <row r="132" spans="1:9">
      <c r="B132" s="33"/>
      <c r="C132" s="51"/>
      <c r="D132" s="81"/>
      <c r="E132" s="76"/>
      <c r="F132" s="67"/>
      <c r="G132" s="67"/>
      <c r="H132" s="67"/>
      <c r="I132" s="68"/>
    </row>
    <row r="133" spans="1:9">
      <c r="A133" s="32">
        <v>1</v>
      </c>
      <c r="B133" s="33" t="str">
        <f>$B$99&amp;"."&amp;SUM($A$99:A133)</f>
        <v>A4.5</v>
      </c>
      <c r="C133" s="39" t="s">
        <v>158</v>
      </c>
      <c r="D133" s="142"/>
      <c r="E133" s="76"/>
      <c r="F133" s="67"/>
      <c r="G133" s="67"/>
      <c r="H133" s="67"/>
      <c r="I133" s="68"/>
    </row>
    <row r="134" spans="1:9" ht="39">
      <c r="B134" s="33"/>
      <c r="C134" s="49" t="s">
        <v>401</v>
      </c>
      <c r="D134" s="141"/>
      <c r="E134" s="76"/>
      <c r="F134" s="81"/>
      <c r="G134" s="81"/>
      <c r="H134" s="81"/>
      <c r="I134" s="81"/>
    </row>
    <row r="135" spans="1:9">
      <c r="B135" s="33"/>
      <c r="C135" s="51" t="s">
        <v>402</v>
      </c>
      <c r="D135" s="81">
        <v>1</v>
      </c>
      <c r="E135" s="76" t="s">
        <v>4</v>
      </c>
      <c r="F135" s="100"/>
      <c r="G135" s="81"/>
      <c r="H135" s="68">
        <f t="shared" ref="H135" si="16">(F135+G135)</f>
        <v>0</v>
      </c>
      <c r="I135" s="100">
        <f t="shared" ref="I135" si="17">H135*D135</f>
        <v>0</v>
      </c>
    </row>
    <row r="136" spans="1:9">
      <c r="B136" s="33"/>
      <c r="C136" s="51"/>
      <c r="D136" s="81"/>
      <c r="E136" s="76"/>
      <c r="F136" s="67"/>
      <c r="G136" s="67"/>
      <c r="H136" s="67"/>
      <c r="I136" s="68"/>
    </row>
    <row r="137" spans="1:9">
      <c r="A137" s="32">
        <v>1</v>
      </c>
      <c r="B137" s="33" t="str">
        <f>$B$99&amp;"."&amp;SUM($A$99:A137)</f>
        <v>A4.6</v>
      </c>
      <c r="C137" s="39" t="s">
        <v>156</v>
      </c>
      <c r="D137" s="142"/>
      <c r="E137" s="76"/>
      <c r="F137" s="67"/>
      <c r="G137" s="67"/>
      <c r="H137" s="67"/>
      <c r="I137" s="68"/>
    </row>
    <row r="138" spans="1:9" ht="39">
      <c r="B138" s="33"/>
      <c r="C138" s="49" t="s">
        <v>155</v>
      </c>
      <c r="D138" s="141"/>
      <c r="E138" s="76"/>
      <c r="F138" s="81"/>
      <c r="G138" s="81"/>
      <c r="H138" s="81"/>
      <c r="I138" s="81"/>
    </row>
    <row r="139" spans="1:9">
      <c r="B139" s="33"/>
      <c r="C139" s="51" t="s">
        <v>402</v>
      </c>
      <c r="D139" s="81">
        <v>1</v>
      </c>
      <c r="E139" s="76" t="s">
        <v>4</v>
      </c>
      <c r="F139" s="100"/>
      <c r="G139" s="81"/>
      <c r="H139" s="68">
        <f>(F139+G139)</f>
        <v>0</v>
      </c>
      <c r="I139" s="100">
        <f>H139*D139</f>
        <v>0</v>
      </c>
    </row>
    <row r="140" spans="1:9">
      <c r="B140" s="33"/>
      <c r="C140" s="51" t="s">
        <v>398</v>
      </c>
      <c r="D140" s="81">
        <v>2</v>
      </c>
      <c r="E140" s="76" t="s">
        <v>4</v>
      </c>
      <c r="F140" s="100"/>
      <c r="G140" s="81"/>
      <c r="H140" s="68">
        <f>(F140+G140)</f>
        <v>0</v>
      </c>
      <c r="I140" s="100">
        <f>H140*D140</f>
        <v>0</v>
      </c>
    </row>
    <row r="141" spans="1:9">
      <c r="B141" s="33"/>
      <c r="C141" s="51" t="s">
        <v>216</v>
      </c>
      <c r="D141" s="81">
        <v>4</v>
      </c>
      <c r="E141" s="76" t="s">
        <v>4</v>
      </c>
      <c r="F141" s="100"/>
      <c r="G141" s="81"/>
      <c r="H141" s="68">
        <f>(F141+G141)</f>
        <v>0</v>
      </c>
      <c r="I141" s="100">
        <f>H141*D141</f>
        <v>0</v>
      </c>
    </row>
    <row r="142" spans="1:9">
      <c r="B142" s="33"/>
      <c r="C142" s="51" t="s">
        <v>217</v>
      </c>
      <c r="D142" s="81">
        <v>10</v>
      </c>
      <c r="E142" s="76" t="s">
        <v>4</v>
      </c>
      <c r="F142" s="100"/>
      <c r="G142" s="81"/>
      <c r="H142" s="68">
        <f t="shared" ref="H142" si="18">(F142+G142)</f>
        <v>0</v>
      </c>
      <c r="I142" s="100">
        <f t="shared" ref="I142" si="19">H142*D142</f>
        <v>0</v>
      </c>
    </row>
    <row r="143" spans="1:9">
      <c r="B143" s="33"/>
      <c r="C143" s="51"/>
      <c r="D143" s="81"/>
      <c r="E143" s="76"/>
      <c r="F143" s="67"/>
      <c r="G143" s="67"/>
      <c r="H143" s="67"/>
      <c r="I143" s="68"/>
    </row>
    <row r="144" spans="1:9">
      <c r="A144" s="32">
        <v>1</v>
      </c>
      <c r="B144" s="33" t="str">
        <f>$B$99&amp;"."&amp;SUM($A$99:A144)</f>
        <v>A4.7</v>
      </c>
      <c r="C144" s="39" t="s">
        <v>56</v>
      </c>
      <c r="D144" s="142"/>
      <c r="E144" s="76"/>
      <c r="F144" s="67"/>
      <c r="G144" s="67"/>
      <c r="H144" s="67"/>
      <c r="I144" s="68"/>
    </row>
    <row r="145" spans="1:9" ht="78">
      <c r="B145" s="33"/>
      <c r="C145" s="49" t="s">
        <v>160</v>
      </c>
      <c r="D145" s="141"/>
      <c r="E145" s="76"/>
      <c r="F145" s="81"/>
      <c r="G145" s="81"/>
      <c r="H145" s="81"/>
      <c r="I145" s="81"/>
    </row>
    <row r="146" spans="1:9">
      <c r="B146" s="33"/>
      <c r="C146" s="51" t="s">
        <v>105</v>
      </c>
      <c r="D146" s="81">
        <v>6</v>
      </c>
      <c r="E146" s="76" t="s">
        <v>4</v>
      </c>
      <c r="F146" s="100"/>
      <c r="G146" s="81"/>
      <c r="H146" s="68">
        <f t="shared" ref="H146" si="20">(F146+G146)</f>
        <v>0</v>
      </c>
      <c r="I146" s="100">
        <f t="shared" ref="I146" si="21">H146*D146</f>
        <v>0</v>
      </c>
    </row>
    <row r="147" spans="1:9">
      <c r="B147" s="33"/>
      <c r="C147" s="51" t="s">
        <v>104</v>
      </c>
      <c r="D147" s="81">
        <v>19</v>
      </c>
      <c r="E147" s="76" t="s">
        <v>4</v>
      </c>
      <c r="F147" s="100"/>
      <c r="G147" s="81"/>
      <c r="H147" s="68">
        <f t="shared" ref="H147:H149" si="22">(F147+G147)</f>
        <v>0</v>
      </c>
      <c r="I147" s="100">
        <f t="shared" ref="I147:I149" si="23">H147*D147</f>
        <v>0</v>
      </c>
    </row>
    <row r="148" spans="1:9">
      <c r="B148" s="33"/>
      <c r="C148" s="51" t="s">
        <v>102</v>
      </c>
      <c r="D148" s="81">
        <v>2</v>
      </c>
      <c r="E148" s="76" t="s">
        <v>4</v>
      </c>
      <c r="F148" s="100"/>
      <c r="G148" s="81"/>
      <c r="H148" s="68">
        <f t="shared" ref="H148" si="24">(F148+G148)</f>
        <v>0</v>
      </c>
      <c r="I148" s="100">
        <f t="shared" ref="I148" si="25">H148*D148</f>
        <v>0</v>
      </c>
    </row>
    <row r="149" spans="1:9">
      <c r="B149" s="33"/>
      <c r="C149" s="51" t="s">
        <v>101</v>
      </c>
      <c r="D149" s="81">
        <v>1</v>
      </c>
      <c r="E149" s="76" t="s">
        <v>4</v>
      </c>
      <c r="F149" s="100"/>
      <c r="G149" s="81"/>
      <c r="H149" s="68">
        <f t="shared" si="22"/>
        <v>0</v>
      </c>
      <c r="I149" s="100">
        <f t="shared" si="23"/>
        <v>0</v>
      </c>
    </row>
    <row r="150" spans="1:9">
      <c r="B150" s="33"/>
      <c r="C150" s="51" t="s">
        <v>43</v>
      </c>
      <c r="D150" s="81">
        <v>10</v>
      </c>
      <c r="E150" s="76" t="s">
        <v>4</v>
      </c>
      <c r="F150" s="100"/>
      <c r="G150" s="81"/>
      <c r="H150" s="68">
        <f t="shared" ref="H150:H153" si="26">(F150+G150)</f>
        <v>0</v>
      </c>
      <c r="I150" s="100">
        <f t="shared" ref="I150:I153" si="27">H150*D150</f>
        <v>0</v>
      </c>
    </row>
    <row r="151" spans="1:9">
      <c r="B151" s="33"/>
      <c r="C151" s="51" t="s">
        <v>44</v>
      </c>
      <c r="D151" s="81">
        <v>8</v>
      </c>
      <c r="E151" s="76" t="s">
        <v>4</v>
      </c>
      <c r="F151" s="100"/>
      <c r="G151" s="81"/>
      <c r="H151" s="68">
        <f t="shared" si="26"/>
        <v>0</v>
      </c>
      <c r="I151" s="100">
        <f t="shared" si="27"/>
        <v>0</v>
      </c>
    </row>
    <row r="152" spans="1:9">
      <c r="B152" s="33"/>
      <c r="C152" s="51" t="s">
        <v>45</v>
      </c>
      <c r="D152" s="81">
        <v>30</v>
      </c>
      <c r="E152" s="76" t="s">
        <v>4</v>
      </c>
      <c r="F152" s="100"/>
      <c r="G152" s="81"/>
      <c r="H152" s="68">
        <f t="shared" si="26"/>
        <v>0</v>
      </c>
      <c r="I152" s="100">
        <f t="shared" si="27"/>
        <v>0</v>
      </c>
    </row>
    <row r="153" spans="1:9">
      <c r="B153" s="33"/>
      <c r="C153" s="51" t="s">
        <v>48</v>
      </c>
      <c r="D153" s="81">
        <v>8</v>
      </c>
      <c r="E153" s="76" t="s">
        <v>4</v>
      </c>
      <c r="F153" s="100"/>
      <c r="G153" s="81"/>
      <c r="H153" s="68">
        <f t="shared" si="26"/>
        <v>0</v>
      </c>
      <c r="I153" s="100">
        <f t="shared" si="27"/>
        <v>0</v>
      </c>
    </row>
    <row r="154" spans="1:9">
      <c r="B154" s="33"/>
      <c r="C154" s="51"/>
      <c r="D154" s="142"/>
      <c r="E154" s="76"/>
      <c r="F154" s="67"/>
      <c r="G154" s="67"/>
      <c r="H154" s="67"/>
      <c r="I154" s="68"/>
    </row>
    <row r="155" spans="1:9">
      <c r="A155" s="32">
        <v>1</v>
      </c>
      <c r="B155" s="33" t="str">
        <f>$B$99&amp;"."&amp;SUM($A$99:A155)</f>
        <v>A4.8</v>
      </c>
      <c r="C155" s="39" t="s">
        <v>403</v>
      </c>
      <c r="D155" s="142"/>
      <c r="E155" s="76"/>
      <c r="F155" s="67"/>
      <c r="G155" s="67"/>
      <c r="H155" s="67"/>
      <c r="I155" s="68"/>
    </row>
    <row r="156" spans="1:9" ht="65">
      <c r="B156" s="33"/>
      <c r="C156" s="49" t="s">
        <v>404</v>
      </c>
      <c r="D156" s="141"/>
      <c r="E156" s="76"/>
      <c r="F156" s="81"/>
      <c r="G156" s="81"/>
      <c r="H156" s="81"/>
      <c r="I156" s="81"/>
    </row>
    <row r="157" spans="1:9">
      <c r="B157" s="33"/>
      <c r="C157" s="51" t="s">
        <v>46</v>
      </c>
      <c r="D157" s="81">
        <v>10</v>
      </c>
      <c r="E157" s="76" t="s">
        <v>4</v>
      </c>
      <c r="F157" s="100"/>
      <c r="G157" s="81"/>
      <c r="H157" s="68">
        <f t="shared" ref="H157" si="28">(F157+G157)</f>
        <v>0</v>
      </c>
      <c r="I157" s="100">
        <f t="shared" ref="I157" si="29">H157*D157</f>
        <v>0</v>
      </c>
    </row>
    <row r="158" spans="1:9">
      <c r="B158" s="33"/>
      <c r="C158" s="51" t="s">
        <v>47</v>
      </c>
      <c r="D158" s="81">
        <v>2</v>
      </c>
      <c r="E158" s="76" t="s">
        <v>4</v>
      </c>
      <c r="F158" s="100"/>
      <c r="G158" s="81"/>
      <c r="H158" s="68">
        <f t="shared" ref="H158" si="30">(F158+G158)</f>
        <v>0</v>
      </c>
      <c r="I158" s="100">
        <f t="shared" ref="I158" si="31">H158*D158</f>
        <v>0</v>
      </c>
    </row>
    <row r="159" spans="1:9">
      <c r="B159" s="33"/>
      <c r="C159" s="51"/>
      <c r="D159" s="142"/>
      <c r="E159" s="76"/>
      <c r="F159" s="67"/>
      <c r="G159" s="67"/>
      <c r="H159" s="67"/>
      <c r="I159" s="68"/>
    </row>
    <row r="160" spans="1:9">
      <c r="A160" s="32">
        <v>1</v>
      </c>
      <c r="B160" s="33" t="str">
        <f>$B$99&amp;"."&amp;SUM($A$99:A160)</f>
        <v>A4.9</v>
      </c>
      <c r="C160" s="39" t="s">
        <v>69</v>
      </c>
      <c r="D160" s="142"/>
      <c r="E160" s="76"/>
      <c r="F160" s="67"/>
      <c r="G160" s="67"/>
      <c r="H160" s="67"/>
      <c r="I160" s="68"/>
    </row>
    <row r="161" spans="1:9" ht="52">
      <c r="B161" s="33"/>
      <c r="C161" s="49" t="s">
        <v>405</v>
      </c>
      <c r="D161" s="81">
        <v>7</v>
      </c>
      <c r="E161" s="76" t="s">
        <v>4</v>
      </c>
      <c r="F161" s="100"/>
      <c r="G161" s="81"/>
      <c r="H161" s="68">
        <f t="shared" ref="H161" si="32">(F161+G161)</f>
        <v>0</v>
      </c>
      <c r="I161" s="100">
        <f t="shared" ref="I161" si="33">H161*D161</f>
        <v>0</v>
      </c>
    </row>
    <row r="162" spans="1:9">
      <c r="B162" s="33"/>
      <c r="C162" s="51"/>
      <c r="D162" s="142"/>
      <c r="E162" s="76"/>
      <c r="F162" s="67"/>
      <c r="G162" s="67"/>
      <c r="H162" s="67"/>
      <c r="I162" s="68"/>
    </row>
    <row r="163" spans="1:9">
      <c r="A163" s="32">
        <v>1</v>
      </c>
      <c r="B163" s="33" t="str">
        <f>$B$99&amp;"."&amp;SUM($A$99:A163)</f>
        <v>A4.10</v>
      </c>
      <c r="C163" s="39" t="s">
        <v>106</v>
      </c>
      <c r="D163" s="142"/>
      <c r="E163" s="76"/>
      <c r="F163" s="67"/>
      <c r="G163" s="67"/>
      <c r="H163" s="67"/>
      <c r="I163" s="68"/>
    </row>
    <row r="164" spans="1:9" ht="39">
      <c r="B164" s="33"/>
      <c r="C164" s="49" t="s">
        <v>411</v>
      </c>
      <c r="D164" s="81">
        <v>2</v>
      </c>
      <c r="E164" s="76" t="s">
        <v>4</v>
      </c>
      <c r="F164" s="100"/>
      <c r="G164" s="81"/>
      <c r="H164" s="68">
        <f t="shared" ref="H164" si="34">(F164+G164)</f>
        <v>0</v>
      </c>
      <c r="I164" s="100">
        <f t="shared" ref="I164" si="35">H164*D164</f>
        <v>0</v>
      </c>
    </row>
    <row r="165" spans="1:9">
      <c r="B165" s="33"/>
      <c r="C165" s="51"/>
      <c r="D165" s="142"/>
      <c r="E165" s="76"/>
      <c r="F165" s="67"/>
      <c r="G165" s="67"/>
      <c r="H165" s="67"/>
      <c r="I165" s="68"/>
    </row>
    <row r="166" spans="1:9">
      <c r="A166" s="32">
        <v>1</v>
      </c>
      <c r="B166" s="33" t="str">
        <f>$B$99&amp;"."&amp;SUM($A$99:A166)</f>
        <v>A4.11</v>
      </c>
      <c r="C166" s="39" t="s">
        <v>406</v>
      </c>
      <c r="D166" s="142"/>
      <c r="E166" s="76"/>
      <c r="F166" s="67"/>
      <c r="G166" s="67"/>
      <c r="H166" s="67"/>
      <c r="I166" s="68"/>
    </row>
    <row r="167" spans="1:9" ht="26">
      <c r="B167" s="33"/>
      <c r="C167" s="49" t="s">
        <v>407</v>
      </c>
      <c r="D167" s="81"/>
      <c r="E167" s="76"/>
      <c r="F167" s="100"/>
      <c r="G167" s="81"/>
      <c r="H167" s="68"/>
      <c r="I167" s="100"/>
    </row>
    <row r="168" spans="1:9">
      <c r="B168" s="33"/>
      <c r="C168" s="51" t="s">
        <v>123</v>
      </c>
      <c r="D168" s="81">
        <v>4</v>
      </c>
      <c r="E168" s="76" t="s">
        <v>4</v>
      </c>
      <c r="F168" s="100"/>
      <c r="G168" s="81"/>
      <c r="H168" s="68">
        <f t="shared" ref="H168" si="36">(F168+G168)</f>
        <v>0</v>
      </c>
      <c r="I168" s="100">
        <f t="shared" ref="I168" si="37">H168*D168</f>
        <v>0</v>
      </c>
    </row>
    <row r="169" spans="1:9">
      <c r="B169" s="33"/>
      <c r="C169" s="51"/>
      <c r="D169" s="142"/>
      <c r="E169" s="76"/>
      <c r="F169" s="67"/>
      <c r="G169" s="67"/>
      <c r="H169" s="67"/>
      <c r="I169" s="68"/>
    </row>
    <row r="170" spans="1:9">
      <c r="A170" s="32">
        <v>1</v>
      </c>
      <c r="B170" s="33" t="str">
        <f>$B$99&amp;"."&amp;SUM($A$99:A170)</f>
        <v>A4.12</v>
      </c>
      <c r="C170" s="39" t="s">
        <v>408</v>
      </c>
      <c r="D170" s="142"/>
      <c r="E170" s="76"/>
      <c r="F170" s="67"/>
      <c r="G170" s="67"/>
      <c r="H170" s="67"/>
      <c r="I170" s="68"/>
    </row>
    <row r="171" spans="1:9" ht="26">
      <c r="B171" s="33"/>
      <c r="C171" s="49" t="s">
        <v>409</v>
      </c>
      <c r="D171" s="81"/>
      <c r="E171" s="76"/>
      <c r="F171" s="100"/>
      <c r="G171" s="81"/>
      <c r="H171" s="68"/>
      <c r="I171" s="100"/>
    </row>
    <row r="172" spans="1:9">
      <c r="B172" s="33"/>
      <c r="C172" s="51" t="s">
        <v>410</v>
      </c>
      <c r="D172" s="81">
        <v>1</v>
      </c>
      <c r="E172" s="76" t="s">
        <v>5</v>
      </c>
      <c r="F172" s="100"/>
      <c r="G172" s="81"/>
      <c r="H172" s="68">
        <f t="shared" ref="H172" si="38">(F172+G172)</f>
        <v>0</v>
      </c>
      <c r="I172" s="100">
        <f t="shared" ref="I172" si="39">H172*D172</f>
        <v>0</v>
      </c>
    </row>
    <row r="173" spans="1:9">
      <c r="B173" s="33"/>
      <c r="C173" s="51"/>
      <c r="D173" s="142"/>
      <c r="E173" s="76"/>
      <c r="F173" s="67"/>
      <c r="G173" s="67"/>
      <c r="H173" s="67"/>
      <c r="I173" s="68"/>
    </row>
    <row r="174" spans="1:9" s="37" customFormat="1" ht="15">
      <c r="B174" s="38" t="s">
        <v>32</v>
      </c>
      <c r="C174" s="53" t="s">
        <v>8</v>
      </c>
      <c r="D174" s="150"/>
      <c r="E174" s="71"/>
      <c r="F174" s="72"/>
      <c r="G174" s="72"/>
      <c r="H174" s="72"/>
      <c r="I174" s="78"/>
    </row>
    <row r="175" spans="1:9" s="1" customFormat="1" ht="78">
      <c r="A175" s="1">
        <v>1</v>
      </c>
      <c r="B175" s="33" t="str">
        <f>$B$174&amp;"."&amp;SUM($A$174:A175)</f>
        <v>A5.1</v>
      </c>
      <c r="C175" s="56" t="s">
        <v>107</v>
      </c>
      <c r="D175" s="115"/>
      <c r="E175" s="84"/>
      <c r="F175" s="85"/>
      <c r="G175" s="85"/>
      <c r="H175" s="85"/>
      <c r="I175" s="86"/>
    </row>
    <row r="176" spans="1:9">
      <c r="B176" s="33"/>
      <c r="C176" s="51" t="s">
        <v>62</v>
      </c>
      <c r="D176" s="81">
        <v>4</v>
      </c>
      <c r="E176" s="76" t="s">
        <v>5</v>
      </c>
      <c r="F176" s="100"/>
      <c r="G176" s="81"/>
      <c r="H176" s="68">
        <f t="shared" ref="H176" si="40">(F176+G176)</f>
        <v>0</v>
      </c>
      <c r="I176" s="100">
        <f t="shared" ref="I176" si="41">H176*D176</f>
        <v>0</v>
      </c>
    </row>
    <row r="177" spans="1:9">
      <c r="B177" s="33"/>
      <c r="C177" s="51"/>
      <c r="D177" s="81"/>
      <c r="E177" s="76"/>
      <c r="F177" s="68"/>
      <c r="G177" s="68"/>
      <c r="H177" s="68"/>
      <c r="I177" s="68"/>
    </row>
    <row r="178" spans="1:9" s="1" customFormat="1" ht="78">
      <c r="A178" s="1">
        <v>1</v>
      </c>
      <c r="B178" s="33" t="str">
        <f>$B$174&amp;"."&amp;SUM($A$174:A178)</f>
        <v>A5.2</v>
      </c>
      <c r="C178" s="56" t="s">
        <v>108</v>
      </c>
      <c r="D178" s="115"/>
      <c r="E178" s="84"/>
      <c r="F178" s="68"/>
      <c r="G178" s="68"/>
      <c r="H178" s="68"/>
      <c r="I178" s="68"/>
    </row>
    <row r="179" spans="1:9">
      <c r="B179" s="33"/>
      <c r="C179" s="51" t="s">
        <v>62</v>
      </c>
      <c r="D179" s="81">
        <v>12</v>
      </c>
      <c r="E179" s="76" t="s">
        <v>5</v>
      </c>
      <c r="F179" s="100"/>
      <c r="G179" s="81"/>
      <c r="H179" s="68">
        <f t="shared" ref="H179:H180" si="42">(F179+G179)</f>
        <v>0</v>
      </c>
      <c r="I179" s="100">
        <f t="shared" ref="I179:I180" si="43">H179*D179</f>
        <v>0</v>
      </c>
    </row>
    <row r="180" spans="1:9">
      <c r="B180" s="33"/>
      <c r="C180" s="51" t="s">
        <v>231</v>
      </c>
      <c r="D180" s="81">
        <v>2</v>
      </c>
      <c r="E180" s="76" t="s">
        <v>5</v>
      </c>
      <c r="F180" s="100"/>
      <c r="G180" s="81"/>
      <c r="H180" s="68">
        <f t="shared" si="42"/>
        <v>0</v>
      </c>
      <c r="I180" s="100">
        <f t="shared" si="43"/>
        <v>0</v>
      </c>
    </row>
    <row r="181" spans="1:9">
      <c r="B181" s="33"/>
      <c r="C181" s="51"/>
      <c r="D181" s="81"/>
      <c r="E181" s="76"/>
      <c r="F181" s="68"/>
      <c r="G181" s="68"/>
      <c r="H181" s="68"/>
      <c r="I181" s="68"/>
    </row>
    <row r="182" spans="1:9" s="1" customFormat="1" ht="91">
      <c r="A182" s="1">
        <v>1</v>
      </c>
      <c r="B182" s="33" t="str">
        <f>$B$174&amp;"."&amp;SUM($A$174:A182)</f>
        <v>A5.3</v>
      </c>
      <c r="C182" s="56" t="s">
        <v>164</v>
      </c>
      <c r="D182" s="115"/>
      <c r="E182" s="84"/>
      <c r="F182" s="68"/>
      <c r="G182" s="68"/>
      <c r="H182" s="68"/>
      <c r="I182" s="68"/>
    </row>
    <row r="183" spans="1:9">
      <c r="B183" s="33"/>
      <c r="C183" s="51" t="s">
        <v>62</v>
      </c>
      <c r="D183" s="81">
        <v>4</v>
      </c>
      <c r="E183" s="76" t="s">
        <v>5</v>
      </c>
      <c r="F183" s="100"/>
      <c r="G183" s="81"/>
      <c r="H183" s="68">
        <f t="shared" ref="H183" si="44">(F183+G183)</f>
        <v>0</v>
      </c>
      <c r="I183" s="100">
        <f t="shared" ref="I183" si="45">H183*D183</f>
        <v>0</v>
      </c>
    </row>
    <row r="184" spans="1:9">
      <c r="B184" s="33"/>
      <c r="C184" s="51"/>
      <c r="D184" s="81"/>
      <c r="E184" s="76"/>
      <c r="F184" s="68"/>
      <c r="G184" s="68"/>
      <c r="H184" s="68"/>
      <c r="I184" s="68"/>
    </row>
    <row r="185" spans="1:9" s="1" customFormat="1" ht="78">
      <c r="A185" s="1">
        <v>1</v>
      </c>
      <c r="B185" s="33" t="str">
        <f>$B$174&amp;"."&amp;SUM($A$174:A185)</f>
        <v>A5.4</v>
      </c>
      <c r="C185" s="56" t="s">
        <v>486</v>
      </c>
      <c r="D185" s="115"/>
      <c r="E185" s="84"/>
      <c r="F185" s="68"/>
      <c r="G185" s="68"/>
      <c r="H185" s="68"/>
      <c r="I185" s="68"/>
    </row>
    <row r="186" spans="1:9">
      <c r="B186" s="33"/>
      <c r="C186" s="51" t="s">
        <v>67</v>
      </c>
      <c r="D186" s="81">
        <v>40</v>
      </c>
      <c r="E186" s="76" t="s">
        <v>4</v>
      </c>
      <c r="F186" s="100"/>
      <c r="G186" s="81"/>
      <c r="H186" s="68">
        <f t="shared" ref="H186" si="46">(F186+G186)</f>
        <v>0</v>
      </c>
      <c r="I186" s="100">
        <f t="shared" ref="I186" si="47">H186*D186</f>
        <v>0</v>
      </c>
    </row>
    <row r="187" spans="1:9">
      <c r="B187" s="33"/>
      <c r="C187" s="51" t="s">
        <v>68</v>
      </c>
      <c r="D187" s="81">
        <v>3</v>
      </c>
      <c r="E187" s="76" t="s">
        <v>4</v>
      </c>
      <c r="F187" s="100"/>
      <c r="G187" s="81"/>
      <c r="H187" s="68">
        <f t="shared" ref="H187:H188" si="48">(F187+G187)</f>
        <v>0</v>
      </c>
      <c r="I187" s="100">
        <f t="shared" ref="I187:I188" si="49">H187*D187</f>
        <v>0</v>
      </c>
    </row>
    <row r="188" spans="1:9">
      <c r="B188" s="33"/>
      <c r="C188" s="51" t="s">
        <v>485</v>
      </c>
      <c r="D188" s="81">
        <v>15</v>
      </c>
      <c r="E188" s="76" t="s">
        <v>4</v>
      </c>
      <c r="F188" s="100"/>
      <c r="G188" s="81"/>
      <c r="H188" s="68">
        <f t="shared" si="48"/>
        <v>0</v>
      </c>
      <c r="I188" s="100">
        <f t="shared" si="49"/>
        <v>0</v>
      </c>
    </row>
    <row r="189" spans="1:9">
      <c r="B189" s="33"/>
      <c r="C189" s="51" t="s">
        <v>230</v>
      </c>
      <c r="D189" s="81">
        <v>10</v>
      </c>
      <c r="E189" s="76" t="s">
        <v>4</v>
      </c>
      <c r="F189" s="100"/>
      <c r="G189" s="81"/>
      <c r="H189" s="68">
        <f t="shared" ref="H189" si="50">(F189+G189)</f>
        <v>0</v>
      </c>
      <c r="I189" s="100">
        <f t="shared" ref="I189" si="51">H189*D189</f>
        <v>0</v>
      </c>
    </row>
    <row r="190" spans="1:9">
      <c r="B190" s="33"/>
      <c r="C190" s="51"/>
      <c r="D190" s="81"/>
      <c r="E190" s="76"/>
      <c r="F190" s="68"/>
      <c r="G190" s="68"/>
      <c r="H190" s="68"/>
      <c r="I190" s="68"/>
    </row>
    <row r="191" spans="1:9" s="1" customFormat="1" ht="65">
      <c r="A191" s="1">
        <v>1</v>
      </c>
      <c r="B191" s="33" t="str">
        <f>$B$174&amp;"."&amp;SUM($A$174:A191)</f>
        <v>A5.5</v>
      </c>
      <c r="C191" s="56" t="s">
        <v>71</v>
      </c>
      <c r="D191" s="115"/>
      <c r="E191" s="84"/>
      <c r="F191" s="85"/>
      <c r="G191" s="85"/>
      <c r="H191" s="85"/>
      <c r="I191" s="86"/>
    </row>
    <row r="192" spans="1:9">
      <c r="B192" s="33"/>
      <c r="C192" s="51"/>
      <c r="D192" s="81">
        <v>1200</v>
      </c>
      <c r="E192" s="76" t="s">
        <v>26</v>
      </c>
      <c r="F192" s="100"/>
      <c r="G192" s="81"/>
      <c r="H192" s="68">
        <f t="shared" ref="H192" si="52">(F192+G192)</f>
        <v>0</v>
      </c>
      <c r="I192" s="100">
        <f t="shared" ref="I192" si="53">H192*D192</f>
        <v>0</v>
      </c>
    </row>
    <row r="193" spans="1:9">
      <c r="B193" s="33"/>
      <c r="C193" s="51"/>
      <c r="D193" s="81"/>
      <c r="E193" s="76"/>
      <c r="F193" s="67"/>
      <c r="G193" s="67"/>
      <c r="H193" s="67"/>
      <c r="I193" s="68"/>
    </row>
    <row r="194" spans="1:9">
      <c r="B194" s="33"/>
      <c r="C194" s="51"/>
      <c r="D194" s="81"/>
      <c r="E194" s="76"/>
      <c r="F194" s="67"/>
      <c r="G194" s="67"/>
      <c r="H194" s="67"/>
      <c r="I194" s="68"/>
    </row>
    <row r="195" spans="1:9" s="1" customFormat="1" ht="91">
      <c r="A195" s="1">
        <v>1</v>
      </c>
      <c r="B195" s="33" t="str">
        <f>$B$174&amp;"."&amp;SUM($A$174:A195)</f>
        <v>A5.6</v>
      </c>
      <c r="C195" s="56" t="s">
        <v>167</v>
      </c>
      <c r="D195" s="115"/>
      <c r="E195" s="84"/>
      <c r="F195" s="85"/>
      <c r="G195" s="85"/>
      <c r="H195" s="85"/>
      <c r="I195" s="86"/>
    </row>
    <row r="196" spans="1:9">
      <c r="B196" s="33"/>
      <c r="C196" s="51" t="s">
        <v>109</v>
      </c>
      <c r="D196" s="81">
        <v>70</v>
      </c>
      <c r="E196" s="76" t="s">
        <v>6</v>
      </c>
      <c r="F196" s="100"/>
      <c r="G196" s="81"/>
      <c r="H196" s="68">
        <f t="shared" ref="H196" si="54">(F196+G196)</f>
        <v>0</v>
      </c>
      <c r="I196" s="100">
        <f t="shared" ref="I196" si="55">H196*D196</f>
        <v>0</v>
      </c>
    </row>
    <row r="197" spans="1:9">
      <c r="B197" s="33"/>
      <c r="C197" s="51" t="s">
        <v>110</v>
      </c>
      <c r="D197" s="81">
        <v>5</v>
      </c>
      <c r="E197" s="76" t="s">
        <v>6</v>
      </c>
      <c r="F197" s="100"/>
      <c r="G197" s="81"/>
      <c r="H197" s="68">
        <f t="shared" ref="H197:H205" si="56">(F197+G197)</f>
        <v>0</v>
      </c>
      <c r="I197" s="100">
        <f t="shared" ref="I197:I205" si="57">H197*D197</f>
        <v>0</v>
      </c>
    </row>
    <row r="198" spans="1:9">
      <c r="B198" s="33"/>
      <c r="C198" s="51" t="s">
        <v>112</v>
      </c>
      <c r="D198" s="81">
        <v>1</v>
      </c>
      <c r="E198" s="76" t="s">
        <v>6</v>
      </c>
      <c r="F198" s="100"/>
      <c r="G198" s="81"/>
      <c r="H198" s="68">
        <f t="shared" si="56"/>
        <v>0</v>
      </c>
      <c r="I198" s="100">
        <f t="shared" si="57"/>
        <v>0</v>
      </c>
    </row>
    <row r="199" spans="1:9">
      <c r="B199" s="33"/>
      <c r="C199" s="51" t="s">
        <v>111</v>
      </c>
      <c r="D199" s="81">
        <v>25</v>
      </c>
      <c r="E199" s="76" t="s">
        <v>6</v>
      </c>
      <c r="F199" s="100"/>
      <c r="G199" s="81"/>
      <c r="H199" s="68">
        <f t="shared" si="56"/>
        <v>0</v>
      </c>
      <c r="I199" s="100">
        <f t="shared" si="57"/>
        <v>0</v>
      </c>
    </row>
    <row r="200" spans="1:9">
      <c r="B200" s="33"/>
      <c r="C200" s="51" t="s">
        <v>474</v>
      </c>
      <c r="D200" s="81">
        <v>20</v>
      </c>
      <c r="E200" s="76" t="s">
        <v>6</v>
      </c>
      <c r="F200" s="100"/>
      <c r="G200" s="81"/>
      <c r="H200" s="68">
        <f t="shared" si="56"/>
        <v>0</v>
      </c>
      <c r="I200" s="100">
        <f t="shared" si="57"/>
        <v>0</v>
      </c>
    </row>
    <row r="201" spans="1:9">
      <c r="B201" s="33"/>
      <c r="C201" s="51" t="s">
        <v>475</v>
      </c>
      <c r="D201" s="81">
        <v>1</v>
      </c>
      <c r="E201" s="76" t="s">
        <v>6</v>
      </c>
      <c r="F201" s="100"/>
      <c r="G201" s="81"/>
      <c r="H201" s="68">
        <f t="shared" si="56"/>
        <v>0</v>
      </c>
      <c r="I201" s="100">
        <f t="shared" si="57"/>
        <v>0</v>
      </c>
    </row>
    <row r="202" spans="1:9">
      <c r="B202" s="33"/>
      <c r="C202" s="51" t="s">
        <v>476</v>
      </c>
      <c r="D202" s="81">
        <v>5</v>
      </c>
      <c r="E202" s="76" t="s">
        <v>6</v>
      </c>
      <c r="F202" s="100"/>
      <c r="G202" s="81"/>
      <c r="H202" s="68">
        <f t="shared" si="56"/>
        <v>0</v>
      </c>
      <c r="I202" s="100">
        <f t="shared" si="57"/>
        <v>0</v>
      </c>
    </row>
    <row r="203" spans="1:9">
      <c r="B203" s="33"/>
      <c r="C203" s="51" t="s">
        <v>477</v>
      </c>
      <c r="D203" s="81">
        <v>5</v>
      </c>
      <c r="E203" s="76" t="s">
        <v>6</v>
      </c>
      <c r="F203" s="100"/>
      <c r="G203" s="81"/>
      <c r="H203" s="68">
        <f t="shared" si="56"/>
        <v>0</v>
      </c>
      <c r="I203" s="100">
        <f t="shared" si="57"/>
        <v>0</v>
      </c>
    </row>
    <row r="204" spans="1:9">
      <c r="B204" s="33"/>
      <c r="C204" s="51" t="s">
        <v>478</v>
      </c>
      <c r="D204" s="81">
        <v>70</v>
      </c>
      <c r="E204" s="76" t="s">
        <v>6</v>
      </c>
      <c r="F204" s="100"/>
      <c r="G204" s="81"/>
      <c r="H204" s="68">
        <f t="shared" si="56"/>
        <v>0</v>
      </c>
      <c r="I204" s="100">
        <f t="shared" si="57"/>
        <v>0</v>
      </c>
    </row>
    <row r="205" spans="1:9">
      <c r="B205" s="33"/>
      <c r="C205" s="51" t="s">
        <v>479</v>
      </c>
      <c r="D205" s="81">
        <v>13</v>
      </c>
      <c r="E205" s="76" t="s">
        <v>6</v>
      </c>
      <c r="F205" s="100"/>
      <c r="G205" s="81"/>
      <c r="H205" s="68">
        <f t="shared" si="56"/>
        <v>0</v>
      </c>
      <c r="I205" s="100">
        <f t="shared" si="57"/>
        <v>0</v>
      </c>
    </row>
    <row r="206" spans="1:9">
      <c r="B206" s="33"/>
      <c r="C206" s="51"/>
      <c r="D206" s="81"/>
      <c r="E206" s="76"/>
      <c r="F206" s="67"/>
      <c r="G206" s="67"/>
      <c r="H206" s="67"/>
      <c r="I206" s="68"/>
    </row>
    <row r="207" spans="1:9" s="1" customFormat="1" ht="78">
      <c r="A207" s="1">
        <v>1</v>
      </c>
      <c r="B207" s="33" t="str">
        <f>$B$174&amp;"."&amp;SUM($A$174:A207)</f>
        <v>A5.7</v>
      </c>
      <c r="C207" s="56" t="s">
        <v>168</v>
      </c>
      <c r="D207" s="115"/>
      <c r="E207" s="84"/>
      <c r="F207" s="85"/>
      <c r="G207" s="85"/>
      <c r="H207" s="85"/>
      <c r="I207" s="86"/>
    </row>
    <row r="208" spans="1:9">
      <c r="B208" s="33"/>
      <c r="C208" s="51" t="s">
        <v>472</v>
      </c>
      <c r="D208" s="81">
        <v>1</v>
      </c>
      <c r="E208" s="76" t="s">
        <v>5</v>
      </c>
      <c r="F208" s="100"/>
      <c r="G208" s="81"/>
      <c r="H208" s="68">
        <f t="shared" ref="H208:H209" si="58">(F208+G208)</f>
        <v>0</v>
      </c>
      <c r="I208" s="100">
        <f t="shared" ref="I208:I209" si="59">H208*D208</f>
        <v>0</v>
      </c>
    </row>
    <row r="209" spans="2:9">
      <c r="B209" s="33"/>
      <c r="C209" s="51" t="s">
        <v>473</v>
      </c>
      <c r="D209" s="81">
        <v>4</v>
      </c>
      <c r="E209" s="76" t="s">
        <v>5</v>
      </c>
      <c r="F209" s="100"/>
      <c r="G209" s="81"/>
      <c r="H209" s="68">
        <f t="shared" si="58"/>
        <v>0</v>
      </c>
      <c r="I209" s="100">
        <f t="shared" si="59"/>
        <v>0</v>
      </c>
    </row>
    <row r="210" spans="2:9">
      <c r="B210" s="33"/>
      <c r="C210" s="51" t="s">
        <v>483</v>
      </c>
      <c r="D210" s="81">
        <v>1</v>
      </c>
      <c r="E210" s="76" t="s">
        <v>5</v>
      </c>
      <c r="F210" s="100"/>
      <c r="G210" s="81"/>
      <c r="H210" s="68">
        <f t="shared" ref="H210:H211" si="60">(F210+G210)</f>
        <v>0</v>
      </c>
      <c r="I210" s="100">
        <f t="shared" ref="I210:I211" si="61">H210*D210</f>
        <v>0</v>
      </c>
    </row>
    <row r="211" spans="2:9">
      <c r="B211" s="33"/>
      <c r="C211" s="51" t="s">
        <v>113</v>
      </c>
      <c r="D211" s="81">
        <v>4</v>
      </c>
      <c r="E211" s="76" t="s">
        <v>5</v>
      </c>
      <c r="F211" s="100"/>
      <c r="G211" s="81"/>
      <c r="H211" s="68">
        <f t="shared" si="60"/>
        <v>0</v>
      </c>
      <c r="I211" s="100">
        <f t="shared" si="61"/>
        <v>0</v>
      </c>
    </row>
    <row r="212" spans="2:9" s="1" customFormat="1" ht="13.5" thickBot="1">
      <c r="B212" s="2"/>
      <c r="C212" s="48"/>
      <c r="D212" s="115"/>
      <c r="E212" s="84"/>
      <c r="F212" s="85"/>
      <c r="G212" s="85"/>
      <c r="H212" s="85"/>
      <c r="I212" s="86"/>
    </row>
    <row r="213" spans="2:9">
      <c r="F213" s="89"/>
      <c r="G213" s="89"/>
      <c r="H213" s="89" t="s">
        <v>81</v>
      </c>
      <c r="I213" s="90" t="e">
        <f>SUM(I9:I212)</f>
        <v>#REF!</v>
      </c>
    </row>
  </sheetData>
  <mergeCells count="1">
    <mergeCell ref="D8:E8"/>
  </mergeCells>
  <phoneticPr fontId="35" type="noConversion"/>
  <pageMargins left="0.78740157480314965" right="0.78740157480314965" top="0.94488188976377963" bottom="0.74803149606299213" header="0.31496062992125984" footer="0.31496062992125984"/>
  <pageSetup paperSize="9" firstPageNumber="33" orientation="portrait" r:id="rId1"/>
  <headerFooter>
    <oddFooter>&amp;L&amp;G&amp;R&amp;P</oddFooter>
  </headerFooter>
  <rowBreaks count="2" manualBreakCount="2">
    <brk id="31" max="16383" man="1"/>
    <brk id="9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62785-3AD4-477A-9500-752BE8C64582}">
  <dimension ref="A1:I331"/>
  <sheetViews>
    <sheetView topLeftCell="B1" zoomScaleNormal="100" workbookViewId="0">
      <selection activeCell="C199" sqref="C199"/>
    </sheetView>
  </sheetViews>
  <sheetFormatPr defaultColWidth="9.08984375" defaultRowHeight="13"/>
  <cols>
    <col min="1" max="1" width="2" style="32" hidden="1" customWidth="1"/>
    <col min="2" max="2" width="9.08984375" style="40" bestFit="1" customWidth="1"/>
    <col min="3" max="3" width="95.81640625" style="57" customWidth="1"/>
    <col min="4" max="4" width="5" style="87" bestFit="1" customWidth="1"/>
    <col min="5" max="5" width="4.36328125" style="88" customWidth="1"/>
    <col min="6" max="6" width="7" style="88" customWidth="1"/>
    <col min="7" max="7" width="7.90625" style="88" hidden="1" customWidth="1"/>
    <col min="8" max="8" width="12" style="32" hidden="1" customWidth="1"/>
    <col min="9" max="9" width="10.54296875" style="32" hidden="1" customWidth="1"/>
    <col min="10" max="16384" width="9.08984375" style="32"/>
  </cols>
  <sheetData>
    <row r="1" spans="1:9" s="7" customFormat="1">
      <c r="B1" s="19"/>
      <c r="C1" s="19"/>
      <c r="D1" s="69"/>
    </row>
    <row r="2" spans="1:9" s="7" customFormat="1" ht="28">
      <c r="B2" s="63" t="s">
        <v>16</v>
      </c>
      <c r="C2" s="42" t="s">
        <v>73</v>
      </c>
      <c r="D2" s="69"/>
    </row>
    <row r="3" spans="1:9" s="7" customFormat="1" ht="28">
      <c r="B3" s="63" t="s">
        <v>70</v>
      </c>
      <c r="C3" s="43" t="s">
        <v>90</v>
      </c>
      <c r="D3" s="69"/>
    </row>
    <row r="4" spans="1:9" s="7" customFormat="1" ht="28">
      <c r="B4" s="63" t="s">
        <v>17</v>
      </c>
      <c r="C4" s="30" t="s">
        <v>521</v>
      </c>
      <c r="D4" s="69"/>
    </row>
    <row r="5" spans="1:9" s="7" customFormat="1" ht="15.5">
      <c r="B5" s="63" t="s">
        <v>18</v>
      </c>
      <c r="C5" s="160" t="s">
        <v>469</v>
      </c>
      <c r="D5" s="69"/>
    </row>
    <row r="6" spans="1:9" s="7" customFormat="1" ht="15.5">
      <c r="B6" s="63" t="s">
        <v>11</v>
      </c>
      <c r="C6" s="43" t="s">
        <v>19</v>
      </c>
      <c r="D6" s="69"/>
    </row>
    <row r="7" spans="1:9" s="7" customFormat="1" ht="28">
      <c r="B7" s="63" t="s">
        <v>20</v>
      </c>
      <c r="C7" s="29" t="s">
        <v>470</v>
      </c>
      <c r="D7" s="69"/>
    </row>
    <row r="8" spans="1:9" s="34" customFormat="1" ht="26">
      <c r="A8" s="175"/>
      <c r="B8" s="50" t="s">
        <v>0</v>
      </c>
      <c r="C8" s="64" t="s">
        <v>1</v>
      </c>
      <c r="D8" s="180" t="s">
        <v>2</v>
      </c>
      <c r="E8" s="181"/>
      <c r="F8" s="35" t="s">
        <v>87</v>
      </c>
      <c r="G8" s="176" t="s">
        <v>88</v>
      </c>
      <c r="H8" s="177" t="s">
        <v>115</v>
      </c>
      <c r="I8" s="175" t="s">
        <v>10</v>
      </c>
    </row>
    <row r="9" spans="1:9" s="37" customFormat="1" ht="15">
      <c r="B9" s="169" t="s">
        <v>116</v>
      </c>
      <c r="C9" s="170" t="s">
        <v>24</v>
      </c>
      <c r="D9" s="171"/>
      <c r="E9" s="172"/>
      <c r="F9" s="172"/>
      <c r="G9" s="172"/>
      <c r="H9" s="173"/>
      <c r="I9" s="174"/>
    </row>
    <row r="10" spans="1:9">
      <c r="A10" s="32">
        <v>1</v>
      </c>
      <c r="B10" s="33" t="str">
        <f>$B$9&amp;"."&amp;SUM($A$10:A10)</f>
        <v>C1.1</v>
      </c>
      <c r="C10" s="54" t="s">
        <v>50</v>
      </c>
      <c r="D10" s="73"/>
      <c r="E10" s="66"/>
      <c r="F10" s="66"/>
      <c r="G10" s="66"/>
      <c r="H10" s="67"/>
      <c r="I10" s="68"/>
    </row>
    <row r="11" spans="1:9" ht="78">
      <c r="B11" s="33"/>
      <c r="C11" s="52" t="s">
        <v>270</v>
      </c>
      <c r="D11" s="73"/>
      <c r="E11" s="66"/>
      <c r="F11" s="66"/>
      <c r="G11" s="66"/>
      <c r="H11" s="74"/>
      <c r="I11" s="75"/>
    </row>
    <row r="12" spans="1:9" ht="130">
      <c r="C12" s="57" t="s">
        <v>271</v>
      </c>
      <c r="D12" s="145"/>
      <c r="E12" s="32"/>
      <c r="F12" s="32"/>
      <c r="G12" s="32"/>
    </row>
    <row r="13" spans="1:9" ht="156">
      <c r="B13" s="33"/>
      <c r="C13" s="161" t="s">
        <v>517</v>
      </c>
      <c r="D13" s="151">
        <v>2</v>
      </c>
      <c r="E13" s="88" t="s">
        <v>5</v>
      </c>
      <c r="F13" s="155" t="s">
        <v>92</v>
      </c>
      <c r="G13" s="152"/>
      <c r="H13" s="153">
        <f>(G13)</f>
        <v>0</v>
      </c>
      <c r="I13" s="154">
        <f>H13*D13</f>
        <v>0</v>
      </c>
    </row>
    <row r="14" spans="1:9">
      <c r="B14" s="41"/>
      <c r="C14" s="54"/>
      <c r="D14" s="73"/>
      <c r="E14" s="66"/>
      <c r="F14" s="66"/>
      <c r="G14" s="66"/>
      <c r="H14" s="67"/>
      <c r="I14" s="68"/>
    </row>
    <row r="15" spans="1:9">
      <c r="B15" s="33"/>
      <c r="C15" s="49"/>
      <c r="D15" s="65"/>
      <c r="E15" s="76"/>
      <c r="F15" s="76"/>
      <c r="G15" s="76"/>
      <c r="H15" s="67"/>
      <c r="I15" s="68"/>
    </row>
    <row r="16" spans="1:9">
      <c r="A16" s="32">
        <v>1</v>
      </c>
      <c r="B16" s="33" t="str">
        <f>$B$9&amp;"."&amp;SUM($A$10:A16)</f>
        <v>C1.2</v>
      </c>
      <c r="C16" s="39" t="s">
        <v>91</v>
      </c>
      <c r="D16" s="73"/>
      <c r="E16" s="66"/>
      <c r="F16" s="66"/>
      <c r="G16" s="66"/>
      <c r="H16" s="74"/>
      <c r="I16" s="75"/>
    </row>
    <row r="17" spans="1:9" s="47" customFormat="1" ht="52">
      <c r="A17" s="44"/>
      <c r="B17" s="45"/>
      <c r="C17" s="55" t="s">
        <v>272</v>
      </c>
      <c r="D17" s="162"/>
      <c r="E17" s="46"/>
      <c r="F17" s="46"/>
      <c r="G17" s="46"/>
      <c r="H17" s="68"/>
      <c r="I17" s="68"/>
    </row>
    <row r="18" spans="1:9" s="47" customFormat="1" ht="91">
      <c r="A18" s="44"/>
      <c r="B18" s="45"/>
      <c r="C18" s="55" t="s">
        <v>273</v>
      </c>
      <c r="D18" s="65">
        <v>2</v>
      </c>
      <c r="E18" s="76" t="s">
        <v>4</v>
      </c>
      <c r="F18" s="100"/>
      <c r="G18" s="81"/>
      <c r="H18" s="68">
        <f>(F18+G18)</f>
        <v>0</v>
      </c>
      <c r="I18" s="100">
        <f>H18*D18</f>
        <v>0</v>
      </c>
    </row>
    <row r="19" spans="1:9" s="47" customFormat="1" ht="91">
      <c r="A19" s="44"/>
      <c r="B19" s="45"/>
      <c r="C19" s="55" t="s">
        <v>274</v>
      </c>
      <c r="D19" s="65">
        <v>2</v>
      </c>
      <c r="E19" s="76" t="s">
        <v>4</v>
      </c>
      <c r="F19" s="100"/>
      <c r="G19" s="81"/>
      <c r="H19" s="68">
        <f>(F19+G19)</f>
        <v>0</v>
      </c>
      <c r="I19" s="100">
        <f>H19*D19</f>
        <v>0</v>
      </c>
    </row>
    <row r="20" spans="1:9">
      <c r="B20" s="33"/>
      <c r="C20" s="51"/>
      <c r="D20" s="65"/>
      <c r="E20" s="76"/>
      <c r="F20" s="76"/>
      <c r="G20" s="76"/>
      <c r="H20" s="67"/>
      <c r="I20" s="68"/>
    </row>
    <row r="21" spans="1:9">
      <c r="A21" s="32">
        <v>1</v>
      </c>
      <c r="B21" s="33" t="str">
        <f>$B$9&amp;"."&amp;SUM($A$10:A21)</f>
        <v>C1.3</v>
      </c>
      <c r="C21" s="39" t="s">
        <v>91</v>
      </c>
      <c r="D21" s="73"/>
      <c r="E21" s="66"/>
      <c r="F21" s="66"/>
      <c r="G21" s="66"/>
      <c r="H21" s="74"/>
      <c r="I21" s="75"/>
    </row>
    <row r="22" spans="1:9" s="47" customFormat="1" ht="143">
      <c r="A22" s="44"/>
      <c r="B22" s="45"/>
      <c r="C22" s="55" t="s">
        <v>275</v>
      </c>
      <c r="D22" s="65">
        <v>1</v>
      </c>
      <c r="E22" s="76" t="s">
        <v>4</v>
      </c>
      <c r="F22" s="100"/>
      <c r="G22" s="81"/>
      <c r="H22" s="68">
        <f>(F22+G22)</f>
        <v>0</v>
      </c>
      <c r="I22" s="100">
        <f>H22*D22</f>
        <v>0</v>
      </c>
    </row>
    <row r="23" spans="1:9">
      <c r="B23" s="33"/>
      <c r="C23" s="51"/>
      <c r="D23" s="65"/>
      <c r="E23" s="76"/>
      <c r="F23" s="76"/>
      <c r="G23" s="76"/>
      <c r="H23" s="67"/>
      <c r="I23" s="68"/>
    </row>
    <row r="24" spans="1:9" ht="15">
      <c r="A24" s="32">
        <v>1</v>
      </c>
      <c r="B24" s="33" t="str">
        <f>$B$9&amp;"."&amp;SUM($A$10:A24)</f>
        <v>C1.4</v>
      </c>
      <c r="C24" s="54" t="s">
        <v>49</v>
      </c>
      <c r="D24" s="73"/>
      <c r="E24" s="66"/>
      <c r="F24" s="66"/>
      <c r="G24" s="66"/>
      <c r="H24" s="74"/>
      <c r="I24" s="75"/>
    </row>
    <row r="25" spans="1:9" ht="78">
      <c r="B25" s="33"/>
      <c r="C25" s="51" t="s">
        <v>121</v>
      </c>
      <c r="D25" s="65"/>
      <c r="E25" s="66"/>
      <c r="F25" s="66"/>
      <c r="G25" s="66"/>
      <c r="H25" s="68"/>
      <c r="I25" s="68"/>
    </row>
    <row r="26" spans="1:9" ht="299">
      <c r="B26" s="33"/>
      <c r="C26" s="161" t="s">
        <v>518</v>
      </c>
      <c r="D26" s="65">
        <v>2</v>
      </c>
      <c r="E26" s="76" t="s">
        <v>5</v>
      </c>
      <c r="F26" s="100"/>
      <c r="G26" s="81"/>
      <c r="H26" s="68">
        <f>(F26+G26)</f>
        <v>0</v>
      </c>
      <c r="I26" s="100">
        <f>H26*D26</f>
        <v>0</v>
      </c>
    </row>
    <row r="27" spans="1:9">
      <c r="B27" s="33"/>
      <c r="C27" s="51"/>
      <c r="D27" s="65"/>
      <c r="E27" s="66"/>
      <c r="F27" s="66"/>
      <c r="G27" s="66"/>
      <c r="H27" s="67"/>
      <c r="I27" s="68"/>
    </row>
    <row r="28" spans="1:9">
      <c r="A28" s="32">
        <v>1</v>
      </c>
      <c r="B28" s="33" t="str">
        <f>$B$9&amp;"."&amp;SUM($A$10:A28)</f>
        <v>C1.5</v>
      </c>
      <c r="C28" s="54" t="s">
        <v>276</v>
      </c>
      <c r="D28" s="73"/>
      <c r="E28" s="66"/>
      <c r="F28" s="66"/>
      <c r="G28" s="66"/>
      <c r="H28" s="67"/>
      <c r="I28" s="68"/>
    </row>
    <row r="29" spans="1:9" ht="195">
      <c r="B29" s="33"/>
      <c r="C29" s="161" t="s">
        <v>514</v>
      </c>
      <c r="D29" s="65">
        <v>1</v>
      </c>
      <c r="E29" s="76" t="s">
        <v>5</v>
      </c>
      <c r="F29" s="100"/>
      <c r="G29" s="81"/>
      <c r="H29" s="68">
        <f>(F29+G29)</f>
        <v>0</v>
      </c>
      <c r="I29" s="100">
        <f>H29*D29</f>
        <v>0</v>
      </c>
    </row>
    <row r="30" spans="1:9">
      <c r="B30" s="41"/>
      <c r="C30" s="54"/>
      <c r="D30" s="73"/>
      <c r="E30" s="66"/>
      <c r="F30" s="66"/>
      <c r="G30" s="66"/>
      <c r="H30" s="77"/>
      <c r="I30" s="77"/>
    </row>
    <row r="31" spans="1:9">
      <c r="A31" s="32">
        <v>1</v>
      </c>
      <c r="B31" s="33" t="str">
        <f>$B$9&amp;"."&amp;SUM($A$10:A31)</f>
        <v>C1.6</v>
      </c>
      <c r="C31" s="54" t="s">
        <v>295</v>
      </c>
      <c r="D31" s="73"/>
      <c r="E31" s="66"/>
      <c r="F31" s="66"/>
      <c r="G31" s="66"/>
      <c r="H31" s="74"/>
      <c r="I31" s="75"/>
    </row>
    <row r="32" spans="1:9" ht="65">
      <c r="B32" s="33"/>
      <c r="C32" s="51" t="s">
        <v>277</v>
      </c>
      <c r="F32" s="158"/>
      <c r="G32" s="145"/>
      <c r="H32" s="148"/>
      <c r="I32" s="158"/>
    </row>
    <row r="33" spans="1:9" ht="52">
      <c r="B33" s="33"/>
      <c r="C33" s="51" t="s">
        <v>296</v>
      </c>
      <c r="F33" s="158"/>
      <c r="G33" s="145"/>
      <c r="H33" s="148"/>
      <c r="I33" s="158"/>
    </row>
    <row r="34" spans="1:9" ht="52">
      <c r="B34" s="33"/>
      <c r="C34" s="51" t="s">
        <v>298</v>
      </c>
      <c r="F34" s="158"/>
      <c r="G34" s="145"/>
      <c r="H34" s="148"/>
      <c r="I34" s="158"/>
    </row>
    <row r="35" spans="1:9" ht="52">
      <c r="B35" s="33"/>
      <c r="C35" s="51" t="s">
        <v>297</v>
      </c>
      <c r="F35" s="158"/>
      <c r="G35" s="145"/>
      <c r="H35" s="148"/>
      <c r="I35" s="158"/>
    </row>
    <row r="36" spans="1:9" ht="143">
      <c r="B36" s="33"/>
      <c r="C36" s="51" t="s">
        <v>299</v>
      </c>
      <c r="F36" s="158"/>
      <c r="G36" s="145"/>
      <c r="H36" s="148"/>
      <c r="I36" s="158"/>
    </row>
    <row r="37" spans="1:9" ht="104">
      <c r="B37" s="33"/>
      <c r="C37" s="51" t="s">
        <v>278</v>
      </c>
      <c r="F37" s="158"/>
      <c r="G37" s="145"/>
      <c r="H37" s="148"/>
      <c r="I37" s="158"/>
    </row>
    <row r="38" spans="1:9" ht="26">
      <c r="B38" s="33"/>
      <c r="C38" s="103" t="s">
        <v>300</v>
      </c>
      <c r="D38" s="151">
        <v>1</v>
      </c>
      <c r="E38" s="88" t="s">
        <v>5</v>
      </c>
      <c r="F38" s="152"/>
      <c r="G38" s="157"/>
      <c r="H38" s="154">
        <f>(F38+G38)</f>
        <v>0</v>
      </c>
      <c r="I38" s="152">
        <f>H38*D38</f>
        <v>0</v>
      </c>
    </row>
    <row r="39" spans="1:9">
      <c r="B39" s="33"/>
      <c r="C39" s="49"/>
      <c r="D39" s="65"/>
      <c r="E39" s="76"/>
      <c r="F39" s="76"/>
      <c r="G39" s="76"/>
      <c r="H39" s="67"/>
      <c r="I39" s="68"/>
    </row>
    <row r="40" spans="1:9">
      <c r="A40" s="32">
        <v>1</v>
      </c>
      <c r="B40" s="33" t="str">
        <f>$B$9&amp;"."&amp;SUM($A$10:A40)</f>
        <v>C1.7</v>
      </c>
      <c r="C40" s="54" t="s">
        <v>51</v>
      </c>
      <c r="D40" s="73"/>
      <c r="E40" s="66"/>
      <c r="F40" s="66"/>
      <c r="G40" s="66"/>
      <c r="H40" s="67"/>
      <c r="I40" s="68"/>
    </row>
    <row r="41" spans="1:9" ht="78">
      <c r="B41" s="33"/>
      <c r="C41" s="161" t="s">
        <v>515</v>
      </c>
      <c r="D41" s="65">
        <v>1</v>
      </c>
      <c r="E41" s="66" t="s">
        <v>5</v>
      </c>
      <c r="F41" s="100"/>
      <c r="G41" s="81"/>
      <c r="H41" s="68">
        <f>(F41+G41)</f>
        <v>0</v>
      </c>
      <c r="I41" s="100">
        <f>H41*D41</f>
        <v>0</v>
      </c>
    </row>
    <row r="42" spans="1:9">
      <c r="B42" s="41"/>
      <c r="C42" s="54"/>
      <c r="D42" s="73"/>
      <c r="E42" s="66"/>
      <c r="F42" s="66"/>
      <c r="G42" s="66"/>
      <c r="H42" s="77"/>
      <c r="I42" s="77"/>
    </row>
    <row r="43" spans="1:9">
      <c r="A43" s="32">
        <v>1</v>
      </c>
      <c r="B43" s="33" t="str">
        <f>$B$9&amp;"."&amp;SUM($A$10:A43)</f>
        <v>C1.8</v>
      </c>
      <c r="C43" s="39" t="s">
        <v>126</v>
      </c>
      <c r="D43" s="73"/>
      <c r="E43" s="66"/>
      <c r="F43" s="66"/>
      <c r="G43" s="66"/>
      <c r="H43" s="67"/>
      <c r="I43" s="68"/>
    </row>
    <row r="44" spans="1:9" ht="182">
      <c r="B44" s="33"/>
      <c r="C44" s="58" t="s">
        <v>362</v>
      </c>
      <c r="D44" s="65">
        <v>1</v>
      </c>
      <c r="E44" s="66" t="s">
        <v>5</v>
      </c>
      <c r="F44" s="100"/>
      <c r="G44" s="81"/>
      <c r="H44" s="68">
        <f>(F44+G44)</f>
        <v>0</v>
      </c>
      <c r="I44" s="100">
        <f>H44*D44</f>
        <v>0</v>
      </c>
    </row>
    <row r="45" spans="1:9">
      <c r="B45" s="41"/>
      <c r="C45" s="54"/>
      <c r="D45" s="73"/>
      <c r="E45" s="66"/>
      <c r="F45" s="66"/>
      <c r="G45" s="66"/>
      <c r="H45" s="77"/>
      <c r="I45" s="77"/>
    </row>
    <row r="46" spans="1:9">
      <c r="A46" s="32">
        <v>1</v>
      </c>
      <c r="B46" s="33" t="str">
        <f>$B$9&amp;"."&amp;SUM($A$10:A46)</f>
        <v>C1.9</v>
      </c>
      <c r="C46" s="39" t="s">
        <v>127</v>
      </c>
      <c r="D46" s="73"/>
      <c r="E46" s="66"/>
      <c r="F46" s="66"/>
      <c r="G46" s="66"/>
      <c r="H46" s="67"/>
      <c r="I46" s="68"/>
    </row>
    <row r="47" spans="1:9" ht="182">
      <c r="B47" s="33"/>
      <c r="C47" s="58" t="s">
        <v>363</v>
      </c>
      <c r="D47" s="65">
        <v>1</v>
      </c>
      <c r="E47" s="66" t="s">
        <v>5</v>
      </c>
      <c r="F47" s="100"/>
      <c r="G47" s="81"/>
      <c r="H47" s="68">
        <f>(F47+G47)</f>
        <v>0</v>
      </c>
      <c r="I47" s="100">
        <f>H47*D47</f>
        <v>0</v>
      </c>
    </row>
    <row r="48" spans="1:9">
      <c r="B48" s="41"/>
      <c r="C48" s="54"/>
      <c r="D48" s="73"/>
      <c r="E48" s="66"/>
      <c r="F48" s="66"/>
      <c r="G48" s="66"/>
      <c r="H48" s="77"/>
      <c r="I48" s="77"/>
    </row>
    <row r="49" spans="1:9">
      <c r="A49" s="32">
        <v>1</v>
      </c>
      <c r="B49" s="33" t="str">
        <f>$B$9&amp;"."&amp;SUM($A$10:A49)</f>
        <v>C1.10</v>
      </c>
      <c r="C49" s="39" t="s">
        <v>279</v>
      </c>
      <c r="D49" s="73"/>
      <c r="E49" s="66"/>
      <c r="F49" s="66"/>
      <c r="G49" s="66"/>
      <c r="H49" s="67"/>
      <c r="I49" s="68"/>
    </row>
    <row r="50" spans="1:9" ht="39">
      <c r="B50" s="33"/>
      <c r="C50" s="58" t="s">
        <v>280</v>
      </c>
      <c r="D50" s="65">
        <v>1</v>
      </c>
      <c r="E50" s="66" t="s">
        <v>5</v>
      </c>
      <c r="F50" s="100"/>
      <c r="G50" s="81"/>
      <c r="H50" s="68">
        <f>(F50+G50)</f>
        <v>0</v>
      </c>
      <c r="I50" s="100">
        <f>H50*D50</f>
        <v>0</v>
      </c>
    </row>
    <row r="51" spans="1:9">
      <c r="B51" s="41"/>
      <c r="C51" s="54"/>
      <c r="D51" s="73"/>
      <c r="E51" s="66"/>
      <c r="F51" s="66"/>
      <c r="G51" s="66"/>
      <c r="H51" s="77"/>
      <c r="I51" s="77"/>
    </row>
    <row r="52" spans="1:9">
      <c r="A52" s="32">
        <v>1</v>
      </c>
      <c r="B52" s="33" t="str">
        <f>$B$9&amp;"."&amp;SUM($A$10:A52)</f>
        <v>C1.11</v>
      </c>
      <c r="C52" s="54" t="s">
        <v>150</v>
      </c>
      <c r="D52" s="73"/>
      <c r="E52" s="66"/>
      <c r="F52" s="74"/>
      <c r="G52" s="74"/>
      <c r="H52" s="74"/>
      <c r="I52" s="75"/>
    </row>
    <row r="53" spans="1:9" ht="65">
      <c r="B53" s="33"/>
      <c r="C53" s="51" t="s">
        <v>282</v>
      </c>
      <c r="D53" s="65"/>
      <c r="E53" s="66"/>
      <c r="F53" s="68"/>
      <c r="G53" s="68"/>
      <c r="H53" s="68"/>
      <c r="I53" s="68"/>
    </row>
    <row r="54" spans="1:9" ht="234">
      <c r="B54" s="33"/>
      <c r="C54" s="51" t="s">
        <v>368</v>
      </c>
      <c r="D54" s="65">
        <v>1</v>
      </c>
      <c r="E54" s="66" t="s">
        <v>5</v>
      </c>
      <c r="F54" s="100"/>
      <c r="G54" s="81"/>
      <c r="H54" s="68">
        <f>(F54+G54)</f>
        <v>0</v>
      </c>
      <c r="I54" s="100">
        <f>H54*D54</f>
        <v>0</v>
      </c>
    </row>
    <row r="55" spans="1:9">
      <c r="B55" s="33"/>
      <c r="C55" s="51"/>
      <c r="D55" s="65"/>
      <c r="E55" s="66"/>
      <c r="F55" s="67"/>
      <c r="G55" s="67"/>
      <c r="H55" s="67"/>
      <c r="I55" s="68"/>
    </row>
    <row r="56" spans="1:9">
      <c r="A56" s="32">
        <v>1</v>
      </c>
      <c r="B56" s="33" t="str">
        <f>$B$9&amp;"."&amp;SUM($A$10:A56)</f>
        <v>C1.12</v>
      </c>
      <c r="C56" s="54" t="s">
        <v>149</v>
      </c>
      <c r="D56" s="73"/>
      <c r="E56" s="66"/>
      <c r="F56" s="74"/>
      <c r="G56" s="74"/>
      <c r="H56" s="74"/>
      <c r="I56" s="75"/>
    </row>
    <row r="57" spans="1:9" ht="65">
      <c r="B57" s="33"/>
      <c r="C57" s="51" t="s">
        <v>281</v>
      </c>
      <c r="D57" s="65"/>
      <c r="E57" s="66"/>
      <c r="F57" s="68"/>
      <c r="G57" s="68"/>
      <c r="H57" s="68"/>
      <c r="I57" s="68"/>
    </row>
    <row r="58" spans="1:9" ht="143">
      <c r="B58" s="33"/>
      <c r="C58" s="51" t="s">
        <v>283</v>
      </c>
      <c r="D58" s="65">
        <v>1</v>
      </c>
      <c r="E58" s="66" t="s">
        <v>5</v>
      </c>
      <c r="F58" s="100"/>
      <c r="G58" s="81"/>
      <c r="H58" s="68">
        <f>(F58+G58)</f>
        <v>0</v>
      </c>
      <c r="I58" s="100">
        <f>H58*D58</f>
        <v>0</v>
      </c>
    </row>
    <row r="59" spans="1:9">
      <c r="B59" s="33"/>
      <c r="C59" s="51"/>
      <c r="D59" s="65"/>
      <c r="E59" s="66"/>
      <c r="F59" s="67"/>
      <c r="G59" s="67"/>
      <c r="H59" s="67"/>
      <c r="I59" s="68"/>
    </row>
    <row r="60" spans="1:9" s="37" customFormat="1" ht="15">
      <c r="B60" s="38" t="s">
        <v>117</v>
      </c>
      <c r="C60" s="53" t="s">
        <v>25</v>
      </c>
      <c r="D60" s="70"/>
      <c r="E60" s="71"/>
      <c r="F60" s="71"/>
      <c r="G60" s="71"/>
      <c r="H60" s="72"/>
      <c r="I60" s="78"/>
    </row>
    <row r="61" spans="1:9">
      <c r="A61" s="32">
        <v>1</v>
      </c>
      <c r="B61" s="33" t="str">
        <f>$B$60&amp;"."&amp;SUM($A$60:A61)</f>
        <v>C2.1</v>
      </c>
      <c r="C61" s="39" t="s">
        <v>351</v>
      </c>
      <c r="D61" s="65"/>
      <c r="E61" s="76"/>
      <c r="F61" s="76"/>
      <c r="G61" s="76"/>
      <c r="H61" s="67"/>
      <c r="I61" s="68"/>
    </row>
    <row r="62" spans="1:9" ht="39">
      <c r="B62" s="33"/>
      <c r="C62" s="48" t="s">
        <v>352</v>
      </c>
      <c r="D62" s="65"/>
      <c r="E62" s="76"/>
      <c r="F62" s="76"/>
      <c r="G62" s="76"/>
      <c r="H62" s="68"/>
      <c r="I62" s="68"/>
    </row>
    <row r="63" spans="1:9" ht="78">
      <c r="B63" s="33"/>
      <c r="C63" s="48" t="s">
        <v>353</v>
      </c>
      <c r="D63" s="65">
        <v>3</v>
      </c>
      <c r="E63" s="76" t="s">
        <v>4</v>
      </c>
      <c r="F63" s="100"/>
      <c r="G63" s="81"/>
      <c r="H63" s="68">
        <f>(F63+G63)</f>
        <v>0</v>
      </c>
      <c r="I63" s="100">
        <f>H63*D63</f>
        <v>0</v>
      </c>
    </row>
    <row r="64" spans="1:9" ht="78">
      <c r="B64" s="33"/>
      <c r="C64" s="48" t="s">
        <v>354</v>
      </c>
      <c r="D64" s="65">
        <v>2</v>
      </c>
      <c r="E64" s="76" t="s">
        <v>4</v>
      </c>
      <c r="F64" s="100"/>
      <c r="G64" s="81"/>
      <c r="H64" s="68">
        <f>(F64+G64)</f>
        <v>0</v>
      </c>
      <c r="I64" s="100">
        <f>H64*D64</f>
        <v>0</v>
      </c>
    </row>
    <row r="65" spans="1:9">
      <c r="B65" s="33"/>
      <c r="C65" s="48"/>
      <c r="D65" s="65"/>
      <c r="E65" s="76"/>
      <c r="F65" s="76"/>
      <c r="G65" s="76"/>
      <c r="H65" s="67"/>
      <c r="I65" s="68"/>
    </row>
    <row r="66" spans="1:9">
      <c r="A66" s="32">
        <v>1</v>
      </c>
      <c r="B66" s="33" t="str">
        <f>$B$60&amp;"."&amp;SUM($A$60:A66)</f>
        <v>C2.2</v>
      </c>
      <c r="C66" s="39" t="s">
        <v>36</v>
      </c>
      <c r="D66" s="65"/>
      <c r="E66" s="76"/>
      <c r="F66" s="76"/>
      <c r="G66" s="76"/>
      <c r="H66" s="67"/>
      <c r="I66" s="68"/>
    </row>
    <row r="67" spans="1:9" ht="117">
      <c r="B67" s="33"/>
      <c r="C67" s="48" t="s">
        <v>349</v>
      </c>
      <c r="D67" s="65"/>
      <c r="E67" s="76"/>
      <c r="F67" s="100"/>
      <c r="G67" s="81"/>
      <c r="H67" s="68"/>
      <c r="I67" s="100"/>
    </row>
    <row r="68" spans="1:9" ht="39">
      <c r="B68" s="33"/>
      <c r="C68" s="48" t="s">
        <v>391</v>
      </c>
      <c r="D68" s="65">
        <v>6</v>
      </c>
      <c r="E68" s="76" t="s">
        <v>5</v>
      </c>
      <c r="F68" s="100"/>
      <c r="G68" s="81"/>
      <c r="H68" s="68">
        <f>(F68+G68)</f>
        <v>0</v>
      </c>
      <c r="I68" s="100">
        <f>H68*D68</f>
        <v>0</v>
      </c>
    </row>
    <row r="69" spans="1:9" ht="39">
      <c r="B69" s="33"/>
      <c r="C69" s="48" t="s">
        <v>390</v>
      </c>
      <c r="D69" s="65">
        <v>1</v>
      </c>
      <c r="E69" s="76" t="s">
        <v>5</v>
      </c>
      <c r="F69" s="100"/>
      <c r="G69" s="81"/>
      <c r="H69" s="68">
        <f>(F69+G69)</f>
        <v>0</v>
      </c>
      <c r="I69" s="100">
        <f>H69*D69</f>
        <v>0</v>
      </c>
    </row>
    <row r="70" spans="1:9">
      <c r="B70" s="33"/>
      <c r="C70" s="48"/>
      <c r="D70" s="65"/>
      <c r="E70" s="76"/>
      <c r="F70" s="76"/>
      <c r="G70" s="76"/>
      <c r="H70" s="67"/>
      <c r="I70" s="68"/>
    </row>
    <row r="71" spans="1:9">
      <c r="A71" s="32">
        <v>1</v>
      </c>
      <c r="B71" s="33" t="str">
        <f>$B$60&amp;"."&amp;SUM($A$60:A71)</f>
        <v>C2.3</v>
      </c>
      <c r="C71" s="39" t="s">
        <v>37</v>
      </c>
      <c r="D71" s="65"/>
      <c r="E71" s="76"/>
      <c r="F71" s="76"/>
      <c r="G71" s="76"/>
      <c r="H71" s="67"/>
      <c r="I71" s="68"/>
    </row>
    <row r="72" spans="1:9" ht="182">
      <c r="B72" s="33"/>
      <c r="C72" s="48" t="s">
        <v>383</v>
      </c>
      <c r="D72" s="65">
        <v>7</v>
      </c>
      <c r="E72" s="76" t="s">
        <v>4</v>
      </c>
      <c r="F72" s="100"/>
      <c r="G72" s="81"/>
      <c r="H72" s="68">
        <f>(F72+G72)</f>
        <v>0</v>
      </c>
      <c r="I72" s="100">
        <f>H72*D72</f>
        <v>0</v>
      </c>
    </row>
    <row r="73" spans="1:9">
      <c r="B73" s="33"/>
      <c r="C73" s="48"/>
      <c r="D73" s="65"/>
      <c r="E73" s="76"/>
      <c r="F73" s="76"/>
      <c r="G73" s="76"/>
      <c r="H73" s="67"/>
      <c r="I73" s="68"/>
    </row>
    <row r="74" spans="1:9">
      <c r="A74" s="32">
        <v>1</v>
      </c>
      <c r="B74" s="33" t="str">
        <f>$B$60&amp;"."&amp;SUM($A$60:A74)</f>
        <v>C2.4</v>
      </c>
      <c r="C74" s="56" t="s">
        <v>35</v>
      </c>
      <c r="D74" s="65"/>
      <c r="E74" s="76"/>
      <c r="F74" s="76"/>
      <c r="G74" s="76"/>
      <c r="H74" s="67"/>
      <c r="I74" s="68"/>
    </row>
    <row r="75" spans="1:9" ht="104">
      <c r="B75" s="33"/>
      <c r="C75" s="48" t="s">
        <v>350</v>
      </c>
      <c r="D75" s="65">
        <v>3</v>
      </c>
      <c r="E75" s="76" t="s">
        <v>4</v>
      </c>
      <c r="F75" s="76"/>
      <c r="G75" s="76"/>
      <c r="H75" s="68"/>
      <c r="I75" s="68">
        <f>D75*H75</f>
        <v>0</v>
      </c>
    </row>
    <row r="76" spans="1:9">
      <c r="B76" s="33"/>
      <c r="C76" s="48"/>
      <c r="D76" s="65"/>
      <c r="E76" s="76"/>
      <c r="F76" s="76"/>
      <c r="G76" s="76"/>
      <c r="H76" s="67"/>
      <c r="I76" s="68"/>
    </row>
    <row r="77" spans="1:9">
      <c r="A77" s="32">
        <v>1</v>
      </c>
      <c r="B77" s="33" t="str">
        <f>$B$60&amp;"."&amp;SUM($A$60:A77)</f>
        <v>C2.5</v>
      </c>
      <c r="C77" s="56" t="s">
        <v>355</v>
      </c>
      <c r="D77" s="65"/>
      <c r="E77" s="76"/>
      <c r="F77" s="76"/>
      <c r="G77" s="76"/>
      <c r="H77" s="67"/>
      <c r="I77" s="68"/>
    </row>
    <row r="78" spans="1:9" ht="104">
      <c r="B78" s="33"/>
      <c r="C78" s="48" t="s">
        <v>356</v>
      </c>
      <c r="D78" s="65">
        <v>1</v>
      </c>
      <c r="E78" s="76" t="s">
        <v>4</v>
      </c>
      <c r="F78" s="76"/>
      <c r="G78" s="76"/>
      <c r="H78" s="68"/>
      <c r="I78" s="68">
        <f>D78*H78</f>
        <v>0</v>
      </c>
    </row>
    <row r="79" spans="1:9">
      <c r="B79" s="33"/>
      <c r="C79" s="48"/>
      <c r="D79" s="65"/>
      <c r="E79" s="76"/>
      <c r="F79" s="76"/>
      <c r="G79" s="76"/>
      <c r="H79" s="67"/>
      <c r="I79" s="68"/>
    </row>
    <row r="80" spans="1:9">
      <c r="A80" s="32">
        <v>1</v>
      </c>
      <c r="B80" s="33" t="str">
        <f>$B$60&amp;"."&amp;SUM($A$60:A80)</f>
        <v>C2.6</v>
      </c>
      <c r="C80" s="39" t="s">
        <v>38</v>
      </c>
      <c r="D80" s="65"/>
      <c r="E80" s="76"/>
      <c r="F80" s="76"/>
      <c r="G80" s="76"/>
      <c r="H80" s="67"/>
      <c r="I80" s="68"/>
    </row>
    <row r="81" spans="1:9" ht="104">
      <c r="B81" s="33"/>
      <c r="C81" s="48" t="s">
        <v>348</v>
      </c>
      <c r="D81" s="65"/>
      <c r="E81" s="76"/>
      <c r="F81" s="76"/>
      <c r="G81" s="76"/>
      <c r="H81" s="68"/>
      <c r="I81" s="68"/>
    </row>
    <row r="82" spans="1:9" ht="78">
      <c r="B82" s="33"/>
      <c r="C82" s="48" t="s">
        <v>431</v>
      </c>
      <c r="D82" s="65">
        <v>20</v>
      </c>
      <c r="E82" s="76" t="s">
        <v>5</v>
      </c>
      <c r="F82" s="100"/>
      <c r="G82" s="81"/>
      <c r="H82" s="68">
        <f>(F82+G82)</f>
        <v>0</v>
      </c>
      <c r="I82" s="100">
        <f>H82*D82</f>
        <v>0</v>
      </c>
    </row>
    <row r="83" spans="1:9" ht="52">
      <c r="B83" s="33"/>
      <c r="C83" s="48" t="s">
        <v>432</v>
      </c>
      <c r="D83" s="65">
        <v>4</v>
      </c>
      <c r="E83" s="76" t="s">
        <v>5</v>
      </c>
      <c r="F83" s="100"/>
      <c r="G83" s="81"/>
      <c r="H83" s="68">
        <f>(F83+G83)</f>
        <v>0</v>
      </c>
      <c r="I83" s="100">
        <f>H83*D83</f>
        <v>0</v>
      </c>
    </row>
    <row r="84" spans="1:9">
      <c r="B84" s="33"/>
      <c r="C84" s="48"/>
      <c r="D84" s="65"/>
      <c r="E84" s="76"/>
      <c r="F84" s="76"/>
      <c r="G84" s="76"/>
      <c r="H84" s="67"/>
      <c r="I84" s="68"/>
    </row>
    <row r="85" spans="1:9">
      <c r="A85" s="32">
        <v>1</v>
      </c>
      <c r="B85" s="33" t="str">
        <f>$B$60&amp;"."&amp;SUM($A$60:A85)</f>
        <v>C2.7</v>
      </c>
      <c r="C85" s="39" t="s">
        <v>39</v>
      </c>
      <c r="D85" s="65"/>
      <c r="E85" s="76"/>
      <c r="F85" s="76"/>
      <c r="G85" s="76"/>
      <c r="H85" s="67"/>
      <c r="I85" s="68"/>
    </row>
    <row r="86" spans="1:9" ht="104">
      <c r="B86" s="33"/>
      <c r="C86" s="48" t="s">
        <v>130</v>
      </c>
      <c r="D86" s="65"/>
      <c r="E86" s="76"/>
      <c r="F86" s="76"/>
      <c r="G86" s="76"/>
      <c r="H86" s="68"/>
      <c r="I86" s="68"/>
    </row>
    <row r="87" spans="1:9" ht="65">
      <c r="B87" s="33"/>
      <c r="C87" s="48" t="s">
        <v>430</v>
      </c>
      <c r="D87" s="65">
        <v>13</v>
      </c>
      <c r="E87" s="76" t="s">
        <v>5</v>
      </c>
      <c r="F87" s="100"/>
      <c r="G87" s="81"/>
      <c r="H87" s="68">
        <f>(F87+G87)</f>
        <v>0</v>
      </c>
      <c r="I87" s="100">
        <f>H87*D87</f>
        <v>0</v>
      </c>
    </row>
    <row r="88" spans="1:9">
      <c r="B88" s="33"/>
      <c r="C88" s="48"/>
      <c r="D88" s="65"/>
      <c r="E88" s="76"/>
      <c r="F88" s="76"/>
      <c r="G88" s="76"/>
      <c r="H88" s="67"/>
      <c r="I88" s="68"/>
    </row>
    <row r="89" spans="1:9" s="37" customFormat="1" ht="15">
      <c r="B89" s="38" t="s">
        <v>118</v>
      </c>
      <c r="C89" s="53" t="s">
        <v>7</v>
      </c>
      <c r="D89" s="70"/>
      <c r="E89" s="71"/>
      <c r="F89" s="71"/>
      <c r="G89" s="71"/>
      <c r="H89" s="72"/>
      <c r="I89" s="78"/>
    </row>
    <row r="90" spans="1:9">
      <c r="A90" s="32">
        <v>1</v>
      </c>
      <c r="B90" s="33" t="str">
        <f>$B$89&amp;"."&amp;SUM($A$89:A90)</f>
        <v>C3.1</v>
      </c>
      <c r="C90" s="39" t="s">
        <v>131</v>
      </c>
      <c r="D90" s="65"/>
      <c r="E90" s="76"/>
      <c r="F90" s="76"/>
      <c r="G90" s="76"/>
      <c r="H90" s="67"/>
      <c r="I90" s="68"/>
    </row>
    <row r="91" spans="1:9" ht="156">
      <c r="B91" s="33"/>
      <c r="C91" s="51" t="s">
        <v>302</v>
      </c>
      <c r="D91" s="65"/>
      <c r="E91" s="76"/>
      <c r="F91" s="76"/>
      <c r="G91" s="76"/>
      <c r="H91" s="67"/>
      <c r="I91" s="68"/>
    </row>
    <row r="92" spans="1:9" ht="39">
      <c r="B92" s="33"/>
      <c r="C92" s="51" t="s">
        <v>301</v>
      </c>
      <c r="D92" s="65">
        <v>4</v>
      </c>
      <c r="E92" s="76" t="s">
        <v>4</v>
      </c>
      <c r="F92" s="100"/>
      <c r="G92" s="81"/>
      <c r="H92" s="68">
        <f>(F92+G92)</f>
        <v>0</v>
      </c>
      <c r="I92" s="100">
        <f>H92*D92</f>
        <v>0</v>
      </c>
    </row>
    <row r="93" spans="1:9">
      <c r="B93" s="33"/>
      <c r="C93" s="51"/>
      <c r="D93" s="65"/>
      <c r="E93" s="76"/>
      <c r="F93" s="76"/>
      <c r="G93" s="76"/>
      <c r="H93" s="67"/>
      <c r="I93" s="68"/>
    </row>
    <row r="94" spans="1:9">
      <c r="A94" s="32">
        <v>1</v>
      </c>
      <c r="B94" s="33" t="str">
        <f>$B$89&amp;"."&amp;SUM($A$89:A94)</f>
        <v>C3.2</v>
      </c>
      <c r="C94" s="39" t="s">
        <v>132</v>
      </c>
      <c r="D94" s="65"/>
      <c r="E94" s="76"/>
      <c r="F94" s="76"/>
      <c r="G94" s="76"/>
      <c r="H94" s="67"/>
      <c r="I94" s="68"/>
    </row>
    <row r="95" spans="1:9" ht="169">
      <c r="B95" s="33"/>
      <c r="C95" s="51" t="s">
        <v>304</v>
      </c>
      <c r="D95" s="65"/>
      <c r="E95" s="76"/>
      <c r="F95" s="76"/>
      <c r="G95" s="76"/>
      <c r="H95" s="67"/>
      <c r="I95" s="68"/>
    </row>
    <row r="96" spans="1:9" ht="39">
      <c r="B96" s="33"/>
      <c r="C96" s="51" t="s">
        <v>303</v>
      </c>
      <c r="D96" s="65">
        <v>1</v>
      </c>
      <c r="E96" s="76" t="s">
        <v>4</v>
      </c>
      <c r="F96" s="100"/>
      <c r="G96" s="81"/>
      <c r="H96" s="68">
        <f>(F96+G96)</f>
        <v>0</v>
      </c>
      <c r="I96" s="100">
        <f>H96*D96</f>
        <v>0</v>
      </c>
    </row>
    <row r="97" spans="1:9">
      <c r="B97" s="33"/>
      <c r="C97" s="51"/>
      <c r="D97" s="65"/>
      <c r="E97" s="76"/>
      <c r="F97" s="76"/>
      <c r="G97" s="76"/>
      <c r="H97" s="67"/>
      <c r="I97" s="68"/>
    </row>
    <row r="98" spans="1:9">
      <c r="A98" s="32">
        <v>1</v>
      </c>
      <c r="B98" s="33" t="str">
        <f>$B$89&amp;"."&amp;SUM($A$89:A98)</f>
        <v>C3.3</v>
      </c>
      <c r="C98" s="39" t="s">
        <v>135</v>
      </c>
      <c r="D98" s="65"/>
      <c r="E98" s="76"/>
      <c r="F98" s="76"/>
      <c r="G98" s="76"/>
      <c r="H98" s="67"/>
      <c r="I98" s="68"/>
    </row>
    <row r="99" spans="1:9" ht="26">
      <c r="B99" s="33"/>
      <c r="C99" s="52" t="s">
        <v>136</v>
      </c>
      <c r="D99" s="65"/>
      <c r="E99" s="76"/>
      <c r="F99" s="76"/>
      <c r="G99" s="76"/>
      <c r="H99" s="67"/>
      <c r="I99" s="68"/>
    </row>
    <row r="100" spans="1:9" ht="78">
      <c r="B100" s="33"/>
      <c r="C100" s="51" t="s">
        <v>345</v>
      </c>
      <c r="D100" s="65"/>
      <c r="E100" s="76"/>
      <c r="F100" s="100"/>
      <c r="G100" s="81"/>
      <c r="H100" s="68"/>
      <c r="I100" s="100"/>
    </row>
    <row r="101" spans="1:9" ht="39">
      <c r="B101" s="33"/>
      <c r="C101" s="51" t="s">
        <v>305</v>
      </c>
      <c r="D101" s="65">
        <v>2</v>
      </c>
      <c r="E101" s="76" t="s">
        <v>4</v>
      </c>
      <c r="F101" s="100"/>
      <c r="G101" s="81"/>
      <c r="H101" s="68">
        <f>(F101+G101)</f>
        <v>0</v>
      </c>
      <c r="I101" s="100">
        <f>H101*D101</f>
        <v>0</v>
      </c>
    </row>
    <row r="102" spans="1:9">
      <c r="B102" s="33"/>
      <c r="C102" s="51"/>
      <c r="D102" s="65"/>
      <c r="E102" s="76"/>
      <c r="F102" s="76"/>
      <c r="G102" s="76"/>
      <c r="H102" s="67"/>
      <c r="I102" s="68"/>
    </row>
    <row r="103" spans="1:9">
      <c r="A103" s="32">
        <v>1</v>
      </c>
      <c r="B103" s="33" t="str">
        <f>$B$89&amp;"."&amp;SUM($A$89:A103)</f>
        <v>C3.4</v>
      </c>
      <c r="C103" s="39" t="s">
        <v>259</v>
      </c>
      <c r="D103" s="142"/>
      <c r="E103" s="76"/>
      <c r="F103" s="67"/>
      <c r="G103" s="67"/>
      <c r="H103" s="67"/>
      <c r="I103" s="68"/>
    </row>
    <row r="104" spans="1:9" ht="156">
      <c r="B104" s="33"/>
      <c r="C104" s="51" t="s">
        <v>346</v>
      </c>
      <c r="D104" s="142"/>
      <c r="E104" s="76"/>
      <c r="F104" s="67"/>
      <c r="G104" s="67"/>
      <c r="H104" s="67"/>
      <c r="I104" s="68"/>
    </row>
    <row r="105" spans="1:9" ht="39.5">
      <c r="B105" s="33"/>
      <c r="C105" s="91" t="s">
        <v>306</v>
      </c>
      <c r="D105" s="142">
        <v>4</v>
      </c>
      <c r="E105" s="76" t="s">
        <v>4</v>
      </c>
      <c r="F105" s="100"/>
      <c r="G105" s="81"/>
      <c r="H105" s="68">
        <f>(F105+G105)</f>
        <v>0</v>
      </c>
      <c r="I105" s="100">
        <f>H105*D105</f>
        <v>0</v>
      </c>
    </row>
    <row r="106" spans="1:9">
      <c r="B106" s="33"/>
      <c r="C106" s="51"/>
      <c r="D106" s="142"/>
      <c r="E106" s="76"/>
      <c r="F106" s="67"/>
      <c r="G106" s="67"/>
      <c r="H106" s="67"/>
      <c r="I106" s="68"/>
    </row>
    <row r="107" spans="1:9">
      <c r="A107" s="32">
        <v>1</v>
      </c>
      <c r="B107" s="33" t="str">
        <f>$B$89&amp;"."&amp;SUM($A$89:A107)</f>
        <v>C3.5</v>
      </c>
      <c r="C107" s="39" t="s">
        <v>133</v>
      </c>
      <c r="D107" s="65"/>
      <c r="E107" s="76"/>
      <c r="F107" s="76"/>
      <c r="G107" s="76"/>
      <c r="H107" s="67"/>
      <c r="I107" s="68"/>
    </row>
    <row r="108" spans="1:9" ht="26">
      <c r="B108" s="33"/>
      <c r="C108" s="52" t="s">
        <v>134</v>
      </c>
      <c r="D108" s="65"/>
      <c r="E108" s="76"/>
      <c r="F108" s="76"/>
      <c r="G108" s="76"/>
      <c r="H108" s="67"/>
      <c r="I108" s="68"/>
    </row>
    <row r="109" spans="1:9" ht="104">
      <c r="B109" s="33"/>
      <c r="C109" s="51" t="s">
        <v>152</v>
      </c>
      <c r="D109" s="65"/>
      <c r="E109" s="76"/>
      <c r="F109" s="100"/>
      <c r="G109" s="81"/>
      <c r="H109" s="68"/>
      <c r="I109" s="100"/>
    </row>
    <row r="110" spans="1:9" ht="39.5">
      <c r="B110" s="33"/>
      <c r="C110" s="91" t="s">
        <v>307</v>
      </c>
      <c r="D110" s="65">
        <v>1</v>
      </c>
      <c r="E110" s="76" t="s">
        <v>4</v>
      </c>
      <c r="F110" s="100"/>
      <c r="G110" s="81"/>
      <c r="H110" s="68">
        <f>(F110+G110)</f>
        <v>0</v>
      </c>
      <c r="I110" s="100">
        <f>H110*D110</f>
        <v>0</v>
      </c>
    </row>
    <row r="111" spans="1:9">
      <c r="B111" s="33"/>
      <c r="C111" s="51"/>
      <c r="D111" s="65"/>
      <c r="E111" s="76"/>
      <c r="F111" s="76"/>
      <c r="G111" s="76"/>
      <c r="H111" s="67"/>
      <c r="I111" s="68"/>
    </row>
    <row r="112" spans="1:9">
      <c r="A112" s="32">
        <v>1</v>
      </c>
      <c r="B112" s="33" t="str">
        <f>$B$89&amp;"."&amp;SUM($A$89:A112)</f>
        <v>C3.6</v>
      </c>
      <c r="C112" s="39" t="s">
        <v>338</v>
      </c>
      <c r="D112" s="65"/>
      <c r="E112" s="76"/>
      <c r="F112" s="76"/>
      <c r="G112" s="76"/>
      <c r="H112" s="67"/>
      <c r="I112" s="68"/>
    </row>
    <row r="113" spans="1:9" ht="26">
      <c r="B113" s="33"/>
      <c r="C113" s="52" t="s">
        <v>339</v>
      </c>
      <c r="D113" s="65"/>
      <c r="E113" s="76"/>
      <c r="F113" s="76"/>
      <c r="G113" s="76"/>
      <c r="H113" s="67"/>
      <c r="I113" s="68"/>
    </row>
    <row r="114" spans="1:9" ht="78">
      <c r="B114" s="33"/>
      <c r="C114" s="51" t="s">
        <v>340</v>
      </c>
      <c r="D114" s="65"/>
      <c r="E114" s="76"/>
      <c r="F114" s="100"/>
      <c r="G114" s="81"/>
      <c r="H114" s="68"/>
      <c r="I114" s="100"/>
    </row>
    <row r="115" spans="1:9" ht="39.5">
      <c r="B115" s="33"/>
      <c r="C115" s="91" t="s">
        <v>347</v>
      </c>
      <c r="D115" s="65">
        <v>2</v>
      </c>
      <c r="E115" s="76" t="s">
        <v>4</v>
      </c>
      <c r="F115" s="100"/>
      <c r="G115" s="81"/>
      <c r="H115" s="68">
        <f>(F115+G115)</f>
        <v>0</v>
      </c>
      <c r="I115" s="100">
        <f>H115*D115</f>
        <v>0</v>
      </c>
    </row>
    <row r="116" spans="1:9">
      <c r="B116" s="33"/>
      <c r="C116" s="51"/>
      <c r="D116" s="65"/>
      <c r="E116" s="76"/>
      <c r="F116" s="76"/>
      <c r="G116" s="76"/>
      <c r="H116" s="67"/>
      <c r="I116" s="68"/>
    </row>
    <row r="117" spans="1:9">
      <c r="A117" s="32">
        <v>1</v>
      </c>
      <c r="B117" s="33" t="str">
        <f>$B$89&amp;"."&amp;SUM($A$89:A117)</f>
        <v>C3.7</v>
      </c>
      <c r="C117" s="39" t="s">
        <v>98</v>
      </c>
      <c r="D117" s="65"/>
      <c r="E117" s="76"/>
      <c r="F117" s="76"/>
      <c r="G117" s="76"/>
      <c r="H117" s="67"/>
      <c r="I117" s="68"/>
    </row>
    <row r="118" spans="1:9" ht="104">
      <c r="B118" s="33"/>
      <c r="C118" s="51" t="s">
        <v>139</v>
      </c>
      <c r="D118" s="65"/>
      <c r="E118" s="76"/>
      <c r="F118" s="76"/>
      <c r="G118" s="76"/>
      <c r="H118" s="67"/>
      <c r="I118" s="68"/>
    </row>
    <row r="119" spans="1:9" ht="52.5">
      <c r="B119" s="33"/>
      <c r="C119" s="91" t="s">
        <v>336</v>
      </c>
      <c r="D119" s="65">
        <v>15</v>
      </c>
      <c r="E119" s="76" t="s">
        <v>4</v>
      </c>
      <c r="F119" s="100"/>
      <c r="G119" s="81"/>
      <c r="H119" s="68">
        <f t="shared" ref="H119:H123" si="0">(F119+G119)</f>
        <v>0</v>
      </c>
      <c r="I119" s="100">
        <f t="shared" ref="I119:I123" si="1">H119*D119</f>
        <v>0</v>
      </c>
    </row>
    <row r="120" spans="1:9" ht="39.5">
      <c r="B120" s="33"/>
      <c r="C120" s="91" t="s">
        <v>308</v>
      </c>
      <c r="D120" s="65">
        <v>6</v>
      </c>
      <c r="E120" s="76" t="s">
        <v>4</v>
      </c>
      <c r="F120" s="100"/>
      <c r="G120" s="81"/>
      <c r="H120" s="68">
        <f t="shared" si="0"/>
        <v>0</v>
      </c>
      <c r="I120" s="100">
        <f t="shared" si="1"/>
        <v>0</v>
      </c>
    </row>
    <row r="121" spans="1:9" ht="39.5">
      <c r="B121" s="33"/>
      <c r="C121" s="91" t="s">
        <v>337</v>
      </c>
      <c r="D121" s="65">
        <v>2</v>
      </c>
      <c r="E121" s="76" t="s">
        <v>4</v>
      </c>
      <c r="F121" s="100"/>
      <c r="G121" s="81"/>
      <c r="H121" s="68">
        <f t="shared" ref="H121" si="2">(F121+G121)</f>
        <v>0</v>
      </c>
      <c r="I121" s="100">
        <f t="shared" ref="I121" si="3">H121*D121</f>
        <v>0</v>
      </c>
    </row>
    <row r="122" spans="1:9" ht="39.5">
      <c r="B122" s="33"/>
      <c r="C122" s="91" t="s">
        <v>309</v>
      </c>
      <c r="D122" s="65">
        <v>4</v>
      </c>
      <c r="E122" s="76" t="s">
        <v>4</v>
      </c>
      <c r="F122" s="100"/>
      <c r="G122" s="81"/>
      <c r="H122" s="68">
        <f t="shared" si="0"/>
        <v>0</v>
      </c>
      <c r="I122" s="100">
        <f t="shared" si="1"/>
        <v>0</v>
      </c>
    </row>
    <row r="123" spans="1:9" ht="52.5">
      <c r="B123" s="33"/>
      <c r="C123" s="91" t="s">
        <v>310</v>
      </c>
      <c r="D123" s="65">
        <v>12</v>
      </c>
      <c r="E123" s="76" t="s">
        <v>4</v>
      </c>
      <c r="F123" s="100"/>
      <c r="G123" s="81"/>
      <c r="H123" s="68">
        <f t="shared" si="0"/>
        <v>0</v>
      </c>
      <c r="I123" s="100">
        <f t="shared" si="1"/>
        <v>0</v>
      </c>
    </row>
    <row r="124" spans="1:9">
      <c r="B124" s="33"/>
      <c r="C124" s="51"/>
      <c r="D124" s="65"/>
      <c r="E124" s="76"/>
      <c r="F124" s="76"/>
      <c r="G124" s="76"/>
      <c r="H124" s="67"/>
      <c r="I124" s="68"/>
    </row>
    <row r="125" spans="1:9">
      <c r="A125" s="32">
        <v>1</v>
      </c>
      <c r="B125" s="33" t="str">
        <f>$B$89&amp;"."&amp;SUM($A$89:A125)</f>
        <v>C3.8</v>
      </c>
      <c r="C125" s="39" t="s">
        <v>99</v>
      </c>
      <c r="D125" s="65"/>
      <c r="E125" s="76"/>
      <c r="F125" s="76"/>
      <c r="G125" s="76"/>
      <c r="H125" s="67"/>
      <c r="I125" s="68"/>
    </row>
    <row r="126" spans="1:9" ht="104">
      <c r="B126" s="33"/>
      <c r="C126" s="51" t="s">
        <v>137</v>
      </c>
      <c r="D126" s="65"/>
      <c r="E126" s="76"/>
      <c r="F126" s="76"/>
      <c r="G126" s="76"/>
      <c r="H126" s="67"/>
      <c r="I126" s="68"/>
    </row>
    <row r="127" spans="1:9" ht="39.5">
      <c r="B127" s="33"/>
      <c r="C127" s="91" t="s">
        <v>311</v>
      </c>
      <c r="D127" s="65">
        <v>5</v>
      </c>
      <c r="E127" s="76" t="s">
        <v>4</v>
      </c>
      <c r="F127" s="100"/>
      <c r="G127" s="81"/>
      <c r="H127" s="68">
        <f>(F127+G127)</f>
        <v>0</v>
      </c>
      <c r="I127" s="100">
        <f>H127*D127</f>
        <v>0</v>
      </c>
    </row>
    <row r="128" spans="1:9" ht="39.5">
      <c r="B128" s="33"/>
      <c r="C128" s="91" t="s">
        <v>312</v>
      </c>
      <c r="D128" s="65">
        <v>6</v>
      </c>
      <c r="E128" s="76" t="s">
        <v>4</v>
      </c>
      <c r="F128" s="100"/>
      <c r="G128" s="81"/>
      <c r="H128" s="68">
        <f>(F128+G128)</f>
        <v>0</v>
      </c>
      <c r="I128" s="100">
        <f>H128*D128</f>
        <v>0</v>
      </c>
    </row>
    <row r="129" spans="1:9">
      <c r="B129" s="33"/>
      <c r="C129" s="51"/>
      <c r="D129" s="65"/>
      <c r="E129" s="76"/>
      <c r="F129" s="76"/>
      <c r="G129" s="76"/>
      <c r="H129" s="67"/>
      <c r="I129" s="68"/>
    </row>
    <row r="130" spans="1:9">
      <c r="A130" s="32">
        <v>1</v>
      </c>
      <c r="B130" s="33" t="str">
        <f>$B$89&amp;"."&amp;SUM($A$89:A130)</f>
        <v>C3.9</v>
      </c>
      <c r="C130" s="39" t="s">
        <v>284</v>
      </c>
      <c r="D130" s="142"/>
      <c r="E130" s="76"/>
      <c r="F130" s="67"/>
      <c r="G130" s="67"/>
      <c r="H130" s="67"/>
      <c r="I130" s="68"/>
    </row>
    <row r="131" spans="1:9" ht="104">
      <c r="B131" s="33"/>
      <c r="C131" s="51" t="s">
        <v>313</v>
      </c>
      <c r="D131" s="142"/>
      <c r="E131" s="76"/>
      <c r="F131" s="67"/>
      <c r="G131" s="67"/>
      <c r="H131" s="67"/>
      <c r="I131" s="68"/>
    </row>
    <row r="132" spans="1:9" ht="39.5">
      <c r="B132" s="33"/>
      <c r="C132" s="91" t="s">
        <v>314</v>
      </c>
      <c r="D132" s="142">
        <v>1</v>
      </c>
      <c r="E132" s="76" t="s">
        <v>4</v>
      </c>
      <c r="F132" s="100"/>
      <c r="G132" s="81"/>
      <c r="H132" s="68">
        <f t="shared" ref="H132:H133" si="4">(F132+G132)</f>
        <v>0</v>
      </c>
      <c r="I132" s="100">
        <f t="shared" ref="I132:I133" si="5">H132*D132</f>
        <v>0</v>
      </c>
    </row>
    <row r="133" spans="1:9" ht="39.5">
      <c r="B133" s="33"/>
      <c r="C133" s="91" t="s">
        <v>315</v>
      </c>
      <c r="D133" s="142">
        <v>9</v>
      </c>
      <c r="E133" s="76" t="s">
        <v>4</v>
      </c>
      <c r="F133" s="100"/>
      <c r="G133" s="81"/>
      <c r="H133" s="68">
        <f t="shared" si="4"/>
        <v>0</v>
      </c>
      <c r="I133" s="100">
        <f t="shared" si="5"/>
        <v>0</v>
      </c>
    </row>
    <row r="134" spans="1:9" ht="13.5">
      <c r="B134" s="33"/>
      <c r="C134" s="91"/>
      <c r="D134" s="142"/>
      <c r="E134" s="76"/>
      <c r="F134" s="100"/>
      <c r="G134" s="81"/>
      <c r="H134" s="68"/>
      <c r="I134" s="100"/>
    </row>
    <row r="135" spans="1:9">
      <c r="A135" s="32">
        <v>1</v>
      </c>
      <c r="B135" s="33" t="str">
        <f>$B$89&amp;"."&amp;SUM($A$89:A135)</f>
        <v>C3.10</v>
      </c>
      <c r="C135" s="39" t="s">
        <v>140</v>
      </c>
      <c r="D135" s="65"/>
      <c r="E135" s="76"/>
      <c r="F135" s="76"/>
      <c r="G135" s="76"/>
      <c r="H135" s="67"/>
      <c r="I135" s="68"/>
    </row>
    <row r="136" spans="1:9" ht="117">
      <c r="B136" s="33"/>
      <c r="C136" s="51" t="s">
        <v>142</v>
      </c>
      <c r="D136" s="65"/>
      <c r="E136" s="76"/>
      <c r="F136" s="76"/>
      <c r="G136" s="76"/>
      <c r="H136" s="67"/>
      <c r="I136" s="68"/>
    </row>
    <row r="137" spans="1:9" ht="52.5">
      <c r="B137" s="33"/>
      <c r="C137" s="103" t="s">
        <v>318</v>
      </c>
      <c r="D137" s="65">
        <v>8</v>
      </c>
      <c r="E137" s="76" t="s">
        <v>4</v>
      </c>
      <c r="F137" s="100"/>
      <c r="G137" s="81"/>
      <c r="H137" s="68">
        <f>(F137+G137)</f>
        <v>0</v>
      </c>
      <c r="I137" s="100">
        <f>H137*D137</f>
        <v>0</v>
      </c>
    </row>
    <row r="138" spans="1:9" ht="39.5">
      <c r="B138" s="33"/>
      <c r="C138" s="103" t="s">
        <v>319</v>
      </c>
      <c r="D138" s="65">
        <v>2</v>
      </c>
      <c r="E138" s="76" t="s">
        <v>4</v>
      </c>
      <c r="F138" s="100"/>
      <c r="G138" s="81"/>
      <c r="H138" s="68">
        <f>(F138+G138)</f>
        <v>0</v>
      </c>
      <c r="I138" s="100">
        <f>H138*D138</f>
        <v>0</v>
      </c>
    </row>
    <row r="139" spans="1:9" ht="52.5">
      <c r="B139" s="33"/>
      <c r="C139" s="103" t="s">
        <v>320</v>
      </c>
      <c r="D139" s="65">
        <v>10</v>
      </c>
      <c r="E139" s="76" t="s">
        <v>4</v>
      </c>
      <c r="F139" s="100"/>
      <c r="G139" s="81"/>
      <c r="H139" s="68">
        <f>(F139+G139)</f>
        <v>0</v>
      </c>
      <c r="I139" s="100">
        <f>H139*D139</f>
        <v>0</v>
      </c>
    </row>
    <row r="140" spans="1:9">
      <c r="B140" s="33"/>
      <c r="C140" s="51"/>
      <c r="D140" s="65"/>
      <c r="E140" s="76"/>
      <c r="F140" s="76"/>
      <c r="G140" s="76"/>
      <c r="H140" s="67"/>
      <c r="I140" s="68"/>
    </row>
    <row r="141" spans="1:9">
      <c r="A141" s="32">
        <v>1</v>
      </c>
      <c r="B141" s="33" t="str">
        <f>$B$89&amp;"."&amp;SUM($A$89:A141)</f>
        <v>C3.11</v>
      </c>
      <c r="C141" s="39" t="s">
        <v>140</v>
      </c>
      <c r="D141" s="65"/>
      <c r="E141" s="76"/>
      <c r="F141" s="76"/>
      <c r="G141" s="76"/>
      <c r="H141" s="67"/>
      <c r="I141" s="68"/>
    </row>
    <row r="142" spans="1:9" ht="117">
      <c r="B142" s="33"/>
      <c r="C142" s="51" t="s">
        <v>141</v>
      </c>
      <c r="D142" s="65"/>
      <c r="E142" s="76"/>
      <c r="F142" s="76"/>
      <c r="G142" s="76"/>
      <c r="H142" s="67"/>
      <c r="I142" s="68"/>
    </row>
    <row r="143" spans="1:9" ht="39.5">
      <c r="B143" s="33"/>
      <c r="C143" s="103" t="s">
        <v>321</v>
      </c>
      <c r="D143" s="65">
        <v>4</v>
      </c>
      <c r="E143" s="76" t="s">
        <v>4</v>
      </c>
      <c r="F143" s="100"/>
      <c r="G143" s="81"/>
      <c r="H143" s="68">
        <f>(F143+G143)</f>
        <v>0</v>
      </c>
      <c r="I143" s="100">
        <f>H143*D143</f>
        <v>0</v>
      </c>
    </row>
    <row r="144" spans="1:9">
      <c r="B144" s="33"/>
      <c r="C144" s="51"/>
      <c r="D144" s="65"/>
      <c r="E144" s="76"/>
      <c r="F144" s="76"/>
      <c r="G144" s="76"/>
      <c r="H144" s="67"/>
      <c r="I144" s="68"/>
    </row>
    <row r="145" spans="1:9">
      <c r="A145" s="32">
        <v>1</v>
      </c>
      <c r="B145" s="33" t="str">
        <f>$B$89&amp;"."&amp;SUM($A$89:A145)</f>
        <v>C3.12</v>
      </c>
      <c r="C145" s="39" t="s">
        <v>52</v>
      </c>
      <c r="D145" s="65"/>
      <c r="E145" s="76"/>
      <c r="F145" s="76"/>
      <c r="G145" s="76"/>
      <c r="H145" s="67"/>
      <c r="I145" s="68"/>
    </row>
    <row r="146" spans="1:9" ht="78">
      <c r="B146" s="33"/>
      <c r="C146" s="52" t="s">
        <v>322</v>
      </c>
      <c r="D146" s="65"/>
      <c r="E146" s="76"/>
      <c r="F146" s="76"/>
      <c r="G146" s="76"/>
      <c r="H146" s="67"/>
      <c r="I146" s="68"/>
    </row>
    <row r="147" spans="1:9" ht="39">
      <c r="B147" s="33"/>
      <c r="C147" s="51" t="s">
        <v>324</v>
      </c>
      <c r="D147" s="65">
        <v>2</v>
      </c>
      <c r="E147" s="76" t="s">
        <v>4</v>
      </c>
      <c r="F147" s="100"/>
      <c r="G147" s="81"/>
      <c r="H147" s="68">
        <f>(F147+G147)</f>
        <v>0</v>
      </c>
      <c r="I147" s="100">
        <f>H147*D147</f>
        <v>0</v>
      </c>
    </row>
    <row r="148" spans="1:9" ht="39">
      <c r="B148" s="33"/>
      <c r="C148" s="51" t="s">
        <v>323</v>
      </c>
      <c r="D148" s="65">
        <v>2</v>
      </c>
      <c r="E148" s="76" t="s">
        <v>4</v>
      </c>
      <c r="F148" s="100"/>
      <c r="G148" s="81"/>
      <c r="H148" s="68">
        <f>(F148+G148)</f>
        <v>0</v>
      </c>
      <c r="I148" s="100">
        <f>H148*D148</f>
        <v>0</v>
      </c>
    </row>
    <row r="149" spans="1:9">
      <c r="B149" s="33"/>
      <c r="C149" s="51"/>
      <c r="D149" s="65"/>
      <c r="E149" s="76"/>
      <c r="F149" s="76"/>
      <c r="G149" s="76"/>
      <c r="H149" s="67"/>
      <c r="I149" s="68"/>
    </row>
    <row r="150" spans="1:9">
      <c r="A150" s="32">
        <v>1</v>
      </c>
      <c r="B150" s="33" t="str">
        <f>$B$89&amp;"."&amp;SUM($A$89:A150)</f>
        <v>C3.13</v>
      </c>
      <c r="C150" s="39" t="s">
        <v>145</v>
      </c>
      <c r="D150" s="65"/>
      <c r="E150" s="76"/>
      <c r="F150" s="76"/>
      <c r="G150" s="76"/>
      <c r="H150" s="67"/>
      <c r="I150" s="68"/>
    </row>
    <row r="151" spans="1:9" ht="78">
      <c r="B151" s="33"/>
      <c r="C151" s="52" t="s">
        <v>146</v>
      </c>
      <c r="D151" s="65"/>
      <c r="E151" s="76"/>
      <c r="F151" s="76"/>
      <c r="G151" s="76"/>
      <c r="H151" s="67"/>
      <c r="I151" s="68"/>
    </row>
    <row r="152" spans="1:9" ht="39">
      <c r="B152" s="33"/>
      <c r="C152" s="51" t="s">
        <v>326</v>
      </c>
      <c r="D152" s="65">
        <v>3</v>
      </c>
      <c r="E152" s="76" t="s">
        <v>4</v>
      </c>
      <c r="F152" s="100"/>
      <c r="G152" s="81"/>
      <c r="H152" s="68">
        <f>(F152+G152)</f>
        <v>0</v>
      </c>
      <c r="I152" s="100">
        <f>H152*D152</f>
        <v>0</v>
      </c>
    </row>
    <row r="153" spans="1:9" ht="39">
      <c r="B153" s="33"/>
      <c r="C153" s="51" t="s">
        <v>327</v>
      </c>
      <c r="D153" s="65">
        <v>3</v>
      </c>
      <c r="E153" s="76" t="s">
        <v>4</v>
      </c>
      <c r="F153" s="100"/>
      <c r="G153" s="81"/>
      <c r="H153" s="68">
        <f>(F153+G153)</f>
        <v>0</v>
      </c>
      <c r="I153" s="100">
        <f>H153*D153</f>
        <v>0</v>
      </c>
    </row>
    <row r="154" spans="1:9">
      <c r="B154" s="33"/>
      <c r="C154" s="51"/>
      <c r="D154" s="65"/>
      <c r="E154" s="76"/>
      <c r="F154" s="76"/>
      <c r="G154" s="76"/>
      <c r="H154" s="67"/>
      <c r="I154" s="68"/>
    </row>
    <row r="155" spans="1:9">
      <c r="A155" s="32">
        <v>1</v>
      </c>
      <c r="B155" s="33" t="str">
        <f>$B$89&amp;"."&amp;SUM($A$89:A155)</f>
        <v>C3.14</v>
      </c>
      <c r="C155" s="39" t="s">
        <v>145</v>
      </c>
      <c r="D155" s="65"/>
      <c r="E155" s="76"/>
      <c r="F155" s="76"/>
      <c r="G155" s="76"/>
      <c r="H155" s="67"/>
      <c r="I155" s="68"/>
    </row>
    <row r="156" spans="1:9" ht="78">
      <c r="B156" s="33"/>
      <c r="C156" s="52" t="s">
        <v>147</v>
      </c>
      <c r="D156" s="65"/>
      <c r="E156" s="76"/>
      <c r="F156" s="76"/>
      <c r="G156" s="76"/>
      <c r="H156" s="67"/>
      <c r="I156" s="68"/>
    </row>
    <row r="157" spans="1:9" ht="39">
      <c r="B157" s="33"/>
      <c r="C157" s="51" t="s">
        <v>325</v>
      </c>
      <c r="D157" s="65">
        <v>4</v>
      </c>
      <c r="E157" s="76" t="s">
        <v>4</v>
      </c>
      <c r="F157" s="100"/>
      <c r="G157" s="81"/>
      <c r="H157" s="68">
        <f>(F157+G157)</f>
        <v>0</v>
      </c>
      <c r="I157" s="100">
        <f>H157*D157</f>
        <v>0</v>
      </c>
    </row>
    <row r="158" spans="1:9">
      <c r="B158" s="33"/>
      <c r="C158" s="51"/>
      <c r="D158" s="65"/>
      <c r="E158" s="76"/>
      <c r="F158" s="76"/>
      <c r="G158" s="76"/>
      <c r="H158" s="67"/>
      <c r="I158" s="68"/>
    </row>
    <row r="159" spans="1:9">
      <c r="A159" s="32">
        <v>1</v>
      </c>
      <c r="B159" s="33" t="str">
        <f>$B$89&amp;"."&amp;SUM($A$89:A159)</f>
        <v>C3.15</v>
      </c>
      <c r="C159" s="39" t="s">
        <v>151</v>
      </c>
      <c r="D159" s="65"/>
      <c r="E159" s="76"/>
      <c r="F159" s="76"/>
      <c r="G159" s="76"/>
      <c r="H159" s="67"/>
      <c r="I159" s="68"/>
    </row>
    <row r="160" spans="1:9" ht="78">
      <c r="B160" s="33"/>
      <c r="C160" s="52" t="s">
        <v>328</v>
      </c>
      <c r="D160" s="65"/>
      <c r="E160" s="76"/>
      <c r="F160" s="76"/>
      <c r="G160" s="76"/>
      <c r="H160" s="67"/>
      <c r="I160" s="68"/>
    </row>
    <row r="161" spans="1:9" ht="39">
      <c r="B161" s="33"/>
      <c r="C161" s="51" t="s">
        <v>329</v>
      </c>
      <c r="D161" s="65">
        <v>1</v>
      </c>
      <c r="E161" s="76" t="s">
        <v>4</v>
      </c>
      <c r="F161" s="100"/>
      <c r="G161" s="81"/>
      <c r="H161" s="68">
        <f>(F161+G161)</f>
        <v>0</v>
      </c>
      <c r="I161" s="100">
        <f>H161*D161</f>
        <v>0</v>
      </c>
    </row>
    <row r="162" spans="1:9" ht="39">
      <c r="B162" s="33"/>
      <c r="C162" s="51" t="s">
        <v>330</v>
      </c>
      <c r="D162" s="65">
        <v>3</v>
      </c>
      <c r="E162" s="76" t="s">
        <v>4</v>
      </c>
      <c r="F162" s="100"/>
      <c r="G162" s="81"/>
      <c r="H162" s="68">
        <f>(F162+G162)</f>
        <v>0</v>
      </c>
      <c r="I162" s="100">
        <f>H162*D162</f>
        <v>0</v>
      </c>
    </row>
    <row r="163" spans="1:9">
      <c r="B163" s="33"/>
      <c r="C163" s="51"/>
      <c r="D163" s="65"/>
      <c r="E163" s="76"/>
      <c r="F163" s="76"/>
      <c r="G163" s="76"/>
      <c r="H163" s="67"/>
      <c r="I163" s="68"/>
    </row>
    <row r="164" spans="1:9">
      <c r="A164" s="32">
        <v>1</v>
      </c>
      <c r="B164" s="33" t="str">
        <f>$B$89&amp;"."&amp;SUM($A$89:A164)</f>
        <v>C3.16</v>
      </c>
      <c r="C164" s="39" t="s">
        <v>143</v>
      </c>
      <c r="D164" s="65"/>
      <c r="E164" s="76"/>
      <c r="F164" s="76"/>
      <c r="G164" s="76"/>
      <c r="H164" s="67"/>
      <c r="I164" s="68"/>
    </row>
    <row r="165" spans="1:9" ht="78">
      <c r="B165" s="33"/>
      <c r="C165" s="52" t="s">
        <v>144</v>
      </c>
      <c r="D165" s="65"/>
      <c r="E165" s="76"/>
      <c r="F165" s="76"/>
      <c r="G165" s="76"/>
      <c r="H165" s="67"/>
      <c r="I165" s="68"/>
    </row>
    <row r="166" spans="1:9" ht="39">
      <c r="B166" s="33"/>
      <c r="C166" s="51" t="s">
        <v>332</v>
      </c>
      <c r="D166" s="65">
        <v>1</v>
      </c>
      <c r="E166" s="76" t="s">
        <v>4</v>
      </c>
      <c r="F166" s="100"/>
      <c r="G166" s="81"/>
      <c r="H166" s="68">
        <f>(F166+G166)</f>
        <v>0</v>
      </c>
      <c r="I166" s="100">
        <f>H166*D166</f>
        <v>0</v>
      </c>
    </row>
    <row r="167" spans="1:9" ht="39">
      <c r="B167" s="33"/>
      <c r="C167" s="51" t="s">
        <v>331</v>
      </c>
      <c r="D167" s="65">
        <v>4</v>
      </c>
      <c r="E167" s="76" t="s">
        <v>4</v>
      </c>
      <c r="F167" s="100"/>
      <c r="G167" s="81"/>
      <c r="H167" s="68">
        <f>(F167+G167)</f>
        <v>0</v>
      </c>
      <c r="I167" s="100">
        <f>H167*D167</f>
        <v>0</v>
      </c>
    </row>
    <row r="168" spans="1:9">
      <c r="B168" s="33"/>
      <c r="C168" s="51"/>
      <c r="D168" s="65"/>
      <c r="E168" s="76"/>
      <c r="F168" s="76"/>
      <c r="G168" s="76"/>
      <c r="H168" s="67"/>
      <c r="I168" s="68"/>
    </row>
    <row r="169" spans="1:9">
      <c r="A169" s="32">
        <v>1</v>
      </c>
      <c r="B169" s="33" t="str">
        <f>$B$89&amp;"."&amp;SUM($A$89:A169)</f>
        <v>C3.17</v>
      </c>
      <c r="C169" s="39" t="s">
        <v>53</v>
      </c>
      <c r="D169" s="65"/>
      <c r="E169" s="76"/>
      <c r="F169" s="67"/>
      <c r="G169" s="67"/>
      <c r="H169" s="67"/>
      <c r="I169" s="68"/>
    </row>
    <row r="170" spans="1:9" ht="26">
      <c r="B170" s="33"/>
      <c r="C170" s="48" t="s">
        <v>212</v>
      </c>
      <c r="D170" s="65"/>
      <c r="E170" s="76"/>
      <c r="F170" s="68"/>
      <c r="G170" s="68"/>
      <c r="H170" s="68"/>
      <c r="I170" s="68"/>
    </row>
    <row r="171" spans="1:9" ht="78">
      <c r="B171" s="33"/>
      <c r="C171" s="52" t="s">
        <v>211</v>
      </c>
      <c r="D171" s="65"/>
      <c r="E171" s="76"/>
      <c r="F171" s="100"/>
      <c r="G171" s="81"/>
      <c r="H171" s="68"/>
      <c r="I171" s="100"/>
    </row>
    <row r="172" spans="1:9" ht="39">
      <c r="B172" s="33"/>
      <c r="C172" s="51" t="s">
        <v>333</v>
      </c>
      <c r="D172" s="65">
        <v>6</v>
      </c>
      <c r="E172" s="76" t="s">
        <v>4</v>
      </c>
      <c r="F172" s="100"/>
      <c r="G172" s="81"/>
      <c r="H172" s="68">
        <f>(F172+G172)</f>
        <v>0</v>
      </c>
      <c r="I172" s="100">
        <f>H172*D172</f>
        <v>0</v>
      </c>
    </row>
    <row r="173" spans="1:9">
      <c r="B173" s="33"/>
      <c r="C173" s="51"/>
      <c r="D173" s="65"/>
      <c r="E173" s="76"/>
      <c r="F173" s="67"/>
      <c r="G173" s="67"/>
      <c r="H173" s="67"/>
      <c r="I173" s="68"/>
    </row>
    <row r="174" spans="1:9">
      <c r="A174" s="32">
        <v>1</v>
      </c>
      <c r="B174" s="33" t="str">
        <f>$B$89&amp;"."&amp;SUM($A$89:A174)</f>
        <v>C3.18</v>
      </c>
      <c r="C174" s="132" t="s">
        <v>334</v>
      </c>
      <c r="D174" s="65"/>
      <c r="E174" s="76"/>
      <c r="F174" s="76"/>
      <c r="G174" s="76"/>
      <c r="H174" s="67"/>
      <c r="I174" s="68"/>
    </row>
    <row r="175" spans="1:9" ht="104">
      <c r="B175" s="33"/>
      <c r="C175" s="52" t="s">
        <v>335</v>
      </c>
      <c r="D175" s="65">
        <v>2</v>
      </c>
      <c r="E175" s="76" t="s">
        <v>4</v>
      </c>
      <c r="F175" s="100"/>
      <c r="G175" s="81"/>
      <c r="H175" s="68">
        <f>(F175+G175)</f>
        <v>0</v>
      </c>
      <c r="I175" s="100">
        <f>H175*D175</f>
        <v>0</v>
      </c>
    </row>
    <row r="176" spans="1:9">
      <c r="B176" s="33"/>
      <c r="C176" s="51"/>
      <c r="D176" s="65"/>
      <c r="E176" s="76"/>
      <c r="F176" s="76"/>
      <c r="G176" s="76"/>
      <c r="H176" s="67"/>
      <c r="I176" s="68"/>
    </row>
    <row r="177" spans="1:9">
      <c r="A177" s="32">
        <v>1</v>
      </c>
      <c r="B177" s="33" t="str">
        <f>$B$89&amp;"."&amp;SUM($A$89:A177)</f>
        <v>C3.19</v>
      </c>
      <c r="C177" s="39" t="s">
        <v>247</v>
      </c>
      <c r="D177" s="142"/>
      <c r="E177" s="76"/>
      <c r="F177" s="67"/>
      <c r="G177" s="67"/>
      <c r="H177" s="67"/>
      <c r="I177" s="68"/>
    </row>
    <row r="178" spans="1:9" ht="26">
      <c r="B178" s="33"/>
      <c r="C178" s="48" t="s">
        <v>511</v>
      </c>
      <c r="D178" s="142"/>
      <c r="E178" s="76"/>
      <c r="F178" s="100"/>
      <c r="G178" s="81"/>
      <c r="H178" s="68"/>
      <c r="I178" s="100"/>
    </row>
    <row r="179" spans="1:9" ht="65">
      <c r="B179" s="33"/>
      <c r="C179" s="48" t="s">
        <v>316</v>
      </c>
      <c r="D179" s="142">
        <v>25</v>
      </c>
      <c r="E179" s="76" t="s">
        <v>4</v>
      </c>
      <c r="F179" s="100"/>
      <c r="G179" s="81"/>
      <c r="H179" s="68">
        <f>(F179+G179)</f>
        <v>0</v>
      </c>
      <c r="I179" s="100">
        <f>H179*D179</f>
        <v>0</v>
      </c>
    </row>
    <row r="180" spans="1:9" ht="39">
      <c r="B180" s="33"/>
      <c r="C180" s="48" t="s">
        <v>317</v>
      </c>
      <c r="D180" s="142">
        <v>5</v>
      </c>
      <c r="E180" s="76" t="s">
        <v>4</v>
      </c>
      <c r="F180" s="100"/>
      <c r="G180" s="81"/>
      <c r="H180" s="68">
        <f>(F180+G180)</f>
        <v>0</v>
      </c>
      <c r="I180" s="100">
        <f>H180*D180</f>
        <v>0</v>
      </c>
    </row>
    <row r="181" spans="1:9">
      <c r="B181" s="33"/>
      <c r="C181" s="48"/>
      <c r="D181" s="142"/>
      <c r="E181" s="76"/>
      <c r="F181" s="67"/>
      <c r="G181" s="67"/>
      <c r="H181" s="67"/>
      <c r="I181" s="68"/>
    </row>
    <row r="182" spans="1:9">
      <c r="A182" s="32">
        <v>1</v>
      </c>
      <c r="B182" s="33" t="str">
        <f>$B$89&amp;"."&amp;SUM($A$89:A182)</f>
        <v>C3.20</v>
      </c>
      <c r="C182" s="132" t="s">
        <v>341</v>
      </c>
      <c r="D182" s="65"/>
      <c r="E182" s="76"/>
      <c r="F182" s="76"/>
      <c r="G182" s="76"/>
      <c r="H182" s="67"/>
      <c r="I182" s="68"/>
    </row>
    <row r="183" spans="1:9" ht="78">
      <c r="B183" s="33"/>
      <c r="C183" s="52" t="s">
        <v>342</v>
      </c>
      <c r="D183" s="65"/>
      <c r="E183" s="76"/>
      <c r="F183" s="100"/>
      <c r="G183" s="81"/>
      <c r="H183" s="68"/>
      <c r="I183" s="100"/>
    </row>
    <row r="184" spans="1:9" ht="39">
      <c r="B184" s="33"/>
      <c r="C184" s="51" t="s">
        <v>343</v>
      </c>
      <c r="D184" s="65">
        <v>2</v>
      </c>
      <c r="E184" s="76" t="s">
        <v>4</v>
      </c>
      <c r="F184" s="100"/>
      <c r="G184" s="81"/>
      <c r="H184" s="68">
        <f>(F184+G184)</f>
        <v>0</v>
      </c>
      <c r="I184" s="100">
        <f>H184*D184</f>
        <v>0</v>
      </c>
    </row>
    <row r="185" spans="1:9" ht="39">
      <c r="B185" s="33"/>
      <c r="C185" s="51" t="s">
        <v>344</v>
      </c>
      <c r="D185" s="65">
        <v>2</v>
      </c>
      <c r="E185" s="76" t="s">
        <v>4</v>
      </c>
      <c r="F185" s="100"/>
      <c r="G185" s="81"/>
      <c r="H185" s="68">
        <f>(F185+G185)</f>
        <v>0</v>
      </c>
      <c r="I185" s="100">
        <f>H185*D185</f>
        <v>0</v>
      </c>
    </row>
    <row r="186" spans="1:9">
      <c r="B186" s="33"/>
      <c r="C186" s="51"/>
      <c r="D186" s="65"/>
      <c r="E186" s="76"/>
      <c r="F186" s="76"/>
      <c r="G186" s="76"/>
      <c r="H186" s="67"/>
      <c r="I186" s="68"/>
    </row>
    <row r="187" spans="1:9" s="37" customFormat="1" ht="15">
      <c r="B187" s="38" t="s">
        <v>119</v>
      </c>
      <c r="C187" s="53" t="s">
        <v>33</v>
      </c>
      <c r="D187" s="70"/>
      <c r="E187" s="71"/>
      <c r="F187" s="71"/>
      <c r="G187" s="71"/>
      <c r="H187" s="79"/>
      <c r="I187" s="79"/>
    </row>
    <row r="188" spans="1:9">
      <c r="A188" s="32">
        <v>1</v>
      </c>
      <c r="B188" s="33" t="str">
        <f>$B$187&amp;"."&amp;SUM($A$187:A188)</f>
        <v>C4.1</v>
      </c>
      <c r="C188" s="39" t="s">
        <v>57</v>
      </c>
      <c r="D188" s="80"/>
      <c r="E188" s="76"/>
      <c r="F188" s="76"/>
      <c r="G188" s="76"/>
      <c r="H188" s="81"/>
      <c r="I188" s="81"/>
    </row>
    <row r="189" spans="1:9" ht="39">
      <c r="B189" s="33"/>
      <c r="C189" s="49" t="s">
        <v>122</v>
      </c>
      <c r="D189" s="80"/>
      <c r="E189" s="76"/>
      <c r="F189" s="76"/>
      <c r="G189" s="76"/>
      <c r="H189" s="81"/>
      <c r="I189" s="81"/>
    </row>
    <row r="190" spans="1:9">
      <c r="B190" s="33"/>
      <c r="C190" s="51" t="s">
        <v>198</v>
      </c>
      <c r="D190" s="82">
        <v>50</v>
      </c>
      <c r="E190" s="76" t="s">
        <v>6</v>
      </c>
      <c r="F190" s="100"/>
      <c r="G190" s="81"/>
      <c r="H190" s="68">
        <f>(F190+G190)</f>
        <v>0</v>
      </c>
      <c r="I190" s="100">
        <f>H190*D190</f>
        <v>0</v>
      </c>
    </row>
    <row r="191" spans="1:9">
      <c r="B191" s="33"/>
      <c r="C191" s="51" t="s">
        <v>221</v>
      </c>
      <c r="D191" s="82">
        <v>20</v>
      </c>
      <c r="E191" s="76" t="s">
        <v>6</v>
      </c>
      <c r="F191" s="100"/>
      <c r="G191" s="81"/>
      <c r="H191" s="68">
        <f>(F191+G191)</f>
        <v>0</v>
      </c>
      <c r="I191" s="100">
        <f>H191*D191</f>
        <v>0</v>
      </c>
    </row>
    <row r="192" spans="1:9">
      <c r="B192" s="33"/>
      <c r="C192" s="51" t="s">
        <v>396</v>
      </c>
      <c r="D192" s="82">
        <v>2</v>
      </c>
      <c r="E192" s="76" t="s">
        <v>6</v>
      </c>
      <c r="F192" s="100"/>
      <c r="G192" s="81"/>
      <c r="H192" s="68">
        <f>(F192+G192)</f>
        <v>0</v>
      </c>
      <c r="I192" s="100">
        <f>H192*D192</f>
        <v>0</v>
      </c>
    </row>
    <row r="193" spans="1:9">
      <c r="B193" s="33"/>
      <c r="C193" s="51" t="s">
        <v>169</v>
      </c>
      <c r="D193" s="82">
        <v>180</v>
      </c>
      <c r="E193" s="76" t="s">
        <v>6</v>
      </c>
      <c r="F193" s="100"/>
      <c r="G193" s="81"/>
      <c r="H193" s="68">
        <f>(F193+G193)</f>
        <v>0</v>
      </c>
      <c r="I193" s="100">
        <f>H193*D193</f>
        <v>0</v>
      </c>
    </row>
    <row r="194" spans="1:9">
      <c r="B194" s="33"/>
      <c r="C194" s="51" t="s">
        <v>201</v>
      </c>
      <c r="D194" s="82">
        <v>60</v>
      </c>
      <c r="E194" s="76" t="s">
        <v>6</v>
      </c>
      <c r="F194" s="100"/>
      <c r="G194" s="81"/>
      <c r="H194" s="68">
        <f t="shared" ref="H194" si="6">(F194+G194)</f>
        <v>0</v>
      </c>
      <c r="I194" s="100">
        <f t="shared" ref="I194" si="7">H194*D194</f>
        <v>0</v>
      </c>
    </row>
    <row r="195" spans="1:9">
      <c r="B195" s="33"/>
      <c r="C195" s="51" t="s">
        <v>65</v>
      </c>
      <c r="D195" s="82">
        <v>75</v>
      </c>
      <c r="E195" s="76" t="s">
        <v>6</v>
      </c>
      <c r="F195" s="100"/>
      <c r="G195" s="81"/>
      <c r="H195" s="68">
        <f>(F195+G195)</f>
        <v>0</v>
      </c>
      <c r="I195" s="100">
        <f>H195*D195</f>
        <v>0</v>
      </c>
    </row>
    <row r="196" spans="1:9">
      <c r="B196" s="33"/>
      <c r="C196" s="51" t="s">
        <v>123</v>
      </c>
      <c r="D196" s="82">
        <v>70</v>
      </c>
      <c r="E196" s="76" t="s">
        <v>6</v>
      </c>
      <c r="F196" s="100"/>
      <c r="G196" s="81"/>
      <c r="H196" s="68">
        <f t="shared" ref="H196:H200" si="8">(F196+G196)</f>
        <v>0</v>
      </c>
      <c r="I196" s="100">
        <f t="shared" ref="I196:I200" si="9">H196*D196</f>
        <v>0</v>
      </c>
    </row>
    <row r="197" spans="1:9">
      <c r="B197" s="33"/>
      <c r="C197" s="51" t="s">
        <v>124</v>
      </c>
      <c r="D197" s="82">
        <v>65</v>
      </c>
      <c r="E197" s="76" t="s">
        <v>6</v>
      </c>
      <c r="F197" s="100"/>
      <c r="G197" s="81"/>
      <c r="H197" s="68">
        <f t="shared" si="8"/>
        <v>0</v>
      </c>
      <c r="I197" s="100">
        <f t="shared" si="9"/>
        <v>0</v>
      </c>
    </row>
    <row r="198" spans="1:9">
      <c r="B198" s="33"/>
      <c r="C198" s="51" t="s">
        <v>125</v>
      </c>
      <c r="D198" s="163">
        <v>35</v>
      </c>
      <c r="E198" s="76" t="s">
        <v>6</v>
      </c>
      <c r="F198" s="100"/>
      <c r="G198" s="81"/>
      <c r="H198" s="68">
        <f t="shared" ref="H198" si="10">(F198+G198)</f>
        <v>0</v>
      </c>
      <c r="I198" s="100">
        <f t="shared" ref="I198" si="11">H198*D198</f>
        <v>0</v>
      </c>
    </row>
    <row r="199" spans="1:9">
      <c r="B199" s="33"/>
      <c r="C199" s="168" t="s">
        <v>520</v>
      </c>
      <c r="D199" s="163">
        <v>10</v>
      </c>
      <c r="E199" s="164" t="s">
        <v>6</v>
      </c>
      <c r="F199" s="165"/>
      <c r="G199" s="166"/>
      <c r="H199" s="167">
        <f t="shared" ref="H199" si="12">(F199+G199)</f>
        <v>0</v>
      </c>
      <c r="I199" s="165">
        <f t="shared" ref="I199" si="13">H199*D199</f>
        <v>0</v>
      </c>
    </row>
    <row r="200" spans="1:9">
      <c r="B200" s="33"/>
      <c r="C200" s="51" t="s">
        <v>220</v>
      </c>
      <c r="D200" s="82">
        <v>17</v>
      </c>
      <c r="E200" s="76" t="s">
        <v>6</v>
      </c>
      <c r="F200" s="100"/>
      <c r="G200" s="81"/>
      <c r="H200" s="68">
        <f t="shared" si="8"/>
        <v>0</v>
      </c>
      <c r="I200" s="100">
        <f t="shared" si="9"/>
        <v>0</v>
      </c>
    </row>
    <row r="201" spans="1:9">
      <c r="B201" s="33"/>
      <c r="C201" s="51"/>
      <c r="D201" s="82"/>
      <c r="E201" s="76"/>
      <c r="F201" s="76"/>
      <c r="G201" s="76"/>
      <c r="H201" s="67"/>
      <c r="I201" s="68"/>
    </row>
    <row r="202" spans="1:9">
      <c r="A202" s="32">
        <v>1</v>
      </c>
      <c r="B202" s="33" t="str">
        <f>$B$187&amp;"."&amp;SUM($A$187:A202)</f>
        <v>C4.2</v>
      </c>
      <c r="C202" s="39" t="s">
        <v>55</v>
      </c>
      <c r="D202" s="80"/>
      <c r="E202" s="76"/>
      <c r="F202" s="76"/>
      <c r="G202" s="76"/>
      <c r="H202" s="81"/>
      <c r="I202" s="81"/>
    </row>
    <row r="203" spans="1:9" ht="39">
      <c r="B203" s="33"/>
      <c r="C203" s="49" t="s">
        <v>153</v>
      </c>
      <c r="D203" s="80"/>
      <c r="E203" s="76"/>
      <c r="F203" s="76"/>
      <c r="G203" s="76"/>
      <c r="H203" s="81"/>
      <c r="I203" s="81"/>
    </row>
    <row r="204" spans="1:9">
      <c r="B204" s="33"/>
      <c r="C204" s="51" t="s">
        <v>198</v>
      </c>
      <c r="D204" s="82">
        <v>40</v>
      </c>
      <c r="E204" s="76" t="s">
        <v>4</v>
      </c>
      <c r="F204" s="100"/>
      <c r="G204" s="81"/>
      <c r="H204" s="68">
        <f>(F204+G204)</f>
        <v>0</v>
      </c>
      <c r="I204" s="100">
        <f>H204*D204</f>
        <v>0</v>
      </c>
    </row>
    <row r="205" spans="1:9">
      <c r="B205" s="33"/>
      <c r="C205" s="51" t="s">
        <v>221</v>
      </c>
      <c r="D205" s="82">
        <v>10</v>
      </c>
      <c r="E205" s="76" t="s">
        <v>4</v>
      </c>
      <c r="F205" s="100"/>
      <c r="G205" s="81"/>
      <c r="H205" s="68">
        <f>(F205+G205)</f>
        <v>0</v>
      </c>
      <c r="I205" s="100">
        <f>H205*D205</f>
        <v>0</v>
      </c>
    </row>
    <row r="206" spans="1:9">
      <c r="B206" s="33"/>
      <c r="C206" s="51" t="s">
        <v>169</v>
      </c>
      <c r="D206" s="82">
        <v>100</v>
      </c>
      <c r="E206" s="76" t="s">
        <v>4</v>
      </c>
      <c r="F206" s="100"/>
      <c r="G206" s="81"/>
      <c r="H206" s="68">
        <f>(F206+G206)</f>
        <v>0</v>
      </c>
      <c r="I206" s="100">
        <f>H206*D206</f>
        <v>0</v>
      </c>
    </row>
    <row r="207" spans="1:9">
      <c r="B207" s="33"/>
      <c r="C207" s="51" t="s">
        <v>201</v>
      </c>
      <c r="D207" s="82">
        <v>52</v>
      </c>
      <c r="E207" s="76" t="s">
        <v>4</v>
      </c>
      <c r="F207" s="100"/>
      <c r="G207" s="81"/>
      <c r="H207" s="68">
        <f t="shared" ref="H207:H209" si="14">(F207+G207)</f>
        <v>0</v>
      </c>
      <c r="I207" s="100">
        <f t="shared" ref="I207:I209" si="15">H207*D207</f>
        <v>0</v>
      </c>
    </row>
    <row r="208" spans="1:9">
      <c r="B208" s="33"/>
      <c r="C208" s="51" t="s">
        <v>65</v>
      </c>
      <c r="D208" s="82">
        <v>20</v>
      </c>
      <c r="E208" s="76" t="s">
        <v>4</v>
      </c>
      <c r="F208" s="100"/>
      <c r="G208" s="81"/>
      <c r="H208" s="68">
        <f t="shared" si="14"/>
        <v>0</v>
      </c>
      <c r="I208" s="100">
        <f t="shared" si="15"/>
        <v>0</v>
      </c>
    </row>
    <row r="209" spans="1:9">
      <c r="B209" s="33"/>
      <c r="C209" s="51" t="s">
        <v>123</v>
      </c>
      <c r="D209" s="82">
        <v>18</v>
      </c>
      <c r="E209" s="76" t="s">
        <v>4</v>
      </c>
      <c r="F209" s="100"/>
      <c r="G209" s="81"/>
      <c r="H209" s="68">
        <f t="shared" si="14"/>
        <v>0</v>
      </c>
      <c r="I209" s="100">
        <f t="shared" si="15"/>
        <v>0</v>
      </c>
    </row>
    <row r="210" spans="1:9">
      <c r="B210" s="33"/>
      <c r="C210" s="51" t="s">
        <v>124</v>
      </c>
      <c r="D210" s="82">
        <v>32</v>
      </c>
      <c r="E210" s="76" t="s">
        <v>4</v>
      </c>
      <c r="F210" s="100"/>
      <c r="G210" s="81"/>
      <c r="H210" s="68">
        <f t="shared" ref="H210:H211" si="16">(F210+G210)</f>
        <v>0</v>
      </c>
      <c r="I210" s="100">
        <f t="shared" ref="I210:I211" si="17">H210*D210</f>
        <v>0</v>
      </c>
    </row>
    <row r="211" spans="1:9">
      <c r="B211" s="33"/>
      <c r="C211" s="51" t="s">
        <v>125</v>
      </c>
      <c r="D211" s="163">
        <v>15</v>
      </c>
      <c r="E211" s="76" t="s">
        <v>4</v>
      </c>
      <c r="F211" s="100"/>
      <c r="G211" s="81"/>
      <c r="H211" s="68">
        <f t="shared" si="16"/>
        <v>0</v>
      </c>
      <c r="I211" s="100">
        <f t="shared" si="17"/>
        <v>0</v>
      </c>
    </row>
    <row r="212" spans="1:9">
      <c r="B212" s="33"/>
      <c r="C212" s="51"/>
      <c r="D212" s="82"/>
      <c r="E212" s="76"/>
      <c r="F212" s="76"/>
      <c r="G212" s="76"/>
      <c r="H212" s="67"/>
      <c r="I212" s="68"/>
    </row>
    <row r="213" spans="1:9">
      <c r="A213" s="32">
        <v>1</v>
      </c>
      <c r="B213" s="33" t="str">
        <f>$B$187&amp;"."&amp;SUM($A$187:A213)</f>
        <v>C4.3</v>
      </c>
      <c r="C213" s="39" t="s">
        <v>55</v>
      </c>
      <c r="D213" s="80"/>
      <c r="E213" s="76"/>
      <c r="F213" s="76"/>
      <c r="G213" s="76"/>
      <c r="H213" s="81"/>
      <c r="I213" s="81"/>
    </row>
    <row r="214" spans="1:9" ht="39">
      <c r="B214" s="33"/>
      <c r="C214" s="49" t="s">
        <v>417</v>
      </c>
      <c r="D214" s="80"/>
      <c r="E214" s="76"/>
      <c r="F214" s="76"/>
      <c r="G214" s="76"/>
      <c r="H214" s="81"/>
      <c r="I214" s="81"/>
    </row>
    <row r="215" spans="1:9">
      <c r="B215" s="33"/>
      <c r="C215" s="168" t="s">
        <v>520</v>
      </c>
      <c r="D215" s="163">
        <v>6</v>
      </c>
      <c r="E215" s="164" t="s">
        <v>4</v>
      </c>
      <c r="F215" s="165"/>
      <c r="G215" s="166"/>
      <c r="H215" s="167">
        <f t="shared" ref="H215" si="18">(F215+G215)</f>
        <v>0</v>
      </c>
      <c r="I215" s="165">
        <f t="shared" ref="I215" si="19">H215*D215</f>
        <v>0</v>
      </c>
    </row>
    <row r="216" spans="1:9">
      <c r="B216" s="33"/>
      <c r="C216" s="51" t="s">
        <v>220</v>
      </c>
      <c r="D216" s="82">
        <v>1</v>
      </c>
      <c r="E216" s="76" t="s">
        <v>4</v>
      </c>
      <c r="F216" s="100"/>
      <c r="G216" s="81"/>
      <c r="H216" s="68">
        <f t="shared" ref="H216" si="20">(F216+G216)</f>
        <v>0</v>
      </c>
      <c r="I216" s="100">
        <f t="shared" ref="I216" si="21">H216*D216</f>
        <v>0</v>
      </c>
    </row>
    <row r="217" spans="1:9">
      <c r="B217" s="33"/>
      <c r="C217" s="51"/>
      <c r="D217" s="82"/>
      <c r="E217" s="76"/>
      <c r="F217" s="76"/>
      <c r="G217" s="76"/>
      <c r="H217" s="67"/>
      <c r="I217" s="68"/>
    </row>
    <row r="218" spans="1:9">
      <c r="A218" s="32">
        <v>1</v>
      </c>
      <c r="B218" s="33" t="str">
        <f>$B$187&amp;"."&amp;SUM($A$187:A218)</f>
        <v>C4.4</v>
      </c>
      <c r="C218" s="39" t="s">
        <v>222</v>
      </c>
      <c r="D218" s="80"/>
      <c r="E218" s="76"/>
      <c r="F218" s="76"/>
      <c r="G218" s="76"/>
      <c r="H218" s="81"/>
      <c r="I218" s="81"/>
    </row>
    <row r="219" spans="1:9" ht="39">
      <c r="B219" s="33"/>
      <c r="C219" s="49" t="s">
        <v>153</v>
      </c>
      <c r="D219" s="80"/>
      <c r="E219" s="76"/>
      <c r="F219" s="76"/>
      <c r="G219" s="76"/>
      <c r="H219" s="81"/>
      <c r="I219" s="81"/>
    </row>
    <row r="220" spans="1:9">
      <c r="B220" s="33"/>
      <c r="C220" s="51" t="s">
        <v>65</v>
      </c>
      <c r="D220" s="82">
        <v>2</v>
      </c>
      <c r="E220" s="76" t="s">
        <v>4</v>
      </c>
      <c r="F220" s="100"/>
      <c r="G220" s="81"/>
      <c r="H220" s="68">
        <f t="shared" ref="H220" si="22">(F220+G220)</f>
        <v>0</v>
      </c>
      <c r="I220" s="100">
        <f t="shared" ref="I220" si="23">H220*D220</f>
        <v>0</v>
      </c>
    </row>
    <row r="221" spans="1:9">
      <c r="B221" s="33"/>
      <c r="C221" s="51" t="s">
        <v>124</v>
      </c>
      <c r="D221" s="82">
        <v>3</v>
      </c>
      <c r="E221" s="76" t="s">
        <v>4</v>
      </c>
      <c r="F221" s="100"/>
      <c r="G221" s="81"/>
      <c r="H221" s="68">
        <f t="shared" ref="H221" si="24">(F221+G221)</f>
        <v>0</v>
      </c>
      <c r="I221" s="100">
        <f t="shared" ref="I221" si="25">H221*D221</f>
        <v>0</v>
      </c>
    </row>
    <row r="222" spans="1:9">
      <c r="B222" s="33"/>
      <c r="C222" s="51" t="s">
        <v>125</v>
      </c>
      <c r="D222" s="82">
        <v>13</v>
      </c>
      <c r="E222" s="76" t="s">
        <v>4</v>
      </c>
      <c r="F222" s="100"/>
      <c r="G222" s="81"/>
      <c r="H222" s="68">
        <f t="shared" ref="H222" si="26">(F222+G222)</f>
        <v>0</v>
      </c>
      <c r="I222" s="100">
        <f t="shared" ref="I222" si="27">H222*D222</f>
        <v>0</v>
      </c>
    </row>
    <row r="223" spans="1:9">
      <c r="B223" s="33"/>
      <c r="C223" s="51" t="s">
        <v>220</v>
      </c>
      <c r="D223" s="82">
        <v>1</v>
      </c>
      <c r="E223" s="76" t="s">
        <v>4</v>
      </c>
      <c r="F223" s="100"/>
      <c r="G223" s="81"/>
      <c r="H223" s="68">
        <f t="shared" ref="H223" si="28">(F223+G223)</f>
        <v>0</v>
      </c>
      <c r="I223" s="100">
        <f t="shared" ref="I223" si="29">H223*D223</f>
        <v>0</v>
      </c>
    </row>
    <row r="224" spans="1:9">
      <c r="B224" s="33"/>
      <c r="C224" s="51"/>
      <c r="D224" s="82"/>
      <c r="E224" s="76"/>
      <c r="F224" s="76"/>
      <c r="G224" s="76"/>
      <c r="H224" s="67"/>
      <c r="I224" s="68"/>
    </row>
    <row r="225" spans="1:9">
      <c r="A225" s="32">
        <v>1</v>
      </c>
      <c r="B225" s="33" t="str">
        <f>$B$187&amp;"."&amp;SUM($A$187:A225)</f>
        <v>C4.5</v>
      </c>
      <c r="C225" s="39" t="s">
        <v>157</v>
      </c>
      <c r="D225" s="65"/>
      <c r="E225" s="76"/>
      <c r="F225" s="76"/>
      <c r="G225" s="76"/>
      <c r="H225" s="67"/>
      <c r="I225" s="68"/>
    </row>
    <row r="226" spans="1:9" ht="39">
      <c r="B226" s="33"/>
      <c r="C226" s="49" t="s">
        <v>154</v>
      </c>
      <c r="D226" s="80"/>
      <c r="E226" s="76"/>
      <c r="F226" s="76"/>
      <c r="G226" s="76"/>
      <c r="H226" s="81"/>
      <c r="I226" s="81"/>
    </row>
    <row r="227" spans="1:9">
      <c r="B227" s="33"/>
      <c r="C227" s="51" t="s">
        <v>198</v>
      </c>
      <c r="D227" s="82">
        <v>4</v>
      </c>
      <c r="E227" s="76" t="s">
        <v>4</v>
      </c>
      <c r="F227" s="100"/>
      <c r="G227" s="81"/>
      <c r="H227" s="68">
        <f>(F227+G227)</f>
        <v>0</v>
      </c>
      <c r="I227" s="100">
        <f>H227*D227</f>
        <v>0</v>
      </c>
    </row>
    <row r="228" spans="1:9">
      <c r="B228" s="33"/>
      <c r="C228" s="51" t="s">
        <v>169</v>
      </c>
      <c r="D228" s="82">
        <v>3</v>
      </c>
      <c r="E228" s="76" t="s">
        <v>4</v>
      </c>
      <c r="F228" s="100"/>
      <c r="G228" s="81"/>
      <c r="H228" s="68">
        <f>(F228+G228)</f>
        <v>0</v>
      </c>
      <c r="I228" s="100">
        <f>H228*D228</f>
        <v>0</v>
      </c>
    </row>
    <row r="229" spans="1:9">
      <c r="B229" s="33"/>
      <c r="C229" s="51" t="s">
        <v>201</v>
      </c>
      <c r="D229" s="82">
        <v>4</v>
      </c>
      <c r="E229" s="76" t="s">
        <v>4</v>
      </c>
      <c r="F229" s="100"/>
      <c r="G229" s="81"/>
      <c r="H229" s="68">
        <f>(F229+G229)</f>
        <v>0</v>
      </c>
      <c r="I229" s="100">
        <f>H229*D229</f>
        <v>0</v>
      </c>
    </row>
    <row r="230" spans="1:9">
      <c r="B230" s="33"/>
      <c r="C230" s="51" t="s">
        <v>65</v>
      </c>
      <c r="D230" s="82">
        <v>1</v>
      </c>
      <c r="E230" s="76" t="s">
        <v>4</v>
      </c>
      <c r="F230" s="100"/>
      <c r="G230" s="81"/>
      <c r="H230" s="68">
        <f t="shared" ref="H230" si="30">(F230+G230)</f>
        <v>0</v>
      </c>
      <c r="I230" s="100">
        <f t="shared" ref="I230" si="31">H230*D230</f>
        <v>0</v>
      </c>
    </row>
    <row r="231" spans="1:9">
      <c r="B231" s="33"/>
      <c r="C231" s="51" t="s">
        <v>123</v>
      </c>
      <c r="D231" s="82">
        <v>4</v>
      </c>
      <c r="E231" s="76" t="s">
        <v>4</v>
      </c>
      <c r="F231" s="100"/>
      <c r="G231" s="81"/>
      <c r="H231" s="68">
        <f t="shared" ref="H231" si="32">(F231+G231)</f>
        <v>0</v>
      </c>
      <c r="I231" s="100">
        <f t="shared" ref="I231" si="33">H231*D231</f>
        <v>0</v>
      </c>
    </row>
    <row r="232" spans="1:9">
      <c r="B232" s="33"/>
      <c r="C232" s="51" t="s">
        <v>125</v>
      </c>
      <c r="D232" s="82">
        <v>2</v>
      </c>
      <c r="E232" s="76" t="s">
        <v>4</v>
      </c>
      <c r="F232" s="100"/>
      <c r="G232" s="81"/>
      <c r="H232" s="68">
        <f t="shared" ref="H232:H233" si="34">(F232+G232)</f>
        <v>0</v>
      </c>
      <c r="I232" s="100">
        <f t="shared" ref="I232:I233" si="35">H232*D232</f>
        <v>0</v>
      </c>
    </row>
    <row r="233" spans="1:9">
      <c r="B233" s="33"/>
      <c r="C233" s="51" t="s">
        <v>220</v>
      </c>
      <c r="D233" s="82">
        <v>2</v>
      </c>
      <c r="E233" s="76" t="s">
        <v>4</v>
      </c>
      <c r="F233" s="100"/>
      <c r="G233" s="81"/>
      <c r="H233" s="68">
        <f t="shared" si="34"/>
        <v>0</v>
      </c>
      <c r="I233" s="100">
        <f t="shared" si="35"/>
        <v>0</v>
      </c>
    </row>
    <row r="234" spans="1:9">
      <c r="B234" s="33"/>
      <c r="C234" s="51"/>
      <c r="D234" s="82"/>
      <c r="E234" s="76"/>
      <c r="F234" s="76"/>
      <c r="G234" s="76"/>
      <c r="H234" s="67"/>
      <c r="I234" s="68"/>
    </row>
    <row r="235" spans="1:9">
      <c r="A235" s="32">
        <v>1</v>
      </c>
      <c r="B235" s="33" t="str">
        <f>$B$187&amp;"."&amp;SUM($A$187:A235)</f>
        <v>C4.6</v>
      </c>
      <c r="C235" s="39" t="s">
        <v>158</v>
      </c>
      <c r="D235" s="65"/>
      <c r="E235" s="76"/>
      <c r="F235" s="76"/>
      <c r="G235" s="76"/>
      <c r="H235" s="67"/>
      <c r="I235" s="68"/>
    </row>
    <row r="236" spans="1:9" ht="39">
      <c r="B236" s="33"/>
      <c r="C236" s="49" t="s">
        <v>159</v>
      </c>
      <c r="D236" s="80"/>
      <c r="E236" s="76"/>
      <c r="F236" s="76"/>
      <c r="G236" s="76"/>
      <c r="H236" s="81"/>
      <c r="I236" s="81"/>
    </row>
    <row r="237" spans="1:9">
      <c r="B237" s="33"/>
      <c r="C237" s="51" t="s">
        <v>422</v>
      </c>
      <c r="D237" s="82">
        <v>2</v>
      </c>
      <c r="E237" s="76" t="s">
        <v>4</v>
      </c>
      <c r="F237" s="100"/>
      <c r="G237" s="81"/>
      <c r="H237" s="68">
        <f t="shared" ref="H237" si="36">(F237+G237)</f>
        <v>0</v>
      </c>
      <c r="I237" s="100">
        <f t="shared" ref="I237" si="37">H237*D237</f>
        <v>0</v>
      </c>
    </row>
    <row r="238" spans="1:9">
      <c r="B238" s="33"/>
      <c r="C238" s="51" t="s">
        <v>419</v>
      </c>
      <c r="D238" s="82">
        <v>8</v>
      </c>
      <c r="E238" s="76" t="s">
        <v>4</v>
      </c>
      <c r="F238" s="100"/>
      <c r="G238" s="81"/>
      <c r="H238" s="68">
        <f t="shared" ref="H238" si="38">(F238+G238)</f>
        <v>0</v>
      </c>
      <c r="I238" s="100">
        <f t="shared" ref="I238" si="39">H238*D238</f>
        <v>0</v>
      </c>
    </row>
    <row r="239" spans="1:9">
      <c r="B239" s="33"/>
      <c r="C239" s="51" t="s">
        <v>218</v>
      </c>
      <c r="D239" s="82">
        <v>1</v>
      </c>
      <c r="E239" s="76" t="s">
        <v>4</v>
      </c>
      <c r="F239" s="100"/>
      <c r="G239" s="81"/>
      <c r="H239" s="68">
        <f t="shared" ref="H239" si="40">(F239+G239)</f>
        <v>0</v>
      </c>
      <c r="I239" s="100">
        <f t="shared" ref="I239" si="41">H239*D239</f>
        <v>0</v>
      </c>
    </row>
    <row r="240" spans="1:9">
      <c r="B240" s="33"/>
      <c r="C240" s="51" t="s">
        <v>418</v>
      </c>
      <c r="D240" s="82">
        <v>4</v>
      </c>
      <c r="E240" s="76" t="s">
        <v>4</v>
      </c>
      <c r="F240" s="100"/>
      <c r="G240" s="81"/>
      <c r="H240" s="68">
        <f t="shared" ref="H240" si="42">(F240+G240)</f>
        <v>0</v>
      </c>
      <c r="I240" s="100">
        <f t="shared" ref="I240" si="43">H240*D240</f>
        <v>0</v>
      </c>
    </row>
    <row r="241" spans="1:9">
      <c r="B241" s="33"/>
      <c r="C241" s="51"/>
      <c r="D241" s="82"/>
      <c r="E241" s="76"/>
      <c r="F241" s="76"/>
      <c r="G241" s="76"/>
      <c r="H241" s="67"/>
      <c r="I241" s="68"/>
    </row>
    <row r="242" spans="1:9">
      <c r="A242" s="32">
        <v>1</v>
      </c>
      <c r="B242" s="33" t="str">
        <f>$B$187&amp;"."&amp;SUM($A$187:A242)</f>
        <v>C4.7</v>
      </c>
      <c r="C242" s="39" t="s">
        <v>156</v>
      </c>
      <c r="D242" s="65"/>
      <c r="E242" s="76"/>
      <c r="F242" s="76"/>
      <c r="G242" s="76"/>
      <c r="H242" s="67"/>
      <c r="I242" s="68"/>
    </row>
    <row r="243" spans="1:9" ht="39">
      <c r="B243" s="33"/>
      <c r="C243" s="49" t="s">
        <v>155</v>
      </c>
      <c r="D243" s="80"/>
      <c r="E243" s="76"/>
      <c r="F243" s="76"/>
      <c r="G243" s="76"/>
      <c r="H243" s="81"/>
      <c r="I243" s="81"/>
    </row>
    <row r="244" spans="1:9">
      <c r="B244" s="33"/>
      <c r="C244" s="51" t="s">
        <v>420</v>
      </c>
      <c r="D244" s="82">
        <v>2</v>
      </c>
      <c r="E244" s="76" t="s">
        <v>4</v>
      </c>
      <c r="F244" s="100"/>
      <c r="G244" s="81"/>
      <c r="H244" s="68">
        <f t="shared" ref="H244:H249" si="44">(F244+G244)</f>
        <v>0</v>
      </c>
      <c r="I244" s="100">
        <f t="shared" ref="I244:I249" si="45">H244*D244</f>
        <v>0</v>
      </c>
    </row>
    <row r="245" spans="1:9">
      <c r="B245" s="33"/>
      <c r="C245" s="51" t="s">
        <v>219</v>
      </c>
      <c r="D245" s="82">
        <v>2</v>
      </c>
      <c r="E245" s="76" t="s">
        <v>4</v>
      </c>
      <c r="F245" s="100"/>
      <c r="G245" s="81"/>
      <c r="H245" s="68">
        <f t="shared" si="44"/>
        <v>0</v>
      </c>
      <c r="I245" s="100">
        <f t="shared" si="45"/>
        <v>0</v>
      </c>
    </row>
    <row r="246" spans="1:9">
      <c r="B246" s="33"/>
      <c r="C246" s="51" t="s">
        <v>397</v>
      </c>
      <c r="D246" s="82">
        <v>2</v>
      </c>
      <c r="E246" s="76" t="s">
        <v>4</v>
      </c>
      <c r="F246" s="100"/>
      <c r="G246" s="81"/>
      <c r="H246" s="68">
        <f t="shared" si="44"/>
        <v>0</v>
      </c>
      <c r="I246" s="100">
        <f t="shared" si="45"/>
        <v>0</v>
      </c>
    </row>
    <row r="247" spans="1:9">
      <c r="B247" s="33"/>
      <c r="C247" s="51" t="s">
        <v>226</v>
      </c>
      <c r="D247" s="82">
        <v>10</v>
      </c>
      <c r="E247" s="76" t="s">
        <v>4</v>
      </c>
      <c r="F247" s="100"/>
      <c r="G247" s="81"/>
      <c r="H247" s="68">
        <f t="shared" si="44"/>
        <v>0</v>
      </c>
      <c r="I247" s="100">
        <f t="shared" si="45"/>
        <v>0</v>
      </c>
    </row>
    <row r="248" spans="1:9">
      <c r="B248" s="33"/>
      <c r="C248" s="51" t="s">
        <v>225</v>
      </c>
      <c r="D248" s="82">
        <v>2</v>
      </c>
      <c r="E248" s="76" t="s">
        <v>4</v>
      </c>
      <c r="F248" s="100"/>
      <c r="G248" s="81"/>
      <c r="H248" s="68">
        <f t="shared" si="44"/>
        <v>0</v>
      </c>
      <c r="I248" s="100">
        <f t="shared" si="45"/>
        <v>0</v>
      </c>
    </row>
    <row r="249" spans="1:9">
      <c r="B249" s="33"/>
      <c r="C249" s="51" t="s">
        <v>218</v>
      </c>
      <c r="D249" s="82">
        <v>3</v>
      </c>
      <c r="E249" s="76" t="s">
        <v>4</v>
      </c>
      <c r="F249" s="100"/>
      <c r="G249" s="81"/>
      <c r="H249" s="68">
        <f t="shared" si="44"/>
        <v>0</v>
      </c>
      <c r="I249" s="100">
        <f t="shared" si="45"/>
        <v>0</v>
      </c>
    </row>
    <row r="250" spans="1:9">
      <c r="B250" s="33"/>
      <c r="C250" s="51" t="s">
        <v>224</v>
      </c>
      <c r="D250" s="82">
        <v>4</v>
      </c>
      <c r="E250" s="76" t="s">
        <v>4</v>
      </c>
      <c r="F250" s="100"/>
      <c r="G250" s="81"/>
      <c r="H250" s="68">
        <f t="shared" ref="H250" si="46">(F250+G250)</f>
        <v>0</v>
      </c>
      <c r="I250" s="100">
        <f t="shared" ref="I250" si="47">H250*D250</f>
        <v>0</v>
      </c>
    </row>
    <row r="251" spans="1:9">
      <c r="B251" s="33"/>
      <c r="C251" s="51" t="s">
        <v>223</v>
      </c>
      <c r="D251" s="82">
        <v>4</v>
      </c>
      <c r="E251" s="76" t="s">
        <v>4</v>
      </c>
      <c r="F251" s="100"/>
      <c r="G251" s="81"/>
      <c r="H251" s="68">
        <f t="shared" ref="H251" si="48">(F251+G251)</f>
        <v>0</v>
      </c>
      <c r="I251" s="100">
        <f t="shared" ref="I251" si="49">H251*D251</f>
        <v>0</v>
      </c>
    </row>
    <row r="252" spans="1:9">
      <c r="B252" s="33"/>
      <c r="C252" s="51"/>
      <c r="D252" s="65"/>
      <c r="E252" s="76"/>
      <c r="F252" s="76"/>
      <c r="G252" s="76"/>
      <c r="H252" s="67"/>
      <c r="I252" s="68"/>
    </row>
    <row r="253" spans="1:9">
      <c r="A253" s="32">
        <v>1</v>
      </c>
      <c r="B253" s="33" t="str">
        <f>$B$187&amp;"."&amp;SUM($A$187:A253)</f>
        <v>C4.8</v>
      </c>
      <c r="C253" s="39" t="s">
        <v>56</v>
      </c>
      <c r="D253" s="65"/>
      <c r="E253" s="76"/>
      <c r="F253" s="76"/>
      <c r="G253" s="76"/>
      <c r="H253" s="67"/>
      <c r="I253" s="68"/>
    </row>
    <row r="254" spans="1:9" ht="78">
      <c r="B254" s="33"/>
      <c r="C254" s="49" t="s">
        <v>160</v>
      </c>
      <c r="D254" s="80"/>
      <c r="E254" s="76"/>
      <c r="F254" s="76"/>
      <c r="G254" s="76"/>
      <c r="H254" s="81"/>
      <c r="I254" s="81"/>
    </row>
    <row r="255" spans="1:9">
      <c r="B255" s="33"/>
      <c r="C255" s="51" t="s">
        <v>102</v>
      </c>
      <c r="D255" s="82">
        <v>2</v>
      </c>
      <c r="E255" s="76" t="s">
        <v>4</v>
      </c>
      <c r="F255" s="100"/>
      <c r="G255" s="81"/>
      <c r="H255" s="68">
        <f>(F255+G255)</f>
        <v>0</v>
      </c>
      <c r="I255" s="100">
        <f>H255*D255</f>
        <v>0</v>
      </c>
    </row>
    <row r="256" spans="1:9">
      <c r="B256" s="33"/>
      <c r="C256" s="51" t="s">
        <v>101</v>
      </c>
      <c r="D256" s="82">
        <v>30</v>
      </c>
      <c r="E256" s="76" t="s">
        <v>4</v>
      </c>
      <c r="F256" s="100"/>
      <c r="G256" s="81"/>
      <c r="H256" s="68">
        <f>(F256+G256)</f>
        <v>0</v>
      </c>
      <c r="I256" s="100">
        <f>H256*D256</f>
        <v>0</v>
      </c>
    </row>
    <row r="257" spans="1:9">
      <c r="B257" s="33"/>
      <c r="C257" s="51" t="s">
        <v>42</v>
      </c>
      <c r="D257" s="82">
        <v>20</v>
      </c>
      <c r="E257" s="76" t="s">
        <v>4</v>
      </c>
      <c r="F257" s="100"/>
      <c r="G257" s="81"/>
      <c r="H257" s="68">
        <f>(F257+G257)</f>
        <v>0</v>
      </c>
      <c r="I257" s="100">
        <f>H257*D257</f>
        <v>0</v>
      </c>
    </row>
    <row r="258" spans="1:9">
      <c r="B258" s="33"/>
      <c r="C258" s="51" t="s">
        <v>43</v>
      </c>
      <c r="D258" s="82">
        <v>5</v>
      </c>
      <c r="E258" s="76" t="s">
        <v>4</v>
      </c>
      <c r="F258" s="100"/>
      <c r="G258" s="81"/>
      <c r="H258" s="68">
        <f t="shared" ref="H258:H259" si="50">(F258+G258)</f>
        <v>0</v>
      </c>
      <c r="I258" s="100">
        <f t="shared" ref="I258:I259" si="51">H258*D258</f>
        <v>0</v>
      </c>
    </row>
    <row r="259" spans="1:9">
      <c r="B259" s="33"/>
      <c r="C259" s="51" t="s">
        <v>44</v>
      </c>
      <c r="D259" s="82">
        <v>10</v>
      </c>
      <c r="E259" s="76" t="s">
        <v>4</v>
      </c>
      <c r="F259" s="100"/>
      <c r="G259" s="81"/>
      <c r="H259" s="68">
        <f t="shared" si="50"/>
        <v>0</v>
      </c>
      <c r="I259" s="100">
        <f t="shared" si="51"/>
        <v>0</v>
      </c>
    </row>
    <row r="260" spans="1:9">
      <c r="B260" s="33"/>
      <c r="C260" s="51" t="s">
        <v>45</v>
      </c>
      <c r="D260" s="82">
        <v>4</v>
      </c>
      <c r="E260" s="76" t="s">
        <v>4</v>
      </c>
      <c r="F260" s="100"/>
      <c r="G260" s="81"/>
      <c r="H260" s="68">
        <f t="shared" ref="H260:H264" si="52">(F260+G260)</f>
        <v>0</v>
      </c>
      <c r="I260" s="100">
        <f t="shared" ref="I260:I264" si="53">H260*D260</f>
        <v>0</v>
      </c>
    </row>
    <row r="261" spans="1:9">
      <c r="B261" s="33"/>
      <c r="C261" s="51" t="s">
        <v>46</v>
      </c>
      <c r="D261" s="82">
        <v>35</v>
      </c>
      <c r="E261" s="76" t="s">
        <v>4</v>
      </c>
      <c r="F261" s="100"/>
      <c r="G261" s="81"/>
      <c r="H261" s="68">
        <f t="shared" si="52"/>
        <v>0</v>
      </c>
      <c r="I261" s="100">
        <f t="shared" si="53"/>
        <v>0</v>
      </c>
    </row>
    <row r="262" spans="1:9">
      <c r="B262" s="33"/>
      <c r="C262" s="51" t="s">
        <v>47</v>
      </c>
      <c r="D262" s="163">
        <v>3</v>
      </c>
      <c r="E262" s="76" t="s">
        <v>4</v>
      </c>
      <c r="F262" s="100"/>
      <c r="G262" s="81"/>
      <c r="H262" s="68">
        <f t="shared" ref="H262" si="54">(F262+G262)</f>
        <v>0</v>
      </c>
      <c r="I262" s="100">
        <f t="shared" ref="I262" si="55">H262*D262</f>
        <v>0</v>
      </c>
    </row>
    <row r="263" spans="1:9">
      <c r="B263" s="33"/>
      <c r="C263" s="168" t="s">
        <v>519</v>
      </c>
      <c r="D263" s="163">
        <v>6</v>
      </c>
      <c r="E263" s="164" t="s">
        <v>4</v>
      </c>
      <c r="F263" s="165"/>
      <c r="G263" s="166"/>
      <c r="H263" s="167">
        <f t="shared" si="52"/>
        <v>0</v>
      </c>
      <c r="I263" s="165">
        <f t="shared" si="53"/>
        <v>0</v>
      </c>
    </row>
    <row r="264" spans="1:9">
      <c r="B264" s="33"/>
      <c r="C264" s="51" t="s">
        <v>228</v>
      </c>
      <c r="D264" s="82">
        <v>4</v>
      </c>
      <c r="E264" s="76" t="s">
        <v>4</v>
      </c>
      <c r="F264" s="100"/>
      <c r="G264" s="81"/>
      <c r="H264" s="68">
        <f t="shared" si="52"/>
        <v>0</v>
      </c>
      <c r="I264" s="100">
        <f t="shared" si="53"/>
        <v>0</v>
      </c>
    </row>
    <row r="265" spans="1:9">
      <c r="B265" s="33"/>
      <c r="C265" s="51"/>
      <c r="D265" s="65"/>
      <c r="E265" s="76"/>
      <c r="F265" s="76"/>
      <c r="G265" s="76"/>
      <c r="H265" s="67"/>
      <c r="I265" s="68"/>
    </row>
    <row r="266" spans="1:9">
      <c r="A266" s="32">
        <v>1</v>
      </c>
      <c r="B266" s="33" t="str">
        <f>$B$187&amp;"."&amp;SUM($A$187:A266)</f>
        <v>C4.9</v>
      </c>
      <c r="C266" s="39" t="s">
        <v>403</v>
      </c>
      <c r="D266" s="65"/>
      <c r="E266" s="76"/>
      <c r="F266" s="76"/>
      <c r="G266" s="76"/>
      <c r="H266" s="67"/>
      <c r="I266" s="68"/>
    </row>
    <row r="267" spans="1:9" ht="65">
      <c r="B267" s="33"/>
      <c r="C267" s="49" t="s">
        <v>227</v>
      </c>
      <c r="D267" s="80"/>
      <c r="E267" s="76"/>
      <c r="F267" s="76"/>
      <c r="G267" s="76"/>
      <c r="H267" s="81"/>
      <c r="I267" s="81"/>
    </row>
    <row r="268" spans="1:9">
      <c r="B268" s="33"/>
      <c r="C268" s="51" t="s">
        <v>46</v>
      </c>
      <c r="D268" s="82">
        <v>4</v>
      </c>
      <c r="E268" s="76" t="s">
        <v>4</v>
      </c>
      <c r="F268" s="100"/>
      <c r="G268" s="81"/>
      <c r="H268" s="68">
        <f t="shared" ref="H268:H270" si="56">(F268+G268)</f>
        <v>0</v>
      </c>
      <c r="I268" s="100">
        <f t="shared" ref="I268:I270" si="57">H268*D268</f>
        <v>0</v>
      </c>
    </row>
    <row r="269" spans="1:9">
      <c r="B269" s="33"/>
      <c r="C269" s="51" t="s">
        <v>47</v>
      </c>
      <c r="D269" s="82">
        <v>5</v>
      </c>
      <c r="E269" s="76" t="s">
        <v>4</v>
      </c>
      <c r="F269" s="100"/>
      <c r="G269" s="81"/>
      <c r="H269" s="68">
        <f t="shared" ref="H269" si="58">(F269+G269)</f>
        <v>0</v>
      </c>
      <c r="I269" s="100">
        <f t="shared" ref="I269" si="59">H269*D269</f>
        <v>0</v>
      </c>
    </row>
    <row r="270" spans="1:9">
      <c r="B270" s="33"/>
      <c r="C270" s="51" t="s">
        <v>228</v>
      </c>
      <c r="D270" s="82">
        <v>1</v>
      </c>
      <c r="E270" s="76" t="s">
        <v>4</v>
      </c>
      <c r="F270" s="100"/>
      <c r="G270" s="81"/>
      <c r="H270" s="68">
        <f t="shared" si="56"/>
        <v>0</v>
      </c>
      <c r="I270" s="100">
        <f t="shared" si="57"/>
        <v>0</v>
      </c>
    </row>
    <row r="271" spans="1:9">
      <c r="B271" s="33"/>
      <c r="C271" s="51"/>
      <c r="D271" s="65"/>
      <c r="E271" s="76"/>
      <c r="F271" s="76"/>
      <c r="G271" s="76"/>
      <c r="H271" s="67"/>
      <c r="I271" s="68"/>
    </row>
    <row r="272" spans="1:9">
      <c r="A272" s="32">
        <v>1</v>
      </c>
      <c r="B272" s="33" t="str">
        <f>$B$187&amp;"."&amp;SUM($A$187:A272)</f>
        <v>C4.10</v>
      </c>
      <c r="C272" s="39" t="s">
        <v>423</v>
      </c>
      <c r="D272" s="65"/>
      <c r="E272" s="76"/>
      <c r="F272" s="76"/>
      <c r="G272" s="76"/>
      <c r="H272" s="67"/>
      <c r="I272" s="68"/>
    </row>
    <row r="273" spans="1:9" ht="26">
      <c r="B273" s="33"/>
      <c r="C273" s="49" t="s">
        <v>424</v>
      </c>
      <c r="D273" s="80"/>
      <c r="E273" s="76"/>
      <c r="F273" s="76"/>
      <c r="G273" s="76"/>
      <c r="H273" s="81"/>
      <c r="I273" s="81"/>
    </row>
    <row r="274" spans="1:9">
      <c r="B274" s="33"/>
      <c r="C274" s="51" t="s">
        <v>425</v>
      </c>
      <c r="D274" s="82">
        <v>2</v>
      </c>
      <c r="E274" s="76" t="s">
        <v>4</v>
      </c>
      <c r="F274" s="100"/>
      <c r="G274" s="81"/>
      <c r="H274" s="68">
        <f t="shared" ref="H274" si="60">(F274+G274)</f>
        <v>0</v>
      </c>
      <c r="I274" s="100">
        <f t="shared" ref="I274" si="61">H274*D274</f>
        <v>0</v>
      </c>
    </row>
    <row r="275" spans="1:9">
      <c r="B275" s="33"/>
      <c r="C275" s="51"/>
      <c r="D275" s="65"/>
      <c r="E275" s="76"/>
      <c r="F275" s="76"/>
      <c r="G275" s="76"/>
      <c r="H275" s="67"/>
      <c r="I275" s="68"/>
    </row>
    <row r="276" spans="1:9">
      <c r="A276" s="32">
        <v>1</v>
      </c>
      <c r="B276" s="33" t="str">
        <f>$B$187&amp;"."&amp;SUM($A$187:A276)</f>
        <v>C4.11</v>
      </c>
      <c r="C276" s="39" t="s">
        <v>406</v>
      </c>
      <c r="D276" s="142"/>
      <c r="E276" s="76"/>
      <c r="F276" s="67"/>
      <c r="G276" s="67"/>
      <c r="H276" s="67"/>
      <c r="I276" s="68"/>
    </row>
    <row r="277" spans="1:9" ht="39">
      <c r="B277" s="33"/>
      <c r="C277" s="49" t="s">
        <v>491</v>
      </c>
      <c r="D277" s="81"/>
      <c r="E277" s="76"/>
      <c r="F277" s="100"/>
      <c r="G277" s="81"/>
      <c r="H277" s="68"/>
      <c r="I277" s="100"/>
    </row>
    <row r="278" spans="1:9">
      <c r="B278" s="33"/>
      <c r="C278" s="51" t="s">
        <v>201</v>
      </c>
      <c r="D278" s="81">
        <v>4</v>
      </c>
      <c r="E278" s="76" t="s">
        <v>4</v>
      </c>
      <c r="F278" s="100"/>
      <c r="G278" s="81"/>
      <c r="H278" s="68">
        <f t="shared" ref="H278" si="62">(F278+G278)</f>
        <v>0</v>
      </c>
      <c r="I278" s="100">
        <f t="shared" ref="I278" si="63">H278*D278</f>
        <v>0</v>
      </c>
    </row>
    <row r="279" spans="1:9">
      <c r="B279" s="33"/>
      <c r="C279" s="51" t="s">
        <v>125</v>
      </c>
      <c r="D279" s="81">
        <v>8</v>
      </c>
      <c r="E279" s="76" t="s">
        <v>4</v>
      </c>
      <c r="F279" s="100"/>
      <c r="G279" s="81"/>
      <c r="H279" s="68">
        <f t="shared" ref="H279" si="64">(F279+G279)</f>
        <v>0</v>
      </c>
      <c r="I279" s="100">
        <f t="shared" ref="I279" si="65">H279*D279</f>
        <v>0</v>
      </c>
    </row>
    <row r="280" spans="1:9">
      <c r="B280" s="33"/>
      <c r="C280" s="51"/>
      <c r="D280" s="142"/>
      <c r="E280" s="76"/>
      <c r="F280" s="67"/>
      <c r="G280" s="67"/>
      <c r="H280" s="67"/>
      <c r="I280" s="68"/>
    </row>
    <row r="281" spans="1:9" s="37" customFormat="1" ht="15">
      <c r="B281" s="38" t="s">
        <v>120</v>
      </c>
      <c r="C281" s="53" t="s">
        <v>442</v>
      </c>
      <c r="D281" s="70"/>
      <c r="E281" s="71"/>
      <c r="F281" s="71"/>
      <c r="G281" s="71"/>
      <c r="H281" s="79"/>
      <c r="I281" s="79"/>
    </row>
    <row r="282" spans="1:9">
      <c r="A282" s="32">
        <v>1</v>
      </c>
      <c r="B282" s="33" t="str">
        <f>$B$281&amp;"."&amp;SUM($A$281:A282)</f>
        <v>C5.1</v>
      </c>
      <c r="C282" s="39" t="s">
        <v>443</v>
      </c>
      <c r="D282" s="80"/>
      <c r="E282" s="76"/>
      <c r="F282" s="76"/>
      <c r="G282" s="76"/>
      <c r="H282" s="81"/>
      <c r="I282" s="81"/>
    </row>
    <row r="283" spans="1:9">
      <c r="B283" s="33"/>
      <c r="C283" s="49" t="s">
        <v>444</v>
      </c>
      <c r="D283" s="80"/>
      <c r="E283" s="76"/>
      <c r="F283" s="76"/>
      <c r="G283" s="76"/>
      <c r="H283" s="81"/>
      <c r="I283" s="81"/>
    </row>
    <row r="284" spans="1:9">
      <c r="B284" s="33"/>
      <c r="C284" s="51" t="s">
        <v>445</v>
      </c>
      <c r="D284" s="82">
        <v>20</v>
      </c>
      <c r="E284" s="76" t="s">
        <v>6</v>
      </c>
      <c r="F284" s="100"/>
      <c r="G284" s="81"/>
      <c r="H284" s="68">
        <f t="shared" ref="H284:H285" si="66">(F284+G284)</f>
        <v>0</v>
      </c>
      <c r="I284" s="100">
        <f t="shared" ref="I284:I285" si="67">H284*D284</f>
        <v>0</v>
      </c>
    </row>
    <row r="285" spans="1:9">
      <c r="B285" s="33"/>
      <c r="C285" s="51" t="s">
        <v>446</v>
      </c>
      <c r="D285" s="82">
        <v>20</v>
      </c>
      <c r="E285" s="76" t="s">
        <v>6</v>
      </c>
      <c r="F285" s="100"/>
      <c r="G285" s="81"/>
      <c r="H285" s="68">
        <f t="shared" si="66"/>
        <v>0</v>
      </c>
      <c r="I285" s="100">
        <f t="shared" si="67"/>
        <v>0</v>
      </c>
    </row>
    <row r="286" spans="1:9">
      <c r="B286" s="33"/>
      <c r="C286" s="51"/>
      <c r="D286" s="82"/>
      <c r="E286" s="76"/>
      <c r="F286" s="76"/>
      <c r="G286" s="76"/>
      <c r="H286" s="67"/>
      <c r="I286" s="68"/>
    </row>
    <row r="287" spans="1:9">
      <c r="A287" s="32">
        <v>1</v>
      </c>
      <c r="B287" s="33" t="str">
        <f>$B$281&amp;"."&amp;SUM($A$281:A287)</f>
        <v>C5.2</v>
      </c>
      <c r="C287" s="39" t="s">
        <v>447</v>
      </c>
      <c r="D287" s="80"/>
      <c r="E287" s="76"/>
      <c r="F287" s="76"/>
      <c r="G287" s="76"/>
      <c r="H287" s="81"/>
      <c r="I287" s="81"/>
    </row>
    <row r="288" spans="1:9">
      <c r="B288" s="33"/>
      <c r="C288" s="49" t="s">
        <v>448</v>
      </c>
      <c r="D288" s="80"/>
      <c r="E288" s="76"/>
      <c r="F288" s="76"/>
      <c r="G288" s="76"/>
      <c r="H288" s="81"/>
      <c r="I288" s="81"/>
    </row>
    <row r="289" spans="1:9">
      <c r="B289" s="33"/>
      <c r="C289" s="51" t="s">
        <v>449</v>
      </c>
      <c r="D289" s="82">
        <v>2</v>
      </c>
      <c r="E289" s="76" t="s">
        <v>4</v>
      </c>
      <c r="F289" s="100"/>
      <c r="G289" s="81"/>
      <c r="H289" s="68">
        <f t="shared" ref="H289" si="68">(F289+G289)</f>
        <v>0</v>
      </c>
      <c r="I289" s="100">
        <f t="shared" ref="I289" si="69">H289*D289</f>
        <v>0</v>
      </c>
    </row>
    <row r="290" spans="1:9">
      <c r="B290" s="33"/>
      <c r="C290" s="51"/>
      <c r="D290" s="82"/>
      <c r="E290" s="76"/>
      <c r="F290" s="76"/>
      <c r="G290" s="76"/>
      <c r="H290" s="67"/>
      <c r="I290" s="68"/>
    </row>
    <row r="291" spans="1:9">
      <c r="A291" s="32">
        <v>1</v>
      </c>
      <c r="B291" s="33" t="str">
        <f>$B$281&amp;"."&amp;SUM($A$281:A291)</f>
        <v>C5.3</v>
      </c>
      <c r="C291" s="39" t="s">
        <v>451</v>
      </c>
      <c r="D291" s="80"/>
      <c r="E291" s="76"/>
      <c r="F291" s="76"/>
      <c r="G291" s="76"/>
      <c r="H291" s="81"/>
      <c r="I291" s="81"/>
    </row>
    <row r="292" spans="1:9">
      <c r="B292" s="33"/>
      <c r="C292" s="49" t="s">
        <v>453</v>
      </c>
      <c r="D292" s="80"/>
      <c r="E292" s="76"/>
      <c r="F292" s="76"/>
      <c r="G292" s="76"/>
      <c r="H292" s="81"/>
      <c r="I292" s="81"/>
    </row>
    <row r="293" spans="1:9">
      <c r="B293" s="33"/>
      <c r="C293" s="51" t="s">
        <v>452</v>
      </c>
      <c r="D293" s="82">
        <v>1</v>
      </c>
      <c r="E293" s="76" t="s">
        <v>4</v>
      </c>
      <c r="F293" s="100"/>
      <c r="G293" s="81"/>
      <c r="H293" s="68">
        <f t="shared" ref="H293" si="70">(F293+G293)</f>
        <v>0</v>
      </c>
      <c r="I293" s="100">
        <f t="shared" ref="I293" si="71">H293*D293</f>
        <v>0</v>
      </c>
    </row>
    <row r="294" spans="1:9">
      <c r="B294" s="33"/>
      <c r="C294" s="51"/>
      <c r="D294" s="82"/>
      <c r="E294" s="76"/>
      <c r="F294" s="76"/>
      <c r="G294" s="76"/>
      <c r="H294" s="67"/>
      <c r="I294" s="68"/>
    </row>
    <row r="295" spans="1:9">
      <c r="A295" s="32">
        <v>1</v>
      </c>
      <c r="B295" s="33" t="str">
        <f>$B$281&amp;"."&amp;SUM($A$281:A295)</f>
        <v>C5.4</v>
      </c>
      <c r="C295" s="39" t="s">
        <v>454</v>
      </c>
      <c r="D295" s="80"/>
      <c r="E295" s="76"/>
      <c r="F295" s="76"/>
      <c r="G295" s="76"/>
      <c r="H295" s="81"/>
      <c r="I295" s="81"/>
    </row>
    <row r="296" spans="1:9" ht="26">
      <c r="B296" s="33"/>
      <c r="C296" s="49" t="s">
        <v>455</v>
      </c>
      <c r="D296" s="80"/>
      <c r="E296" s="76"/>
      <c r="F296" s="76"/>
      <c r="G296" s="76"/>
      <c r="H296" s="81"/>
      <c r="I296" s="81"/>
    </row>
    <row r="297" spans="1:9">
      <c r="B297" s="33"/>
      <c r="C297" s="51" t="s">
        <v>446</v>
      </c>
      <c r="D297" s="82">
        <v>2</v>
      </c>
      <c r="E297" s="76" t="s">
        <v>4</v>
      </c>
      <c r="F297" s="100"/>
      <c r="G297" s="81"/>
      <c r="H297" s="68">
        <f t="shared" ref="H297" si="72">(F297+G297)</f>
        <v>0</v>
      </c>
      <c r="I297" s="100">
        <f t="shared" ref="I297" si="73">H297*D297</f>
        <v>0</v>
      </c>
    </row>
    <row r="298" spans="1:9">
      <c r="B298" s="33"/>
      <c r="C298" s="51"/>
      <c r="D298" s="82"/>
      <c r="E298" s="76"/>
      <c r="F298" s="76"/>
      <c r="G298" s="76"/>
      <c r="H298" s="67"/>
      <c r="I298" s="68"/>
    </row>
    <row r="299" spans="1:9" s="37" customFormat="1" ht="15">
      <c r="B299" s="38" t="s">
        <v>450</v>
      </c>
      <c r="C299" s="53" t="s">
        <v>8</v>
      </c>
      <c r="D299" s="70"/>
      <c r="E299" s="71"/>
      <c r="F299" s="71"/>
      <c r="G299" s="71"/>
      <c r="H299" s="72"/>
      <c r="I299" s="78"/>
    </row>
    <row r="300" spans="1:9" s="1" customFormat="1" ht="78">
      <c r="A300" s="1">
        <v>1</v>
      </c>
      <c r="B300" s="33" t="str">
        <f>$B$299&amp;"."&amp;SUM($A$299:A300)</f>
        <v>C6.1</v>
      </c>
      <c r="C300" s="56" t="s">
        <v>162</v>
      </c>
      <c r="D300" s="83"/>
      <c r="E300" s="84"/>
      <c r="F300" s="84"/>
      <c r="G300" s="84"/>
      <c r="H300" s="85"/>
      <c r="I300" s="86"/>
    </row>
    <row r="301" spans="1:9">
      <c r="B301" s="33"/>
      <c r="C301" s="51" t="s">
        <v>63</v>
      </c>
      <c r="D301" s="82">
        <v>4</v>
      </c>
      <c r="E301" s="76" t="s">
        <v>5</v>
      </c>
      <c r="F301" s="100"/>
      <c r="G301" s="81"/>
      <c r="H301" s="68">
        <f t="shared" ref="H301:H303" si="74">(F301+G301)</f>
        <v>0</v>
      </c>
      <c r="I301" s="100">
        <f t="shared" ref="I301:I303" si="75">H301*D301</f>
        <v>0</v>
      </c>
    </row>
    <row r="302" spans="1:9">
      <c r="B302" s="33"/>
      <c r="C302" s="51" t="s">
        <v>61</v>
      </c>
      <c r="D302" s="82">
        <v>4</v>
      </c>
      <c r="E302" s="76" t="s">
        <v>5</v>
      </c>
      <c r="F302" s="100"/>
      <c r="G302" s="81"/>
      <c r="H302" s="68">
        <f t="shared" si="74"/>
        <v>0</v>
      </c>
      <c r="I302" s="100">
        <f t="shared" si="75"/>
        <v>0</v>
      </c>
    </row>
    <row r="303" spans="1:9">
      <c r="B303" s="33"/>
      <c r="C303" s="51" t="s">
        <v>60</v>
      </c>
      <c r="D303" s="82">
        <v>4</v>
      </c>
      <c r="E303" s="76" t="s">
        <v>5</v>
      </c>
      <c r="F303" s="100"/>
      <c r="G303" s="81"/>
      <c r="H303" s="68">
        <f t="shared" si="74"/>
        <v>0</v>
      </c>
      <c r="I303" s="100">
        <f t="shared" si="75"/>
        <v>0</v>
      </c>
    </row>
    <row r="304" spans="1:9">
      <c r="B304" s="33"/>
      <c r="C304" s="51"/>
      <c r="D304" s="82"/>
      <c r="E304" s="76"/>
      <c r="F304" s="76"/>
      <c r="G304" s="76"/>
      <c r="H304" s="68"/>
      <c r="I304" s="68"/>
    </row>
    <row r="305" spans="1:9" s="1" customFormat="1" ht="91">
      <c r="A305" s="1">
        <v>1</v>
      </c>
      <c r="B305" s="33" t="str">
        <f>$B$299&amp;"."&amp;SUM($A$299:A305)</f>
        <v>C6.2</v>
      </c>
      <c r="C305" s="56" t="s">
        <v>161</v>
      </c>
      <c r="D305" s="83"/>
      <c r="E305" s="84"/>
      <c r="F305" s="84"/>
      <c r="G305" s="84"/>
      <c r="H305" s="68"/>
      <c r="I305" s="68"/>
    </row>
    <row r="306" spans="1:9">
      <c r="B306" s="33"/>
      <c r="C306" s="51" t="s">
        <v>63</v>
      </c>
      <c r="D306" s="82">
        <v>4</v>
      </c>
      <c r="E306" s="76" t="s">
        <v>5</v>
      </c>
      <c r="F306" s="100"/>
      <c r="G306" s="81"/>
      <c r="H306" s="68">
        <f t="shared" ref="H306:H308" si="76">(F306+G306)</f>
        <v>0</v>
      </c>
      <c r="I306" s="100">
        <f t="shared" ref="I306:I308" si="77">H306*D306</f>
        <v>0</v>
      </c>
    </row>
    <row r="307" spans="1:9">
      <c r="B307" s="33"/>
      <c r="C307" s="51" t="s">
        <v>61</v>
      </c>
      <c r="D307" s="82">
        <v>4</v>
      </c>
      <c r="E307" s="76" t="s">
        <v>5</v>
      </c>
      <c r="F307" s="100"/>
      <c r="G307" s="81"/>
      <c r="H307" s="68">
        <f t="shared" si="76"/>
        <v>0</v>
      </c>
      <c r="I307" s="100">
        <f t="shared" si="77"/>
        <v>0</v>
      </c>
    </row>
    <row r="308" spans="1:9">
      <c r="B308" s="33"/>
      <c r="C308" s="51" t="s">
        <v>60</v>
      </c>
      <c r="D308" s="82">
        <v>4</v>
      </c>
      <c r="E308" s="76" t="s">
        <v>5</v>
      </c>
      <c r="F308" s="100"/>
      <c r="G308" s="81"/>
      <c r="H308" s="68">
        <f t="shared" si="76"/>
        <v>0</v>
      </c>
      <c r="I308" s="100">
        <f t="shared" si="77"/>
        <v>0</v>
      </c>
    </row>
    <row r="309" spans="1:9">
      <c r="B309" s="33"/>
      <c r="C309" s="51"/>
      <c r="D309" s="82"/>
      <c r="E309" s="76"/>
      <c r="F309" s="76"/>
      <c r="G309" s="76"/>
      <c r="H309" s="68"/>
      <c r="I309" s="68"/>
    </row>
    <row r="310" spans="1:9" s="1" customFormat="1" ht="78">
      <c r="A310" s="1">
        <v>1</v>
      </c>
      <c r="B310" s="33" t="str">
        <f>$B$299&amp;"."&amp;SUM($A$299:A310)</f>
        <v>C6.3</v>
      </c>
      <c r="C310" s="56" t="s">
        <v>487</v>
      </c>
      <c r="D310" s="83"/>
      <c r="E310" s="84"/>
      <c r="F310" s="84"/>
      <c r="G310" s="84"/>
      <c r="H310" s="68"/>
      <c r="I310" s="68"/>
    </row>
    <row r="311" spans="1:9">
      <c r="B311" s="33"/>
      <c r="C311" s="51" t="s">
        <v>63</v>
      </c>
      <c r="D311" s="82">
        <v>2</v>
      </c>
      <c r="E311" s="76" t="s">
        <v>5</v>
      </c>
      <c r="F311" s="100"/>
      <c r="G311" s="81"/>
      <c r="H311" s="68">
        <f t="shared" ref="H311:H312" si="78">(F311+G311)</f>
        <v>0</v>
      </c>
      <c r="I311" s="100">
        <f t="shared" ref="I311:I312" si="79">H311*D311</f>
        <v>0</v>
      </c>
    </row>
    <row r="312" spans="1:9">
      <c r="B312" s="33"/>
      <c r="C312" s="51" t="s">
        <v>61</v>
      </c>
      <c r="D312" s="82">
        <v>4</v>
      </c>
      <c r="E312" s="76" t="s">
        <v>5</v>
      </c>
      <c r="F312" s="100"/>
      <c r="G312" s="81"/>
      <c r="H312" s="68">
        <f t="shared" si="78"/>
        <v>0</v>
      </c>
      <c r="I312" s="100">
        <f t="shared" si="79"/>
        <v>0</v>
      </c>
    </row>
    <row r="313" spans="1:9">
      <c r="B313" s="33"/>
      <c r="C313" s="51" t="s">
        <v>60</v>
      </c>
      <c r="D313" s="82">
        <v>2</v>
      </c>
      <c r="E313" s="76" t="s">
        <v>5</v>
      </c>
      <c r="F313" s="100"/>
      <c r="G313" s="81"/>
      <c r="H313" s="68">
        <f t="shared" ref="H313" si="80">(F313+G313)</f>
        <v>0</v>
      </c>
      <c r="I313" s="100">
        <f t="shared" ref="I313" si="81">H313*D313</f>
        <v>0</v>
      </c>
    </row>
    <row r="314" spans="1:9">
      <c r="B314" s="33"/>
      <c r="C314" s="51"/>
      <c r="D314" s="82"/>
      <c r="E314" s="76"/>
      <c r="F314" s="76"/>
      <c r="G314" s="76"/>
      <c r="H314" s="68"/>
      <c r="I314" s="68"/>
    </row>
    <row r="315" spans="1:9" s="1" customFormat="1" ht="39">
      <c r="A315" s="1">
        <v>1</v>
      </c>
      <c r="B315" s="33" t="str">
        <f>$B$299&amp;"."&amp;SUM($A$299:A315)</f>
        <v>C6.4</v>
      </c>
      <c r="C315" s="56" t="s">
        <v>488</v>
      </c>
      <c r="D315" s="83"/>
      <c r="E315" s="84"/>
      <c r="F315" s="84"/>
      <c r="G315" s="84"/>
      <c r="H315" s="68"/>
      <c r="I315" s="68"/>
    </row>
    <row r="316" spans="1:9">
      <c r="B316" s="33"/>
      <c r="C316" s="51" t="s">
        <v>229</v>
      </c>
      <c r="D316" s="82">
        <v>1</v>
      </c>
      <c r="E316" s="76" t="s">
        <v>5</v>
      </c>
      <c r="F316" s="100"/>
      <c r="G316" s="81"/>
      <c r="H316" s="68">
        <f t="shared" ref="H316" si="82">(F316+G316)</f>
        <v>0</v>
      </c>
      <c r="I316" s="100">
        <f t="shared" ref="I316" si="83">H316*D316</f>
        <v>0</v>
      </c>
    </row>
    <row r="317" spans="1:9">
      <c r="B317" s="33"/>
      <c r="C317" s="51"/>
      <c r="D317" s="82"/>
      <c r="E317" s="76"/>
      <c r="F317" s="76"/>
      <c r="G317" s="76"/>
      <c r="H317" s="68"/>
      <c r="I317" s="68"/>
    </row>
    <row r="318" spans="1:9" s="1" customFormat="1" ht="78">
      <c r="A318" s="1">
        <v>1</v>
      </c>
      <c r="B318" s="33" t="str">
        <f>$B$299&amp;"."&amp;SUM($A$299:A318)</f>
        <v>C6.5</v>
      </c>
      <c r="C318" s="56" t="s">
        <v>165</v>
      </c>
      <c r="D318" s="83"/>
      <c r="E318" s="84"/>
      <c r="F318" s="84"/>
      <c r="G318" s="84"/>
      <c r="H318" s="68"/>
      <c r="I318" s="68"/>
    </row>
    <row r="319" spans="1:9">
      <c r="B319" s="33"/>
      <c r="C319" s="51" t="s">
        <v>67</v>
      </c>
      <c r="D319" s="82">
        <v>30</v>
      </c>
      <c r="E319" s="76" t="s">
        <v>5</v>
      </c>
      <c r="F319" s="100"/>
      <c r="G319" s="81"/>
      <c r="H319" s="68">
        <f t="shared" ref="H319" si="84">(F319+G319)</f>
        <v>0</v>
      </c>
      <c r="I319" s="100">
        <f t="shared" ref="I319" si="85">H319*D319</f>
        <v>0</v>
      </c>
    </row>
    <row r="320" spans="1:9">
      <c r="B320" s="33"/>
      <c r="C320" s="51" t="s">
        <v>68</v>
      </c>
      <c r="D320" s="82">
        <v>10</v>
      </c>
      <c r="E320" s="76" t="s">
        <v>5</v>
      </c>
      <c r="F320" s="100"/>
      <c r="G320" s="81"/>
      <c r="H320" s="68">
        <f t="shared" ref="H320" si="86">(F320+G320)</f>
        <v>0</v>
      </c>
      <c r="I320" s="100">
        <f t="shared" ref="I320" si="87">H320*D320</f>
        <v>0</v>
      </c>
    </row>
    <row r="321" spans="1:9">
      <c r="B321" s="33"/>
      <c r="C321" s="51" t="s">
        <v>230</v>
      </c>
      <c r="D321" s="82">
        <v>90</v>
      </c>
      <c r="E321" s="76" t="s">
        <v>5</v>
      </c>
      <c r="F321" s="100"/>
      <c r="G321" s="81"/>
      <c r="H321" s="68">
        <f t="shared" ref="H321:H327" si="88">(F321+G321)</f>
        <v>0</v>
      </c>
      <c r="I321" s="100">
        <f t="shared" ref="I321:I327" si="89">H321*D321</f>
        <v>0</v>
      </c>
    </row>
    <row r="322" spans="1:9">
      <c r="B322" s="33"/>
      <c r="C322" s="51" t="s">
        <v>489</v>
      </c>
      <c r="D322" s="82">
        <v>30</v>
      </c>
      <c r="E322" s="76" t="s">
        <v>5</v>
      </c>
      <c r="F322" s="100"/>
      <c r="G322" s="81"/>
      <c r="H322" s="68">
        <f t="shared" ref="H322:H325" si="90">(F322+G322)</f>
        <v>0</v>
      </c>
      <c r="I322" s="100">
        <f t="shared" ref="I322:I325" si="91">H322*D322</f>
        <v>0</v>
      </c>
    </row>
    <row r="323" spans="1:9">
      <c r="B323" s="33"/>
      <c r="C323" s="51" t="s">
        <v>64</v>
      </c>
      <c r="D323" s="82">
        <v>30</v>
      </c>
      <c r="E323" s="76" t="s">
        <v>5</v>
      </c>
      <c r="F323" s="100"/>
      <c r="G323" s="81"/>
      <c r="H323" s="68">
        <f t="shared" ref="H323" si="92">(F323+G323)</f>
        <v>0</v>
      </c>
      <c r="I323" s="100">
        <f t="shared" ref="I323" si="93">H323*D323</f>
        <v>0</v>
      </c>
    </row>
    <row r="324" spans="1:9">
      <c r="B324" s="33"/>
      <c r="C324" s="51" t="s">
        <v>63</v>
      </c>
      <c r="D324" s="82">
        <v>25</v>
      </c>
      <c r="E324" s="76" t="s">
        <v>5</v>
      </c>
      <c r="F324" s="100"/>
      <c r="G324" s="81"/>
      <c r="H324" s="68">
        <f t="shared" si="90"/>
        <v>0</v>
      </c>
      <c r="I324" s="100">
        <f t="shared" si="91"/>
        <v>0</v>
      </c>
    </row>
    <row r="325" spans="1:9">
      <c r="B325" s="33"/>
      <c r="C325" s="51" t="s">
        <v>61</v>
      </c>
      <c r="D325" s="82">
        <v>30</v>
      </c>
      <c r="E325" s="76" t="s">
        <v>5</v>
      </c>
      <c r="F325" s="100"/>
      <c r="G325" s="81"/>
      <c r="H325" s="68">
        <f t="shared" si="90"/>
        <v>0</v>
      </c>
      <c r="I325" s="100">
        <f t="shared" si="91"/>
        <v>0</v>
      </c>
    </row>
    <row r="326" spans="1:9">
      <c r="B326" s="33"/>
      <c r="C326" s="51" t="s">
        <v>60</v>
      </c>
      <c r="D326" s="82">
        <v>20</v>
      </c>
      <c r="E326" s="76" t="s">
        <v>5</v>
      </c>
      <c r="F326" s="100"/>
      <c r="G326" s="81"/>
      <c r="H326" s="68">
        <f t="shared" si="88"/>
        <v>0</v>
      </c>
      <c r="I326" s="100">
        <f t="shared" si="89"/>
        <v>0</v>
      </c>
    </row>
    <row r="327" spans="1:9">
      <c r="B327" s="33"/>
      <c r="C327" s="51" t="s">
        <v>229</v>
      </c>
      <c r="D327" s="82">
        <v>2</v>
      </c>
      <c r="E327" s="76" t="s">
        <v>5</v>
      </c>
      <c r="F327" s="100"/>
      <c r="G327" s="81"/>
      <c r="H327" s="68">
        <f t="shared" si="88"/>
        <v>0</v>
      </c>
      <c r="I327" s="100">
        <f t="shared" si="89"/>
        <v>0</v>
      </c>
    </row>
    <row r="328" spans="1:9">
      <c r="B328" s="33"/>
      <c r="C328" s="51"/>
      <c r="D328" s="82"/>
      <c r="E328" s="76"/>
      <c r="F328" s="76"/>
      <c r="G328" s="76"/>
      <c r="H328" s="68"/>
      <c r="I328" s="68">
        <f>D328*H328</f>
        <v>0</v>
      </c>
    </row>
    <row r="329" spans="1:9" s="1" customFormat="1" ht="65">
      <c r="A329" s="1">
        <v>1</v>
      </c>
      <c r="B329" s="33" t="str">
        <f>$B$299&amp;"."&amp;SUM($A$299:A329)</f>
        <v>C6.6</v>
      </c>
      <c r="C329" s="56" t="s">
        <v>114</v>
      </c>
      <c r="D329" s="82">
        <v>1200</v>
      </c>
      <c r="E329" s="76" t="s">
        <v>26</v>
      </c>
      <c r="F329" s="100"/>
      <c r="G329" s="81"/>
      <c r="H329" s="68">
        <f t="shared" ref="H329" si="94">(F329+G329)</f>
        <v>0</v>
      </c>
      <c r="I329" s="100">
        <f t="shared" ref="I329" si="95">H329*D329</f>
        <v>0</v>
      </c>
    </row>
    <row r="330" spans="1:9" ht="13.5" thickBot="1">
      <c r="B330" s="33"/>
      <c r="C330" s="51"/>
      <c r="D330" s="82"/>
      <c r="E330" s="76"/>
      <c r="F330" s="76"/>
      <c r="G330" s="76"/>
      <c r="H330" s="67"/>
      <c r="I330" s="68"/>
    </row>
    <row r="331" spans="1:9">
      <c r="H331" s="89" t="s">
        <v>81</v>
      </c>
      <c r="I331" s="90">
        <f>SUM(I9:I329)</f>
        <v>0</v>
      </c>
    </row>
  </sheetData>
  <mergeCells count="1">
    <mergeCell ref="D8:E8"/>
  </mergeCells>
  <pageMargins left="0.78740157480314965" right="0.78740157480314965" top="0.94488188976377963" bottom="0.74803149606299213" header="0.31496062992125984" footer="0.31496062992125984"/>
  <pageSetup paperSize="9" firstPageNumber="33" orientation="portrait" r:id="rId1"/>
  <headerFooter>
    <oddFooter>&amp;L&amp;G&amp;R&amp;P</oddFooter>
  </headerFooter>
  <rowBreaks count="1" manualBreakCount="1">
    <brk id="59" min="1"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F38E0-9FCB-4F02-949A-1145B2EA5B34}">
  <dimension ref="A1:I289"/>
  <sheetViews>
    <sheetView tabSelected="1" topLeftCell="B140" zoomScaleNormal="100" workbookViewId="0">
      <selection activeCell="B144" sqref="B144"/>
    </sheetView>
  </sheetViews>
  <sheetFormatPr defaultColWidth="9.08984375" defaultRowHeight="13"/>
  <cols>
    <col min="1" max="1" width="2" style="32" hidden="1" customWidth="1"/>
    <col min="2" max="2" width="9.08984375" style="40" bestFit="1" customWidth="1"/>
    <col min="3" max="3" width="95.81640625" style="57" customWidth="1"/>
    <col min="4" max="4" width="5" style="87" bestFit="1" customWidth="1"/>
    <col min="5" max="5" width="4.36328125" style="88" customWidth="1"/>
    <col min="6" max="6" width="7" style="88" customWidth="1"/>
    <col min="7" max="7" width="7.90625" style="88" hidden="1" customWidth="1"/>
    <col min="8" max="8" width="12" style="32" hidden="1" customWidth="1"/>
    <col min="9" max="9" width="10.54296875" style="32" hidden="1" customWidth="1"/>
    <col min="10" max="16384" width="9.08984375" style="32"/>
  </cols>
  <sheetData>
    <row r="1" spans="1:9" s="7" customFormat="1">
      <c r="B1" s="19"/>
      <c r="C1" s="19"/>
      <c r="D1" s="69"/>
    </row>
    <row r="2" spans="1:9" s="7" customFormat="1" ht="28">
      <c r="B2" s="63" t="s">
        <v>16</v>
      </c>
      <c r="C2" s="42" t="s">
        <v>73</v>
      </c>
      <c r="D2" s="69"/>
    </row>
    <row r="3" spans="1:9" s="7" customFormat="1" ht="28">
      <c r="B3" s="63" t="s">
        <v>70</v>
      </c>
      <c r="C3" s="43" t="s">
        <v>90</v>
      </c>
      <c r="D3" s="69"/>
    </row>
    <row r="4" spans="1:9" s="7" customFormat="1" ht="28">
      <c r="B4" s="63" t="s">
        <v>17</v>
      </c>
      <c r="C4" s="30" t="s">
        <v>521</v>
      </c>
      <c r="D4" s="69"/>
    </row>
    <row r="5" spans="1:9" s="7" customFormat="1" ht="15.5">
      <c r="B5" s="63" t="s">
        <v>18</v>
      </c>
      <c r="C5" s="160" t="s">
        <v>469</v>
      </c>
      <c r="D5" s="69"/>
    </row>
    <row r="6" spans="1:9" s="7" customFormat="1" ht="15.5">
      <c r="B6" s="63" t="s">
        <v>11</v>
      </c>
      <c r="C6" s="43" t="s">
        <v>19</v>
      </c>
      <c r="D6" s="69"/>
    </row>
    <row r="7" spans="1:9" s="7" customFormat="1" ht="28">
      <c r="B7" s="63" t="s">
        <v>20</v>
      </c>
      <c r="C7" s="29" t="s">
        <v>148</v>
      </c>
      <c r="D7" s="69"/>
    </row>
    <row r="8" spans="1:9" s="34" customFormat="1" ht="26">
      <c r="A8" s="175"/>
      <c r="B8" s="50" t="s">
        <v>0</v>
      </c>
      <c r="C8" s="64" t="s">
        <v>1</v>
      </c>
      <c r="D8" s="180" t="s">
        <v>2</v>
      </c>
      <c r="E8" s="181"/>
      <c r="F8" s="35" t="s">
        <v>87</v>
      </c>
      <c r="G8" s="176" t="s">
        <v>88</v>
      </c>
      <c r="H8" s="177" t="s">
        <v>115</v>
      </c>
      <c r="I8" s="175" t="s">
        <v>10</v>
      </c>
    </row>
    <row r="9" spans="1:9" s="37" customFormat="1" ht="15">
      <c r="B9" s="169" t="s">
        <v>206</v>
      </c>
      <c r="C9" s="170" t="s">
        <v>24</v>
      </c>
      <c r="D9" s="171"/>
      <c r="E9" s="172"/>
      <c r="F9" s="172"/>
      <c r="G9" s="172"/>
      <c r="H9" s="173"/>
      <c r="I9" s="174"/>
    </row>
    <row r="10" spans="1:9">
      <c r="A10" s="32">
        <v>1</v>
      </c>
      <c r="B10" s="33" t="str">
        <f>$B$9&amp;"."&amp;SUM($A$10:A10)</f>
        <v>D1.1</v>
      </c>
      <c r="C10" s="39" t="s">
        <v>50</v>
      </c>
      <c r="D10" s="73"/>
      <c r="E10" s="66"/>
      <c r="F10" s="66"/>
      <c r="G10" s="66"/>
      <c r="H10" s="74"/>
      <c r="I10" s="75"/>
    </row>
    <row r="11" spans="1:9" ht="78">
      <c r="B11" s="33"/>
      <c r="C11" s="52" t="s">
        <v>270</v>
      </c>
      <c r="H11" s="147"/>
      <c r="I11" s="148"/>
    </row>
    <row r="12" spans="1:9" ht="130">
      <c r="C12" s="57" t="s">
        <v>271</v>
      </c>
      <c r="D12" s="145"/>
      <c r="E12" s="32"/>
      <c r="F12" s="32"/>
      <c r="G12" s="32"/>
    </row>
    <row r="13" spans="1:9" ht="117">
      <c r="B13" s="33"/>
      <c r="C13" s="51" t="s">
        <v>357</v>
      </c>
      <c r="D13" s="151">
        <v>1</v>
      </c>
      <c r="E13" s="88" t="s">
        <v>5</v>
      </c>
      <c r="F13" s="155" t="s">
        <v>92</v>
      </c>
      <c r="G13" s="152"/>
      <c r="H13" s="153">
        <f>(G13)</f>
        <v>0</v>
      </c>
      <c r="I13" s="154">
        <f>H13*D13</f>
        <v>0</v>
      </c>
    </row>
    <row r="14" spans="1:9">
      <c r="B14" s="41"/>
      <c r="C14" s="54"/>
      <c r="D14" s="73"/>
      <c r="E14" s="66"/>
      <c r="F14" s="66"/>
      <c r="G14" s="66"/>
      <c r="H14" s="67"/>
      <c r="I14" s="68"/>
    </row>
    <row r="15" spans="1:9">
      <c r="B15" s="33"/>
      <c r="C15" s="49"/>
      <c r="D15" s="65"/>
      <c r="E15" s="76"/>
      <c r="F15" s="76"/>
      <c r="G15" s="76"/>
      <c r="H15" s="67"/>
      <c r="I15" s="68"/>
    </row>
    <row r="16" spans="1:9">
      <c r="A16" s="32">
        <v>1</v>
      </c>
      <c r="B16" s="33" t="str">
        <f>$B$9&amp;"."&amp;SUM($A$10:A16)</f>
        <v>D1.2</v>
      </c>
      <c r="C16" s="39" t="s">
        <v>91</v>
      </c>
      <c r="D16" s="73"/>
      <c r="E16" s="66"/>
      <c r="F16" s="66"/>
      <c r="G16" s="66"/>
      <c r="H16" s="74"/>
      <c r="I16" s="75"/>
    </row>
    <row r="17" spans="1:9" s="47" customFormat="1" ht="52">
      <c r="A17" s="44"/>
      <c r="B17" s="45"/>
      <c r="C17" s="55" t="s">
        <v>358</v>
      </c>
      <c r="D17" s="162"/>
      <c r="E17" s="46"/>
      <c r="F17" s="100"/>
      <c r="G17" s="81"/>
      <c r="H17" s="68"/>
      <c r="I17" s="100"/>
    </row>
    <row r="18" spans="1:9" s="47" customFormat="1" ht="91">
      <c r="A18" s="44"/>
      <c r="B18" s="45"/>
      <c r="C18" s="55" t="s">
        <v>359</v>
      </c>
      <c r="D18" s="162">
        <v>3</v>
      </c>
      <c r="E18" s="76" t="s">
        <v>4</v>
      </c>
      <c r="F18" s="100"/>
      <c r="G18" s="81"/>
      <c r="H18" s="68">
        <f>(F18+G18)</f>
        <v>0</v>
      </c>
      <c r="I18" s="100">
        <f>H18*D18</f>
        <v>0</v>
      </c>
    </row>
    <row r="19" spans="1:9">
      <c r="B19" s="33"/>
      <c r="C19" s="51"/>
      <c r="D19" s="65"/>
      <c r="E19" s="76"/>
      <c r="F19" s="76"/>
      <c r="G19" s="76"/>
      <c r="H19" s="67"/>
      <c r="I19" s="68"/>
    </row>
    <row r="20" spans="1:9">
      <c r="A20" s="32">
        <v>1</v>
      </c>
      <c r="B20" s="33" t="str">
        <f>$B$9&amp;"."&amp;SUM($A$10:A20)</f>
        <v>D1.3</v>
      </c>
      <c r="C20" s="54" t="s">
        <v>51</v>
      </c>
      <c r="D20" s="73"/>
      <c r="E20" s="66"/>
      <c r="F20" s="66"/>
      <c r="G20" s="66"/>
      <c r="H20" s="67"/>
      <c r="I20" s="68"/>
    </row>
    <row r="21" spans="1:9" ht="78">
      <c r="B21" s="33"/>
      <c r="C21" s="161" t="s">
        <v>516</v>
      </c>
      <c r="D21" s="65">
        <v>1</v>
      </c>
      <c r="E21" s="66" t="s">
        <v>5</v>
      </c>
      <c r="F21" s="100"/>
      <c r="G21" s="81"/>
      <c r="H21" s="68">
        <f>(F21+G21)</f>
        <v>0</v>
      </c>
      <c r="I21" s="100">
        <f>H21*D21</f>
        <v>0</v>
      </c>
    </row>
    <row r="22" spans="1:9">
      <c r="B22" s="41"/>
      <c r="C22" s="54"/>
      <c r="D22" s="73"/>
      <c r="E22" s="66"/>
      <c r="F22" s="66"/>
      <c r="G22" s="66"/>
      <c r="H22" s="77"/>
      <c r="I22" s="77"/>
    </row>
    <row r="23" spans="1:9">
      <c r="A23" s="32">
        <v>1</v>
      </c>
      <c r="B23" s="33" t="str">
        <f>$B$9&amp;"."&amp;SUM($A$10:A23)</f>
        <v>D1.4</v>
      </c>
      <c r="C23" s="39" t="s">
        <v>126</v>
      </c>
      <c r="D23" s="73"/>
      <c r="E23" s="66"/>
      <c r="F23" s="66"/>
      <c r="G23" s="66"/>
      <c r="H23" s="67"/>
      <c r="I23" s="68"/>
    </row>
    <row r="24" spans="1:9" ht="182">
      <c r="B24" s="33"/>
      <c r="C24" s="58" t="s">
        <v>360</v>
      </c>
      <c r="D24" s="65">
        <v>1</v>
      </c>
      <c r="E24" s="66" t="s">
        <v>5</v>
      </c>
      <c r="F24" s="100"/>
      <c r="G24" s="81"/>
      <c r="H24" s="68">
        <f>(F24+G24)</f>
        <v>0</v>
      </c>
      <c r="I24" s="100">
        <f>H24*D24</f>
        <v>0</v>
      </c>
    </row>
    <row r="25" spans="1:9">
      <c r="B25" s="41"/>
      <c r="C25" s="54"/>
      <c r="D25" s="73"/>
      <c r="E25" s="66"/>
      <c r="F25" s="66"/>
      <c r="G25" s="66"/>
      <c r="H25" s="77"/>
      <c r="I25" s="77"/>
    </row>
    <row r="26" spans="1:9">
      <c r="A26" s="32">
        <v>1</v>
      </c>
      <c r="B26" s="33" t="str">
        <f>$B$9&amp;"."&amp;SUM($A$10:A26)</f>
        <v>D1.5</v>
      </c>
      <c r="C26" s="39" t="s">
        <v>127</v>
      </c>
      <c r="D26" s="73"/>
      <c r="E26" s="66"/>
      <c r="F26" s="66"/>
      <c r="G26" s="66"/>
      <c r="H26" s="67"/>
      <c r="I26" s="68"/>
    </row>
    <row r="27" spans="1:9" ht="182">
      <c r="B27" s="33"/>
      <c r="C27" s="58" t="s">
        <v>361</v>
      </c>
      <c r="D27" s="65">
        <v>1</v>
      </c>
      <c r="E27" s="66" t="s">
        <v>5</v>
      </c>
      <c r="F27" s="100"/>
      <c r="G27" s="81"/>
      <c r="H27" s="68">
        <f>(F27+G27)</f>
        <v>0</v>
      </c>
      <c r="I27" s="100">
        <f>H27*D27</f>
        <v>0</v>
      </c>
    </row>
    <row r="28" spans="1:9">
      <c r="B28" s="41"/>
      <c r="C28" s="54"/>
      <c r="D28" s="73"/>
      <c r="E28" s="66"/>
      <c r="F28" s="66"/>
      <c r="G28" s="66"/>
      <c r="H28" s="77"/>
      <c r="I28" s="77"/>
    </row>
    <row r="29" spans="1:9">
      <c r="A29" s="32">
        <v>1</v>
      </c>
      <c r="B29" s="33" t="str">
        <f>$B$9&amp;"."&amp;SUM($A$10:A29)</f>
        <v>D1.6</v>
      </c>
      <c r="C29" s="39" t="s">
        <v>279</v>
      </c>
      <c r="D29" s="73"/>
      <c r="E29" s="66"/>
      <c r="F29" s="66"/>
      <c r="G29" s="66"/>
      <c r="H29" s="67"/>
      <c r="I29" s="68"/>
    </row>
    <row r="30" spans="1:9" ht="39">
      <c r="B30" s="33"/>
      <c r="C30" s="58" t="s">
        <v>280</v>
      </c>
      <c r="D30" s="65">
        <v>1</v>
      </c>
      <c r="E30" s="66" t="s">
        <v>5</v>
      </c>
      <c r="F30" s="100"/>
      <c r="G30" s="81"/>
      <c r="H30" s="68">
        <f>(F30+G30)</f>
        <v>0</v>
      </c>
      <c r="I30" s="100">
        <f>H30*D30</f>
        <v>0</v>
      </c>
    </row>
    <row r="31" spans="1:9">
      <c r="B31" s="41"/>
      <c r="C31" s="54"/>
      <c r="D31" s="73"/>
      <c r="E31" s="66"/>
      <c r="F31" s="66"/>
      <c r="G31" s="66"/>
      <c r="H31" s="77"/>
      <c r="I31" s="77"/>
    </row>
    <row r="32" spans="1:9">
      <c r="A32" s="32">
        <v>1</v>
      </c>
      <c r="B32" s="33" t="str">
        <f>$B$9&amp;"."&amp;SUM($A$10:A32)</f>
        <v>D1.7</v>
      </c>
      <c r="C32" s="54" t="s">
        <v>150</v>
      </c>
      <c r="D32" s="73"/>
      <c r="E32" s="66"/>
      <c r="F32" s="74"/>
      <c r="G32" s="74"/>
      <c r="H32" s="74"/>
      <c r="I32" s="75"/>
    </row>
    <row r="33" spans="1:9" ht="65">
      <c r="B33" s="33"/>
      <c r="C33" s="51" t="s">
        <v>282</v>
      </c>
      <c r="D33" s="65"/>
      <c r="E33" s="66"/>
      <c r="F33" s="68"/>
      <c r="G33" s="68"/>
      <c r="H33" s="68"/>
      <c r="I33" s="68"/>
    </row>
    <row r="34" spans="1:9" ht="221">
      <c r="B34" s="33"/>
      <c r="C34" s="51" t="s">
        <v>385</v>
      </c>
      <c r="D34" s="65">
        <v>1</v>
      </c>
      <c r="E34" s="66" t="s">
        <v>5</v>
      </c>
      <c r="F34" s="100"/>
      <c r="G34" s="81"/>
      <c r="H34" s="68">
        <f>(F34+G34)</f>
        <v>0</v>
      </c>
      <c r="I34" s="100">
        <f>H34*D34</f>
        <v>0</v>
      </c>
    </row>
    <row r="35" spans="1:9">
      <c r="B35" s="33"/>
      <c r="C35" s="51"/>
      <c r="D35" s="65"/>
      <c r="E35" s="66"/>
      <c r="F35" s="67"/>
      <c r="G35" s="67"/>
      <c r="H35" s="67"/>
      <c r="I35" s="68"/>
    </row>
    <row r="36" spans="1:9">
      <c r="A36" s="32">
        <v>1</v>
      </c>
      <c r="B36" s="33" t="str">
        <f>$B$9&amp;"."&amp;SUM($A$10:A36)</f>
        <v>D1.8</v>
      </c>
      <c r="C36" s="54" t="s">
        <v>149</v>
      </c>
      <c r="D36" s="73"/>
      <c r="E36" s="66"/>
      <c r="F36" s="74"/>
      <c r="G36" s="74"/>
      <c r="H36" s="74"/>
      <c r="I36" s="75"/>
    </row>
    <row r="37" spans="1:9" ht="65">
      <c r="B37" s="33"/>
      <c r="C37" s="51" t="s">
        <v>364</v>
      </c>
      <c r="D37" s="65"/>
      <c r="E37" s="66"/>
      <c r="F37" s="68"/>
      <c r="G37" s="68"/>
      <c r="H37" s="68"/>
      <c r="I37" s="68"/>
    </row>
    <row r="38" spans="1:9" ht="221">
      <c r="B38" s="33"/>
      <c r="C38" s="51" t="s">
        <v>367</v>
      </c>
      <c r="D38" s="65">
        <v>1</v>
      </c>
      <c r="E38" s="66" t="s">
        <v>5</v>
      </c>
      <c r="F38" s="100"/>
      <c r="G38" s="81"/>
      <c r="H38" s="68">
        <f>(F38+G38)</f>
        <v>0</v>
      </c>
      <c r="I38" s="100">
        <f>H38*D38</f>
        <v>0</v>
      </c>
    </row>
    <row r="39" spans="1:9">
      <c r="B39" s="33"/>
      <c r="C39" s="51"/>
      <c r="D39" s="65"/>
      <c r="E39" s="66"/>
      <c r="F39" s="67"/>
      <c r="G39" s="67"/>
      <c r="H39" s="67"/>
      <c r="I39" s="68"/>
    </row>
    <row r="40" spans="1:9">
      <c r="A40" s="32">
        <v>1</v>
      </c>
      <c r="B40" s="33" t="str">
        <f>$B$9&amp;"."&amp;SUM($A$10:A40)</f>
        <v>D1.9</v>
      </c>
      <c r="C40" s="54" t="s">
        <v>365</v>
      </c>
      <c r="D40" s="73"/>
      <c r="E40" s="66"/>
      <c r="F40" s="74"/>
      <c r="G40" s="74"/>
      <c r="H40" s="74"/>
      <c r="I40" s="75"/>
    </row>
    <row r="41" spans="1:9" ht="65">
      <c r="B41" s="33"/>
      <c r="C41" s="51" t="s">
        <v>366</v>
      </c>
      <c r="D41" s="65"/>
      <c r="E41" s="66"/>
      <c r="F41" s="68"/>
      <c r="G41" s="68"/>
      <c r="H41" s="68"/>
      <c r="I41" s="68"/>
    </row>
    <row r="42" spans="1:9" ht="247">
      <c r="B42" s="33"/>
      <c r="C42" s="51" t="s">
        <v>415</v>
      </c>
      <c r="D42" s="65">
        <v>1</v>
      </c>
      <c r="E42" s="66" t="s">
        <v>5</v>
      </c>
      <c r="F42" s="100"/>
      <c r="G42" s="81"/>
      <c r="H42" s="68">
        <f>(F42+G42)</f>
        <v>0</v>
      </c>
      <c r="I42" s="100">
        <f>H42*D42</f>
        <v>0</v>
      </c>
    </row>
    <row r="43" spans="1:9">
      <c r="B43" s="33"/>
      <c r="C43" s="51"/>
      <c r="D43" s="65"/>
      <c r="E43" s="66"/>
      <c r="F43" s="67"/>
      <c r="G43" s="67"/>
      <c r="H43" s="67"/>
      <c r="I43" s="68"/>
    </row>
    <row r="44" spans="1:9" s="37" customFormat="1" ht="15">
      <c r="B44" s="38" t="s">
        <v>207</v>
      </c>
      <c r="C44" s="53" t="s">
        <v>25</v>
      </c>
      <c r="D44" s="70"/>
      <c r="E44" s="71"/>
      <c r="F44" s="71"/>
      <c r="G44" s="71"/>
      <c r="H44" s="72"/>
      <c r="I44" s="78"/>
    </row>
    <row r="45" spans="1:9">
      <c r="A45" s="32">
        <v>1</v>
      </c>
      <c r="B45" s="33" t="str">
        <f>$B$44&amp;"."&amp;SUM($A$44:A45)</f>
        <v>D2.1</v>
      </c>
      <c r="C45" s="39" t="s">
        <v>34</v>
      </c>
      <c r="D45" s="65"/>
      <c r="E45" s="76"/>
      <c r="F45" s="76"/>
      <c r="G45" s="76"/>
      <c r="H45" s="67"/>
      <c r="I45" s="68"/>
    </row>
    <row r="46" spans="1:9" ht="39">
      <c r="B46" s="33"/>
      <c r="C46" s="48" t="s">
        <v>129</v>
      </c>
      <c r="D46" s="65"/>
      <c r="E46" s="76"/>
      <c r="F46" s="76"/>
      <c r="G46" s="76"/>
      <c r="H46" s="68"/>
      <c r="I46" s="68"/>
    </row>
    <row r="47" spans="1:9" ht="91">
      <c r="B47" s="33"/>
      <c r="C47" s="48" t="s">
        <v>386</v>
      </c>
      <c r="D47" s="65">
        <v>1</v>
      </c>
      <c r="E47" s="76" t="s">
        <v>4</v>
      </c>
      <c r="F47" s="100"/>
      <c r="G47" s="81"/>
      <c r="H47" s="68">
        <f>(F47+G47)</f>
        <v>0</v>
      </c>
      <c r="I47" s="100">
        <f>H47*D47</f>
        <v>0</v>
      </c>
    </row>
    <row r="48" spans="1:9" ht="91">
      <c r="B48" s="33"/>
      <c r="C48" s="48" t="s">
        <v>387</v>
      </c>
      <c r="D48" s="65">
        <v>1</v>
      </c>
      <c r="E48" s="76" t="s">
        <v>4</v>
      </c>
      <c r="F48" s="100"/>
      <c r="G48" s="81"/>
      <c r="H48" s="68">
        <f>(F48+G48)</f>
        <v>0</v>
      </c>
      <c r="I48" s="100">
        <f>H48*D48</f>
        <v>0</v>
      </c>
    </row>
    <row r="49" spans="1:9">
      <c r="B49" s="33"/>
      <c r="C49" s="48"/>
      <c r="D49" s="65"/>
      <c r="E49" s="76"/>
      <c r="F49" s="76"/>
      <c r="G49" s="76"/>
      <c r="H49" s="67"/>
      <c r="I49" s="68"/>
    </row>
    <row r="50" spans="1:9">
      <c r="A50" s="32">
        <v>1</v>
      </c>
      <c r="B50" s="33" t="str">
        <f>$B$44&amp;"."&amp;SUM($A$44:A50)</f>
        <v>D2.2</v>
      </c>
      <c r="C50" s="39" t="s">
        <v>351</v>
      </c>
      <c r="D50" s="65"/>
      <c r="E50" s="76"/>
      <c r="F50" s="76"/>
      <c r="G50" s="76"/>
      <c r="H50" s="67"/>
      <c r="I50" s="68"/>
    </row>
    <row r="51" spans="1:9" ht="39">
      <c r="B51" s="33"/>
      <c r="C51" s="48" t="s">
        <v>352</v>
      </c>
      <c r="D51" s="65"/>
      <c r="E51" s="76"/>
      <c r="F51" s="76"/>
      <c r="G51" s="76"/>
      <c r="H51" s="68"/>
      <c r="I51" s="68"/>
    </row>
    <row r="52" spans="1:9" ht="78">
      <c r="B52" s="33"/>
      <c r="C52" s="48" t="s">
        <v>382</v>
      </c>
      <c r="D52" s="65">
        <v>1</v>
      </c>
      <c r="E52" s="76" t="s">
        <v>4</v>
      </c>
      <c r="F52" s="100"/>
      <c r="G52" s="81"/>
      <c r="H52" s="68">
        <f>(F52+G52)</f>
        <v>0</v>
      </c>
      <c r="I52" s="100">
        <f>H52*D52</f>
        <v>0</v>
      </c>
    </row>
    <row r="53" spans="1:9">
      <c r="B53" s="33"/>
      <c r="C53" s="48"/>
      <c r="D53" s="65"/>
      <c r="E53" s="76"/>
      <c r="F53" s="76"/>
      <c r="G53" s="76"/>
      <c r="H53" s="67"/>
      <c r="I53" s="68"/>
    </row>
    <row r="54" spans="1:9">
      <c r="A54" s="32">
        <v>1</v>
      </c>
      <c r="B54" s="33" t="str">
        <f>$B$44&amp;"."&amp;SUM($A$44:A54)</f>
        <v>D2.3</v>
      </c>
      <c r="C54" s="56" t="s">
        <v>426</v>
      </c>
      <c r="D54" s="65"/>
      <c r="E54" s="76"/>
      <c r="F54" s="76"/>
      <c r="G54" s="76"/>
      <c r="H54" s="67"/>
      <c r="I54" s="68"/>
    </row>
    <row r="55" spans="1:9" ht="39">
      <c r="B55" s="33"/>
      <c r="C55" s="48" t="s">
        <v>427</v>
      </c>
      <c r="D55" s="65"/>
      <c r="E55" s="76"/>
      <c r="F55" s="100"/>
      <c r="G55" s="81"/>
      <c r="H55" s="68"/>
      <c r="I55" s="100"/>
    </row>
    <row r="56" spans="1:9" ht="91">
      <c r="B56" s="33"/>
      <c r="C56" s="48" t="s">
        <v>492</v>
      </c>
      <c r="D56" s="65">
        <v>1</v>
      </c>
      <c r="E56" s="76" t="s">
        <v>4</v>
      </c>
      <c r="F56" s="100"/>
      <c r="G56" s="81"/>
      <c r="H56" s="68">
        <f>(F56+G56)</f>
        <v>0</v>
      </c>
      <c r="I56" s="100">
        <f>H56*D56</f>
        <v>0</v>
      </c>
    </row>
    <row r="57" spans="1:9">
      <c r="B57" s="33"/>
      <c r="C57" s="48"/>
      <c r="D57" s="65"/>
      <c r="E57" s="76"/>
      <c r="F57" s="76"/>
      <c r="G57" s="76"/>
      <c r="H57" s="67"/>
      <c r="I57" s="68"/>
    </row>
    <row r="58" spans="1:9">
      <c r="A58" s="32">
        <v>1</v>
      </c>
      <c r="B58" s="33" t="str">
        <f>$B$44&amp;"."&amp;SUM($A$44:A58)</f>
        <v>D2.4</v>
      </c>
      <c r="C58" s="39" t="s">
        <v>36</v>
      </c>
      <c r="D58" s="65"/>
      <c r="E58" s="76"/>
      <c r="F58" s="76"/>
      <c r="G58" s="76"/>
      <c r="H58" s="67"/>
      <c r="I58" s="68"/>
    </row>
    <row r="59" spans="1:9" ht="117">
      <c r="B59" s="33"/>
      <c r="C59" s="48" t="s">
        <v>349</v>
      </c>
      <c r="D59" s="65"/>
      <c r="E59" s="76"/>
      <c r="F59" s="100"/>
      <c r="G59" s="81"/>
      <c r="H59" s="68"/>
      <c r="I59" s="100"/>
    </row>
    <row r="60" spans="1:9" ht="39">
      <c r="B60" s="33"/>
      <c r="C60" s="48" t="s">
        <v>389</v>
      </c>
      <c r="D60" s="65">
        <v>1</v>
      </c>
      <c r="E60" s="76" t="s">
        <v>5</v>
      </c>
      <c r="F60" s="100"/>
      <c r="G60" s="81"/>
      <c r="H60" s="68">
        <f>(F60+G60)</f>
        <v>0</v>
      </c>
      <c r="I60" s="100">
        <f>H60*D60</f>
        <v>0</v>
      </c>
    </row>
    <row r="61" spans="1:9">
      <c r="B61" s="33"/>
      <c r="C61" s="48"/>
      <c r="D61" s="65"/>
      <c r="E61" s="76"/>
      <c r="F61" s="76"/>
      <c r="G61" s="76"/>
      <c r="H61" s="67"/>
      <c r="I61" s="68"/>
    </row>
    <row r="62" spans="1:9">
      <c r="A62" s="32">
        <v>1</v>
      </c>
      <c r="B62" s="33" t="str">
        <f>$B$44&amp;"."&amp;SUM($A$44:A62)</f>
        <v>D2.5</v>
      </c>
      <c r="C62" s="39" t="s">
        <v>37</v>
      </c>
      <c r="D62" s="65"/>
      <c r="E62" s="76"/>
      <c r="F62" s="76"/>
      <c r="G62" s="76"/>
      <c r="H62" s="67"/>
      <c r="I62" s="68"/>
    </row>
    <row r="63" spans="1:9" ht="182">
      <c r="B63" s="33"/>
      <c r="C63" s="48" t="s">
        <v>384</v>
      </c>
      <c r="D63" s="65">
        <v>5</v>
      </c>
      <c r="E63" s="76" t="s">
        <v>5</v>
      </c>
      <c r="F63" s="100"/>
      <c r="G63" s="81"/>
      <c r="H63" s="68">
        <f>(F63+G63)</f>
        <v>0</v>
      </c>
      <c r="I63" s="100">
        <f>H63*D63</f>
        <v>0</v>
      </c>
    </row>
    <row r="64" spans="1:9">
      <c r="B64" s="33"/>
      <c r="C64" s="48"/>
      <c r="D64" s="65"/>
      <c r="E64" s="76"/>
      <c r="F64" s="76"/>
      <c r="G64" s="76"/>
      <c r="H64" s="67"/>
      <c r="I64" s="68"/>
    </row>
    <row r="65" spans="1:9">
      <c r="A65" s="32">
        <v>1</v>
      </c>
      <c r="B65" s="33" t="str">
        <f>$B$44&amp;"."&amp;SUM($A$44:A65)</f>
        <v>D2.6</v>
      </c>
      <c r="C65" s="39" t="s">
        <v>388</v>
      </c>
      <c r="D65" s="65"/>
      <c r="E65" s="76"/>
      <c r="F65" s="76"/>
      <c r="G65" s="76"/>
      <c r="H65" s="67"/>
      <c r="I65" s="68"/>
    </row>
    <row r="66" spans="1:9" ht="117">
      <c r="B66" s="33"/>
      <c r="C66" s="48" t="s">
        <v>429</v>
      </c>
      <c r="D66" s="65"/>
      <c r="E66" s="76"/>
      <c r="F66" s="100"/>
      <c r="G66" s="81"/>
      <c r="H66" s="68"/>
      <c r="I66" s="100"/>
    </row>
    <row r="67" spans="1:9" ht="39">
      <c r="B67" s="33"/>
      <c r="C67" s="48" t="s">
        <v>392</v>
      </c>
      <c r="D67" s="65">
        <v>1</v>
      </c>
      <c r="E67" s="76" t="s">
        <v>5</v>
      </c>
      <c r="F67" s="100"/>
      <c r="G67" s="81"/>
      <c r="H67" s="68">
        <f>(F67+G67)</f>
        <v>0</v>
      </c>
      <c r="I67" s="100">
        <f>H67*D67</f>
        <v>0</v>
      </c>
    </row>
    <row r="68" spans="1:9">
      <c r="B68" s="33"/>
      <c r="C68" s="48"/>
      <c r="D68" s="65"/>
      <c r="E68" s="76"/>
      <c r="F68" s="76"/>
      <c r="G68" s="76"/>
      <c r="H68" s="67"/>
      <c r="I68" s="68"/>
    </row>
    <row r="69" spans="1:9">
      <c r="A69" s="32">
        <v>1</v>
      </c>
      <c r="B69" s="33" t="str">
        <f>$B$44&amp;"."&amp;SUM($A$44:A69)</f>
        <v>D2.7</v>
      </c>
      <c r="C69" s="39" t="s">
        <v>38</v>
      </c>
      <c r="D69" s="65"/>
      <c r="E69" s="76"/>
      <c r="F69" s="76"/>
      <c r="G69" s="76"/>
      <c r="H69" s="67"/>
      <c r="I69" s="68"/>
    </row>
    <row r="70" spans="1:9" ht="104">
      <c r="B70" s="33"/>
      <c r="C70" s="48" t="s">
        <v>428</v>
      </c>
      <c r="D70" s="65"/>
      <c r="E70" s="76"/>
      <c r="F70" s="76"/>
      <c r="G70" s="76"/>
      <c r="H70" s="68"/>
      <c r="I70" s="68"/>
    </row>
    <row r="71" spans="1:9" ht="52">
      <c r="B71" s="33"/>
      <c r="C71" s="48" t="s">
        <v>493</v>
      </c>
      <c r="D71" s="65">
        <v>5</v>
      </c>
      <c r="E71" s="76" t="s">
        <v>5</v>
      </c>
      <c r="F71" s="100"/>
      <c r="G71" s="81"/>
      <c r="H71" s="68">
        <f>(F71+G71)</f>
        <v>0</v>
      </c>
      <c r="I71" s="100">
        <f>H71*D71</f>
        <v>0</v>
      </c>
    </row>
    <row r="72" spans="1:9">
      <c r="B72" s="33"/>
      <c r="C72" s="48"/>
      <c r="D72" s="65"/>
      <c r="E72" s="76"/>
      <c r="F72" s="76"/>
      <c r="G72" s="76"/>
      <c r="H72" s="67"/>
      <c r="I72" s="68"/>
    </row>
    <row r="73" spans="1:9">
      <c r="A73" s="32">
        <v>1</v>
      </c>
      <c r="B73" s="33" t="str">
        <f>$B$44&amp;"."&amp;SUM($A$44:A73)</f>
        <v>D2.8</v>
      </c>
      <c r="C73" s="39" t="s">
        <v>39</v>
      </c>
      <c r="D73" s="65"/>
      <c r="E73" s="76"/>
      <c r="F73" s="76"/>
      <c r="G73" s="76"/>
      <c r="H73" s="67"/>
      <c r="I73" s="68"/>
    </row>
    <row r="74" spans="1:9" ht="104">
      <c r="B74" s="33"/>
      <c r="C74" s="48" t="s">
        <v>130</v>
      </c>
      <c r="D74" s="65"/>
      <c r="E74" s="76"/>
      <c r="F74" s="76"/>
      <c r="G74" s="76"/>
      <c r="H74" s="68"/>
      <c r="I74" s="68"/>
    </row>
    <row r="75" spans="1:9" ht="52">
      <c r="B75" s="33"/>
      <c r="C75" s="48" t="s">
        <v>494</v>
      </c>
      <c r="D75" s="65">
        <v>5</v>
      </c>
      <c r="E75" s="76" t="s">
        <v>5</v>
      </c>
      <c r="F75" s="100"/>
      <c r="G75" s="81"/>
      <c r="H75" s="68">
        <f>(F75+G75)</f>
        <v>0</v>
      </c>
      <c r="I75" s="100">
        <f>H75*D75</f>
        <v>0</v>
      </c>
    </row>
    <row r="76" spans="1:9">
      <c r="B76" s="33"/>
      <c r="C76" s="48"/>
      <c r="D76" s="65"/>
      <c r="E76" s="76"/>
      <c r="F76" s="76"/>
      <c r="G76" s="76"/>
      <c r="H76" s="67"/>
      <c r="I76" s="68"/>
    </row>
    <row r="77" spans="1:9">
      <c r="A77" s="32">
        <v>1</v>
      </c>
      <c r="B77" s="33" t="str">
        <f>$B$44&amp;"."&amp;SUM($A$44:A77)</f>
        <v>D2.9</v>
      </c>
      <c r="C77" s="56" t="s">
        <v>35</v>
      </c>
      <c r="D77" s="65"/>
      <c r="E77" s="76"/>
      <c r="F77" s="76"/>
      <c r="G77" s="76"/>
      <c r="H77" s="67"/>
      <c r="I77" s="68"/>
    </row>
    <row r="78" spans="1:9" ht="104">
      <c r="B78" s="33"/>
      <c r="C78" s="104" t="s">
        <v>513</v>
      </c>
      <c r="D78" s="65">
        <v>1</v>
      </c>
      <c r="E78" s="76" t="s">
        <v>4</v>
      </c>
      <c r="F78" s="100"/>
      <c r="G78" s="81"/>
      <c r="H78" s="68">
        <f>(F78+G78)</f>
        <v>0</v>
      </c>
      <c r="I78" s="100">
        <f>H78*D78</f>
        <v>0</v>
      </c>
    </row>
    <row r="79" spans="1:9">
      <c r="B79" s="33"/>
      <c r="C79" s="48"/>
      <c r="D79" s="65"/>
      <c r="E79" s="76"/>
      <c r="F79" s="76"/>
      <c r="G79" s="76"/>
      <c r="H79" s="67"/>
      <c r="I79" s="68"/>
    </row>
    <row r="80" spans="1:9" s="37" customFormat="1" ht="15">
      <c r="B80" s="38" t="s">
        <v>208</v>
      </c>
      <c r="C80" s="53" t="s">
        <v>7</v>
      </c>
      <c r="D80" s="70"/>
      <c r="E80" s="71"/>
      <c r="F80" s="71"/>
      <c r="G80" s="71"/>
      <c r="H80" s="72"/>
      <c r="I80" s="78"/>
    </row>
    <row r="81" spans="1:9">
      <c r="A81" s="32">
        <v>1</v>
      </c>
      <c r="B81" s="33" t="str">
        <f>$B$80&amp;"."&amp;SUM($A$80:A81)</f>
        <v>D3.1</v>
      </c>
      <c r="C81" s="39" t="s">
        <v>131</v>
      </c>
      <c r="D81" s="65"/>
      <c r="E81" s="76"/>
      <c r="F81" s="76"/>
      <c r="G81" s="76"/>
      <c r="H81" s="67"/>
      <c r="I81" s="68"/>
    </row>
    <row r="82" spans="1:9" ht="156">
      <c r="B82" s="33"/>
      <c r="C82" s="51" t="s">
        <v>302</v>
      </c>
      <c r="D82" s="65"/>
      <c r="E82" s="76"/>
      <c r="F82" s="76"/>
      <c r="G82" s="76"/>
      <c r="H82" s="67"/>
      <c r="I82" s="68"/>
    </row>
    <row r="83" spans="1:9" ht="39">
      <c r="B83" s="33"/>
      <c r="C83" s="51" t="s">
        <v>369</v>
      </c>
      <c r="D83" s="65">
        <v>2</v>
      </c>
      <c r="E83" s="76" t="s">
        <v>4</v>
      </c>
      <c r="F83" s="100"/>
      <c r="G83" s="81"/>
      <c r="H83" s="68">
        <f>(F83+G83)</f>
        <v>0</v>
      </c>
      <c r="I83" s="100">
        <f>H83*D83</f>
        <v>0</v>
      </c>
    </row>
    <row r="84" spans="1:9">
      <c r="B84" s="33"/>
      <c r="C84" s="51"/>
      <c r="D84" s="65"/>
      <c r="E84" s="76"/>
      <c r="F84" s="76"/>
      <c r="G84" s="76"/>
      <c r="H84" s="67"/>
      <c r="I84" s="68"/>
    </row>
    <row r="85" spans="1:9">
      <c r="A85" s="32">
        <v>1</v>
      </c>
      <c r="B85" s="33" t="str">
        <f>$B$80&amp;"."&amp;SUM($A$80:A85)</f>
        <v>D3.2</v>
      </c>
      <c r="C85" s="39" t="s">
        <v>132</v>
      </c>
      <c r="D85" s="65"/>
      <c r="E85" s="76"/>
      <c r="F85" s="76"/>
      <c r="G85" s="76"/>
      <c r="H85" s="67"/>
      <c r="I85" s="68"/>
    </row>
    <row r="86" spans="1:9" ht="169">
      <c r="B86" s="33"/>
      <c r="C86" s="51" t="s">
        <v>304</v>
      </c>
      <c r="D86" s="65"/>
      <c r="E86" s="76"/>
      <c r="F86" s="76"/>
      <c r="G86" s="76"/>
      <c r="H86" s="67"/>
      <c r="I86" s="68"/>
    </row>
    <row r="87" spans="1:9" ht="39">
      <c r="B87" s="33"/>
      <c r="C87" s="51" t="s">
        <v>370</v>
      </c>
      <c r="D87" s="65">
        <v>1</v>
      </c>
      <c r="E87" s="76" t="s">
        <v>4</v>
      </c>
      <c r="F87" s="100"/>
      <c r="G87" s="81"/>
      <c r="H87" s="68">
        <f>(F87+G87)</f>
        <v>0</v>
      </c>
      <c r="I87" s="100">
        <f>H87*D87</f>
        <v>0</v>
      </c>
    </row>
    <row r="88" spans="1:9">
      <c r="B88" s="33"/>
      <c r="C88" s="51"/>
      <c r="D88" s="65"/>
      <c r="E88" s="76"/>
      <c r="F88" s="76"/>
      <c r="G88" s="76"/>
      <c r="H88" s="67"/>
      <c r="I88" s="68"/>
    </row>
    <row r="89" spans="1:9">
      <c r="A89" s="32">
        <v>1</v>
      </c>
      <c r="B89" s="33" t="str">
        <f>$B$80&amp;"."&amp;SUM($A$80:A89)</f>
        <v>D3.3</v>
      </c>
      <c r="C89" s="39" t="s">
        <v>433</v>
      </c>
      <c r="D89" s="65"/>
      <c r="E89" s="76"/>
      <c r="F89" s="76"/>
      <c r="G89" s="76"/>
      <c r="H89" s="67"/>
      <c r="I89" s="68"/>
    </row>
    <row r="90" spans="1:9" ht="104">
      <c r="B90" s="33"/>
      <c r="C90" s="48" t="s">
        <v>495</v>
      </c>
      <c r="D90" s="65"/>
      <c r="E90" s="76"/>
      <c r="F90" s="76"/>
      <c r="G90" s="76"/>
      <c r="H90" s="67"/>
      <c r="I90" s="68"/>
    </row>
    <row r="91" spans="1:9" ht="52">
      <c r="B91" s="33"/>
      <c r="C91" s="52" t="s">
        <v>496</v>
      </c>
      <c r="D91" s="65">
        <v>1</v>
      </c>
      <c r="E91" s="76" t="s">
        <v>4</v>
      </c>
      <c r="F91" s="100"/>
      <c r="G91" s="81"/>
      <c r="H91" s="68">
        <f>(F91+G91)</f>
        <v>0</v>
      </c>
      <c r="I91" s="100">
        <f>H91*D91</f>
        <v>0</v>
      </c>
    </row>
    <row r="92" spans="1:9" ht="52">
      <c r="B92" s="33"/>
      <c r="C92" s="48" t="s">
        <v>497</v>
      </c>
      <c r="D92" s="65">
        <v>1</v>
      </c>
      <c r="E92" s="76" t="s">
        <v>4</v>
      </c>
      <c r="F92" s="100"/>
      <c r="G92" s="81"/>
      <c r="H92" s="68">
        <f>(F92+G92)</f>
        <v>0</v>
      </c>
      <c r="I92" s="100">
        <f>H92*D92</f>
        <v>0</v>
      </c>
    </row>
    <row r="93" spans="1:9">
      <c r="B93" s="33"/>
      <c r="C93" s="51"/>
      <c r="D93" s="65"/>
      <c r="E93" s="76"/>
      <c r="F93" s="76"/>
      <c r="G93" s="76"/>
      <c r="H93" s="67"/>
      <c r="I93" s="68"/>
    </row>
    <row r="94" spans="1:9">
      <c r="A94" s="32">
        <v>1</v>
      </c>
      <c r="B94" s="33" t="str">
        <f>$B$80&amp;"."&amp;SUM($A$80:A94)</f>
        <v>D3.4</v>
      </c>
      <c r="C94" s="39" t="s">
        <v>133</v>
      </c>
      <c r="D94" s="65"/>
      <c r="E94" s="76"/>
      <c r="F94" s="76"/>
      <c r="G94" s="76"/>
      <c r="H94" s="67"/>
      <c r="I94" s="68"/>
    </row>
    <row r="95" spans="1:9" ht="26">
      <c r="B95" s="33"/>
      <c r="C95" s="52" t="s">
        <v>134</v>
      </c>
      <c r="D95" s="65"/>
      <c r="E95" s="76"/>
      <c r="F95" s="76"/>
      <c r="G95" s="76"/>
      <c r="H95" s="67"/>
      <c r="I95" s="68"/>
    </row>
    <row r="96" spans="1:9" ht="104">
      <c r="B96" s="33"/>
      <c r="C96" s="51" t="s">
        <v>152</v>
      </c>
      <c r="D96" s="65"/>
      <c r="E96" s="76"/>
      <c r="F96" s="100"/>
      <c r="G96" s="81"/>
      <c r="H96" s="68"/>
      <c r="I96" s="100"/>
    </row>
    <row r="97" spans="1:9" ht="39.5">
      <c r="B97" s="33"/>
      <c r="C97" s="91" t="s">
        <v>434</v>
      </c>
      <c r="D97" s="65">
        <v>1</v>
      </c>
      <c r="E97" s="76" t="s">
        <v>4</v>
      </c>
      <c r="F97" s="100"/>
      <c r="G97" s="81"/>
      <c r="H97" s="68">
        <f>(F97+G97)</f>
        <v>0</v>
      </c>
      <c r="I97" s="100">
        <f>H97*D97</f>
        <v>0</v>
      </c>
    </row>
    <row r="98" spans="1:9">
      <c r="B98" s="33"/>
      <c r="C98" s="51"/>
      <c r="D98" s="65"/>
      <c r="E98" s="76"/>
      <c r="F98" s="76"/>
      <c r="G98" s="76"/>
      <c r="H98" s="67"/>
      <c r="I98" s="68"/>
    </row>
    <row r="99" spans="1:9">
      <c r="A99" s="32">
        <v>1</v>
      </c>
      <c r="B99" s="33" t="str">
        <f>$B$80&amp;"."&amp;SUM($A$80:A99)</f>
        <v>D3.5</v>
      </c>
      <c r="C99" s="39" t="s">
        <v>98</v>
      </c>
      <c r="D99" s="65"/>
      <c r="E99" s="76"/>
      <c r="F99" s="76"/>
      <c r="G99" s="76"/>
      <c r="H99" s="67"/>
      <c r="I99" s="68"/>
    </row>
    <row r="100" spans="1:9" ht="104">
      <c r="B100" s="33"/>
      <c r="C100" s="51" t="s">
        <v>139</v>
      </c>
      <c r="D100" s="65"/>
      <c r="E100" s="76"/>
      <c r="F100" s="76"/>
      <c r="G100" s="76"/>
      <c r="H100" s="67"/>
      <c r="I100" s="68"/>
    </row>
    <row r="101" spans="1:9" ht="52.5">
      <c r="B101" s="33"/>
      <c r="C101" s="91" t="s">
        <v>498</v>
      </c>
      <c r="D101" s="65">
        <v>14</v>
      </c>
      <c r="E101" s="76" t="s">
        <v>4</v>
      </c>
      <c r="F101" s="100"/>
      <c r="G101" s="81"/>
      <c r="H101" s="68">
        <f>(F101+G101)</f>
        <v>0</v>
      </c>
      <c r="I101" s="100">
        <f>H101*D101</f>
        <v>0</v>
      </c>
    </row>
    <row r="102" spans="1:9" ht="39.5">
      <c r="B102" s="33"/>
      <c r="C102" s="91" t="s">
        <v>499</v>
      </c>
      <c r="D102" s="65">
        <v>2</v>
      </c>
      <c r="E102" s="76" t="s">
        <v>4</v>
      </c>
      <c r="F102" s="100"/>
      <c r="G102" s="81"/>
      <c r="H102" s="68">
        <f>(F102+G102)</f>
        <v>0</v>
      </c>
      <c r="I102" s="100">
        <f>H102*D102</f>
        <v>0</v>
      </c>
    </row>
    <row r="103" spans="1:9" ht="39.5">
      <c r="B103" s="33"/>
      <c r="C103" s="91" t="s">
        <v>372</v>
      </c>
      <c r="D103" s="65">
        <v>4</v>
      </c>
      <c r="E103" s="76" t="s">
        <v>4</v>
      </c>
      <c r="F103" s="100"/>
      <c r="G103" s="81"/>
      <c r="H103" s="68">
        <f>(F103+G103)</f>
        <v>0</v>
      </c>
      <c r="I103" s="100">
        <f>H103*D103</f>
        <v>0</v>
      </c>
    </row>
    <row r="104" spans="1:9">
      <c r="B104" s="33"/>
      <c r="C104" s="51"/>
      <c r="D104" s="65"/>
      <c r="E104" s="76"/>
      <c r="F104" s="76"/>
      <c r="G104" s="76"/>
      <c r="H104" s="67"/>
      <c r="I104" s="68"/>
    </row>
    <row r="105" spans="1:9">
      <c r="A105" s="32">
        <v>1</v>
      </c>
      <c r="B105" s="33" t="str">
        <f>$B$80&amp;"."&amp;SUM($A$80:A105)</f>
        <v>D3.6</v>
      </c>
      <c r="C105" s="39" t="s">
        <v>99</v>
      </c>
      <c r="D105" s="65"/>
      <c r="E105" s="76"/>
      <c r="F105" s="76"/>
      <c r="G105" s="76"/>
      <c r="H105" s="67"/>
      <c r="I105" s="68"/>
    </row>
    <row r="106" spans="1:9" ht="104">
      <c r="B106" s="33"/>
      <c r="C106" s="51" t="s">
        <v>137</v>
      </c>
      <c r="D106" s="65"/>
      <c r="E106" s="76"/>
      <c r="F106" s="76"/>
      <c r="G106" s="76"/>
      <c r="H106" s="67"/>
      <c r="I106" s="68"/>
    </row>
    <row r="107" spans="1:9" ht="39.5">
      <c r="B107" s="33"/>
      <c r="C107" s="91" t="s">
        <v>371</v>
      </c>
      <c r="D107" s="65">
        <v>5</v>
      </c>
      <c r="E107" s="76" t="s">
        <v>4</v>
      </c>
      <c r="F107" s="100"/>
      <c r="G107" s="81"/>
      <c r="H107" s="68">
        <f>(F107+G107)</f>
        <v>0</v>
      </c>
      <c r="I107" s="100">
        <f>H107*D107</f>
        <v>0</v>
      </c>
    </row>
    <row r="108" spans="1:9" ht="39.5">
      <c r="B108" s="33"/>
      <c r="C108" s="91" t="s">
        <v>500</v>
      </c>
      <c r="D108" s="65">
        <v>4</v>
      </c>
      <c r="E108" s="76" t="s">
        <v>4</v>
      </c>
      <c r="F108" s="100"/>
      <c r="G108" s="81"/>
      <c r="H108" s="68">
        <f>(F108+G108)</f>
        <v>0</v>
      </c>
      <c r="I108" s="100">
        <f>H108*D108</f>
        <v>0</v>
      </c>
    </row>
    <row r="109" spans="1:9">
      <c r="B109" s="33"/>
      <c r="C109" s="51"/>
      <c r="D109" s="65"/>
      <c r="E109" s="76"/>
      <c r="F109" s="76"/>
      <c r="G109" s="76"/>
      <c r="H109" s="67"/>
      <c r="I109" s="68"/>
    </row>
    <row r="110" spans="1:9">
      <c r="A110" s="32">
        <v>1</v>
      </c>
      <c r="B110" s="33" t="str">
        <f>$B$80&amp;"."&amp;SUM($A$80:A110)</f>
        <v>D3.7</v>
      </c>
      <c r="C110" s="39" t="s">
        <v>284</v>
      </c>
      <c r="D110" s="142"/>
      <c r="E110" s="76"/>
      <c r="F110" s="67"/>
      <c r="G110" s="67"/>
      <c r="H110" s="67"/>
      <c r="I110" s="68"/>
    </row>
    <row r="111" spans="1:9" ht="104">
      <c r="B111" s="33"/>
      <c r="C111" s="51" t="s">
        <v>313</v>
      </c>
      <c r="D111" s="142"/>
      <c r="E111" s="76"/>
      <c r="F111" s="67"/>
      <c r="G111" s="67"/>
      <c r="H111" s="67"/>
      <c r="I111" s="68"/>
    </row>
    <row r="112" spans="1:9" ht="39.5">
      <c r="B112" s="33"/>
      <c r="C112" s="91" t="s">
        <v>501</v>
      </c>
      <c r="D112" s="65">
        <v>3</v>
      </c>
      <c r="E112" s="76" t="s">
        <v>4</v>
      </c>
      <c r="F112" s="100"/>
      <c r="G112" s="81"/>
      <c r="H112" s="68">
        <f>(F112+G112)</f>
        <v>0</v>
      </c>
      <c r="I112" s="100">
        <f>H112*D112</f>
        <v>0</v>
      </c>
    </row>
    <row r="113" spans="1:9" ht="39.5">
      <c r="B113" s="33"/>
      <c r="C113" s="91" t="s">
        <v>435</v>
      </c>
      <c r="D113" s="65">
        <v>1</v>
      </c>
      <c r="E113" s="76" t="s">
        <v>4</v>
      </c>
      <c r="F113" s="100"/>
      <c r="G113" s="81"/>
      <c r="H113" s="68">
        <f t="shared" ref="H113" si="0">(F113+G113)</f>
        <v>0</v>
      </c>
      <c r="I113" s="100">
        <f t="shared" ref="I113" si="1">H113*D113</f>
        <v>0</v>
      </c>
    </row>
    <row r="114" spans="1:9" ht="13.5">
      <c r="B114" s="33"/>
      <c r="C114" s="91"/>
      <c r="D114" s="142"/>
      <c r="E114" s="76"/>
      <c r="F114" s="100"/>
      <c r="G114" s="81"/>
      <c r="H114" s="68"/>
      <c r="I114" s="100"/>
    </row>
    <row r="115" spans="1:9">
      <c r="A115" s="32">
        <v>1</v>
      </c>
      <c r="B115" s="33" t="str">
        <f>$B$80&amp;"."&amp;SUM($A$80:A115)</f>
        <v>D3.8</v>
      </c>
      <c r="C115" s="39" t="s">
        <v>140</v>
      </c>
      <c r="D115" s="65"/>
      <c r="E115" s="76"/>
      <c r="F115" s="76"/>
      <c r="G115" s="76"/>
      <c r="H115" s="67"/>
      <c r="I115" s="68"/>
    </row>
    <row r="116" spans="1:9" ht="117">
      <c r="B116" s="33"/>
      <c r="C116" s="51" t="s">
        <v>142</v>
      </c>
      <c r="D116" s="65"/>
      <c r="E116" s="76"/>
      <c r="F116" s="76"/>
      <c r="G116" s="76"/>
      <c r="H116" s="67"/>
      <c r="I116" s="68"/>
    </row>
    <row r="117" spans="1:9" ht="39.5">
      <c r="B117" s="33"/>
      <c r="C117" s="103" t="s">
        <v>373</v>
      </c>
      <c r="D117" s="65">
        <v>2</v>
      </c>
      <c r="E117" s="76" t="s">
        <v>4</v>
      </c>
      <c r="F117" s="100"/>
      <c r="G117" s="81"/>
      <c r="H117" s="68">
        <f>(F117+G117)</f>
        <v>0</v>
      </c>
      <c r="I117" s="100">
        <f>H117*D117</f>
        <v>0</v>
      </c>
    </row>
    <row r="118" spans="1:9" ht="39.5">
      <c r="B118" s="33"/>
      <c r="C118" s="103" t="s">
        <v>374</v>
      </c>
      <c r="D118" s="65">
        <v>4</v>
      </c>
      <c r="E118" s="76" t="s">
        <v>4</v>
      </c>
      <c r="F118" s="100"/>
      <c r="G118" s="81"/>
      <c r="H118" s="68">
        <f>(F118+G118)</f>
        <v>0</v>
      </c>
      <c r="I118" s="100">
        <f>H118*D118</f>
        <v>0</v>
      </c>
    </row>
    <row r="119" spans="1:9" ht="39.5">
      <c r="B119" s="33"/>
      <c r="C119" s="103" t="s">
        <v>413</v>
      </c>
      <c r="D119" s="65">
        <v>7</v>
      </c>
      <c r="E119" s="76" t="s">
        <v>4</v>
      </c>
      <c r="F119" s="100"/>
      <c r="G119" s="81"/>
      <c r="H119" s="68">
        <f>(F119+G119)</f>
        <v>0</v>
      </c>
      <c r="I119" s="100">
        <f>H119*D119</f>
        <v>0</v>
      </c>
    </row>
    <row r="120" spans="1:9" ht="39.5">
      <c r="B120" s="33"/>
      <c r="C120" s="103" t="s">
        <v>414</v>
      </c>
      <c r="D120" s="65">
        <v>3</v>
      </c>
      <c r="E120" s="76" t="s">
        <v>4</v>
      </c>
      <c r="F120" s="100"/>
      <c r="G120" s="81"/>
      <c r="H120" s="68">
        <f>(F120+G120)</f>
        <v>0</v>
      </c>
      <c r="I120" s="100">
        <f>H120*D120</f>
        <v>0</v>
      </c>
    </row>
    <row r="121" spans="1:9">
      <c r="B121" s="33"/>
      <c r="C121" s="51"/>
      <c r="D121" s="65"/>
      <c r="E121" s="76"/>
      <c r="F121" s="76"/>
      <c r="G121" s="76"/>
      <c r="H121" s="67"/>
      <c r="I121" s="68"/>
    </row>
    <row r="122" spans="1:9">
      <c r="A122" s="32">
        <v>1</v>
      </c>
      <c r="B122" s="33" t="str">
        <f>$B$80&amp;"."&amp;SUM($A$80:A122)</f>
        <v>D3.9</v>
      </c>
      <c r="C122" s="39" t="s">
        <v>140</v>
      </c>
      <c r="D122" s="65"/>
      <c r="E122" s="76"/>
      <c r="F122" s="76"/>
      <c r="G122" s="76"/>
      <c r="H122" s="67"/>
      <c r="I122" s="68"/>
    </row>
    <row r="123" spans="1:9" ht="117">
      <c r="B123" s="33"/>
      <c r="C123" s="51" t="s">
        <v>141</v>
      </c>
      <c r="D123" s="65"/>
      <c r="E123" s="76"/>
      <c r="F123" s="76"/>
      <c r="G123" s="76"/>
      <c r="H123" s="67"/>
      <c r="I123" s="68"/>
    </row>
    <row r="124" spans="1:9" ht="39.5">
      <c r="B124" s="33"/>
      <c r="C124" s="103" t="s">
        <v>375</v>
      </c>
      <c r="D124" s="65">
        <v>8</v>
      </c>
      <c r="E124" s="76" t="s">
        <v>4</v>
      </c>
      <c r="F124" s="100"/>
      <c r="G124" s="81"/>
      <c r="H124" s="68">
        <f>(F124+G124)</f>
        <v>0</v>
      </c>
      <c r="I124" s="100">
        <f>H124*D124</f>
        <v>0</v>
      </c>
    </row>
    <row r="125" spans="1:9">
      <c r="B125" s="33"/>
      <c r="C125" s="51"/>
      <c r="D125" s="65"/>
      <c r="E125" s="76"/>
      <c r="F125" s="76"/>
      <c r="G125" s="76"/>
      <c r="H125" s="67"/>
      <c r="I125" s="68"/>
    </row>
    <row r="126" spans="1:9">
      <c r="A126" s="32">
        <v>1</v>
      </c>
      <c r="B126" s="33" t="str">
        <f>$B$80&amp;"."&amp;SUM($A$80:A126)</f>
        <v>D3.10</v>
      </c>
      <c r="C126" s="39" t="s">
        <v>379</v>
      </c>
      <c r="D126" s="65"/>
      <c r="E126" s="76"/>
      <c r="F126" s="76"/>
      <c r="G126" s="76"/>
      <c r="H126" s="67"/>
      <c r="I126" s="68"/>
    </row>
    <row r="127" spans="1:9" ht="91">
      <c r="B127" s="33"/>
      <c r="C127" s="51" t="s">
        <v>381</v>
      </c>
      <c r="D127" s="65"/>
      <c r="E127" s="76"/>
      <c r="F127" s="76"/>
      <c r="G127" s="76"/>
      <c r="H127" s="67"/>
      <c r="I127" s="68"/>
    </row>
    <row r="128" spans="1:9" ht="39.5">
      <c r="B128" s="33"/>
      <c r="C128" s="103" t="s">
        <v>393</v>
      </c>
      <c r="D128" s="65">
        <v>1</v>
      </c>
      <c r="E128" s="76" t="s">
        <v>4</v>
      </c>
      <c r="F128" s="100"/>
      <c r="G128" s="81"/>
      <c r="H128" s="68">
        <f>(F128+G128)</f>
        <v>0</v>
      </c>
      <c r="I128" s="100">
        <f>H128*D128</f>
        <v>0</v>
      </c>
    </row>
    <row r="129" spans="1:9">
      <c r="B129" s="33"/>
      <c r="C129" s="51"/>
      <c r="D129" s="65"/>
      <c r="E129" s="76"/>
      <c r="F129" s="76"/>
      <c r="G129" s="76"/>
      <c r="H129" s="67"/>
      <c r="I129" s="68"/>
    </row>
    <row r="130" spans="1:9">
      <c r="A130" s="32">
        <v>1</v>
      </c>
      <c r="B130" s="33" t="str">
        <f>$B$80&amp;"."&amp;SUM($A$80:A130)</f>
        <v>D3.11</v>
      </c>
      <c r="C130" s="39" t="s">
        <v>52</v>
      </c>
      <c r="D130" s="65"/>
      <c r="E130" s="76"/>
      <c r="F130" s="76"/>
      <c r="G130" s="76"/>
      <c r="H130" s="67"/>
      <c r="I130" s="68"/>
    </row>
    <row r="131" spans="1:9" ht="91">
      <c r="B131" s="33"/>
      <c r="C131" s="52" t="s">
        <v>380</v>
      </c>
      <c r="D131" s="65"/>
      <c r="E131" s="76"/>
      <c r="F131" s="76"/>
      <c r="G131" s="76"/>
      <c r="H131" s="67"/>
      <c r="I131" s="68"/>
    </row>
    <row r="132" spans="1:9" ht="39">
      <c r="B132" s="33"/>
      <c r="C132" s="51" t="s">
        <v>376</v>
      </c>
      <c r="D132" s="65">
        <v>3</v>
      </c>
      <c r="E132" s="76" t="s">
        <v>4</v>
      </c>
      <c r="F132" s="100"/>
      <c r="G132" s="81"/>
      <c r="H132" s="68">
        <f>(F132+G132)</f>
        <v>0</v>
      </c>
      <c r="I132" s="100">
        <f>H132*D132</f>
        <v>0</v>
      </c>
    </row>
    <row r="133" spans="1:9">
      <c r="B133" s="33"/>
      <c r="C133" s="51"/>
      <c r="D133" s="65"/>
      <c r="E133" s="76"/>
      <c r="F133" s="76"/>
      <c r="G133" s="76"/>
      <c r="H133" s="67"/>
      <c r="I133" s="68"/>
    </row>
    <row r="134" spans="1:9">
      <c r="A134" s="32">
        <v>1</v>
      </c>
      <c r="B134" s="33" t="str">
        <f>$B$80&amp;"."&amp;SUM($A$80:A134)</f>
        <v>D3.12</v>
      </c>
      <c r="C134" s="39" t="s">
        <v>436</v>
      </c>
      <c r="D134" s="65"/>
      <c r="E134" s="76"/>
      <c r="F134" s="76"/>
      <c r="G134" s="76"/>
      <c r="H134" s="67"/>
      <c r="I134" s="68"/>
    </row>
    <row r="135" spans="1:9" ht="78">
      <c r="B135" s="33"/>
      <c r="C135" s="52" t="s">
        <v>502</v>
      </c>
      <c r="D135" s="65"/>
      <c r="E135" s="76"/>
      <c r="F135" s="76"/>
      <c r="G135" s="76"/>
      <c r="H135" s="67"/>
      <c r="I135" s="68"/>
    </row>
    <row r="136" spans="1:9" ht="39">
      <c r="B136" s="33"/>
      <c r="C136" s="51" t="s">
        <v>503</v>
      </c>
      <c r="D136" s="65">
        <v>1</v>
      </c>
      <c r="E136" s="76" t="s">
        <v>4</v>
      </c>
      <c r="F136" s="100"/>
      <c r="G136" s="81"/>
      <c r="H136" s="68">
        <f>(F136+G136)</f>
        <v>0</v>
      </c>
      <c r="I136" s="100">
        <f>H136*D136</f>
        <v>0</v>
      </c>
    </row>
    <row r="137" spans="1:9">
      <c r="B137" s="33"/>
      <c r="C137" s="51"/>
      <c r="D137" s="65"/>
      <c r="E137" s="76"/>
      <c r="F137" s="100"/>
      <c r="G137" s="81"/>
      <c r="H137" s="68"/>
      <c r="I137" s="100"/>
    </row>
    <row r="138" spans="1:9">
      <c r="A138" s="32">
        <v>1</v>
      </c>
      <c r="B138" s="33" t="str">
        <f>$B$80&amp;"."&amp;SUM($A$80:A138)</f>
        <v>D3.13</v>
      </c>
      <c r="C138" s="39" t="s">
        <v>151</v>
      </c>
      <c r="D138" s="65"/>
      <c r="E138" s="76"/>
      <c r="F138" s="76"/>
      <c r="G138" s="76"/>
      <c r="H138" s="67"/>
      <c r="I138" s="68"/>
    </row>
    <row r="139" spans="1:9" ht="78">
      <c r="B139" s="33"/>
      <c r="C139" s="52" t="s">
        <v>504</v>
      </c>
      <c r="D139" s="65"/>
      <c r="E139" s="76"/>
      <c r="F139" s="76"/>
      <c r="G139" s="76"/>
      <c r="H139" s="67"/>
      <c r="I139" s="68"/>
    </row>
    <row r="140" spans="1:9" ht="39">
      <c r="B140" s="33"/>
      <c r="C140" s="51" t="s">
        <v>505</v>
      </c>
      <c r="D140" s="65">
        <v>2</v>
      </c>
      <c r="E140" s="76" t="s">
        <v>4</v>
      </c>
      <c r="F140" s="100"/>
      <c r="G140" s="81"/>
      <c r="H140" s="68">
        <f>(F140+G140)</f>
        <v>0</v>
      </c>
      <c r="I140" s="100">
        <f>H140*D140</f>
        <v>0</v>
      </c>
    </row>
    <row r="141" spans="1:9" ht="39">
      <c r="B141" s="33"/>
      <c r="C141" s="51" t="s">
        <v>437</v>
      </c>
      <c r="D141" s="65">
        <v>1</v>
      </c>
      <c r="E141" s="76" t="s">
        <v>4</v>
      </c>
      <c r="F141" s="100"/>
      <c r="G141" s="81"/>
      <c r="H141" s="68">
        <f>(F141+G141)</f>
        <v>0</v>
      </c>
      <c r="I141" s="100">
        <f>H141*D141</f>
        <v>0</v>
      </c>
    </row>
    <row r="142" spans="1:9">
      <c r="B142" s="33"/>
      <c r="C142" s="51"/>
      <c r="D142" s="65"/>
      <c r="E142" s="76"/>
      <c r="F142" s="76"/>
      <c r="G142" s="76"/>
      <c r="H142" s="67"/>
      <c r="I142" s="68"/>
    </row>
    <row r="143" spans="1:9">
      <c r="A143" s="32">
        <v>1</v>
      </c>
      <c r="B143" s="33" t="str">
        <f>$B$80&amp;"."&amp;SUM($A$80:A143)</f>
        <v>D3.14</v>
      </c>
      <c r="C143" s="39" t="s">
        <v>143</v>
      </c>
      <c r="D143" s="65"/>
      <c r="E143" s="76"/>
      <c r="F143" s="76"/>
      <c r="G143" s="76"/>
      <c r="H143" s="67"/>
      <c r="I143" s="68"/>
    </row>
    <row r="144" spans="1:9" ht="78">
      <c r="B144" s="33"/>
      <c r="C144" s="52" t="s">
        <v>438</v>
      </c>
      <c r="D144" s="65"/>
      <c r="E144" s="76"/>
      <c r="F144" s="76"/>
      <c r="G144" s="76"/>
      <c r="H144" s="67"/>
      <c r="I144" s="68"/>
    </row>
    <row r="145" spans="1:9" ht="39">
      <c r="B145" s="33"/>
      <c r="C145" s="51" t="s">
        <v>506</v>
      </c>
      <c r="D145" s="65">
        <v>1</v>
      </c>
      <c r="E145" s="76" t="s">
        <v>4</v>
      </c>
      <c r="F145" s="100"/>
      <c r="G145" s="81"/>
      <c r="H145" s="68">
        <f>(F145+G145)</f>
        <v>0</v>
      </c>
      <c r="I145" s="100">
        <f>H145*D145</f>
        <v>0</v>
      </c>
    </row>
    <row r="146" spans="1:9" ht="39">
      <c r="B146" s="33"/>
      <c r="C146" s="51" t="s">
        <v>507</v>
      </c>
      <c r="D146" s="65">
        <v>1</v>
      </c>
      <c r="E146" s="76" t="s">
        <v>4</v>
      </c>
      <c r="F146" s="100"/>
      <c r="G146" s="81"/>
      <c r="H146" s="68">
        <f>(F146+G146)</f>
        <v>0</v>
      </c>
      <c r="I146" s="100">
        <f>H146*D146</f>
        <v>0</v>
      </c>
    </row>
    <row r="147" spans="1:9" ht="52">
      <c r="B147" s="33"/>
      <c r="C147" s="51" t="s">
        <v>439</v>
      </c>
      <c r="D147" s="65">
        <v>3</v>
      </c>
      <c r="E147" s="76" t="s">
        <v>4</v>
      </c>
      <c r="F147" s="100"/>
      <c r="G147" s="81"/>
      <c r="H147" s="68">
        <f>(F147+G147)</f>
        <v>0</v>
      </c>
      <c r="I147" s="100">
        <f>H147*D147</f>
        <v>0</v>
      </c>
    </row>
    <row r="148" spans="1:9">
      <c r="B148" s="33"/>
      <c r="C148" s="51"/>
      <c r="D148" s="65"/>
      <c r="E148" s="76"/>
      <c r="F148" s="76"/>
      <c r="G148" s="76"/>
      <c r="H148" s="67"/>
      <c r="I148" s="68"/>
    </row>
    <row r="149" spans="1:9">
      <c r="A149" s="32">
        <v>1</v>
      </c>
      <c r="B149" s="33" t="str">
        <f>$B$80&amp;"."&amp;SUM($A$80:A149)</f>
        <v>D3.15</v>
      </c>
      <c r="C149" s="39" t="s">
        <v>440</v>
      </c>
      <c r="D149" s="65"/>
      <c r="E149" s="76"/>
      <c r="F149" s="67"/>
      <c r="G149" s="67"/>
      <c r="H149" s="67"/>
      <c r="I149" s="68"/>
    </row>
    <row r="150" spans="1:9" ht="26">
      <c r="B150" s="33"/>
      <c r="C150" s="48" t="s">
        <v>441</v>
      </c>
      <c r="D150" s="65"/>
      <c r="E150" s="76"/>
      <c r="F150" s="68"/>
      <c r="G150" s="68"/>
      <c r="H150" s="68"/>
      <c r="I150" s="68"/>
    </row>
    <row r="151" spans="1:9" ht="117">
      <c r="B151" s="33"/>
      <c r="C151" s="48" t="s">
        <v>508</v>
      </c>
      <c r="D151" s="65">
        <v>2</v>
      </c>
      <c r="E151" s="76" t="s">
        <v>4</v>
      </c>
      <c r="F151" s="100"/>
      <c r="G151" s="81"/>
      <c r="H151" s="68">
        <f>(F151+G151)</f>
        <v>0</v>
      </c>
      <c r="I151" s="100">
        <f>H151*D151</f>
        <v>0</v>
      </c>
    </row>
    <row r="152" spans="1:9">
      <c r="B152" s="33"/>
      <c r="C152" s="48"/>
      <c r="D152" s="65"/>
      <c r="E152" s="76"/>
      <c r="F152" s="100"/>
      <c r="G152" s="81"/>
      <c r="H152" s="68"/>
      <c r="I152" s="100"/>
    </row>
    <row r="153" spans="1:9">
      <c r="A153" s="32">
        <v>1</v>
      </c>
      <c r="B153" s="33" t="str">
        <f>$B$99&amp;"."&amp;SUM($A$99:A153)</f>
        <v>D3.5.12</v>
      </c>
      <c r="C153" s="39" t="s">
        <v>247</v>
      </c>
      <c r="D153" s="142"/>
      <c r="E153" s="76"/>
      <c r="F153" s="67"/>
      <c r="G153" s="67"/>
      <c r="H153" s="67"/>
      <c r="I153" s="68"/>
    </row>
    <row r="154" spans="1:9" ht="26">
      <c r="B154" s="33"/>
      <c r="C154" s="48" t="s">
        <v>511</v>
      </c>
      <c r="D154" s="142"/>
      <c r="E154" s="76"/>
      <c r="F154" s="100"/>
      <c r="G154" s="81"/>
      <c r="H154" s="68"/>
      <c r="I154" s="100"/>
    </row>
    <row r="155" spans="1:9" ht="39">
      <c r="B155" s="33"/>
      <c r="C155" s="48" t="s">
        <v>509</v>
      </c>
      <c r="D155" s="65">
        <v>5</v>
      </c>
      <c r="E155" s="76" t="s">
        <v>4</v>
      </c>
      <c r="F155" s="100"/>
      <c r="G155" s="81"/>
      <c r="H155" s="68">
        <f>(F155+G155)</f>
        <v>0</v>
      </c>
      <c r="I155" s="100">
        <f>H155*D155</f>
        <v>0</v>
      </c>
    </row>
    <row r="156" spans="1:9" ht="39">
      <c r="B156" s="33"/>
      <c r="C156" s="48" t="s">
        <v>377</v>
      </c>
      <c r="D156" s="65">
        <v>1</v>
      </c>
      <c r="E156" s="76" t="s">
        <v>4</v>
      </c>
      <c r="F156" s="100"/>
      <c r="G156" s="81"/>
      <c r="H156" s="68">
        <f>(F156+G156)</f>
        <v>0</v>
      </c>
      <c r="I156" s="100">
        <f>H156*D156</f>
        <v>0</v>
      </c>
    </row>
    <row r="157" spans="1:9">
      <c r="B157" s="33"/>
      <c r="C157" s="48"/>
      <c r="D157" s="142"/>
      <c r="E157" s="76"/>
      <c r="F157" s="67"/>
      <c r="G157" s="67"/>
      <c r="H157" s="67"/>
      <c r="I157" s="68"/>
    </row>
    <row r="158" spans="1:9" s="1" customFormat="1">
      <c r="A158" s="1">
        <v>1</v>
      </c>
      <c r="B158" s="33" t="str">
        <f>$B$21&amp;"."&amp;SUM($A$22:A158)</f>
        <v>.32</v>
      </c>
      <c r="C158" s="132" t="s">
        <v>334</v>
      </c>
    </row>
    <row r="159" spans="1:9" s="1" customFormat="1" ht="104">
      <c r="B159" s="114"/>
      <c r="C159" s="52" t="s">
        <v>510</v>
      </c>
      <c r="D159" s="65">
        <v>1</v>
      </c>
      <c r="E159" s="76" t="s">
        <v>4</v>
      </c>
      <c r="F159" s="100"/>
      <c r="G159" s="81"/>
      <c r="H159" s="68">
        <f>(F159+G159)</f>
        <v>0</v>
      </c>
      <c r="I159" s="100">
        <f>H159*D159</f>
        <v>0</v>
      </c>
    </row>
    <row r="160" spans="1:9">
      <c r="B160" s="41"/>
      <c r="C160" s="126"/>
      <c r="D160" s="159"/>
      <c r="E160" s="66"/>
      <c r="F160" s="66"/>
      <c r="G160" s="66"/>
      <c r="H160" s="67"/>
      <c r="I160" s="68"/>
    </row>
    <row r="161" spans="1:9">
      <c r="A161" s="32">
        <v>1</v>
      </c>
      <c r="B161" s="33" t="str">
        <f>$B$99&amp;"."&amp;SUM($A$99:A161)</f>
        <v>D3.5.14</v>
      </c>
      <c r="C161" s="132" t="s">
        <v>341</v>
      </c>
      <c r="D161" s="65"/>
      <c r="E161" s="76"/>
      <c r="F161" s="76"/>
      <c r="G161" s="76"/>
      <c r="H161" s="67"/>
      <c r="I161" s="68"/>
    </row>
    <row r="162" spans="1:9" ht="78">
      <c r="B162" s="33"/>
      <c r="C162" s="52" t="s">
        <v>342</v>
      </c>
      <c r="D162" s="65"/>
      <c r="E162" s="76"/>
      <c r="F162" s="100"/>
      <c r="G162" s="81"/>
      <c r="H162" s="68"/>
      <c r="I162" s="100"/>
    </row>
    <row r="163" spans="1:9" ht="39">
      <c r="B163" s="33"/>
      <c r="C163" s="51" t="s">
        <v>378</v>
      </c>
      <c r="D163" s="65">
        <v>3</v>
      </c>
      <c r="E163" s="76" t="s">
        <v>4</v>
      </c>
      <c r="F163" s="100"/>
      <c r="G163" s="81"/>
      <c r="H163" s="68">
        <f>(F163+G163)</f>
        <v>0</v>
      </c>
      <c r="I163" s="100">
        <f>H163*D163</f>
        <v>0</v>
      </c>
    </row>
    <row r="164" spans="1:9">
      <c r="B164" s="33"/>
      <c r="C164" s="51"/>
      <c r="D164" s="65"/>
      <c r="E164" s="76"/>
      <c r="F164" s="76"/>
      <c r="G164" s="76"/>
      <c r="H164" s="67"/>
      <c r="I164" s="68"/>
    </row>
    <row r="165" spans="1:9" s="37" customFormat="1" ht="15">
      <c r="B165" s="38" t="s">
        <v>209</v>
      </c>
      <c r="C165" s="53" t="s">
        <v>33</v>
      </c>
      <c r="D165" s="70"/>
      <c r="E165" s="71"/>
      <c r="F165" s="71"/>
      <c r="G165" s="71"/>
      <c r="H165" s="79"/>
      <c r="I165" s="79"/>
    </row>
    <row r="166" spans="1:9">
      <c r="A166" s="32">
        <v>1</v>
      </c>
      <c r="B166" s="33" t="str">
        <f>$B$165&amp;"."&amp;SUM($A$165:A166)</f>
        <v>D4.1</v>
      </c>
      <c r="C166" s="39" t="s">
        <v>57</v>
      </c>
      <c r="D166" s="80"/>
      <c r="E166" s="76"/>
      <c r="F166" s="76"/>
      <c r="G166" s="76"/>
      <c r="H166" s="81"/>
      <c r="I166" s="81"/>
    </row>
    <row r="167" spans="1:9" ht="39">
      <c r="B167" s="33"/>
      <c r="C167" s="49" t="s">
        <v>122</v>
      </c>
      <c r="D167" s="80"/>
      <c r="E167" s="76"/>
      <c r="F167" s="76"/>
      <c r="G167" s="76"/>
      <c r="H167" s="81"/>
      <c r="I167" s="81"/>
    </row>
    <row r="168" spans="1:9">
      <c r="B168" s="33"/>
      <c r="C168" s="51" t="s">
        <v>198</v>
      </c>
      <c r="D168" s="82">
        <v>25</v>
      </c>
      <c r="E168" s="76" t="s">
        <v>6</v>
      </c>
      <c r="F168" s="100"/>
      <c r="G168" s="81"/>
      <c r="H168" s="68">
        <f t="shared" ref="H168:H180" si="2">(F168+G168)</f>
        <v>0</v>
      </c>
      <c r="I168" s="100">
        <f t="shared" ref="I168:I180" si="3">H168*D168</f>
        <v>0</v>
      </c>
    </row>
    <row r="169" spans="1:9">
      <c r="B169" s="33"/>
      <c r="C169" s="51" t="s">
        <v>199</v>
      </c>
      <c r="D169" s="82">
        <v>15</v>
      </c>
      <c r="E169" s="76" t="s">
        <v>6</v>
      </c>
      <c r="F169" s="100"/>
      <c r="G169" s="81"/>
      <c r="H169" s="68">
        <f t="shared" si="2"/>
        <v>0</v>
      </c>
      <c r="I169" s="100">
        <f t="shared" si="3"/>
        <v>0</v>
      </c>
    </row>
    <row r="170" spans="1:9">
      <c r="B170" s="33"/>
      <c r="C170" s="51" t="s">
        <v>221</v>
      </c>
      <c r="D170" s="82">
        <v>6</v>
      </c>
      <c r="E170" s="76" t="s">
        <v>6</v>
      </c>
      <c r="F170" s="100"/>
      <c r="G170" s="81"/>
      <c r="H170" s="68">
        <f t="shared" si="2"/>
        <v>0</v>
      </c>
      <c r="I170" s="100">
        <f t="shared" si="3"/>
        <v>0</v>
      </c>
    </row>
    <row r="171" spans="1:9">
      <c r="B171" s="33"/>
      <c r="C171" s="51" t="s">
        <v>169</v>
      </c>
      <c r="D171" s="82">
        <v>50</v>
      </c>
      <c r="E171" s="76" t="s">
        <v>6</v>
      </c>
      <c r="F171" s="100"/>
      <c r="G171" s="81"/>
      <c r="H171" s="68">
        <f t="shared" si="2"/>
        <v>0</v>
      </c>
      <c r="I171" s="100">
        <f t="shared" si="3"/>
        <v>0</v>
      </c>
    </row>
    <row r="172" spans="1:9">
      <c r="B172" s="33"/>
      <c r="C172" s="51" t="s">
        <v>200</v>
      </c>
      <c r="D172" s="82">
        <v>6</v>
      </c>
      <c r="E172" s="76" t="s">
        <v>6</v>
      </c>
      <c r="F172" s="100"/>
      <c r="G172" s="81"/>
      <c r="H172" s="68">
        <f t="shared" si="2"/>
        <v>0</v>
      </c>
      <c r="I172" s="100">
        <f t="shared" si="3"/>
        <v>0</v>
      </c>
    </row>
    <row r="173" spans="1:9">
      <c r="B173" s="33"/>
      <c r="C173" s="51" t="s">
        <v>201</v>
      </c>
      <c r="D173" s="82">
        <v>70</v>
      </c>
      <c r="E173" s="76" t="s">
        <v>6</v>
      </c>
      <c r="F173" s="100"/>
      <c r="G173" s="81"/>
      <c r="H173" s="68">
        <f t="shared" si="2"/>
        <v>0</v>
      </c>
      <c r="I173" s="100">
        <f t="shared" si="3"/>
        <v>0</v>
      </c>
    </row>
    <row r="174" spans="1:9">
      <c r="B174" s="33"/>
      <c r="C174" s="51" t="s">
        <v>65</v>
      </c>
      <c r="D174" s="82">
        <v>45</v>
      </c>
      <c r="E174" s="76" t="s">
        <v>6</v>
      </c>
      <c r="F174" s="100"/>
      <c r="G174" s="81"/>
      <c r="H174" s="68">
        <f>(F174+G174)</f>
        <v>0</v>
      </c>
      <c r="I174" s="100">
        <f>H174*D174</f>
        <v>0</v>
      </c>
    </row>
    <row r="175" spans="1:9">
      <c r="B175" s="33"/>
      <c r="C175" s="51" t="s">
        <v>123</v>
      </c>
      <c r="D175" s="82">
        <v>3</v>
      </c>
      <c r="E175" s="76" t="s">
        <v>6</v>
      </c>
      <c r="F175" s="100"/>
      <c r="G175" s="81"/>
      <c r="H175" s="68">
        <f t="shared" ref="H175:H176" si="4">(F175+G175)</f>
        <v>0</v>
      </c>
      <c r="I175" s="100">
        <f t="shared" ref="I175:I176" si="5">H175*D175</f>
        <v>0</v>
      </c>
    </row>
    <row r="176" spans="1:9">
      <c r="B176" s="33"/>
      <c r="C176" s="51" t="s">
        <v>66</v>
      </c>
      <c r="D176" s="82">
        <v>30</v>
      </c>
      <c r="E176" s="76" t="s">
        <v>6</v>
      </c>
      <c r="F176" s="100"/>
      <c r="G176" s="81"/>
      <c r="H176" s="68">
        <f t="shared" si="4"/>
        <v>0</v>
      </c>
      <c r="I176" s="100">
        <f t="shared" si="5"/>
        <v>0</v>
      </c>
    </row>
    <row r="177" spans="1:9">
      <c r="B177" s="33"/>
      <c r="C177" s="51" t="s">
        <v>124</v>
      </c>
      <c r="D177" s="82">
        <v>8</v>
      </c>
      <c r="E177" s="76" t="s">
        <v>6</v>
      </c>
      <c r="F177" s="100"/>
      <c r="G177" s="81"/>
      <c r="H177" s="68">
        <f t="shared" si="2"/>
        <v>0</v>
      </c>
      <c r="I177" s="100">
        <f t="shared" si="3"/>
        <v>0</v>
      </c>
    </row>
    <row r="178" spans="1:9">
      <c r="B178" s="33"/>
      <c r="C178" s="51" t="s">
        <v>125</v>
      </c>
      <c r="D178" s="82">
        <v>25</v>
      </c>
      <c r="E178" s="76" t="s">
        <v>6</v>
      </c>
      <c r="F178" s="100"/>
      <c r="G178" s="81"/>
      <c r="H178" s="68">
        <f t="shared" si="2"/>
        <v>0</v>
      </c>
      <c r="I178" s="100">
        <f t="shared" si="3"/>
        <v>0</v>
      </c>
    </row>
    <row r="179" spans="1:9">
      <c r="B179" s="33"/>
      <c r="C179" s="51" t="s">
        <v>394</v>
      </c>
      <c r="D179" s="82">
        <v>2</v>
      </c>
      <c r="E179" s="76" t="s">
        <v>6</v>
      </c>
      <c r="F179" s="100"/>
      <c r="G179" s="81"/>
      <c r="H179" s="68">
        <f t="shared" si="2"/>
        <v>0</v>
      </c>
      <c r="I179" s="100">
        <f t="shared" si="3"/>
        <v>0</v>
      </c>
    </row>
    <row r="180" spans="1:9">
      <c r="B180" s="33"/>
      <c r="C180" s="51" t="s">
        <v>232</v>
      </c>
      <c r="D180" s="82">
        <v>50</v>
      </c>
      <c r="E180" s="76" t="s">
        <v>6</v>
      </c>
      <c r="F180" s="100"/>
      <c r="G180" s="81"/>
      <c r="H180" s="68">
        <f t="shared" si="2"/>
        <v>0</v>
      </c>
      <c r="I180" s="100">
        <f t="shared" si="3"/>
        <v>0</v>
      </c>
    </row>
    <row r="181" spans="1:9">
      <c r="B181" s="33"/>
      <c r="C181" s="51"/>
      <c r="D181" s="82"/>
      <c r="E181" s="76"/>
      <c r="F181" s="76"/>
      <c r="G181" s="76"/>
      <c r="H181" s="67"/>
      <c r="I181" s="68"/>
    </row>
    <row r="182" spans="1:9">
      <c r="A182" s="32">
        <v>1</v>
      </c>
      <c r="B182" s="33" t="str">
        <f>$B$165&amp;"."&amp;SUM($A$165:A182)</f>
        <v>D4.2</v>
      </c>
      <c r="C182" s="39" t="s">
        <v>55</v>
      </c>
      <c r="D182" s="80"/>
      <c r="E182" s="76"/>
      <c r="F182" s="76"/>
      <c r="G182" s="76"/>
      <c r="H182" s="81"/>
      <c r="I182" s="81"/>
    </row>
    <row r="183" spans="1:9" ht="39">
      <c r="B183" s="33"/>
      <c r="C183" s="49" t="s">
        <v>153</v>
      </c>
      <c r="D183" s="80"/>
      <c r="E183" s="76"/>
      <c r="F183" s="76"/>
      <c r="G183" s="76"/>
      <c r="H183" s="81"/>
      <c r="I183" s="81"/>
    </row>
    <row r="184" spans="1:9">
      <c r="B184" s="33"/>
      <c r="C184" s="51" t="s">
        <v>54</v>
      </c>
      <c r="D184" s="82">
        <v>20</v>
      </c>
      <c r="E184" s="76" t="s">
        <v>4</v>
      </c>
      <c r="F184" s="100"/>
      <c r="G184" s="81"/>
      <c r="H184" s="68">
        <f>(F184+G184)</f>
        <v>0</v>
      </c>
      <c r="I184" s="100">
        <f>H184*D184</f>
        <v>0</v>
      </c>
    </row>
    <row r="185" spans="1:9">
      <c r="B185" s="33"/>
      <c r="C185" s="51" t="s">
        <v>199</v>
      </c>
      <c r="D185" s="82">
        <v>15</v>
      </c>
      <c r="E185" s="76" t="s">
        <v>4</v>
      </c>
      <c r="F185" s="100"/>
      <c r="G185" s="81"/>
      <c r="H185" s="68">
        <f t="shared" ref="H185" si="6">(F185+G185)</f>
        <v>0</v>
      </c>
      <c r="I185" s="100">
        <f t="shared" ref="I185" si="7">H185*D185</f>
        <v>0</v>
      </c>
    </row>
    <row r="186" spans="1:9">
      <c r="B186" s="33"/>
      <c r="C186" s="51" t="s">
        <v>221</v>
      </c>
      <c r="D186" s="82">
        <v>12</v>
      </c>
      <c r="E186" s="76" t="s">
        <v>4</v>
      </c>
      <c r="F186" s="100"/>
      <c r="G186" s="81"/>
      <c r="H186" s="68">
        <f t="shared" ref="H186:H195" si="8">(F186+G186)</f>
        <v>0</v>
      </c>
      <c r="I186" s="100">
        <f t="shared" ref="I186:I195" si="9">H186*D186</f>
        <v>0</v>
      </c>
    </row>
    <row r="187" spans="1:9">
      <c r="B187" s="33"/>
      <c r="C187" s="51" t="s">
        <v>169</v>
      </c>
      <c r="D187" s="82">
        <v>28</v>
      </c>
      <c r="E187" s="76" t="s">
        <v>4</v>
      </c>
      <c r="F187" s="100"/>
      <c r="G187" s="81"/>
      <c r="H187" s="68">
        <f t="shared" si="8"/>
        <v>0</v>
      </c>
      <c r="I187" s="100">
        <f t="shared" si="9"/>
        <v>0</v>
      </c>
    </row>
    <row r="188" spans="1:9">
      <c r="B188" s="33"/>
      <c r="C188" s="51" t="s">
        <v>200</v>
      </c>
      <c r="D188" s="82">
        <v>2</v>
      </c>
      <c r="E188" s="76" t="s">
        <v>4</v>
      </c>
      <c r="F188" s="100"/>
      <c r="G188" s="81"/>
      <c r="H188" s="68">
        <f t="shared" si="8"/>
        <v>0</v>
      </c>
      <c r="I188" s="100">
        <f t="shared" si="9"/>
        <v>0</v>
      </c>
    </row>
    <row r="189" spans="1:9">
      <c r="B189" s="33"/>
      <c r="C189" s="51" t="s">
        <v>201</v>
      </c>
      <c r="D189" s="82">
        <v>35</v>
      </c>
      <c r="E189" s="76" t="s">
        <v>4</v>
      </c>
      <c r="F189" s="100"/>
      <c r="G189" s="81"/>
      <c r="H189" s="68">
        <f t="shared" si="8"/>
        <v>0</v>
      </c>
      <c r="I189" s="100">
        <f t="shared" si="9"/>
        <v>0</v>
      </c>
    </row>
    <row r="190" spans="1:9">
      <c r="B190" s="33"/>
      <c r="C190" s="51" t="s">
        <v>65</v>
      </c>
      <c r="D190" s="82">
        <v>20</v>
      </c>
      <c r="E190" s="76" t="s">
        <v>4</v>
      </c>
      <c r="F190" s="100"/>
      <c r="G190" s="81"/>
      <c r="H190" s="68">
        <f>(F190+G190)</f>
        <v>0</v>
      </c>
      <c r="I190" s="100">
        <f>H190*D190</f>
        <v>0</v>
      </c>
    </row>
    <row r="191" spans="1:9">
      <c r="B191" s="33"/>
      <c r="C191" s="51" t="s">
        <v>66</v>
      </c>
      <c r="D191" s="82">
        <v>6</v>
      </c>
      <c r="E191" s="76" t="s">
        <v>4</v>
      </c>
      <c r="F191" s="100"/>
      <c r="G191" s="81"/>
      <c r="H191" s="68">
        <f t="shared" ref="H191" si="10">(F191+G191)</f>
        <v>0</v>
      </c>
      <c r="I191" s="100">
        <f t="shared" ref="I191" si="11">H191*D191</f>
        <v>0</v>
      </c>
    </row>
    <row r="192" spans="1:9">
      <c r="B192" s="33"/>
      <c r="C192" s="51" t="s">
        <v>124</v>
      </c>
      <c r="D192" s="82">
        <v>1</v>
      </c>
      <c r="E192" s="76" t="s">
        <v>4</v>
      </c>
      <c r="F192" s="100"/>
      <c r="G192" s="81"/>
      <c r="H192" s="68">
        <f t="shared" si="8"/>
        <v>0</v>
      </c>
      <c r="I192" s="100">
        <f t="shared" si="9"/>
        <v>0</v>
      </c>
    </row>
    <row r="193" spans="1:9">
      <c r="B193" s="33"/>
      <c r="C193" s="51" t="s">
        <v>125</v>
      </c>
      <c r="D193" s="82">
        <v>7</v>
      </c>
      <c r="E193" s="76" t="s">
        <v>4</v>
      </c>
      <c r="F193" s="100"/>
      <c r="G193" s="81"/>
      <c r="H193" s="68">
        <f t="shared" si="8"/>
        <v>0</v>
      </c>
      <c r="I193" s="100">
        <f t="shared" si="9"/>
        <v>0</v>
      </c>
    </row>
    <row r="194" spans="1:9">
      <c r="B194" s="33"/>
      <c r="C194" s="51" t="s">
        <v>394</v>
      </c>
      <c r="D194" s="82">
        <v>1</v>
      </c>
      <c r="E194" s="76" t="s">
        <v>4</v>
      </c>
      <c r="F194" s="100"/>
      <c r="G194" s="81"/>
      <c r="H194" s="68">
        <f t="shared" ref="H194" si="12">(F194+G194)</f>
        <v>0</v>
      </c>
      <c r="I194" s="100">
        <f t="shared" ref="I194" si="13">H194*D194</f>
        <v>0</v>
      </c>
    </row>
    <row r="195" spans="1:9">
      <c r="B195" s="33"/>
      <c r="C195" s="51" t="s">
        <v>232</v>
      </c>
      <c r="D195" s="82">
        <v>6</v>
      </c>
      <c r="E195" s="76" t="s">
        <v>4</v>
      </c>
      <c r="F195" s="100"/>
      <c r="G195" s="81"/>
      <c r="H195" s="68">
        <f t="shared" si="8"/>
        <v>0</v>
      </c>
      <c r="I195" s="100">
        <f t="shared" si="9"/>
        <v>0</v>
      </c>
    </row>
    <row r="196" spans="1:9">
      <c r="B196" s="33"/>
      <c r="C196" s="51"/>
      <c r="D196" s="82"/>
      <c r="E196" s="76"/>
      <c r="F196" s="76"/>
      <c r="G196" s="76"/>
      <c r="H196" s="67"/>
      <c r="I196" s="68"/>
    </row>
    <row r="197" spans="1:9">
      <c r="A197" s="32">
        <v>1</v>
      </c>
      <c r="B197" s="33" t="str">
        <f>$B$165&amp;"."&amp;SUM($A$165:A197)</f>
        <v>D4.3</v>
      </c>
      <c r="C197" s="39" t="s">
        <v>222</v>
      </c>
      <c r="D197" s="80"/>
      <c r="E197" s="76"/>
      <c r="F197" s="76"/>
      <c r="G197" s="76"/>
      <c r="H197" s="81"/>
      <c r="I197" s="81"/>
    </row>
    <row r="198" spans="1:9" ht="39">
      <c r="B198" s="33"/>
      <c r="C198" s="49" t="s">
        <v>233</v>
      </c>
      <c r="D198" s="80"/>
      <c r="E198" s="76"/>
      <c r="F198" s="76"/>
      <c r="G198" s="76"/>
      <c r="H198" s="81"/>
      <c r="I198" s="81"/>
    </row>
    <row r="199" spans="1:9">
      <c r="B199" s="33"/>
      <c r="C199" s="51" t="s">
        <v>65</v>
      </c>
      <c r="D199" s="82">
        <v>2</v>
      </c>
      <c r="E199" s="76" t="s">
        <v>4</v>
      </c>
      <c r="F199" s="100"/>
      <c r="G199" s="81"/>
      <c r="H199" s="68">
        <f t="shared" ref="H199" si="14">(F199+G199)</f>
        <v>0</v>
      </c>
      <c r="I199" s="100">
        <f t="shared" ref="I199" si="15">H199*D199</f>
        <v>0</v>
      </c>
    </row>
    <row r="200" spans="1:9">
      <c r="B200" s="33"/>
      <c r="C200" s="51" t="s">
        <v>66</v>
      </c>
      <c r="D200" s="82">
        <v>3</v>
      </c>
      <c r="E200" s="76" t="s">
        <v>4</v>
      </c>
      <c r="F200" s="100"/>
      <c r="G200" s="81"/>
      <c r="H200" s="68">
        <f t="shared" ref="H200" si="16">(F200+G200)</f>
        <v>0</v>
      </c>
      <c r="I200" s="100">
        <f t="shared" ref="I200" si="17">H200*D200</f>
        <v>0</v>
      </c>
    </row>
    <row r="201" spans="1:9">
      <c r="B201" s="33"/>
      <c r="C201" s="51" t="s">
        <v>125</v>
      </c>
      <c r="D201" s="82">
        <v>3</v>
      </c>
      <c r="E201" s="76" t="s">
        <v>4</v>
      </c>
      <c r="F201" s="100"/>
      <c r="G201" s="81"/>
      <c r="H201" s="68">
        <f t="shared" ref="H201" si="18">(F201+G201)</f>
        <v>0</v>
      </c>
      <c r="I201" s="100">
        <f t="shared" ref="I201" si="19">H201*D201</f>
        <v>0</v>
      </c>
    </row>
    <row r="202" spans="1:9">
      <c r="B202" s="33"/>
      <c r="C202" s="51"/>
      <c r="D202" s="82"/>
      <c r="E202" s="76"/>
      <c r="F202" s="76"/>
      <c r="G202" s="76"/>
      <c r="H202" s="67"/>
      <c r="I202" s="68"/>
    </row>
    <row r="203" spans="1:9" s="1" customFormat="1">
      <c r="A203" s="1">
        <v>1</v>
      </c>
      <c r="B203" s="33" t="str">
        <f>$B$165&amp;"."&amp;SUM($A$165:A203)</f>
        <v>D4.4</v>
      </c>
      <c r="C203" s="133" t="s">
        <v>157</v>
      </c>
      <c r="D203" s="127"/>
      <c r="E203" s="128"/>
      <c r="F203" s="129"/>
      <c r="G203" s="130"/>
      <c r="H203" s="130"/>
      <c r="I203" s="131"/>
    </row>
    <row r="204" spans="1:9" s="1" customFormat="1" ht="26">
      <c r="B204" s="33"/>
      <c r="C204" s="49" t="s">
        <v>195</v>
      </c>
      <c r="D204" s="127"/>
      <c r="E204" s="128"/>
      <c r="F204" s="129"/>
      <c r="G204" s="130"/>
      <c r="H204" s="130"/>
      <c r="I204" s="131"/>
    </row>
    <row r="205" spans="1:9">
      <c r="B205" s="33"/>
      <c r="C205" s="51" t="s">
        <v>169</v>
      </c>
      <c r="D205" s="127">
        <v>2</v>
      </c>
      <c r="E205" s="128" t="s">
        <v>4</v>
      </c>
      <c r="F205" s="129"/>
      <c r="G205" s="130"/>
      <c r="H205" s="130">
        <f t="shared" ref="H205" si="20">F205+G205</f>
        <v>0</v>
      </c>
      <c r="I205" s="131">
        <f t="shared" ref="I205" si="21">D205*(F205+G205)</f>
        <v>0</v>
      </c>
    </row>
    <row r="206" spans="1:9">
      <c r="B206" s="33"/>
      <c r="C206" s="51" t="s">
        <v>201</v>
      </c>
      <c r="D206" s="127">
        <v>1</v>
      </c>
      <c r="E206" s="128" t="s">
        <v>4</v>
      </c>
      <c r="F206" s="129"/>
      <c r="G206" s="130"/>
      <c r="H206" s="130">
        <f t="shared" ref="H206" si="22">F206+G206</f>
        <v>0</v>
      </c>
      <c r="I206" s="131">
        <f t="shared" ref="I206" si="23">D206*(F206+G206)</f>
        <v>0</v>
      </c>
    </row>
    <row r="207" spans="1:9">
      <c r="B207" s="33"/>
      <c r="C207" s="51" t="s">
        <v>125</v>
      </c>
      <c r="D207" s="82">
        <v>1</v>
      </c>
      <c r="E207" s="76" t="s">
        <v>4</v>
      </c>
      <c r="F207" s="100"/>
      <c r="G207" s="81"/>
      <c r="H207" s="68">
        <f t="shared" ref="H207" si="24">(F207+G207)</f>
        <v>0</v>
      </c>
      <c r="I207" s="100">
        <f t="shared" ref="I207" si="25">H207*D207</f>
        <v>0</v>
      </c>
    </row>
    <row r="208" spans="1:9">
      <c r="B208" s="33"/>
      <c r="C208" s="51"/>
      <c r="D208" s="127"/>
      <c r="E208" s="128"/>
      <c r="F208" s="129"/>
      <c r="G208" s="130"/>
      <c r="H208" s="130"/>
      <c r="I208" s="131"/>
    </row>
    <row r="209" spans="1:9" s="1" customFormat="1">
      <c r="A209" s="1">
        <v>1</v>
      </c>
      <c r="B209" s="33" t="str">
        <f>$B$165&amp;"."&amp;SUM($A$165:A209)</f>
        <v>D4.5</v>
      </c>
      <c r="C209" s="133" t="s">
        <v>196</v>
      </c>
      <c r="D209" s="127"/>
      <c r="E209" s="128"/>
      <c r="F209" s="129"/>
      <c r="G209" s="130"/>
      <c r="H209" s="130"/>
      <c r="I209" s="131"/>
    </row>
    <row r="210" spans="1:9" s="1" customFormat="1" ht="26">
      <c r="B210" s="33"/>
      <c r="C210" s="49" t="s">
        <v>197</v>
      </c>
      <c r="D210" s="127"/>
      <c r="E210" s="128"/>
      <c r="F210" s="129"/>
      <c r="G210" s="130"/>
      <c r="H210" s="130"/>
      <c r="I210" s="131"/>
    </row>
    <row r="211" spans="1:9">
      <c r="B211" s="41"/>
      <c r="C211" s="126" t="s">
        <v>237</v>
      </c>
      <c r="D211" s="127">
        <v>1</v>
      </c>
      <c r="E211" s="128" t="s">
        <v>4</v>
      </c>
      <c r="F211" s="129"/>
      <c r="G211" s="130"/>
      <c r="H211" s="130">
        <f t="shared" ref="H211" si="26">F211+G211</f>
        <v>0</v>
      </c>
      <c r="I211" s="131">
        <f t="shared" ref="I211" si="27">D211*(F211+G211)</f>
        <v>0</v>
      </c>
    </row>
    <row r="212" spans="1:9">
      <c r="B212" s="41"/>
      <c r="C212" s="126" t="s">
        <v>412</v>
      </c>
      <c r="D212" s="127">
        <v>1</v>
      </c>
      <c r="E212" s="128" t="s">
        <v>4</v>
      </c>
      <c r="F212" s="129"/>
      <c r="G212" s="130"/>
      <c r="H212" s="130">
        <f t="shared" ref="H212" si="28">F212+G212</f>
        <v>0</v>
      </c>
      <c r="I212" s="131">
        <f t="shared" ref="I212" si="29">D212*(F212+G212)</f>
        <v>0</v>
      </c>
    </row>
    <row r="213" spans="1:9" s="1" customFormat="1">
      <c r="B213" s="114"/>
      <c r="C213" s="48"/>
      <c r="D213" s="121"/>
      <c r="E213" s="122"/>
      <c r="F213" s="123"/>
      <c r="G213" s="124"/>
      <c r="H213" s="124"/>
      <c r="I213" s="125"/>
    </row>
    <row r="214" spans="1:9">
      <c r="A214" s="32">
        <v>1</v>
      </c>
      <c r="B214" s="33" t="str">
        <f>$B$165&amp;"."&amp;SUM($A$165:A214)</f>
        <v>D4.6</v>
      </c>
      <c r="C214" s="39" t="s">
        <v>156</v>
      </c>
      <c r="D214" s="65"/>
      <c r="E214" s="76"/>
      <c r="F214" s="76"/>
      <c r="G214" s="76"/>
      <c r="H214" s="67"/>
      <c r="I214" s="68"/>
    </row>
    <row r="215" spans="1:9" ht="39">
      <c r="B215" s="33"/>
      <c r="C215" s="49" t="s">
        <v>155</v>
      </c>
      <c r="D215" s="80"/>
      <c r="E215" s="76"/>
      <c r="F215" s="76"/>
      <c r="G215" s="76"/>
      <c r="H215" s="81"/>
      <c r="I215" s="81"/>
    </row>
    <row r="216" spans="1:9">
      <c r="B216" s="33"/>
      <c r="C216" s="51" t="s">
        <v>234</v>
      </c>
      <c r="D216" s="82">
        <v>4</v>
      </c>
      <c r="E216" s="76" t="s">
        <v>4</v>
      </c>
      <c r="F216" s="100"/>
      <c r="G216" s="81"/>
      <c r="H216" s="68">
        <f t="shared" ref="H216:H218" si="30">(F216+G216)</f>
        <v>0</v>
      </c>
      <c r="I216" s="100">
        <f t="shared" ref="I216:I218" si="31">H216*D216</f>
        <v>0</v>
      </c>
    </row>
    <row r="217" spans="1:9">
      <c r="B217" s="33"/>
      <c r="C217" s="51" t="s">
        <v>235</v>
      </c>
      <c r="D217" s="82">
        <v>2</v>
      </c>
      <c r="E217" s="76" t="s">
        <v>4</v>
      </c>
      <c r="F217" s="100"/>
      <c r="G217" s="81"/>
      <c r="H217" s="68">
        <f t="shared" si="30"/>
        <v>0</v>
      </c>
      <c r="I217" s="100">
        <f t="shared" si="31"/>
        <v>0</v>
      </c>
    </row>
    <row r="218" spans="1:9">
      <c r="B218" s="33"/>
      <c r="C218" s="51" t="s">
        <v>236</v>
      </c>
      <c r="D218" s="82">
        <v>2</v>
      </c>
      <c r="E218" s="76" t="s">
        <v>4</v>
      </c>
      <c r="F218" s="100"/>
      <c r="G218" s="81"/>
      <c r="H218" s="68">
        <f t="shared" si="30"/>
        <v>0</v>
      </c>
      <c r="I218" s="100">
        <f t="shared" si="31"/>
        <v>0</v>
      </c>
    </row>
    <row r="219" spans="1:9">
      <c r="B219" s="33"/>
      <c r="C219" s="51" t="s">
        <v>237</v>
      </c>
      <c r="D219" s="82">
        <v>3</v>
      </c>
      <c r="E219" s="76" t="s">
        <v>4</v>
      </c>
      <c r="F219" s="100"/>
      <c r="G219" s="81"/>
      <c r="H219" s="68">
        <f t="shared" ref="H219:H225" si="32">(F219+G219)</f>
        <v>0</v>
      </c>
      <c r="I219" s="100">
        <f t="shared" ref="I219:I225" si="33">H219*D219</f>
        <v>0</v>
      </c>
    </row>
    <row r="220" spans="1:9">
      <c r="B220" s="33"/>
      <c r="C220" s="51" t="s">
        <v>216</v>
      </c>
      <c r="D220" s="82">
        <v>2</v>
      </c>
      <c r="E220" s="76" t="s">
        <v>4</v>
      </c>
      <c r="F220" s="100"/>
      <c r="G220" s="81"/>
      <c r="H220" s="68">
        <f t="shared" si="32"/>
        <v>0</v>
      </c>
      <c r="I220" s="100">
        <f t="shared" si="33"/>
        <v>0</v>
      </c>
    </row>
    <row r="221" spans="1:9">
      <c r="B221" s="33"/>
      <c r="C221" s="51" t="s">
        <v>217</v>
      </c>
      <c r="D221" s="82">
        <v>2</v>
      </c>
      <c r="E221" s="76" t="s">
        <v>4</v>
      </c>
      <c r="F221" s="100"/>
      <c r="G221" s="81"/>
      <c r="H221" s="68">
        <f t="shared" si="32"/>
        <v>0</v>
      </c>
      <c r="I221" s="100">
        <f t="shared" si="33"/>
        <v>0</v>
      </c>
    </row>
    <row r="222" spans="1:9">
      <c r="B222" s="33"/>
      <c r="C222" s="51" t="s">
        <v>218</v>
      </c>
      <c r="D222" s="82">
        <v>3</v>
      </c>
      <c r="E222" s="76" t="s">
        <v>4</v>
      </c>
      <c r="F222" s="100"/>
      <c r="G222" s="81"/>
      <c r="H222" s="68">
        <f t="shared" si="32"/>
        <v>0</v>
      </c>
      <c r="I222" s="100">
        <f t="shared" si="33"/>
        <v>0</v>
      </c>
    </row>
    <row r="223" spans="1:9">
      <c r="B223" s="33"/>
      <c r="C223" s="51" t="s">
        <v>224</v>
      </c>
      <c r="D223" s="82">
        <v>3</v>
      </c>
      <c r="E223" s="76" t="s">
        <v>4</v>
      </c>
      <c r="F223" s="100"/>
      <c r="G223" s="81"/>
      <c r="H223" s="68">
        <f t="shared" si="32"/>
        <v>0</v>
      </c>
      <c r="I223" s="100">
        <f t="shared" si="33"/>
        <v>0</v>
      </c>
    </row>
    <row r="224" spans="1:9">
      <c r="B224" s="33"/>
      <c r="C224" s="51" t="s">
        <v>223</v>
      </c>
      <c r="D224" s="82">
        <v>4</v>
      </c>
      <c r="E224" s="76" t="s">
        <v>4</v>
      </c>
      <c r="F224" s="100"/>
      <c r="G224" s="81"/>
      <c r="H224" s="68">
        <f t="shared" si="32"/>
        <v>0</v>
      </c>
      <c r="I224" s="100">
        <f t="shared" si="33"/>
        <v>0</v>
      </c>
    </row>
    <row r="225" spans="1:9">
      <c r="B225" s="33"/>
      <c r="C225" s="51" t="s">
        <v>412</v>
      </c>
      <c r="D225" s="82">
        <v>1</v>
      </c>
      <c r="E225" s="76" t="s">
        <v>4</v>
      </c>
      <c r="F225" s="100"/>
      <c r="G225" s="81"/>
      <c r="H225" s="68">
        <f t="shared" si="32"/>
        <v>0</v>
      </c>
      <c r="I225" s="100">
        <f t="shared" si="33"/>
        <v>0</v>
      </c>
    </row>
    <row r="226" spans="1:9">
      <c r="B226" s="33"/>
      <c r="C226" s="51"/>
      <c r="D226" s="65"/>
      <c r="E226" s="76"/>
      <c r="F226" s="76"/>
      <c r="G226" s="76"/>
      <c r="H226" s="67"/>
      <c r="I226" s="68"/>
    </row>
    <row r="227" spans="1:9">
      <c r="A227" s="32">
        <v>1</v>
      </c>
      <c r="B227" s="33" t="str">
        <f>$B$165&amp;"."&amp;SUM($A$165:A227)</f>
        <v>D4.7</v>
      </c>
      <c r="C227" s="39" t="s">
        <v>56</v>
      </c>
      <c r="D227" s="65"/>
      <c r="E227" s="76"/>
      <c r="F227" s="76"/>
      <c r="G227" s="76"/>
      <c r="H227" s="67"/>
      <c r="I227" s="68"/>
    </row>
    <row r="228" spans="1:9" ht="78">
      <c r="B228" s="33"/>
      <c r="C228" s="49" t="s">
        <v>160</v>
      </c>
      <c r="D228" s="80"/>
      <c r="E228" s="76"/>
      <c r="F228" s="76"/>
      <c r="G228" s="76"/>
      <c r="H228" s="81"/>
      <c r="I228" s="81"/>
    </row>
    <row r="229" spans="1:9">
      <c r="B229" s="33"/>
      <c r="C229" s="51" t="s">
        <v>416</v>
      </c>
      <c r="D229" s="82">
        <v>2</v>
      </c>
      <c r="E229" s="76" t="s">
        <v>4</v>
      </c>
      <c r="F229" s="100"/>
      <c r="G229" s="81"/>
      <c r="H229" s="68">
        <f t="shared" ref="H229:H240" si="34">(F229+G229)</f>
        <v>0</v>
      </c>
      <c r="I229" s="100">
        <f t="shared" ref="I229:I240" si="35">H229*D229</f>
        <v>0</v>
      </c>
    </row>
    <row r="230" spans="1:9">
      <c r="B230" s="33"/>
      <c r="C230" s="51" t="s">
        <v>103</v>
      </c>
      <c r="D230" s="82">
        <v>4</v>
      </c>
      <c r="E230" s="76" t="s">
        <v>4</v>
      </c>
      <c r="F230" s="100"/>
      <c r="G230" s="81"/>
      <c r="H230" s="68">
        <f t="shared" si="34"/>
        <v>0</v>
      </c>
      <c r="I230" s="100">
        <f t="shared" si="35"/>
        <v>0</v>
      </c>
    </row>
    <row r="231" spans="1:9">
      <c r="B231" s="33"/>
      <c r="C231" s="51" t="s">
        <v>101</v>
      </c>
      <c r="D231" s="82">
        <v>14</v>
      </c>
      <c r="E231" s="76" t="s">
        <v>4</v>
      </c>
      <c r="F231" s="100"/>
      <c r="G231" s="81"/>
      <c r="H231" s="68">
        <f t="shared" si="34"/>
        <v>0</v>
      </c>
      <c r="I231" s="100">
        <f t="shared" si="35"/>
        <v>0</v>
      </c>
    </row>
    <row r="232" spans="1:9">
      <c r="B232" s="33"/>
      <c r="C232" s="51" t="s">
        <v>41</v>
      </c>
      <c r="D232" s="82">
        <v>8</v>
      </c>
      <c r="E232" s="76" t="s">
        <v>4</v>
      </c>
      <c r="F232" s="100"/>
      <c r="G232" s="81"/>
      <c r="H232" s="68">
        <f t="shared" si="34"/>
        <v>0</v>
      </c>
      <c r="I232" s="100">
        <f t="shared" si="35"/>
        <v>0</v>
      </c>
    </row>
    <row r="233" spans="1:9">
      <c r="B233" s="33"/>
      <c r="C233" s="51" t="s">
        <v>42</v>
      </c>
      <c r="D233" s="82">
        <v>2</v>
      </c>
      <c r="E233" s="76" t="s">
        <v>4</v>
      </c>
      <c r="F233" s="100"/>
      <c r="G233" s="81"/>
      <c r="H233" s="68">
        <f t="shared" si="34"/>
        <v>0</v>
      </c>
      <c r="I233" s="100">
        <f t="shared" si="35"/>
        <v>0</v>
      </c>
    </row>
    <row r="234" spans="1:9">
      <c r="B234" s="33"/>
      <c r="C234" s="51" t="s">
        <v>43</v>
      </c>
      <c r="D234" s="82">
        <v>2</v>
      </c>
      <c r="E234" s="76" t="s">
        <v>4</v>
      </c>
      <c r="F234" s="100"/>
      <c r="G234" s="81"/>
      <c r="H234" s="68">
        <f t="shared" ref="H234" si="36">(F234+G234)</f>
        <v>0</v>
      </c>
      <c r="I234" s="100">
        <f t="shared" ref="I234" si="37">H234*D234</f>
        <v>0</v>
      </c>
    </row>
    <row r="235" spans="1:9">
      <c r="B235" s="33"/>
      <c r="C235" s="51" t="s">
        <v>44</v>
      </c>
      <c r="D235" s="82">
        <v>5</v>
      </c>
      <c r="E235" s="76" t="s">
        <v>4</v>
      </c>
      <c r="F235" s="100"/>
      <c r="G235" s="81"/>
      <c r="H235" s="68">
        <f t="shared" si="34"/>
        <v>0</v>
      </c>
      <c r="I235" s="100">
        <f t="shared" si="35"/>
        <v>0</v>
      </c>
    </row>
    <row r="236" spans="1:9">
      <c r="B236" s="33"/>
      <c r="C236" s="51" t="s">
        <v>45</v>
      </c>
      <c r="D236" s="82">
        <v>9</v>
      </c>
      <c r="E236" s="76" t="s">
        <v>4</v>
      </c>
      <c r="F236" s="100"/>
      <c r="G236" s="81"/>
      <c r="H236" s="68">
        <f t="shared" si="34"/>
        <v>0</v>
      </c>
      <c r="I236" s="100">
        <f t="shared" si="35"/>
        <v>0</v>
      </c>
    </row>
    <row r="237" spans="1:9">
      <c r="B237" s="33"/>
      <c r="C237" s="51" t="s">
        <v>46</v>
      </c>
      <c r="D237" s="82">
        <v>18</v>
      </c>
      <c r="E237" s="76" t="s">
        <v>4</v>
      </c>
      <c r="F237" s="100"/>
      <c r="G237" s="81"/>
      <c r="H237" s="68">
        <f t="shared" si="34"/>
        <v>0</v>
      </c>
      <c r="I237" s="100">
        <f t="shared" si="35"/>
        <v>0</v>
      </c>
    </row>
    <row r="238" spans="1:9">
      <c r="B238" s="33"/>
      <c r="C238" s="51" t="s">
        <v>47</v>
      </c>
      <c r="D238" s="82">
        <v>6</v>
      </c>
      <c r="E238" s="76" t="s">
        <v>4</v>
      </c>
      <c r="F238" s="100"/>
      <c r="G238" s="81"/>
      <c r="H238" s="68">
        <f t="shared" si="34"/>
        <v>0</v>
      </c>
      <c r="I238" s="100">
        <f t="shared" si="35"/>
        <v>0</v>
      </c>
    </row>
    <row r="239" spans="1:9">
      <c r="B239" s="33"/>
      <c r="C239" s="51" t="s">
        <v>48</v>
      </c>
      <c r="D239" s="82">
        <v>4</v>
      </c>
      <c r="E239" s="76" t="s">
        <v>4</v>
      </c>
      <c r="F239" s="100"/>
      <c r="G239" s="81"/>
      <c r="H239" s="68">
        <f t="shared" ref="H239" si="38">(F239+G239)</f>
        <v>0</v>
      </c>
      <c r="I239" s="100">
        <f t="shared" ref="I239" si="39">H239*D239</f>
        <v>0</v>
      </c>
    </row>
    <row r="240" spans="1:9">
      <c r="B240" s="33"/>
      <c r="C240" s="51" t="s">
        <v>228</v>
      </c>
      <c r="D240" s="82">
        <v>5</v>
      </c>
      <c r="E240" s="76" t="s">
        <v>4</v>
      </c>
      <c r="F240" s="100"/>
      <c r="G240" s="81"/>
      <c r="H240" s="68">
        <f t="shared" si="34"/>
        <v>0</v>
      </c>
      <c r="I240" s="100">
        <f t="shared" si="35"/>
        <v>0</v>
      </c>
    </row>
    <row r="241" spans="1:9">
      <c r="B241" s="33"/>
      <c r="C241" s="51"/>
      <c r="D241" s="65"/>
      <c r="E241" s="76"/>
      <c r="F241" s="76"/>
      <c r="G241" s="76"/>
      <c r="H241" s="67"/>
      <c r="I241" s="68"/>
    </row>
    <row r="242" spans="1:9">
      <c r="A242" s="32">
        <v>1</v>
      </c>
      <c r="B242" s="33" t="str">
        <f>$B$165&amp;"."&amp;SUM($A$165:A242)</f>
        <v>D4.8</v>
      </c>
      <c r="C242" s="39" t="s">
        <v>403</v>
      </c>
      <c r="D242" s="65"/>
      <c r="E242" s="76"/>
      <c r="F242" s="76"/>
      <c r="G242" s="76"/>
      <c r="H242" s="67"/>
      <c r="I242" s="68"/>
    </row>
    <row r="243" spans="1:9" ht="65">
      <c r="B243" s="33"/>
      <c r="C243" s="49" t="s">
        <v>238</v>
      </c>
      <c r="D243" s="80"/>
      <c r="E243" s="76"/>
      <c r="F243" s="76"/>
      <c r="G243" s="76"/>
      <c r="H243" s="81"/>
      <c r="I243" s="81"/>
    </row>
    <row r="244" spans="1:9">
      <c r="B244" s="33"/>
      <c r="C244" s="51" t="s">
        <v>41</v>
      </c>
      <c r="D244" s="82">
        <v>2</v>
      </c>
      <c r="E244" s="76" t="s">
        <v>4</v>
      </c>
      <c r="F244" s="100"/>
      <c r="G244" s="81"/>
      <c r="H244" s="68">
        <f t="shared" ref="H244" si="40">(F244+G244)</f>
        <v>0</v>
      </c>
      <c r="I244" s="100">
        <f t="shared" ref="I244" si="41">H244*D244</f>
        <v>0</v>
      </c>
    </row>
    <row r="245" spans="1:9">
      <c r="B245" s="33"/>
      <c r="C245" s="51" t="s">
        <v>46</v>
      </c>
      <c r="D245" s="82">
        <v>6</v>
      </c>
      <c r="E245" s="76" t="s">
        <v>4</v>
      </c>
      <c r="F245" s="100"/>
      <c r="G245" s="81"/>
      <c r="H245" s="68">
        <f t="shared" ref="H245:H246" si="42">(F245+G245)</f>
        <v>0</v>
      </c>
      <c r="I245" s="100">
        <f t="shared" ref="I245:I246" si="43">H245*D245</f>
        <v>0</v>
      </c>
    </row>
    <row r="246" spans="1:9">
      <c r="B246" s="33"/>
      <c r="C246" s="51" t="s">
        <v>47</v>
      </c>
      <c r="D246" s="82">
        <v>1</v>
      </c>
      <c r="E246" s="76" t="s">
        <v>4</v>
      </c>
      <c r="F246" s="100"/>
      <c r="G246" s="81"/>
      <c r="H246" s="68">
        <f t="shared" si="42"/>
        <v>0</v>
      </c>
      <c r="I246" s="100">
        <f t="shared" si="43"/>
        <v>0</v>
      </c>
    </row>
    <row r="247" spans="1:9">
      <c r="B247" s="33"/>
      <c r="C247" s="51"/>
      <c r="D247" s="82"/>
      <c r="E247" s="76"/>
      <c r="F247" s="100"/>
      <c r="G247" s="81"/>
      <c r="H247" s="68"/>
      <c r="I247" s="100"/>
    </row>
    <row r="248" spans="1:9">
      <c r="A248" s="32">
        <v>1</v>
      </c>
      <c r="B248" s="33" t="str">
        <f>$B$165&amp;"."&amp;SUM($A$165:A248)</f>
        <v>D4.9</v>
      </c>
      <c r="C248" s="39" t="s">
        <v>421</v>
      </c>
      <c r="D248" s="80"/>
      <c r="E248" s="76"/>
      <c r="F248" s="76"/>
      <c r="G248" s="76"/>
      <c r="H248" s="81"/>
      <c r="I248" s="81"/>
    </row>
    <row r="249" spans="1:9" ht="39">
      <c r="B249" s="33"/>
      <c r="C249" s="49" t="s">
        <v>471</v>
      </c>
      <c r="D249" s="80"/>
      <c r="E249" s="76"/>
      <c r="F249" s="76"/>
      <c r="G249" s="76"/>
      <c r="H249" s="81"/>
      <c r="I249" s="81"/>
    </row>
    <row r="250" spans="1:9">
      <c r="B250" s="33"/>
      <c r="C250" s="51" t="s">
        <v>221</v>
      </c>
      <c r="D250" s="82">
        <v>35</v>
      </c>
      <c r="E250" s="76" t="s">
        <v>6</v>
      </c>
      <c r="F250" s="100"/>
      <c r="G250" s="81"/>
      <c r="H250" s="68">
        <f t="shared" ref="H250" si="44">(F250+G250)</f>
        <v>0</v>
      </c>
      <c r="I250" s="100">
        <f t="shared" ref="I250" si="45">H250*D250</f>
        <v>0</v>
      </c>
    </row>
    <row r="251" spans="1:9">
      <c r="B251" s="33"/>
      <c r="C251" s="51"/>
      <c r="D251" s="82"/>
      <c r="E251" s="76"/>
      <c r="F251" s="76"/>
      <c r="G251" s="76"/>
      <c r="H251" s="67"/>
      <c r="I251" s="68"/>
    </row>
    <row r="252" spans="1:9" s="37" customFormat="1" ht="15">
      <c r="B252" s="38" t="s">
        <v>187</v>
      </c>
      <c r="C252" s="53" t="s">
        <v>8</v>
      </c>
      <c r="D252" s="70"/>
      <c r="E252" s="71"/>
      <c r="F252" s="71"/>
      <c r="G252" s="71"/>
      <c r="H252" s="72"/>
      <c r="I252" s="78"/>
    </row>
    <row r="253" spans="1:9" s="1" customFormat="1" ht="78">
      <c r="A253" s="1">
        <v>1</v>
      </c>
      <c r="B253" s="33" t="str">
        <f>$B$252&amp;"."&amp;SUM($A$252:A253)</f>
        <v>D5.1</v>
      </c>
      <c r="C253" s="56" t="s">
        <v>162</v>
      </c>
      <c r="D253" s="83"/>
      <c r="E253" s="84"/>
      <c r="F253" s="84"/>
      <c r="G253" s="84"/>
      <c r="H253" s="85"/>
      <c r="I253" s="86"/>
    </row>
    <row r="254" spans="1:9">
      <c r="B254" s="33"/>
      <c r="C254" s="51" t="s">
        <v>62</v>
      </c>
      <c r="D254" s="82">
        <v>2</v>
      </c>
      <c r="E254" s="76" t="s">
        <v>5</v>
      </c>
      <c r="F254" s="100"/>
      <c r="G254" s="81"/>
      <c r="H254" s="68">
        <f>(F254+G254)</f>
        <v>0</v>
      </c>
      <c r="I254" s="100">
        <f>H254*D254</f>
        <v>0</v>
      </c>
    </row>
    <row r="255" spans="1:9">
      <c r="B255" s="33"/>
      <c r="C255" s="51" t="s">
        <v>60</v>
      </c>
      <c r="D255" s="82">
        <v>2</v>
      </c>
      <c r="E255" s="76" t="s">
        <v>5</v>
      </c>
      <c r="F255" s="100"/>
      <c r="G255" s="81"/>
      <c r="H255" s="68">
        <f>(F255+G255)</f>
        <v>0</v>
      </c>
      <c r="I255" s="100">
        <f>H255*D255</f>
        <v>0</v>
      </c>
    </row>
    <row r="256" spans="1:9">
      <c r="B256" s="33"/>
      <c r="C256" s="51" t="s">
        <v>231</v>
      </c>
      <c r="D256" s="82">
        <v>1</v>
      </c>
      <c r="E256" s="76" t="s">
        <v>5</v>
      </c>
      <c r="F256" s="100"/>
      <c r="G256" s="81"/>
      <c r="H256" s="68">
        <f>(F256+G256)</f>
        <v>0</v>
      </c>
      <c r="I256" s="100">
        <f>H256*D256</f>
        <v>0</v>
      </c>
    </row>
    <row r="257" spans="1:9">
      <c r="B257" s="33"/>
      <c r="C257" s="51" t="s">
        <v>229</v>
      </c>
      <c r="D257" s="82">
        <v>1</v>
      </c>
      <c r="E257" s="76" t="s">
        <v>5</v>
      </c>
      <c r="F257" s="100"/>
      <c r="G257" s="81"/>
      <c r="H257" s="68">
        <f>(F257+G257)</f>
        <v>0</v>
      </c>
      <c r="I257" s="100">
        <f>H257*D257</f>
        <v>0</v>
      </c>
    </row>
    <row r="258" spans="1:9">
      <c r="B258" s="33"/>
      <c r="C258" s="51"/>
      <c r="D258" s="82"/>
      <c r="E258" s="76"/>
      <c r="F258" s="76"/>
      <c r="G258" s="76"/>
      <c r="H258" s="68"/>
      <c r="I258" s="68"/>
    </row>
    <row r="259" spans="1:9" s="1" customFormat="1" ht="91">
      <c r="A259" s="1">
        <v>1</v>
      </c>
      <c r="B259" s="33" t="str">
        <f>$B$252&amp;"."&amp;SUM($A$252:A259)</f>
        <v>D5.2</v>
      </c>
      <c r="C259" s="56" t="s">
        <v>161</v>
      </c>
      <c r="D259" s="83"/>
      <c r="E259" s="84"/>
      <c r="F259" s="84"/>
      <c r="G259" s="84"/>
      <c r="H259" s="68"/>
      <c r="I259" s="68"/>
    </row>
    <row r="260" spans="1:9">
      <c r="B260" s="33"/>
      <c r="C260" s="51" t="s">
        <v>62</v>
      </c>
      <c r="D260" s="82">
        <v>2</v>
      </c>
      <c r="E260" s="76" t="s">
        <v>5</v>
      </c>
      <c r="F260" s="100"/>
      <c r="G260" s="81"/>
      <c r="H260" s="68">
        <f>(F260+G260)</f>
        <v>0</v>
      </c>
      <c r="I260" s="100">
        <f>H260*D260</f>
        <v>0</v>
      </c>
    </row>
    <row r="261" spans="1:9">
      <c r="B261" s="33"/>
      <c r="C261" s="51" t="s">
        <v>60</v>
      </c>
      <c r="D261" s="82">
        <v>2</v>
      </c>
      <c r="E261" s="76" t="s">
        <v>5</v>
      </c>
      <c r="F261" s="100"/>
      <c r="G261" s="81"/>
      <c r="H261" s="68">
        <f>(F261+G261)</f>
        <v>0</v>
      </c>
      <c r="I261" s="100">
        <f>H261*D261</f>
        <v>0</v>
      </c>
    </row>
    <row r="262" spans="1:9">
      <c r="B262" s="33"/>
      <c r="C262" s="51" t="s">
        <v>229</v>
      </c>
      <c r="D262" s="82">
        <v>2</v>
      </c>
      <c r="E262" s="76" t="s">
        <v>5</v>
      </c>
      <c r="F262" s="100"/>
      <c r="G262" s="81"/>
      <c r="H262" s="68">
        <f>(F262+G262)</f>
        <v>0</v>
      </c>
      <c r="I262" s="100">
        <f>H262*D262</f>
        <v>0</v>
      </c>
    </row>
    <row r="263" spans="1:9">
      <c r="B263" s="33"/>
      <c r="C263" s="51"/>
      <c r="D263" s="82"/>
      <c r="E263" s="76"/>
      <c r="F263" s="76"/>
      <c r="G263" s="76"/>
      <c r="H263" s="68"/>
      <c r="I263" s="68"/>
    </row>
    <row r="264" spans="1:9" s="1" customFormat="1" ht="78">
      <c r="A264" s="1">
        <v>1</v>
      </c>
      <c r="B264" s="33" t="str">
        <f>$B$252&amp;"."&amp;SUM($A$252:A264)</f>
        <v>D5.3</v>
      </c>
      <c r="C264" s="56" t="s">
        <v>163</v>
      </c>
      <c r="D264" s="83"/>
      <c r="E264" s="84"/>
      <c r="F264" s="84"/>
      <c r="G264" s="84"/>
      <c r="H264" s="68"/>
      <c r="I264" s="68"/>
    </row>
    <row r="265" spans="1:9">
      <c r="B265" s="33"/>
      <c r="C265" s="51" t="s">
        <v>64</v>
      </c>
      <c r="D265" s="82">
        <v>2</v>
      </c>
      <c r="E265" s="76" t="s">
        <v>5</v>
      </c>
      <c r="F265" s="100"/>
      <c r="G265" s="81"/>
      <c r="H265" s="68">
        <f>(F265+G265)</f>
        <v>0</v>
      </c>
      <c r="I265" s="100">
        <f>H265*D265</f>
        <v>0</v>
      </c>
    </row>
    <row r="266" spans="1:9">
      <c r="B266" s="33"/>
      <c r="C266" s="51" t="s">
        <v>62</v>
      </c>
      <c r="D266" s="82">
        <v>2</v>
      </c>
      <c r="E266" s="76" t="s">
        <v>5</v>
      </c>
      <c r="F266" s="100"/>
      <c r="G266" s="81"/>
      <c r="H266" s="68">
        <f>(F266+G266)</f>
        <v>0</v>
      </c>
      <c r="I266" s="100">
        <f>H266*D266</f>
        <v>0</v>
      </c>
    </row>
    <row r="267" spans="1:9">
      <c r="B267" s="33"/>
      <c r="C267" s="51" t="s">
        <v>60</v>
      </c>
      <c r="D267" s="82">
        <v>2</v>
      </c>
      <c r="E267" s="76" t="s">
        <v>5</v>
      </c>
      <c r="F267" s="100"/>
      <c r="G267" s="81"/>
      <c r="H267" s="68">
        <f>(F267+G267)</f>
        <v>0</v>
      </c>
      <c r="I267" s="100">
        <f>H267*D267</f>
        <v>0</v>
      </c>
    </row>
    <row r="268" spans="1:9">
      <c r="B268" s="33"/>
      <c r="C268" s="51" t="s">
        <v>229</v>
      </c>
      <c r="D268" s="82">
        <v>1</v>
      </c>
      <c r="E268" s="76" t="s">
        <v>5</v>
      </c>
      <c r="F268" s="100"/>
      <c r="G268" s="81"/>
      <c r="H268" s="68">
        <f>(F268+G268)</f>
        <v>0</v>
      </c>
      <c r="I268" s="100">
        <f>H268*D268</f>
        <v>0</v>
      </c>
    </row>
    <row r="269" spans="1:9">
      <c r="B269" s="33"/>
      <c r="C269" s="51"/>
      <c r="D269" s="82"/>
      <c r="E269" s="76"/>
      <c r="F269" s="76"/>
      <c r="G269" s="76"/>
      <c r="H269" s="68"/>
      <c r="I269" s="68"/>
    </row>
    <row r="270" spans="1:9" s="1" customFormat="1" ht="52">
      <c r="A270" s="1">
        <v>1</v>
      </c>
      <c r="B270" s="33" t="str">
        <f>$B$252&amp;"."&amp;SUM($A$252:A270)</f>
        <v>D5.4</v>
      </c>
      <c r="C270" s="56" t="s">
        <v>490</v>
      </c>
      <c r="D270" s="83"/>
      <c r="E270" s="84"/>
      <c r="F270" s="84"/>
      <c r="G270" s="84"/>
      <c r="H270" s="68"/>
      <c r="I270" s="68"/>
    </row>
    <row r="271" spans="1:9">
      <c r="B271" s="33"/>
      <c r="C271" s="51" t="s">
        <v>229</v>
      </c>
      <c r="D271" s="82">
        <v>1</v>
      </c>
      <c r="E271" s="76" t="s">
        <v>5</v>
      </c>
      <c r="F271" s="100"/>
      <c r="G271" s="81"/>
      <c r="H271" s="68">
        <f>(F271+G271)</f>
        <v>0</v>
      </c>
      <c r="I271" s="100">
        <f>H271*D271</f>
        <v>0</v>
      </c>
    </row>
    <row r="272" spans="1:9">
      <c r="B272" s="33"/>
      <c r="C272" s="51"/>
      <c r="D272" s="82"/>
      <c r="E272" s="76"/>
      <c r="F272" s="76"/>
      <c r="G272" s="76"/>
      <c r="H272" s="68"/>
      <c r="I272" s="68"/>
    </row>
    <row r="273" spans="1:9" s="1" customFormat="1" ht="78">
      <c r="A273" s="1">
        <v>1</v>
      </c>
      <c r="B273" s="33" t="str">
        <f>$B$252&amp;"."&amp;SUM($A$252:A273)</f>
        <v>D5.5</v>
      </c>
      <c r="C273" s="56" t="s">
        <v>165</v>
      </c>
      <c r="D273" s="83"/>
      <c r="E273" s="84"/>
      <c r="F273" s="84"/>
      <c r="G273" s="84"/>
      <c r="H273" s="68"/>
      <c r="I273" s="68"/>
    </row>
    <row r="274" spans="1:9">
      <c r="B274" s="33"/>
      <c r="C274" s="51" t="s">
        <v>67</v>
      </c>
      <c r="D274" s="82">
        <v>15</v>
      </c>
      <c r="E274" s="76" t="s">
        <v>5</v>
      </c>
      <c r="F274" s="100"/>
      <c r="G274" s="81"/>
      <c r="H274" s="68">
        <f t="shared" ref="H274:H279" si="46">(F274+G274)</f>
        <v>0</v>
      </c>
      <c r="I274" s="100">
        <f t="shared" ref="I274:I279" si="47">H274*D274</f>
        <v>0</v>
      </c>
    </row>
    <row r="275" spans="1:9">
      <c r="B275" s="33"/>
      <c r="C275" s="51" t="s">
        <v>239</v>
      </c>
      <c r="D275" s="82">
        <v>10</v>
      </c>
      <c r="E275" s="76" t="s">
        <v>5</v>
      </c>
      <c r="F275" s="100"/>
      <c r="G275" s="81"/>
      <c r="H275" s="68">
        <f t="shared" si="46"/>
        <v>0</v>
      </c>
      <c r="I275" s="100">
        <f t="shared" si="47"/>
        <v>0</v>
      </c>
    </row>
    <row r="276" spans="1:9">
      <c r="B276" s="33"/>
      <c r="C276" s="51" t="s">
        <v>68</v>
      </c>
      <c r="D276" s="82">
        <v>4</v>
      </c>
      <c r="E276" s="76" t="s">
        <v>5</v>
      </c>
      <c r="F276" s="100"/>
      <c r="G276" s="81"/>
      <c r="H276" s="68">
        <f t="shared" si="46"/>
        <v>0</v>
      </c>
      <c r="I276" s="100">
        <f t="shared" si="47"/>
        <v>0</v>
      </c>
    </row>
    <row r="277" spans="1:9">
      <c r="B277" s="33"/>
      <c r="C277" s="51" t="s">
        <v>240</v>
      </c>
      <c r="D277" s="82">
        <v>25</v>
      </c>
      <c r="E277" s="76" t="s">
        <v>5</v>
      </c>
      <c r="F277" s="100"/>
      <c r="G277" s="81"/>
      <c r="H277" s="68">
        <f t="shared" si="46"/>
        <v>0</v>
      </c>
      <c r="I277" s="100">
        <f t="shared" si="47"/>
        <v>0</v>
      </c>
    </row>
    <row r="278" spans="1:9">
      <c r="B278" s="33"/>
      <c r="C278" s="51" t="s">
        <v>241</v>
      </c>
      <c r="D278" s="82">
        <v>5</v>
      </c>
      <c r="E278" s="76" t="s">
        <v>5</v>
      </c>
      <c r="F278" s="100"/>
      <c r="G278" s="81"/>
      <c r="H278" s="68">
        <f t="shared" si="46"/>
        <v>0</v>
      </c>
      <c r="I278" s="100">
        <f t="shared" si="47"/>
        <v>0</v>
      </c>
    </row>
    <row r="279" spans="1:9">
      <c r="B279" s="33"/>
      <c r="C279" s="51" t="s">
        <v>242</v>
      </c>
      <c r="D279" s="82">
        <v>35</v>
      </c>
      <c r="E279" s="76" t="s">
        <v>5</v>
      </c>
      <c r="F279" s="100"/>
      <c r="G279" s="81"/>
      <c r="H279" s="68">
        <f t="shared" si="46"/>
        <v>0</v>
      </c>
      <c r="I279" s="100">
        <f t="shared" si="47"/>
        <v>0</v>
      </c>
    </row>
    <row r="280" spans="1:9">
      <c r="B280" s="33"/>
      <c r="C280" s="51" t="s">
        <v>64</v>
      </c>
      <c r="D280" s="82">
        <v>20</v>
      </c>
      <c r="E280" s="76" t="s">
        <v>5</v>
      </c>
      <c r="F280" s="100"/>
      <c r="G280" s="81"/>
      <c r="H280" s="68">
        <f t="shared" ref="H280:H285" si="48">(F280+G280)</f>
        <v>0</v>
      </c>
      <c r="I280" s="100">
        <f t="shared" ref="I280:I285" si="49">H280*D280</f>
        <v>0</v>
      </c>
    </row>
    <row r="281" spans="1:9">
      <c r="B281" s="33"/>
      <c r="C281" s="51" t="s">
        <v>63</v>
      </c>
      <c r="D281" s="82">
        <v>2</v>
      </c>
      <c r="E281" s="76" t="s">
        <v>5</v>
      </c>
      <c r="F281" s="100"/>
      <c r="G281" s="81"/>
      <c r="H281" s="68">
        <f t="shared" si="48"/>
        <v>0</v>
      </c>
      <c r="I281" s="100">
        <f t="shared" si="49"/>
        <v>0</v>
      </c>
    </row>
    <row r="282" spans="1:9">
      <c r="B282" s="33"/>
      <c r="C282" s="51" t="s">
        <v>62</v>
      </c>
      <c r="D282" s="82">
        <v>10</v>
      </c>
      <c r="E282" s="76" t="s">
        <v>5</v>
      </c>
      <c r="F282" s="100"/>
      <c r="G282" s="81"/>
      <c r="H282" s="68">
        <f t="shared" si="48"/>
        <v>0</v>
      </c>
      <c r="I282" s="100">
        <f t="shared" si="49"/>
        <v>0</v>
      </c>
    </row>
    <row r="283" spans="1:9">
      <c r="B283" s="33"/>
      <c r="C283" s="51" t="s">
        <v>61</v>
      </c>
      <c r="D283" s="82">
        <v>2</v>
      </c>
      <c r="E283" s="76" t="s">
        <v>5</v>
      </c>
      <c r="F283" s="100"/>
      <c r="G283" s="81"/>
      <c r="H283" s="68">
        <f t="shared" si="48"/>
        <v>0</v>
      </c>
      <c r="I283" s="100">
        <f t="shared" si="49"/>
        <v>0</v>
      </c>
    </row>
    <row r="284" spans="1:9">
      <c r="B284" s="33"/>
      <c r="C284" s="51" t="s">
        <v>60</v>
      </c>
      <c r="D284" s="82">
        <v>6</v>
      </c>
      <c r="E284" s="76" t="s">
        <v>5</v>
      </c>
      <c r="F284" s="100"/>
      <c r="G284" s="81"/>
      <c r="H284" s="68">
        <f t="shared" si="48"/>
        <v>0</v>
      </c>
      <c r="I284" s="100">
        <f t="shared" si="49"/>
        <v>0</v>
      </c>
    </row>
    <row r="285" spans="1:9">
      <c r="B285" s="33"/>
      <c r="C285" s="51" t="s">
        <v>229</v>
      </c>
      <c r="D285" s="82">
        <v>4</v>
      </c>
      <c r="E285" s="76" t="s">
        <v>5</v>
      </c>
      <c r="F285" s="100"/>
      <c r="G285" s="81"/>
      <c r="H285" s="68">
        <f t="shared" si="48"/>
        <v>0</v>
      </c>
      <c r="I285" s="100">
        <f t="shared" si="49"/>
        <v>0</v>
      </c>
    </row>
    <row r="286" spans="1:9">
      <c r="B286" s="33"/>
      <c r="C286" s="51"/>
      <c r="D286" s="82"/>
      <c r="E286" s="76"/>
      <c r="F286" s="76"/>
      <c r="G286" s="76"/>
      <c r="H286" s="68"/>
      <c r="I286" s="68"/>
    </row>
    <row r="287" spans="1:9" s="1" customFormat="1" ht="65">
      <c r="A287" s="1">
        <v>1</v>
      </c>
      <c r="B287" s="33" t="str">
        <f>$B$252&amp;"."&amp;SUM($A$252:A287)</f>
        <v>D5.6</v>
      </c>
      <c r="C287" s="56" t="s">
        <v>114</v>
      </c>
      <c r="D287" s="82">
        <v>800</v>
      </c>
      <c r="E287" s="76" t="s">
        <v>26</v>
      </c>
      <c r="F287" s="100"/>
      <c r="G287" s="81"/>
      <c r="H287" s="68">
        <f>(F287+G287)</f>
        <v>0</v>
      </c>
      <c r="I287" s="100">
        <f>H287*D287</f>
        <v>0</v>
      </c>
    </row>
    <row r="288" spans="1:9" ht="13.5" thickBot="1">
      <c r="B288" s="33"/>
      <c r="C288" s="51"/>
      <c r="D288" s="82"/>
      <c r="E288" s="76"/>
      <c r="F288" s="76"/>
      <c r="G288" s="76"/>
      <c r="H288" s="67"/>
      <c r="I288" s="68"/>
    </row>
    <row r="289" spans="8:9">
      <c r="H289" s="89" t="s">
        <v>81</v>
      </c>
      <c r="I289" s="90">
        <f>SUM(I9:I287)</f>
        <v>0</v>
      </c>
    </row>
  </sheetData>
  <mergeCells count="1">
    <mergeCell ref="D8:E8"/>
  </mergeCells>
  <pageMargins left="0.78740157480314965" right="0.78740157480314965" top="0.94488188976377963" bottom="0.74803149606299213" header="0.31496062992125984" footer="0.31496062992125984"/>
  <pageSetup paperSize="9" firstPageNumber="33" orientation="portrait" r:id="rId1"/>
  <headerFooter>
    <oddFooter>&amp;L&amp;G&amp;R&amp;P</oddFooter>
  </headerFooter>
  <rowBreaks count="1" manualBreakCount="1">
    <brk id="43"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E4BF5-742A-4F69-9F60-390F9360D0DC}">
  <dimension ref="A1:I54"/>
  <sheetViews>
    <sheetView topLeftCell="B1" zoomScaleNormal="100" workbookViewId="0">
      <selection activeCell="C10" sqref="C10"/>
    </sheetView>
  </sheetViews>
  <sheetFormatPr defaultColWidth="9.08984375" defaultRowHeight="13"/>
  <cols>
    <col min="1" max="1" width="2" style="7" hidden="1" customWidth="1"/>
    <col min="2" max="2" width="10.36328125" style="8" bestFit="1" customWidth="1"/>
    <col min="3" max="3" width="64.1796875" style="61" bestFit="1" customWidth="1"/>
    <col min="4" max="4" width="4" style="16" bestFit="1" customWidth="1"/>
    <col min="5" max="5" width="4.54296875" style="17" customWidth="1"/>
    <col min="6" max="6" width="7" style="17" customWidth="1"/>
    <col min="7" max="7" width="7.90625" style="17" hidden="1" customWidth="1"/>
    <col min="8" max="8" width="10.54296875" style="19" hidden="1" customWidth="1"/>
    <col min="9" max="9" width="8.54296875" style="19" hidden="1" customWidth="1"/>
    <col min="10" max="16384" width="9.08984375" style="7"/>
  </cols>
  <sheetData>
    <row r="1" spans="1:9" s="20" customFormat="1" ht="12.5">
      <c r="B1" s="62"/>
      <c r="C1" s="62"/>
      <c r="D1" s="21"/>
    </row>
    <row r="2" spans="1:9" ht="28">
      <c r="B2" s="63" t="s">
        <v>16</v>
      </c>
      <c r="C2" s="42" t="s">
        <v>73</v>
      </c>
      <c r="D2" s="7"/>
      <c r="E2" s="7"/>
      <c r="F2" s="7"/>
      <c r="G2" s="7"/>
      <c r="H2" s="7"/>
      <c r="I2" s="7"/>
    </row>
    <row r="3" spans="1:9" ht="28">
      <c r="B3" s="63" t="s">
        <v>70</v>
      </c>
      <c r="C3" s="43" t="s">
        <v>90</v>
      </c>
      <c r="D3" s="7"/>
      <c r="E3" s="7"/>
      <c r="F3" s="7"/>
      <c r="G3" s="7"/>
      <c r="H3" s="7"/>
      <c r="I3" s="7"/>
    </row>
    <row r="4" spans="1:9" ht="28">
      <c r="B4" s="63" t="s">
        <v>17</v>
      </c>
      <c r="C4" s="30" t="s">
        <v>521</v>
      </c>
      <c r="D4" s="7"/>
      <c r="E4" s="7"/>
      <c r="F4" s="7"/>
      <c r="G4" s="7"/>
      <c r="H4" s="7"/>
      <c r="I4" s="7"/>
    </row>
    <row r="5" spans="1:9" ht="15.5">
      <c r="B5" s="63" t="s">
        <v>18</v>
      </c>
      <c r="C5" s="160" t="s">
        <v>469</v>
      </c>
      <c r="D5" s="7"/>
      <c r="E5" s="7"/>
      <c r="F5" s="7"/>
      <c r="G5" s="7"/>
      <c r="H5" s="7"/>
      <c r="I5" s="7"/>
    </row>
    <row r="6" spans="1:9" ht="15.5">
      <c r="B6" s="63" t="s">
        <v>11</v>
      </c>
      <c r="C6" s="43" t="s">
        <v>19</v>
      </c>
      <c r="D6" s="7"/>
      <c r="E6" s="7"/>
      <c r="F6" s="7"/>
      <c r="G6" s="7"/>
      <c r="H6" s="7"/>
      <c r="I6" s="7"/>
    </row>
    <row r="7" spans="1:9" ht="28">
      <c r="B7" s="63" t="s">
        <v>20</v>
      </c>
      <c r="C7" s="29" t="s">
        <v>21</v>
      </c>
      <c r="D7" s="7"/>
      <c r="E7" s="7"/>
      <c r="F7" s="7"/>
      <c r="G7" s="7"/>
      <c r="H7" s="7"/>
      <c r="I7" s="7"/>
    </row>
    <row r="8" spans="1:9" s="4" customFormat="1" ht="25.5" customHeight="1">
      <c r="B8" s="64" t="s">
        <v>0</v>
      </c>
      <c r="C8" s="134" t="s">
        <v>1</v>
      </c>
      <c r="D8" s="181" t="s">
        <v>2</v>
      </c>
      <c r="E8" s="181"/>
      <c r="F8" s="135" t="s">
        <v>202</v>
      </c>
      <c r="G8" s="135" t="s">
        <v>203</v>
      </c>
      <c r="H8" s="136" t="s">
        <v>115</v>
      </c>
      <c r="I8" s="50" t="s">
        <v>10</v>
      </c>
    </row>
    <row r="9" spans="1:9" ht="15">
      <c r="B9" s="11" t="s">
        <v>85</v>
      </c>
      <c r="C9" s="60" t="s">
        <v>21</v>
      </c>
      <c r="D9" s="12"/>
      <c r="E9" s="13"/>
      <c r="F9" s="13"/>
      <c r="G9" s="13"/>
      <c r="H9" s="14"/>
      <c r="I9" s="15"/>
    </row>
    <row r="10" spans="1:9" ht="26">
      <c r="A10" s="7">
        <v>1</v>
      </c>
      <c r="B10" s="33" t="str">
        <f>$B$9&amp;"."&amp;SUM($A$9:A10)</f>
        <v>I.1</v>
      </c>
      <c r="C10" s="105" t="s">
        <v>204</v>
      </c>
      <c r="D10" s="5"/>
      <c r="E10" s="6"/>
      <c r="F10" s="6"/>
      <c r="G10" s="6"/>
      <c r="H10" s="9"/>
      <c r="I10" s="10"/>
    </row>
    <row r="11" spans="1:9">
      <c r="B11" s="33"/>
      <c r="C11" s="105" t="s">
        <v>205</v>
      </c>
      <c r="D11" s="5">
        <v>5</v>
      </c>
      <c r="E11" s="6" t="s">
        <v>5</v>
      </c>
      <c r="F11" s="100"/>
      <c r="G11" s="81"/>
      <c r="H11" s="68">
        <f>(F11+G11)</f>
        <v>0</v>
      </c>
      <c r="I11" s="100">
        <f>H11*D11</f>
        <v>0</v>
      </c>
    </row>
    <row r="12" spans="1:9">
      <c r="B12" s="33"/>
      <c r="C12" s="31"/>
      <c r="D12" s="5"/>
      <c r="E12" s="6"/>
      <c r="F12" s="6"/>
      <c r="G12" s="6"/>
      <c r="H12" s="9"/>
      <c r="I12" s="10"/>
    </row>
    <row r="13" spans="1:9">
      <c r="A13" s="7">
        <v>1</v>
      </c>
      <c r="B13" s="33" t="str">
        <f>$B$9&amp;"."&amp;SUM($A$9:A13)</f>
        <v>I.2</v>
      </c>
      <c r="C13" s="105" t="s">
        <v>456</v>
      </c>
      <c r="D13" s="5"/>
      <c r="E13" s="6"/>
      <c r="F13" s="100"/>
      <c r="G13" s="81"/>
      <c r="H13" s="68"/>
      <c r="I13" s="100"/>
    </row>
    <row r="14" spans="1:9">
      <c r="B14" s="33"/>
      <c r="C14" s="105" t="s">
        <v>457</v>
      </c>
      <c r="D14" s="5">
        <v>2</v>
      </c>
      <c r="E14" s="6" t="s">
        <v>5</v>
      </c>
      <c r="F14" s="100"/>
      <c r="G14" s="81"/>
      <c r="H14" s="68">
        <f>(F14+G14)</f>
        <v>0</v>
      </c>
      <c r="I14" s="100">
        <f>H14*D14</f>
        <v>0</v>
      </c>
    </row>
    <row r="15" spans="1:9">
      <c r="B15" s="33"/>
      <c r="C15" s="105" t="s">
        <v>458</v>
      </c>
      <c r="D15" s="5">
        <v>2</v>
      </c>
      <c r="E15" s="6" t="s">
        <v>5</v>
      </c>
      <c r="F15" s="100"/>
      <c r="G15" s="81"/>
      <c r="H15" s="68">
        <f t="shared" ref="H15:H17" si="0">(F15+G15)</f>
        <v>0</v>
      </c>
      <c r="I15" s="100">
        <f t="shared" ref="I15:I17" si="1">H15*D15</f>
        <v>0</v>
      </c>
    </row>
    <row r="16" spans="1:9">
      <c r="B16" s="33"/>
      <c r="C16" s="105" t="s">
        <v>459</v>
      </c>
      <c r="D16" s="5">
        <v>2</v>
      </c>
      <c r="E16" s="6" t="s">
        <v>5</v>
      </c>
      <c r="F16" s="100"/>
      <c r="G16" s="81"/>
      <c r="H16" s="68">
        <f t="shared" si="0"/>
        <v>0</v>
      </c>
      <c r="I16" s="100">
        <f t="shared" si="1"/>
        <v>0</v>
      </c>
    </row>
    <row r="17" spans="1:9">
      <c r="B17" s="33"/>
      <c r="C17" s="105" t="s">
        <v>460</v>
      </c>
      <c r="D17" s="5">
        <v>2</v>
      </c>
      <c r="E17" s="6" t="s">
        <v>5</v>
      </c>
      <c r="F17" s="100"/>
      <c r="G17" s="81"/>
      <c r="H17" s="68">
        <f t="shared" si="0"/>
        <v>0</v>
      </c>
      <c r="I17" s="100">
        <f t="shared" si="1"/>
        <v>0</v>
      </c>
    </row>
    <row r="18" spans="1:9">
      <c r="B18" s="33"/>
      <c r="C18" s="31"/>
      <c r="D18" s="5"/>
      <c r="E18" s="6"/>
      <c r="F18" s="6"/>
      <c r="G18" s="6"/>
      <c r="H18" s="9"/>
      <c r="I18" s="10"/>
    </row>
    <row r="19" spans="1:9">
      <c r="A19" s="7">
        <v>1</v>
      </c>
      <c r="B19" s="33" t="str">
        <f>$B$9&amp;"."&amp;SUM($A$9:A19)</f>
        <v>I.3</v>
      </c>
      <c r="C19" s="105" t="s">
        <v>461</v>
      </c>
      <c r="D19" s="5"/>
      <c r="E19" s="6"/>
      <c r="F19" s="100"/>
      <c r="G19" s="81"/>
      <c r="H19" s="68"/>
      <c r="I19" s="100"/>
    </row>
    <row r="20" spans="1:9">
      <c r="B20" s="33"/>
      <c r="C20" s="105" t="s">
        <v>462</v>
      </c>
      <c r="D20" s="5">
        <v>1</v>
      </c>
      <c r="E20" s="6" t="s">
        <v>5</v>
      </c>
      <c r="F20" s="100"/>
      <c r="G20" s="81"/>
      <c r="H20" s="68">
        <f>(F20+G20)</f>
        <v>0</v>
      </c>
      <c r="I20" s="100">
        <f>H20*D20</f>
        <v>0</v>
      </c>
    </row>
    <row r="21" spans="1:9">
      <c r="B21" s="33"/>
      <c r="C21" s="31"/>
      <c r="D21" s="5"/>
      <c r="E21" s="6"/>
      <c r="F21" s="6"/>
      <c r="G21" s="6"/>
      <c r="H21" s="9"/>
      <c r="I21" s="10"/>
    </row>
    <row r="22" spans="1:9" ht="26">
      <c r="A22" s="7">
        <v>1</v>
      </c>
      <c r="B22" s="33" t="str">
        <f>$B$9&amp;"."&amp;SUM($A$9:A22)</f>
        <v>I.4</v>
      </c>
      <c r="C22" s="105" t="s">
        <v>171</v>
      </c>
      <c r="D22" s="5"/>
      <c r="E22" s="6"/>
      <c r="F22" s="100"/>
      <c r="G22" s="81"/>
      <c r="H22" s="68"/>
      <c r="I22" s="100"/>
    </row>
    <row r="23" spans="1:9">
      <c r="B23" s="33"/>
      <c r="C23" s="105" t="s">
        <v>457</v>
      </c>
      <c r="D23" s="5">
        <v>1</v>
      </c>
      <c r="E23" s="6" t="s">
        <v>5</v>
      </c>
      <c r="F23" s="100"/>
      <c r="G23" s="81"/>
      <c r="H23" s="68">
        <f>(F23+G23)</f>
        <v>0</v>
      </c>
      <c r="I23" s="100">
        <f>H23*D23</f>
        <v>0</v>
      </c>
    </row>
    <row r="24" spans="1:9">
      <c r="B24" s="33"/>
      <c r="C24" s="105" t="s">
        <v>463</v>
      </c>
      <c r="D24" s="5">
        <v>3</v>
      </c>
      <c r="E24" s="6" t="s">
        <v>5</v>
      </c>
      <c r="F24" s="100"/>
      <c r="G24" s="81"/>
      <c r="H24" s="68">
        <f t="shared" ref="H24" si="2">(F24+G24)</f>
        <v>0</v>
      </c>
      <c r="I24" s="100">
        <f t="shared" ref="I24" si="3">H24*D24</f>
        <v>0</v>
      </c>
    </row>
    <row r="25" spans="1:9">
      <c r="B25" s="33"/>
      <c r="C25" s="31"/>
      <c r="D25" s="5"/>
      <c r="E25" s="6"/>
      <c r="F25" s="6"/>
      <c r="G25" s="6"/>
      <c r="H25" s="9"/>
      <c r="I25" s="10"/>
    </row>
    <row r="26" spans="1:9">
      <c r="A26" s="7">
        <v>1</v>
      </c>
      <c r="B26" s="33" t="str">
        <f>$B$9&amp;"."&amp;SUM($A$9:A26)</f>
        <v>I.5</v>
      </c>
      <c r="C26" s="105" t="s">
        <v>464</v>
      </c>
      <c r="D26" s="5"/>
      <c r="E26" s="6"/>
      <c r="F26" s="100"/>
      <c r="G26" s="81"/>
      <c r="H26" s="68"/>
      <c r="I26" s="100"/>
    </row>
    <row r="27" spans="1:9">
      <c r="B27" s="33"/>
      <c r="C27" s="105" t="s">
        <v>465</v>
      </c>
      <c r="D27" s="5">
        <v>2</v>
      </c>
      <c r="E27" s="6" t="s">
        <v>5</v>
      </c>
      <c r="F27" s="100"/>
      <c r="G27" s="81"/>
      <c r="H27" s="68">
        <f>(F27+G27)</f>
        <v>0</v>
      </c>
      <c r="I27" s="100">
        <f>H27*D27</f>
        <v>0</v>
      </c>
    </row>
    <row r="28" spans="1:9">
      <c r="B28" s="33"/>
      <c r="C28" s="31"/>
      <c r="D28" s="5"/>
      <c r="E28" s="6"/>
      <c r="F28" s="6"/>
      <c r="G28" s="6"/>
      <c r="H28" s="9"/>
      <c r="I28" s="10"/>
    </row>
    <row r="29" spans="1:9" ht="26">
      <c r="A29" s="7">
        <v>1</v>
      </c>
      <c r="B29" s="33" t="str">
        <f>$B$9&amp;"."&amp;SUM($A$9:A29)</f>
        <v>I.6</v>
      </c>
      <c r="C29" s="105" t="s">
        <v>466</v>
      </c>
      <c r="D29" s="5"/>
      <c r="E29" s="6"/>
      <c r="F29" s="100"/>
      <c r="G29" s="81"/>
      <c r="H29" s="68"/>
      <c r="I29" s="100"/>
    </row>
    <row r="30" spans="1:9">
      <c r="B30" s="33"/>
      <c r="C30" s="105" t="s">
        <v>467</v>
      </c>
      <c r="D30" s="5">
        <v>2</v>
      </c>
      <c r="E30" s="6" t="s">
        <v>5</v>
      </c>
      <c r="F30" s="100"/>
      <c r="G30" s="81"/>
      <c r="H30" s="68">
        <f>(F30+G30)</f>
        <v>0</v>
      </c>
      <c r="I30" s="100">
        <f>H30*D30</f>
        <v>0</v>
      </c>
    </row>
    <row r="31" spans="1:9">
      <c r="B31" s="33"/>
      <c r="C31" s="31"/>
      <c r="D31" s="5"/>
      <c r="E31" s="6"/>
      <c r="F31" s="6"/>
      <c r="G31" s="6"/>
      <c r="H31" s="9"/>
      <c r="I31" s="10"/>
    </row>
    <row r="32" spans="1:9" ht="78">
      <c r="A32" s="7">
        <v>1</v>
      </c>
      <c r="B32" s="33" t="str">
        <f>$B$9&amp;"."&amp;SUM($A$9:A32)</f>
        <v>I.7</v>
      </c>
      <c r="C32" s="105" t="s">
        <v>172</v>
      </c>
      <c r="D32" s="5">
        <v>1</v>
      </c>
      <c r="E32" s="6" t="s">
        <v>5</v>
      </c>
      <c r="F32" s="100"/>
      <c r="G32" s="81"/>
      <c r="H32" s="68">
        <f t="shared" ref="H32" si="4">(F32+G32)</f>
        <v>0</v>
      </c>
      <c r="I32" s="100">
        <f t="shared" ref="I32" si="5">H32*D32</f>
        <v>0</v>
      </c>
    </row>
    <row r="33" spans="1:9">
      <c r="B33" s="33"/>
      <c r="C33" s="31"/>
      <c r="D33" s="5"/>
      <c r="E33" s="6"/>
      <c r="F33" s="6"/>
      <c r="G33" s="6"/>
      <c r="H33" s="9"/>
      <c r="I33" s="10"/>
    </row>
    <row r="34" spans="1:9" ht="78">
      <c r="A34" s="7">
        <v>1</v>
      </c>
      <c r="B34" s="33" t="str">
        <f>$B$9&amp;"."&amp;SUM($A$9:A34)</f>
        <v>I.8</v>
      </c>
      <c r="C34" s="105" t="s">
        <v>173</v>
      </c>
      <c r="D34" s="5">
        <v>2</v>
      </c>
      <c r="E34" s="6" t="s">
        <v>5</v>
      </c>
      <c r="F34" s="100"/>
      <c r="G34" s="81"/>
      <c r="H34" s="68">
        <f t="shared" ref="H34" si="6">(F34+G34)</f>
        <v>0</v>
      </c>
      <c r="I34" s="100">
        <f t="shared" ref="I34" si="7">H34*D34</f>
        <v>0</v>
      </c>
    </row>
    <row r="35" spans="1:9">
      <c r="B35" s="33"/>
      <c r="C35" s="31"/>
      <c r="D35" s="5"/>
      <c r="E35" s="6"/>
      <c r="F35" s="6"/>
      <c r="G35" s="6"/>
      <c r="H35" s="9"/>
      <c r="I35" s="10"/>
    </row>
    <row r="36" spans="1:9" ht="78">
      <c r="A36" s="7">
        <v>1</v>
      </c>
      <c r="B36" s="33" t="str">
        <f>$B$9&amp;"."&amp;SUM($A$9:A36)</f>
        <v>I.9</v>
      </c>
      <c r="C36" s="105" t="s">
        <v>174</v>
      </c>
      <c r="D36" s="5">
        <v>2</v>
      </c>
      <c r="E36" s="6" t="s">
        <v>5</v>
      </c>
      <c r="F36" s="100"/>
      <c r="G36" s="81"/>
      <c r="H36" s="68">
        <f t="shared" ref="H36" si="8">(F36+G36)</f>
        <v>0</v>
      </c>
      <c r="I36" s="100">
        <f t="shared" ref="I36" si="9">H36*D36</f>
        <v>0</v>
      </c>
    </row>
    <row r="37" spans="1:9">
      <c r="B37" s="33"/>
      <c r="C37" s="31"/>
      <c r="D37" s="5"/>
      <c r="E37" s="6"/>
      <c r="F37" s="6"/>
      <c r="G37" s="6"/>
      <c r="H37" s="9"/>
      <c r="I37" s="10"/>
    </row>
    <row r="38" spans="1:9" ht="78">
      <c r="A38" s="7">
        <v>1</v>
      </c>
      <c r="B38" s="33" t="str">
        <f>$B$9&amp;"."&amp;SUM($A$9:A38)</f>
        <v>I.10</v>
      </c>
      <c r="C38" s="105" t="s">
        <v>468</v>
      </c>
      <c r="D38" s="5">
        <v>1</v>
      </c>
      <c r="E38" s="6" t="s">
        <v>5</v>
      </c>
      <c r="F38" s="100"/>
      <c r="G38" s="81"/>
      <c r="H38" s="68">
        <f t="shared" ref="H38" si="10">(F38+G38)</f>
        <v>0</v>
      </c>
      <c r="I38" s="100">
        <f t="shared" ref="I38" si="11">H38*D38</f>
        <v>0</v>
      </c>
    </row>
    <row r="39" spans="1:9">
      <c r="B39" s="33"/>
      <c r="C39" s="31"/>
      <c r="D39" s="5"/>
      <c r="E39" s="6"/>
      <c r="F39" s="6"/>
      <c r="G39" s="6"/>
      <c r="H39" s="9"/>
      <c r="I39" s="10"/>
    </row>
    <row r="40" spans="1:9" ht="39">
      <c r="A40" s="7">
        <v>1</v>
      </c>
      <c r="B40" s="33" t="str">
        <f>$B$9&amp;"."&amp;SUM($A$9:A40)</f>
        <v>I.11</v>
      </c>
      <c r="C40" s="105" t="s">
        <v>175</v>
      </c>
      <c r="D40" s="5">
        <v>1</v>
      </c>
      <c r="E40" s="6" t="s">
        <v>5</v>
      </c>
      <c r="F40" s="100"/>
      <c r="G40" s="81"/>
      <c r="H40" s="68">
        <f t="shared" ref="H40" si="12">(F40+G40)</f>
        <v>0</v>
      </c>
      <c r="I40" s="100">
        <f t="shared" ref="I40" si="13">H40*D40</f>
        <v>0</v>
      </c>
    </row>
    <row r="41" spans="1:9">
      <c r="B41" s="33"/>
      <c r="C41" s="31"/>
      <c r="D41" s="5"/>
      <c r="E41" s="6"/>
      <c r="F41" s="6"/>
      <c r="G41" s="6"/>
      <c r="H41" s="9"/>
      <c r="I41" s="10"/>
    </row>
    <row r="42" spans="1:9">
      <c r="A42" s="7">
        <v>1</v>
      </c>
      <c r="B42" s="33" t="str">
        <f>$B$9&amp;"."&amp;SUM($A$9:A42)</f>
        <v>I.12</v>
      </c>
      <c r="C42" s="31" t="s">
        <v>77</v>
      </c>
      <c r="D42" s="5">
        <v>1</v>
      </c>
      <c r="E42" s="6" t="s">
        <v>5</v>
      </c>
      <c r="F42" s="100"/>
      <c r="G42" s="81"/>
      <c r="H42" s="68">
        <f t="shared" ref="H42" si="14">(F42+G42)</f>
        <v>0</v>
      </c>
      <c r="I42" s="100">
        <f t="shared" ref="I42" si="15">H42*D42</f>
        <v>0</v>
      </c>
    </row>
    <row r="43" spans="1:9">
      <c r="B43" s="33"/>
      <c r="C43" s="31"/>
      <c r="D43" s="5"/>
      <c r="E43" s="6"/>
      <c r="F43" s="6"/>
      <c r="G43" s="6"/>
      <c r="H43" s="9"/>
      <c r="I43" s="10"/>
    </row>
    <row r="44" spans="1:9">
      <c r="A44" s="7">
        <v>1</v>
      </c>
      <c r="B44" s="33" t="str">
        <f>$B$9&amp;"."&amp;SUM($A$9:A44)</f>
        <v>I.13</v>
      </c>
      <c r="C44" s="31" t="s">
        <v>77</v>
      </c>
      <c r="D44" s="5">
        <v>1</v>
      </c>
      <c r="E44" s="6" t="s">
        <v>5</v>
      </c>
      <c r="F44" s="100"/>
      <c r="G44" s="81"/>
      <c r="H44" s="68">
        <f t="shared" ref="H44" si="16">(F44+G44)</f>
        <v>0</v>
      </c>
      <c r="I44" s="100">
        <f t="shared" ref="I44" si="17">H44*D44</f>
        <v>0</v>
      </c>
    </row>
    <row r="45" spans="1:9">
      <c r="B45" s="33"/>
      <c r="C45" s="31"/>
      <c r="D45" s="5"/>
      <c r="E45" s="6"/>
      <c r="F45" s="6"/>
      <c r="G45" s="6"/>
      <c r="H45" s="9"/>
      <c r="I45" s="10"/>
    </row>
    <row r="46" spans="1:9">
      <c r="A46" s="7">
        <v>1</v>
      </c>
      <c r="B46" s="33" t="str">
        <f>$B$9&amp;"."&amp;SUM($A$9:A46)</f>
        <v>I.14</v>
      </c>
      <c r="C46" s="31" t="s">
        <v>78</v>
      </c>
      <c r="D46" s="5">
        <v>1</v>
      </c>
      <c r="E46" s="6" t="s">
        <v>5</v>
      </c>
      <c r="F46" s="100"/>
      <c r="G46" s="81"/>
      <c r="H46" s="68">
        <f t="shared" ref="H46" si="18">(F46+G46)</f>
        <v>0</v>
      </c>
      <c r="I46" s="100">
        <f t="shared" ref="I46" si="19">H46*D46</f>
        <v>0</v>
      </c>
    </row>
    <row r="47" spans="1:9">
      <c r="B47" s="33"/>
      <c r="C47" s="31"/>
      <c r="D47" s="5"/>
      <c r="E47" s="6"/>
      <c r="F47" s="6"/>
      <c r="G47" s="6"/>
      <c r="H47" s="9"/>
      <c r="I47" s="10"/>
    </row>
    <row r="48" spans="1:9" ht="26">
      <c r="A48" s="7">
        <v>1</v>
      </c>
      <c r="B48" s="33" t="str">
        <f>$B$9&amp;"."&amp;SUM($A$9:A48)</f>
        <v>I.15</v>
      </c>
      <c r="C48" s="31" t="s">
        <v>191</v>
      </c>
      <c r="D48" s="5">
        <v>1</v>
      </c>
      <c r="E48" s="6" t="s">
        <v>5</v>
      </c>
      <c r="F48" s="100"/>
      <c r="G48" s="81"/>
      <c r="H48" s="68">
        <f t="shared" ref="H48" si="20">(F48+G48)</f>
        <v>0</v>
      </c>
      <c r="I48" s="100">
        <f t="shared" ref="I48" si="21">H48*D48</f>
        <v>0</v>
      </c>
    </row>
    <row r="49" spans="1:9">
      <c r="B49" s="33"/>
      <c r="C49" s="31"/>
      <c r="D49" s="5"/>
      <c r="E49" s="6"/>
      <c r="F49" s="6"/>
      <c r="G49" s="6"/>
      <c r="H49" s="9"/>
      <c r="I49" s="10"/>
    </row>
    <row r="50" spans="1:9">
      <c r="A50" s="7">
        <v>1</v>
      </c>
      <c r="B50" s="33" t="str">
        <f>$B$9&amp;"."&amp;SUM($A$9:A50)</f>
        <v>I.16</v>
      </c>
      <c r="C50" s="31" t="s">
        <v>79</v>
      </c>
      <c r="D50" s="5">
        <v>1</v>
      </c>
      <c r="E50" s="6" t="s">
        <v>5</v>
      </c>
      <c r="F50" s="100"/>
      <c r="G50" s="81"/>
      <c r="H50" s="68">
        <f t="shared" ref="H50" si="22">(F50+G50)</f>
        <v>0</v>
      </c>
      <c r="I50" s="100">
        <f t="shared" ref="I50" si="23">H50*D50</f>
        <v>0</v>
      </c>
    </row>
    <row r="51" spans="1:9">
      <c r="B51" s="33"/>
      <c r="C51" s="31"/>
      <c r="D51" s="5"/>
      <c r="E51" s="6"/>
      <c r="F51" s="6"/>
      <c r="G51" s="6"/>
      <c r="H51" s="9"/>
      <c r="I51" s="10"/>
    </row>
    <row r="52" spans="1:9">
      <c r="A52" s="7">
        <v>1</v>
      </c>
      <c r="B52" s="33" t="str">
        <f>$B$9&amp;"."&amp;SUM($A$9:A52)</f>
        <v>I.17</v>
      </c>
      <c r="C52" s="31" t="s">
        <v>80</v>
      </c>
      <c r="D52" s="5">
        <v>1</v>
      </c>
      <c r="E52" s="6" t="s">
        <v>5</v>
      </c>
      <c r="F52" s="100"/>
      <c r="G52" s="81"/>
      <c r="H52" s="68">
        <f t="shared" ref="H52" si="24">(F52+G52)</f>
        <v>0</v>
      </c>
      <c r="I52" s="100">
        <f t="shared" ref="I52" si="25">H52*D52</f>
        <v>0</v>
      </c>
    </row>
    <row r="53" spans="1:9" s="32" customFormat="1" ht="13.5" thickBot="1">
      <c r="B53" s="33"/>
      <c r="C53" s="51"/>
      <c r="D53" s="82"/>
      <c r="E53" s="76"/>
      <c r="F53" s="76"/>
      <c r="G53" s="76"/>
      <c r="H53" s="67"/>
      <c r="I53" s="68"/>
    </row>
    <row r="54" spans="1:9" s="32" customFormat="1" ht="13.5" thickBot="1">
      <c r="B54" s="40"/>
      <c r="C54" s="57"/>
      <c r="D54" s="87"/>
      <c r="E54" s="88"/>
      <c r="F54" s="88"/>
      <c r="G54" s="88"/>
      <c r="H54" s="137" t="s">
        <v>81</v>
      </c>
      <c r="I54" s="138">
        <f>SUM(I10:I52)</f>
        <v>0</v>
      </c>
    </row>
  </sheetData>
  <mergeCells count="1">
    <mergeCell ref="D8:E8"/>
  </mergeCells>
  <pageMargins left="0.78740157480314965" right="0.78740157480314965" top="0.94488188976377963" bottom="0.74803149606299213" header="0.31496062992125984" footer="0.31496062992125984"/>
  <pageSetup paperSize="9" firstPageNumber="33" orientation="portrait" r:id="rId1"/>
  <headerFooter>
    <oddFooter>&amp;L&amp;G&amp;R&amp;P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589B9-8BEA-4579-9391-35FB2AB2B39D}">
  <dimension ref="A1:I15"/>
  <sheetViews>
    <sheetView topLeftCell="B1" zoomScaleNormal="100" workbookViewId="0">
      <selection activeCell="N20" sqref="N20"/>
    </sheetView>
  </sheetViews>
  <sheetFormatPr defaultColWidth="9.08984375" defaultRowHeight="13"/>
  <cols>
    <col min="1" max="1" width="2" style="7" hidden="1" customWidth="1"/>
    <col min="2" max="2" width="10.36328125" style="8" bestFit="1" customWidth="1"/>
    <col min="3" max="3" width="64.1796875" style="61" bestFit="1" customWidth="1"/>
    <col min="4" max="4" width="4.54296875" style="61" customWidth="1"/>
    <col min="5" max="5" width="6.90625" style="16" customWidth="1"/>
    <col min="6" max="6" width="7" style="17" customWidth="1"/>
    <col min="7" max="7" width="7.90625" style="17" hidden="1" customWidth="1"/>
    <col min="8" max="8" width="7.81640625" style="17" hidden="1" customWidth="1"/>
    <col min="9" max="9" width="10.54296875" style="19" hidden="1" customWidth="1"/>
    <col min="10" max="16384" width="9.08984375" style="7"/>
  </cols>
  <sheetData>
    <row r="1" spans="1:9" s="20" customFormat="1" ht="12.5">
      <c r="B1" s="62"/>
      <c r="C1" s="62"/>
      <c r="D1" s="62"/>
      <c r="E1" s="21"/>
    </row>
    <row r="2" spans="1:9" ht="28">
      <c r="B2" s="63" t="s">
        <v>16</v>
      </c>
      <c r="C2" s="42" t="s">
        <v>73</v>
      </c>
      <c r="D2" s="69"/>
      <c r="E2" s="7"/>
      <c r="F2" s="7"/>
      <c r="G2" s="7"/>
      <c r="H2" s="7"/>
      <c r="I2" s="7"/>
    </row>
    <row r="3" spans="1:9" ht="28">
      <c r="B3" s="63" t="s">
        <v>70</v>
      </c>
      <c r="C3" s="43" t="s">
        <v>90</v>
      </c>
      <c r="D3" s="69"/>
      <c r="E3" s="7"/>
      <c r="F3" s="7"/>
      <c r="G3" s="7"/>
      <c r="H3" s="7"/>
      <c r="I3" s="7"/>
    </row>
    <row r="4" spans="1:9" ht="28">
      <c r="B4" s="63" t="s">
        <v>17</v>
      </c>
      <c r="C4" s="30" t="s">
        <v>521</v>
      </c>
      <c r="D4" s="69"/>
      <c r="E4" s="7"/>
      <c r="F4" s="7"/>
      <c r="G4" s="7"/>
      <c r="H4" s="7"/>
      <c r="I4" s="7"/>
    </row>
    <row r="5" spans="1:9" ht="15.5">
      <c r="B5" s="63" t="s">
        <v>18</v>
      </c>
      <c r="C5" s="160" t="s">
        <v>469</v>
      </c>
      <c r="D5" s="69"/>
      <c r="E5" s="7"/>
      <c r="F5" s="7"/>
      <c r="G5" s="7"/>
      <c r="H5" s="7"/>
      <c r="I5" s="7"/>
    </row>
    <row r="6" spans="1:9" ht="15.5">
      <c r="B6" s="63" t="s">
        <v>11</v>
      </c>
      <c r="C6" s="43" t="s">
        <v>19</v>
      </c>
      <c r="D6" s="69"/>
      <c r="E6" s="7"/>
      <c r="F6" s="7"/>
      <c r="G6" s="7"/>
      <c r="H6" s="7"/>
      <c r="I6" s="7"/>
    </row>
    <row r="7" spans="1:9" ht="28">
      <c r="B7" s="63" t="s">
        <v>20</v>
      </c>
      <c r="C7" s="29" t="s">
        <v>188</v>
      </c>
      <c r="D7" s="69"/>
      <c r="E7" s="7"/>
      <c r="F7" s="7"/>
      <c r="G7" s="7"/>
      <c r="H7" s="7"/>
      <c r="I7" s="7"/>
    </row>
    <row r="8" spans="1:9" s="4" customFormat="1" ht="25.5" customHeight="1">
      <c r="B8" s="64" t="s">
        <v>0</v>
      </c>
      <c r="C8" s="134" t="s">
        <v>1</v>
      </c>
      <c r="D8" s="181" t="s">
        <v>2</v>
      </c>
      <c r="E8" s="181"/>
      <c r="F8" s="35" t="s">
        <v>202</v>
      </c>
      <c r="G8" s="35" t="s">
        <v>203</v>
      </c>
      <c r="H8" s="101" t="s">
        <v>115</v>
      </c>
      <c r="I8" s="50" t="s">
        <v>10</v>
      </c>
    </row>
    <row r="9" spans="1:9" s="113" customFormat="1" ht="15">
      <c r="A9" s="107"/>
      <c r="B9" s="108" t="s">
        <v>86</v>
      </c>
      <c r="C9" s="106" t="s">
        <v>188</v>
      </c>
      <c r="D9" s="109"/>
      <c r="E9" s="110"/>
      <c r="F9" s="111"/>
      <c r="G9" s="112"/>
      <c r="H9" s="111"/>
      <c r="I9" s="112"/>
    </row>
    <row r="10" spans="1:9" s="1" customFormat="1" ht="104">
      <c r="A10" s="114">
        <v>1</v>
      </c>
      <c r="B10" s="33" t="str">
        <f>($B$9&amp;"."&amp;SUM($A8:$A10))</f>
        <v>J.1</v>
      </c>
      <c r="C10" s="105" t="s">
        <v>215</v>
      </c>
      <c r="D10" s="115">
        <v>1</v>
      </c>
      <c r="E10" s="116" t="s">
        <v>5</v>
      </c>
      <c r="F10" s="117"/>
      <c r="G10" s="117"/>
      <c r="H10" s="118">
        <f t="shared" ref="H10:H12" si="0">F10+G10</f>
        <v>0</v>
      </c>
      <c r="I10" s="119">
        <f t="shared" ref="I10:I12" si="1">D10*(F10+G10)</f>
        <v>0</v>
      </c>
    </row>
    <row r="11" spans="1:9" s="1" customFormat="1" ht="39">
      <c r="A11" s="114">
        <v>1</v>
      </c>
      <c r="B11" s="33" t="str">
        <f>($B$9&amp;"."&amp;SUM($A8:$A11))</f>
        <v>J.2</v>
      </c>
      <c r="C11" s="105" t="s">
        <v>189</v>
      </c>
      <c r="D11" s="115">
        <v>1</v>
      </c>
      <c r="E11" s="116" t="s">
        <v>5</v>
      </c>
      <c r="F11" s="117"/>
      <c r="G11" s="117"/>
      <c r="H11" s="118">
        <f t="shared" si="0"/>
        <v>0</v>
      </c>
      <c r="I11" s="119">
        <f t="shared" si="1"/>
        <v>0</v>
      </c>
    </row>
    <row r="12" spans="1:9" s="1" customFormat="1" ht="104">
      <c r="A12" s="114">
        <v>1</v>
      </c>
      <c r="B12" s="33" t="str">
        <f>($B$9&amp;"."&amp;SUM($A9:$A12))</f>
        <v>J.3</v>
      </c>
      <c r="C12" s="105" t="s">
        <v>190</v>
      </c>
      <c r="D12" s="115">
        <v>1</v>
      </c>
      <c r="E12" s="116" t="s">
        <v>5</v>
      </c>
      <c r="F12" s="117"/>
      <c r="G12" s="117"/>
      <c r="H12" s="118">
        <f t="shared" si="0"/>
        <v>0</v>
      </c>
      <c r="I12" s="119">
        <f t="shared" si="1"/>
        <v>0</v>
      </c>
    </row>
    <row r="13" spans="1:9" s="32" customFormat="1" ht="13.5" thickBot="1">
      <c r="B13" s="33"/>
      <c r="C13" s="51"/>
      <c r="D13" s="82"/>
      <c r="E13" s="76"/>
      <c r="F13" s="76"/>
      <c r="G13" s="76"/>
      <c r="H13" s="67"/>
      <c r="I13" s="68"/>
    </row>
    <row r="14" spans="1:9" s="32" customFormat="1" ht="13.5" thickBot="1">
      <c r="B14" s="40"/>
      <c r="C14" s="57"/>
      <c r="D14" s="87"/>
      <c r="E14" s="88"/>
      <c r="F14" s="88"/>
      <c r="G14" s="88"/>
      <c r="H14" s="137" t="s">
        <v>81</v>
      </c>
      <c r="I14" s="138">
        <f>SUM(I10:I12)</f>
        <v>0</v>
      </c>
    </row>
    <row r="15" spans="1:9">
      <c r="I15" s="18"/>
    </row>
  </sheetData>
  <mergeCells count="1">
    <mergeCell ref="D8:E8"/>
  </mergeCells>
  <pageMargins left="0.78740157480314965" right="0.78740157480314965" top="0.94488188976377963" bottom="0.74803149606299213" header="0.31496062992125984" footer="0.31496062992125984"/>
  <pageSetup paperSize="9" firstPageNumber="33" orientation="portrait" r:id="rId1"/>
  <headerFooter>
    <oddFooter>&amp;L&amp;G&amp;R&amp;P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5D573-8449-46D8-A855-D33896D6D104}">
  <dimension ref="A1:C22"/>
  <sheetViews>
    <sheetView topLeftCell="B1" zoomScaleNormal="100" workbookViewId="0">
      <selection activeCell="Y75" sqref="Y75"/>
    </sheetView>
  </sheetViews>
  <sheetFormatPr defaultColWidth="9.08984375" defaultRowHeight="13"/>
  <cols>
    <col min="1" max="1" width="2" style="7" hidden="1" customWidth="1"/>
    <col min="2" max="2" width="10.36328125" style="8" bestFit="1" customWidth="1"/>
    <col min="3" max="3" width="64.1796875" style="61" bestFit="1" customWidth="1"/>
    <col min="4" max="16384" width="9.08984375" style="7"/>
  </cols>
  <sheetData>
    <row r="1" spans="1:3" s="20" customFormat="1" ht="12.5">
      <c r="B1" s="62"/>
      <c r="C1" s="62"/>
    </row>
    <row r="2" spans="1:3" ht="28">
      <c r="B2" s="63" t="s">
        <v>16</v>
      </c>
      <c r="C2" s="42" t="s">
        <v>73</v>
      </c>
    </row>
    <row r="3" spans="1:3" ht="28">
      <c r="B3" s="63" t="s">
        <v>70</v>
      </c>
      <c r="C3" s="43" t="s">
        <v>90</v>
      </c>
    </row>
    <row r="4" spans="1:3" ht="28">
      <c r="B4" s="63" t="s">
        <v>17</v>
      </c>
      <c r="C4" s="30" t="s">
        <v>521</v>
      </c>
    </row>
    <row r="5" spans="1:3" ht="15.5">
      <c r="B5" s="63" t="s">
        <v>18</v>
      </c>
      <c r="C5" s="160" t="s">
        <v>469</v>
      </c>
    </row>
    <row r="6" spans="1:3" ht="15.5">
      <c r="B6" s="63" t="s">
        <v>11</v>
      </c>
      <c r="C6" s="43" t="s">
        <v>19</v>
      </c>
    </row>
    <row r="7" spans="1:3" ht="28">
      <c r="B7" s="63" t="s">
        <v>20</v>
      </c>
      <c r="C7" s="29" t="s">
        <v>176</v>
      </c>
    </row>
    <row r="8" spans="1:3" s="4" customFormat="1" ht="25.5" customHeight="1">
      <c r="B8" s="3" t="s">
        <v>0</v>
      </c>
      <c r="C8" s="59" t="s">
        <v>1</v>
      </c>
    </row>
    <row r="9" spans="1:3" s="113" customFormat="1" ht="15">
      <c r="A9" s="107"/>
      <c r="B9" s="108" t="s">
        <v>210</v>
      </c>
      <c r="C9" s="106" t="s">
        <v>176</v>
      </c>
    </row>
    <row r="10" spans="1:3" s="1" customFormat="1" ht="39">
      <c r="A10" s="114">
        <v>1</v>
      </c>
      <c r="B10" s="33" t="str">
        <f>($B$9&amp;"."&amp;SUM($A$9:$A10))</f>
        <v>K.1</v>
      </c>
      <c r="C10" s="105" t="s">
        <v>177</v>
      </c>
    </row>
    <row r="11" spans="1:3" s="1" customFormat="1">
      <c r="A11" s="7">
        <v>1</v>
      </c>
      <c r="B11" s="33" t="str">
        <f>($B$9&amp;"."&amp;SUM($A$9:$A11))</f>
        <v>K.2</v>
      </c>
      <c r="C11" s="105" t="s">
        <v>178</v>
      </c>
    </row>
    <row r="12" spans="1:3" s="1" customFormat="1" ht="39">
      <c r="A12" s="7">
        <v>1</v>
      </c>
      <c r="B12" s="33" t="str">
        <f>($B$9&amp;"."&amp;SUM($A$9:$A12))</f>
        <v>K.3</v>
      </c>
      <c r="C12" s="105" t="s">
        <v>179</v>
      </c>
    </row>
    <row r="13" spans="1:3" s="1" customFormat="1" ht="65">
      <c r="A13" s="7">
        <v>1</v>
      </c>
      <c r="B13" s="33" t="str">
        <f>($B$9&amp;"."&amp;SUM($A$9:$A13))</f>
        <v>K.4</v>
      </c>
      <c r="C13" s="105" t="s">
        <v>180</v>
      </c>
    </row>
    <row r="14" spans="1:3" ht="39">
      <c r="A14" s="114">
        <v>1</v>
      </c>
      <c r="B14" s="33" t="str">
        <f>($B$9&amp;"."&amp;SUM($A$9:$A14))</f>
        <v>K.5</v>
      </c>
      <c r="C14" s="120" t="s">
        <v>192</v>
      </c>
    </row>
    <row r="15" spans="1:3" ht="26">
      <c r="A15" s="7">
        <v>1</v>
      </c>
      <c r="B15" s="33" t="str">
        <f>($B$9&amp;"."&amp;SUM($A$9:$A15))</f>
        <v>K.6</v>
      </c>
      <c r="C15" s="105" t="s">
        <v>194</v>
      </c>
    </row>
    <row r="16" spans="1:3" ht="130">
      <c r="A16" s="7">
        <v>1</v>
      </c>
      <c r="B16" s="33" t="str">
        <f>($B$9&amp;"."&amp;SUM($A$9:$A16))</f>
        <v>K.7</v>
      </c>
      <c r="C16" s="105" t="s">
        <v>181</v>
      </c>
    </row>
    <row r="17" spans="1:3" ht="52">
      <c r="A17" s="7">
        <v>1</v>
      </c>
      <c r="B17" s="33" t="str">
        <f>($B$9&amp;"."&amp;SUM($A$9:$A17))</f>
        <v>K.8</v>
      </c>
      <c r="C17" s="105" t="s">
        <v>193</v>
      </c>
    </row>
    <row r="18" spans="1:3" ht="39">
      <c r="A18" s="114">
        <v>1</v>
      </c>
      <c r="B18" s="33" t="str">
        <f>($B$9&amp;"."&amp;SUM($A$9:$A18))</f>
        <v>K.9</v>
      </c>
      <c r="C18" s="105" t="s">
        <v>182</v>
      </c>
    </row>
    <row r="19" spans="1:3" ht="39">
      <c r="A19" s="7">
        <v>1</v>
      </c>
      <c r="B19" s="33" t="str">
        <f>($B$9&amp;"."&amp;SUM($A$9:$A19))</f>
        <v>K.10</v>
      </c>
      <c r="C19" s="105" t="s">
        <v>183</v>
      </c>
    </row>
    <row r="20" spans="1:3" ht="26">
      <c r="A20" s="7">
        <v>1</v>
      </c>
      <c r="B20" s="33" t="str">
        <f>($B$9&amp;"."&amp;SUM($A$9:$A20))</f>
        <v>K.11</v>
      </c>
      <c r="C20" s="105" t="s">
        <v>184</v>
      </c>
    </row>
    <row r="21" spans="1:3" ht="52">
      <c r="A21" s="7">
        <v>1</v>
      </c>
      <c r="B21" s="33" t="str">
        <f>($B$9&amp;"."&amp;SUM($A$9:$A21))</f>
        <v>K.12</v>
      </c>
      <c r="C21" s="105" t="s">
        <v>185</v>
      </c>
    </row>
    <row r="22" spans="1:3" ht="26">
      <c r="A22" s="7">
        <v>1</v>
      </c>
      <c r="B22" s="33" t="str">
        <f>($B$9&amp;"."&amp;SUM($A$9:$A22))</f>
        <v>K.13</v>
      </c>
      <c r="C22" s="105" t="s">
        <v>186</v>
      </c>
    </row>
  </sheetData>
  <pageMargins left="0.78740157480314965" right="0.78740157480314965" top="0.94488188976377963" bottom="0.74803149606299213" header="0.31496062992125984" footer="0.31496062992125984"/>
  <pageSetup paperSize="9" firstPageNumber="33" orientation="portrait" r:id="rId1"/>
  <headerFooter>
    <oddFooter>&amp;L&amp;G&amp;R&amp;P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Rekapitulacija</vt:lpstr>
      <vt:lpstr>Priprava in razvod GM-25_-15</vt:lpstr>
      <vt:lpstr>HV29-35_PTV11_VMEH </vt:lpstr>
      <vt:lpstr>Hladilna voda HV20-30</vt:lpstr>
      <vt:lpstr>SKUPNO</vt:lpstr>
      <vt:lpstr>KVALIFIKACIJE</vt:lpstr>
      <vt:lpstr>SPLOŠNO</vt:lpstr>
      <vt:lpstr>'Hladilna voda HV20-30'!Print_Area</vt:lpstr>
      <vt:lpstr>'HV29-35_PTV11_VMEH '!Print_Area</vt:lpstr>
      <vt:lpstr>KVALIFIKACIJE!Print_Area</vt:lpstr>
      <vt:lpstr>Rekapitulacija!Print_Area</vt:lpstr>
      <vt:lpstr>SKUPNO!Print_Area</vt:lpstr>
      <vt:lpstr>SPLOŠNO!Print_Area</vt:lpstr>
      <vt:lpstr>'Hladilna voda HV20-30'!Print_Titles</vt:lpstr>
      <vt:lpstr>'HV29-35_PTV11_VMEH '!Print_Titles</vt:lpstr>
      <vt:lpstr>KVALIFIKACIJE!Print_Titles</vt:lpstr>
      <vt:lpstr>'Priprava in razvod GM-25_-15'!Print_Titles</vt:lpstr>
      <vt:lpstr>SKUPNO!Print_Titles</vt:lpstr>
      <vt:lpstr>SPLOŠNO!Print_Titles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Filip</dc:creator>
  <cp:lastModifiedBy>Bostjan Kukovec</cp:lastModifiedBy>
  <cp:lastPrinted>2024-04-19T06:09:34Z</cp:lastPrinted>
  <dcterms:created xsi:type="dcterms:W3CDTF">2006-10-16T14:46:38Z</dcterms:created>
  <dcterms:modified xsi:type="dcterms:W3CDTF">2025-04-10T13:01:31Z</dcterms:modified>
</cp:coreProperties>
</file>