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wnloads\"/>
    </mc:Choice>
  </mc:AlternateContent>
  <xr:revisionPtr revIDLastSave="0" documentId="13_ncr:1_{0048A113-778A-4C4C-A03E-1B4AAC7BD01B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П50 2 курс 1,2,3" sheetId="1" r:id="rId1"/>
    <sheet name="П50 2 курс 4,5,6,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2" l="1"/>
  <c r="N33" i="2"/>
  <c r="M33" i="2"/>
  <c r="K33" i="2"/>
  <c r="J33" i="2"/>
  <c r="I33" i="2"/>
  <c r="H33" i="2"/>
  <c r="G33" i="2"/>
  <c r="F33" i="2"/>
  <c r="E33" i="2"/>
  <c r="D33" i="2"/>
  <c r="L32" i="2"/>
  <c r="L33" i="2" s="1"/>
  <c r="O28" i="2"/>
  <c r="N28" i="2"/>
  <c r="M28" i="2"/>
  <c r="K28" i="2"/>
  <c r="I28" i="2"/>
  <c r="H28" i="2"/>
  <c r="G28" i="2"/>
  <c r="E28" i="2"/>
  <c r="P27" i="2"/>
  <c r="L27" i="2"/>
  <c r="P26" i="2"/>
  <c r="L26" i="2"/>
  <c r="P25" i="2"/>
  <c r="L25" i="2"/>
  <c r="P24" i="2"/>
  <c r="L24" i="2"/>
  <c r="P23" i="2"/>
  <c r="L23" i="2"/>
  <c r="F22" i="2"/>
  <c r="C22" i="2" s="1"/>
  <c r="P21" i="2"/>
  <c r="L21" i="2"/>
  <c r="P20" i="2"/>
  <c r="F20" i="2"/>
  <c r="C20" i="2"/>
  <c r="L19" i="2"/>
  <c r="C19" i="2" s="1"/>
  <c r="F18" i="2"/>
  <c r="C18" i="2" s="1"/>
  <c r="P17" i="2"/>
  <c r="F17" i="2"/>
  <c r="C17" i="2"/>
  <c r="F16" i="2"/>
  <c r="C16" i="2" s="1"/>
  <c r="P15" i="2"/>
  <c r="L15" i="2"/>
  <c r="C15" i="2"/>
  <c r="L14" i="2"/>
  <c r="P14" i="2" s="1"/>
  <c r="P13" i="2"/>
  <c r="F13" i="2"/>
  <c r="C13" i="2"/>
  <c r="L12" i="2"/>
  <c r="C12" i="2" s="1"/>
  <c r="F12" i="2"/>
  <c r="L11" i="2"/>
  <c r="C11" i="2" s="1"/>
  <c r="F11" i="2"/>
  <c r="L10" i="2"/>
  <c r="L28" i="2" s="1"/>
  <c r="F10" i="2"/>
  <c r="F9" i="2"/>
  <c r="C9" i="2" s="1"/>
  <c r="P8" i="2"/>
  <c r="F8" i="2"/>
  <c r="C8" i="2"/>
  <c r="F7" i="2"/>
  <c r="P7" i="2" s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P31" i="1"/>
  <c r="L31" i="1"/>
  <c r="C31" i="1"/>
  <c r="C32" i="1" s="1"/>
  <c r="O27" i="1"/>
  <c r="N27" i="1"/>
  <c r="M27" i="1"/>
  <c r="K27" i="1"/>
  <c r="I27" i="1"/>
  <c r="H27" i="1"/>
  <c r="G27" i="1"/>
  <c r="E27" i="1"/>
  <c r="L26" i="1"/>
  <c r="P26" i="1" s="1"/>
  <c r="L25" i="1"/>
  <c r="P25" i="1" s="1"/>
  <c r="L24" i="1"/>
  <c r="P24" i="1" s="1"/>
  <c r="L23" i="1"/>
  <c r="P23" i="1" s="1"/>
  <c r="L22" i="1"/>
  <c r="F22" i="1"/>
  <c r="P22" i="1" s="1"/>
  <c r="C22" i="1"/>
  <c r="L21" i="1"/>
  <c r="P21" i="1" s="1"/>
  <c r="F20" i="1"/>
  <c r="C20" i="1" s="1"/>
  <c r="P19" i="1"/>
  <c r="L19" i="1"/>
  <c r="C19" i="1"/>
  <c r="F18" i="1"/>
  <c r="P18" i="1" s="1"/>
  <c r="P17" i="1"/>
  <c r="F17" i="1"/>
  <c r="C17" i="1"/>
  <c r="F16" i="1"/>
  <c r="C16" i="1" s="1"/>
  <c r="P15" i="1"/>
  <c r="L15" i="1"/>
  <c r="C15" i="1"/>
  <c r="L14" i="1"/>
  <c r="P14" i="1" s="1"/>
  <c r="P13" i="1"/>
  <c r="F13" i="1"/>
  <c r="C13" i="1"/>
  <c r="L12" i="1"/>
  <c r="C12" i="1" s="1"/>
  <c r="F12" i="1"/>
  <c r="L11" i="1"/>
  <c r="C11" i="1" s="1"/>
  <c r="F11" i="1"/>
  <c r="L10" i="1"/>
  <c r="L27" i="1" s="1"/>
  <c r="F10" i="1"/>
  <c r="F9" i="1"/>
  <c r="C9" i="1" s="1"/>
  <c r="P8" i="1"/>
  <c r="F8" i="1"/>
  <c r="C8" i="1"/>
  <c r="F7" i="1"/>
  <c r="P7" i="1" s="1"/>
  <c r="C7" i="1" l="1"/>
  <c r="P9" i="1"/>
  <c r="P10" i="1"/>
  <c r="P27" i="1" s="1"/>
  <c r="P11" i="1"/>
  <c r="P12" i="1"/>
  <c r="C14" i="1"/>
  <c r="P16" i="1"/>
  <c r="C18" i="1"/>
  <c r="P20" i="1"/>
  <c r="C7" i="2"/>
  <c r="P9" i="2"/>
  <c r="P28" i="2" s="1"/>
  <c r="P10" i="2"/>
  <c r="P11" i="2"/>
  <c r="P12" i="2"/>
  <c r="C14" i="2"/>
  <c r="P16" i="2"/>
  <c r="P19" i="2"/>
  <c r="F28" i="2"/>
  <c r="P32" i="2"/>
  <c r="P33" i="2" s="1"/>
  <c r="C10" i="2"/>
  <c r="C28" i="2" s="1"/>
  <c r="C10" i="1"/>
  <c r="C27" i="1" s="1"/>
  <c r="F27" i="1"/>
  <c r="C32" i="2"/>
  <c r="C33" i="2" s="1"/>
</calcChain>
</file>

<file path=xl/sharedStrings.xml><?xml version="1.0" encoding="utf-8"?>
<sst xmlns="http://schemas.openxmlformats.org/spreadsheetml/2006/main" count="297" uniqueCount="78">
  <si>
    <t>Учебная нагрузка по группе (выписка из учебного плана)</t>
  </si>
  <si>
    <t>Специальность 09.02.07</t>
  </si>
  <si>
    <t>А.А. Шимбирёв</t>
  </si>
  <si>
    <t>П50-4-18, П50-5-18, П50-6-18, П50-7-18</t>
  </si>
  <si>
    <t>П50-1-18, П50-2-18, П50-3-18</t>
  </si>
  <si>
    <t>2019-2020 учебный год</t>
  </si>
  <si>
    <t>№ п/п</t>
  </si>
  <si>
    <t>Дисциплины название</t>
  </si>
  <si>
    <t>часов на дисцип-лину</t>
  </si>
  <si>
    <t>I семестр</t>
  </si>
  <si>
    <t>II семестр</t>
  </si>
  <si>
    <t xml:space="preserve">Итого по дисцип-лине </t>
  </si>
  <si>
    <t>Преподаватель</t>
  </si>
  <si>
    <t>кол-во нед</t>
  </si>
  <si>
    <t>час в нед</t>
  </si>
  <si>
    <t>час в сем</t>
  </si>
  <si>
    <t>2 п/гр</t>
  </si>
  <si>
    <t>конс</t>
  </si>
  <si>
    <t>экз</t>
  </si>
  <si>
    <t>П50-1-18</t>
  </si>
  <si>
    <t>П50-4-18</t>
  </si>
  <si>
    <t>П50-2-18</t>
  </si>
  <si>
    <t>П50-5-18</t>
  </si>
  <si>
    <t>П50-6-18</t>
  </si>
  <si>
    <t>П50-3-18</t>
  </si>
  <si>
    <t>П50-7-18</t>
  </si>
  <si>
    <t>Основы философии</t>
  </si>
  <si>
    <t>История</t>
  </si>
  <si>
    <t>Аскольский А.В.</t>
  </si>
  <si>
    <t>Ющенко Т.Н.</t>
  </si>
  <si>
    <t>Чернышова Л.А.</t>
  </si>
  <si>
    <t>Психология общения</t>
  </si>
  <si>
    <t>Кузнецова Н.С.</t>
  </si>
  <si>
    <t>Иностранный язык в профессиональной деятельности</t>
  </si>
  <si>
    <r>
      <t xml:space="preserve">Дымская А.Ю., </t>
    </r>
    <r>
      <rPr>
        <sz val="10"/>
        <color rgb="FF00FFFF"/>
        <rFont val="Arimo"/>
      </rPr>
      <t>Завьялова А.Д.</t>
    </r>
  </si>
  <si>
    <r>
      <t xml:space="preserve">Дымская А.Ю., </t>
    </r>
    <r>
      <rPr>
        <sz val="10"/>
        <color rgb="FF00FFFF"/>
        <rFont val="Arimo"/>
      </rPr>
      <t>Завьялова А.Д.</t>
    </r>
  </si>
  <si>
    <r>
      <t>Дымская А.Ю.,</t>
    </r>
    <r>
      <rPr>
        <sz val="10"/>
        <color rgb="FF00FFFF"/>
        <rFont val="Arimo"/>
      </rPr>
      <t xml:space="preserve"> Завьялова А.Д.</t>
    </r>
  </si>
  <si>
    <r>
      <t xml:space="preserve">Дымская А.Ю., </t>
    </r>
    <r>
      <rPr>
        <sz val="10"/>
        <color rgb="FF00FFFF"/>
        <rFont val="Arimo"/>
      </rPr>
      <t>Завьялова А.Д.</t>
    </r>
  </si>
  <si>
    <r>
      <t xml:space="preserve">Дымская А.Ю., </t>
    </r>
    <r>
      <rPr>
        <sz val="10"/>
        <color rgb="FF00FFFF"/>
        <rFont val="Arimo"/>
      </rPr>
      <t>Завьялова А.Д.</t>
    </r>
  </si>
  <si>
    <r>
      <t xml:space="preserve">Дымская А.Ю., </t>
    </r>
    <r>
      <rPr>
        <sz val="10"/>
        <color rgb="FF00FFFF"/>
        <rFont val="Arimo"/>
      </rPr>
      <t>Завьялова А.Д.</t>
    </r>
  </si>
  <si>
    <r>
      <t xml:space="preserve">Дымская А.Ю., </t>
    </r>
    <r>
      <rPr>
        <sz val="10"/>
        <color rgb="FF00FFFF"/>
        <rFont val="Arimo"/>
      </rPr>
      <t>Завьялова А.Д.</t>
    </r>
  </si>
  <si>
    <t>Физическая культура</t>
  </si>
  <si>
    <t>Андрюков А.В.</t>
  </si>
  <si>
    <t>Элементы высшей математики</t>
  </si>
  <si>
    <t>Зиновьева Г.М.</t>
  </si>
  <si>
    <t>Дискретная математика</t>
  </si>
  <si>
    <t>Шестакова О.Н.</t>
  </si>
  <si>
    <t>Теория вероятностей и математическая статистика</t>
  </si>
  <si>
    <t>Операционные системы и среды</t>
  </si>
  <si>
    <t>Горбунов А.Д.</t>
  </si>
  <si>
    <t>Минаев К.А.</t>
  </si>
  <si>
    <t>Архитектура аппаратных средств</t>
  </si>
  <si>
    <t>Информационные технологии</t>
  </si>
  <si>
    <t>Волков Р.Ю.</t>
  </si>
  <si>
    <t>Основы алгоритмизации и программирования</t>
  </si>
  <si>
    <t>Митасов Н.С.</t>
  </si>
  <si>
    <t>Лясников А.О.</t>
  </si>
  <si>
    <t>Маркин П.А.</t>
  </si>
  <si>
    <t>Безопасность жизнедеятельности</t>
  </si>
  <si>
    <t>Митасов Н.С. б/Э</t>
  </si>
  <si>
    <t>Хруленко Б.Г.</t>
  </si>
  <si>
    <t>Основы проектирования баз данных</t>
  </si>
  <si>
    <t>Ключник В.И.</t>
  </si>
  <si>
    <t>Солдатова О.Б.</t>
  </si>
  <si>
    <t>Пятчиц С.С.</t>
  </si>
  <si>
    <t>Компьютерные сети</t>
  </si>
  <si>
    <t>Пятчиц С.С. Б/Э</t>
  </si>
  <si>
    <t>МДК 01.01 Разработка программных модулей</t>
  </si>
  <si>
    <t>МДК 01.02 Поддержка и тестирование программных модулей</t>
  </si>
  <si>
    <t>МДК 01.03 Разработка мобильных приложений</t>
  </si>
  <si>
    <t>МДК 01.04 Системное программирование</t>
  </si>
  <si>
    <t xml:space="preserve">Пятчиц С.С. </t>
  </si>
  <si>
    <t>Дубовик А.С.</t>
  </si>
  <si>
    <t>ИТОГО</t>
  </si>
  <si>
    <t>Учебные практики</t>
  </si>
  <si>
    <t>УП 01.01 Прикладное программирование</t>
  </si>
  <si>
    <t>Комаров А.А.</t>
  </si>
  <si>
    <t>Волкова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</si>
</sst>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"/>
  </numFmts>
  <fonts count="19">
    <font>
      <sz val="10"/>
      <color rgb="FF000000"/>
      <name val="Arimo"/>
    </font>
    <font>
      <b/>
      <sz val="16"/>
      <name val="Arial"/>
    </font>
    <font>
      <sz val="10"/>
      <name val="Arial"/>
    </font>
    <font>
      <b/>
      <sz val="17"/>
      <name val="Times New Roman"/>
    </font>
    <font>
      <sz val="10"/>
      <name val="Arimo"/>
    </font>
    <font>
      <b/>
      <sz val="16"/>
      <name val="Times New Roman"/>
    </font>
    <font>
      <b/>
      <sz val="12"/>
      <name val="Times New Roman"/>
    </font>
    <font>
      <b/>
      <sz val="18"/>
      <name val="Times New Roman"/>
    </font>
    <font>
      <sz val="16"/>
      <name val="Arial"/>
    </font>
    <font>
      <b/>
      <sz val="20"/>
      <name val="Arial"/>
    </font>
    <font>
      <sz val="12"/>
      <name val="Times New Roman"/>
    </font>
    <font>
      <sz val="12"/>
      <name val="Arial"/>
    </font>
    <font>
      <sz val="11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4"/>
      <name val="Arial"/>
    </font>
    <font>
      <b/>
      <sz val="20"/>
      <name val="Times New Roman"/>
    </font>
    <font>
      <sz val="10"/>
      <name val="Times New Roman"/>
    </font>
    <font>
      <sz val="10"/>
      <color rgb="FF00FFFF"/>
      <name val="Arim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49" fontId="10" fillId="3" borderId="30" xfId="0" applyNumberFormat="1" applyFont="1" applyFill="1" applyBorder="1" applyAlignment="1">
      <alignment horizontal="center" vertical="center" wrapText="1"/>
    </xf>
    <xf numFmtId="49" fontId="10" fillId="3" borderId="31" xfId="0" applyNumberFormat="1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2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49" fontId="13" fillId="4" borderId="24" xfId="0" applyNumberFormat="1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49" fontId="10" fillId="4" borderId="24" xfId="0" applyNumberFormat="1" applyFont="1" applyFill="1" applyBorder="1" applyAlignment="1">
      <alignment horizontal="center" vertical="center"/>
    </xf>
    <xf numFmtId="49" fontId="10" fillId="4" borderId="30" xfId="0" applyNumberFormat="1" applyFont="1" applyFill="1" applyBorder="1" applyAlignment="1">
      <alignment horizontal="center" vertical="center"/>
    </xf>
    <xf numFmtId="49" fontId="10" fillId="4" borderId="24" xfId="0" applyNumberFormat="1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49" fontId="10" fillId="3" borderId="24" xfId="0" applyNumberFormat="1" applyFont="1" applyFill="1" applyBorder="1" applyAlignment="1">
      <alignment horizontal="center" vertical="center"/>
    </xf>
    <xf numFmtId="49" fontId="10" fillId="3" borderId="30" xfId="0" applyNumberFormat="1" applyFont="1" applyFill="1" applyBorder="1" applyAlignment="1">
      <alignment horizontal="center" vertical="center"/>
    </xf>
    <xf numFmtId="49" fontId="10" fillId="3" borderId="24" xfId="0" applyNumberFormat="1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 wrapText="1"/>
    </xf>
    <xf numFmtId="0" fontId="10" fillId="2" borderId="46" xfId="0" applyFont="1" applyFill="1" applyBorder="1" applyAlignment="1">
      <alignment horizontal="center" vertical="center" wrapText="1"/>
    </xf>
    <xf numFmtId="0" fontId="10" fillId="7" borderId="35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164" fontId="2" fillId="0" borderId="47" xfId="0" applyNumberFormat="1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49" fontId="10" fillId="3" borderId="30" xfId="0" applyNumberFormat="1" applyFont="1" applyFill="1" applyBorder="1" applyAlignment="1">
      <alignment horizontal="center" vertical="center"/>
    </xf>
    <xf numFmtId="49" fontId="10" fillId="3" borderId="37" xfId="0" applyNumberFormat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vertical="center" wrapText="1"/>
    </xf>
    <xf numFmtId="49" fontId="10" fillId="8" borderId="24" xfId="0" applyNumberFormat="1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vertical="center" wrapText="1"/>
    </xf>
    <xf numFmtId="0" fontId="10" fillId="2" borderId="4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0" fillId="2" borderId="55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/>
    </xf>
    <xf numFmtId="0" fontId="10" fillId="7" borderId="48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49" fontId="6" fillId="0" borderId="60" xfId="0" applyNumberFormat="1" applyFont="1" applyBorder="1" applyAlignment="1">
      <alignment vertical="center"/>
    </xf>
    <xf numFmtId="49" fontId="6" fillId="2" borderId="59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49" fontId="6" fillId="0" borderId="59" xfId="0" applyNumberFormat="1" applyFont="1" applyBorder="1" applyAlignment="1">
      <alignment vertical="center"/>
    </xf>
    <xf numFmtId="0" fontId="16" fillId="0" borderId="0" xfId="0" applyFont="1" applyAlignment="1">
      <alignment wrapText="1"/>
    </xf>
    <xf numFmtId="0" fontId="17" fillId="0" borderId="14" xfId="0" applyFont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2" borderId="6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4" borderId="58" xfId="0" applyFont="1" applyFill="1" applyBorder="1" applyAlignment="1">
      <alignment horizontal="center" vertical="center"/>
    </xf>
    <xf numFmtId="0" fontId="10" fillId="3" borderId="58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59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4" fillId="0" borderId="2" xfId="0" applyFont="1" applyBorder="1"/>
    <xf numFmtId="0" fontId="17" fillId="2" borderId="7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0" fillId="0" borderId="5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45" xfId="0" applyFont="1" applyBorder="1" applyAlignment="1">
      <alignment vertical="center" wrapText="1"/>
    </xf>
    <xf numFmtId="0" fontId="4" fillId="0" borderId="31" xfId="0" applyFont="1" applyBorder="1"/>
    <xf numFmtId="0" fontId="6" fillId="2" borderId="61" xfId="0" applyFont="1" applyFill="1" applyBorder="1" applyAlignment="1">
      <alignment horizontal="left" wrapText="1"/>
    </xf>
    <xf numFmtId="0" fontId="4" fillId="0" borderId="62" xfId="0" applyFont="1" applyBorder="1"/>
    <xf numFmtId="0" fontId="6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4" fillId="0" borderId="23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7" fillId="2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17" fillId="2" borderId="6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4" fillId="0" borderId="1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tabSelected="1" workbookViewId="0">
      <selection activeCell="B24" sqref="B24"/>
    </sheetView>
  </sheetViews>
  <sheetFormatPr defaultColWidth="14.42578125" defaultRowHeight="15" customHeight="1"/>
  <cols>
    <col min="1" max="1" width="6.5703125" customWidth="1"/>
    <col min="2" max="2" width="30.7109375" customWidth="1"/>
    <col min="3" max="3" width="11.140625" customWidth="1"/>
    <col min="4" max="4" width="8" customWidth="1"/>
    <col min="5" max="5" width="7.85546875" customWidth="1"/>
    <col min="6" max="6" width="8.140625" customWidth="1"/>
    <col min="7" max="8" width="6" customWidth="1"/>
    <col min="9" max="9" width="6.28515625" customWidth="1"/>
    <col min="10" max="10" width="8.140625" customWidth="1"/>
    <col min="11" max="11" width="7.5703125" customWidth="1"/>
    <col min="12" max="12" width="8.42578125" customWidth="1"/>
    <col min="13" max="14" width="6.42578125" customWidth="1"/>
    <col min="15" max="15" width="6.28515625" customWidth="1"/>
    <col min="16" max="16" width="10.5703125" customWidth="1"/>
    <col min="17" max="17" width="18.140625" customWidth="1"/>
    <col min="18" max="18" width="19.28515625" customWidth="1"/>
    <col min="19" max="19" width="19" customWidth="1"/>
    <col min="20" max="20" width="9.140625" customWidth="1"/>
    <col min="21" max="26" width="8" customWidth="1"/>
  </cols>
  <sheetData>
    <row r="1" spans="1:26" s="176" customFormat="1" ht="15" customHeight="1">
      <c r="A1" s="205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</row>
    <row r="2" spans="1:26" ht="4.5" customHeight="1">
      <c r="T2" s="1"/>
      <c r="U2" s="1"/>
      <c r="V2" s="1"/>
      <c r="W2" s="1"/>
      <c r="X2" s="1"/>
      <c r="Y2" s="1"/>
      <c r="Z2" s="1"/>
    </row>
    <row r="3" spans="1:26" ht="18.75" customHeight="1">
      <c r="A3" s="207" t="s">
        <v>1</v>
      </c>
      <c r="B3" s="178"/>
      <c r="C3" s="208" t="s">
        <v>2</v>
      </c>
      <c r="D3" s="192"/>
      <c r="E3" s="178"/>
      <c r="F3" s="209" t="s">
        <v>4</v>
      </c>
      <c r="G3" s="192"/>
      <c r="H3" s="192"/>
      <c r="I3" s="192"/>
      <c r="J3" s="192"/>
      <c r="K3" s="192"/>
      <c r="L3" s="178"/>
      <c r="M3" s="201" t="s">
        <v>5</v>
      </c>
      <c r="N3" s="192"/>
      <c r="O3" s="192"/>
      <c r="P3" s="192"/>
      <c r="Q3" s="192"/>
      <c r="R3" s="192"/>
      <c r="S3" s="192"/>
      <c r="T3" s="3"/>
      <c r="U3" s="3"/>
      <c r="V3" s="3"/>
      <c r="W3" s="3"/>
      <c r="X3" s="3"/>
      <c r="Y3" s="3"/>
      <c r="Z3" s="3"/>
    </row>
    <row r="4" spans="1:26" ht="7.5" customHeight="1">
      <c r="A4" s="21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"/>
      <c r="U4" s="1"/>
      <c r="V4" s="1"/>
      <c r="W4" s="1"/>
      <c r="X4" s="1"/>
      <c r="Y4" s="1"/>
      <c r="Z4" s="1"/>
    </row>
    <row r="5" spans="1:26" ht="21.75" customHeight="1">
      <c r="A5" s="181" t="s">
        <v>6</v>
      </c>
      <c r="B5" s="198" t="s">
        <v>7</v>
      </c>
      <c r="C5" s="199" t="s">
        <v>8</v>
      </c>
      <c r="D5" s="200" t="s">
        <v>9</v>
      </c>
      <c r="E5" s="194"/>
      <c r="F5" s="194"/>
      <c r="G5" s="194"/>
      <c r="H5" s="194"/>
      <c r="I5" s="195"/>
      <c r="J5" s="200" t="s">
        <v>10</v>
      </c>
      <c r="K5" s="194"/>
      <c r="L5" s="194"/>
      <c r="M5" s="194"/>
      <c r="N5" s="194"/>
      <c r="O5" s="195"/>
      <c r="P5" s="203" t="s">
        <v>11</v>
      </c>
      <c r="Q5" s="202" t="s">
        <v>12</v>
      </c>
      <c r="R5" s="192"/>
      <c r="S5" s="178"/>
      <c r="T5" s="4"/>
      <c r="U5" s="4"/>
      <c r="V5" s="4"/>
      <c r="W5" s="4"/>
      <c r="X5" s="4"/>
      <c r="Y5" s="4"/>
      <c r="Z5" s="4"/>
    </row>
    <row r="6" spans="1:26" ht="37.5" customHeight="1">
      <c r="A6" s="182"/>
      <c r="B6" s="197"/>
      <c r="C6" s="180"/>
      <c r="D6" s="5" t="s">
        <v>13</v>
      </c>
      <c r="E6" s="6" t="s">
        <v>14</v>
      </c>
      <c r="F6" s="6" t="s">
        <v>15</v>
      </c>
      <c r="G6" s="6" t="s">
        <v>16</v>
      </c>
      <c r="H6" s="6" t="s">
        <v>17</v>
      </c>
      <c r="I6" s="7" t="s">
        <v>18</v>
      </c>
      <c r="J6" s="5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7" t="s">
        <v>18</v>
      </c>
      <c r="P6" s="204"/>
      <c r="Q6" s="8" t="s">
        <v>19</v>
      </c>
      <c r="R6" s="10" t="s">
        <v>21</v>
      </c>
      <c r="S6" s="12" t="s">
        <v>24</v>
      </c>
      <c r="T6" s="4"/>
      <c r="U6" s="4"/>
      <c r="V6" s="4"/>
      <c r="W6" s="4"/>
      <c r="X6" s="4"/>
      <c r="Y6" s="4"/>
      <c r="Z6" s="4"/>
    </row>
    <row r="7" spans="1:26" ht="15.75" customHeight="1">
      <c r="A7" s="14">
        <v>1</v>
      </c>
      <c r="B7" s="15" t="s">
        <v>26</v>
      </c>
      <c r="C7" s="16">
        <f t="shared" ref="C7:C20" si="0">F7+L7</f>
        <v>51</v>
      </c>
      <c r="D7" s="17">
        <v>17</v>
      </c>
      <c r="E7" s="18">
        <v>3</v>
      </c>
      <c r="F7" s="19">
        <f t="shared" ref="F7:F13" si="1">D7*E7</f>
        <v>51</v>
      </c>
      <c r="G7" s="18"/>
      <c r="H7" s="18"/>
      <c r="I7" s="20"/>
      <c r="J7" s="17"/>
      <c r="K7" s="19"/>
      <c r="L7" s="18"/>
      <c r="M7" s="18"/>
      <c r="N7" s="18"/>
      <c r="O7" s="21"/>
      <c r="P7" s="22">
        <f t="shared" ref="P7:P11" si="2">SUM(F7:I7)+SUM(L7:O7)</f>
        <v>51</v>
      </c>
      <c r="Q7" s="24" t="s">
        <v>77</v>
      </c>
      <c r="R7" s="25" t="s">
        <v>77</v>
      </c>
      <c r="S7" s="27" t="s">
        <v>77</v>
      </c>
      <c r="T7" s="4"/>
      <c r="U7" s="4"/>
      <c r="V7" s="4"/>
      <c r="W7" s="4"/>
      <c r="X7" s="4"/>
      <c r="Y7" s="4"/>
      <c r="Z7" s="4"/>
    </row>
    <row r="8" spans="1:26" ht="15.75" customHeight="1">
      <c r="A8" s="14">
        <v>2</v>
      </c>
      <c r="B8" s="15" t="s">
        <v>27</v>
      </c>
      <c r="C8" s="30">
        <f t="shared" si="0"/>
        <v>51</v>
      </c>
      <c r="D8" s="14">
        <v>17</v>
      </c>
      <c r="E8" s="19">
        <v>3</v>
      </c>
      <c r="F8" s="19">
        <f t="shared" si="1"/>
        <v>51</v>
      </c>
      <c r="G8" s="19"/>
      <c r="H8" s="19"/>
      <c r="I8" s="31"/>
      <c r="J8" s="14"/>
      <c r="K8" s="19"/>
      <c r="L8" s="19"/>
      <c r="M8" s="19"/>
      <c r="N8" s="19"/>
      <c r="O8" s="31"/>
      <c r="P8" s="32">
        <f t="shared" si="2"/>
        <v>51</v>
      </c>
      <c r="Q8" s="34" t="s">
        <v>28</v>
      </c>
      <c r="R8" s="35" t="s">
        <v>28</v>
      </c>
      <c r="S8" s="37" t="s">
        <v>30</v>
      </c>
      <c r="T8" s="4"/>
      <c r="U8" s="4"/>
      <c r="V8" s="4"/>
      <c r="W8" s="4"/>
      <c r="X8" s="4"/>
      <c r="Y8" s="4"/>
      <c r="Z8" s="4"/>
    </row>
    <row r="9" spans="1:26" ht="15.75" customHeight="1">
      <c r="A9" s="14">
        <v>3</v>
      </c>
      <c r="B9" s="15" t="s">
        <v>31</v>
      </c>
      <c r="C9" s="39">
        <f t="shared" si="0"/>
        <v>51</v>
      </c>
      <c r="D9" s="40">
        <v>17</v>
      </c>
      <c r="E9" s="41">
        <v>3</v>
      </c>
      <c r="F9" s="19">
        <f t="shared" si="1"/>
        <v>51</v>
      </c>
      <c r="G9" s="41"/>
      <c r="H9" s="41"/>
      <c r="I9" s="42"/>
      <c r="J9" s="40"/>
      <c r="K9" s="41"/>
      <c r="L9" s="19"/>
      <c r="M9" s="41"/>
      <c r="N9" s="41"/>
      <c r="O9" s="42"/>
      <c r="P9" s="43">
        <f t="shared" si="2"/>
        <v>51</v>
      </c>
      <c r="Q9" s="34" t="s">
        <v>32</v>
      </c>
      <c r="R9" s="35" t="s">
        <v>32</v>
      </c>
      <c r="S9" s="37" t="s">
        <v>32</v>
      </c>
      <c r="T9" s="4"/>
      <c r="U9" s="4"/>
      <c r="V9" s="4"/>
      <c r="W9" s="4"/>
      <c r="X9" s="4"/>
      <c r="Y9" s="4"/>
      <c r="Z9" s="4"/>
    </row>
    <row r="10" spans="1:26" ht="45" customHeight="1">
      <c r="A10" s="14">
        <v>4</v>
      </c>
      <c r="B10" s="45" t="s">
        <v>33</v>
      </c>
      <c r="C10" s="30">
        <f t="shared" si="0"/>
        <v>78</v>
      </c>
      <c r="D10" s="14">
        <v>17</v>
      </c>
      <c r="E10" s="19">
        <v>2</v>
      </c>
      <c r="F10" s="19">
        <f t="shared" si="1"/>
        <v>34</v>
      </c>
      <c r="G10" s="19">
        <v>34</v>
      </c>
      <c r="H10" s="19"/>
      <c r="I10" s="31"/>
      <c r="J10" s="40">
        <v>22</v>
      </c>
      <c r="K10" s="41">
        <v>2</v>
      </c>
      <c r="L10" s="19">
        <f t="shared" ref="L10:L12" si="3">J10*K10</f>
        <v>44</v>
      </c>
      <c r="M10" s="19">
        <v>44</v>
      </c>
      <c r="N10" s="19"/>
      <c r="O10" s="46"/>
      <c r="P10" s="32">
        <f t="shared" si="2"/>
        <v>156</v>
      </c>
      <c r="Q10" s="47" t="s">
        <v>34</v>
      </c>
      <c r="R10" s="48" t="s">
        <v>36</v>
      </c>
      <c r="S10" s="50" t="s">
        <v>39</v>
      </c>
      <c r="T10" s="4"/>
      <c r="U10" s="4"/>
      <c r="V10" s="4"/>
      <c r="W10" s="4"/>
      <c r="X10" s="4"/>
      <c r="Y10" s="4"/>
      <c r="Z10" s="4"/>
    </row>
    <row r="11" spans="1:26" ht="15.75" customHeight="1">
      <c r="A11" s="14">
        <v>5</v>
      </c>
      <c r="B11" s="15" t="s">
        <v>41</v>
      </c>
      <c r="C11" s="39">
        <f t="shared" si="0"/>
        <v>78</v>
      </c>
      <c r="D11" s="40">
        <v>17</v>
      </c>
      <c r="E11" s="41">
        <v>2</v>
      </c>
      <c r="F11" s="19">
        <f t="shared" si="1"/>
        <v>34</v>
      </c>
      <c r="G11" s="41"/>
      <c r="H11" s="52"/>
      <c r="I11" s="53"/>
      <c r="J11" s="40">
        <v>22</v>
      </c>
      <c r="K11" s="41">
        <v>2</v>
      </c>
      <c r="L11" s="19">
        <f t="shared" si="3"/>
        <v>44</v>
      </c>
      <c r="M11" s="41"/>
      <c r="N11" s="54"/>
      <c r="O11" s="55"/>
      <c r="P11" s="43">
        <f t="shared" si="2"/>
        <v>78</v>
      </c>
      <c r="Q11" s="56" t="s">
        <v>42</v>
      </c>
      <c r="R11" s="57" t="s">
        <v>42</v>
      </c>
      <c r="S11" s="58" t="s">
        <v>42</v>
      </c>
      <c r="T11" s="4"/>
      <c r="U11" s="4"/>
      <c r="V11" s="4"/>
      <c r="W11" s="4"/>
      <c r="X11" s="4"/>
      <c r="Y11" s="4"/>
      <c r="Z11" s="4"/>
    </row>
    <row r="12" spans="1:26" ht="15.75" customHeight="1">
      <c r="A12" s="14">
        <v>6</v>
      </c>
      <c r="B12" s="15" t="s">
        <v>43</v>
      </c>
      <c r="C12" s="39">
        <f t="shared" si="0"/>
        <v>78</v>
      </c>
      <c r="D12" s="40">
        <v>17</v>
      </c>
      <c r="E12" s="41">
        <v>2</v>
      </c>
      <c r="F12" s="19">
        <f t="shared" si="1"/>
        <v>34</v>
      </c>
      <c r="G12" s="41"/>
      <c r="H12" s="41"/>
      <c r="I12" s="42"/>
      <c r="J12" s="40">
        <v>22</v>
      </c>
      <c r="K12" s="41">
        <v>2</v>
      </c>
      <c r="L12" s="19">
        <f t="shared" si="3"/>
        <v>44</v>
      </c>
      <c r="M12" s="41"/>
      <c r="N12" s="41"/>
      <c r="O12" s="42"/>
      <c r="P12" s="43">
        <f>SUM(F12:I12)+SUM(L12:O12)-N12</f>
        <v>78</v>
      </c>
      <c r="Q12" s="61" t="s">
        <v>44</v>
      </c>
      <c r="R12" s="62" t="s">
        <v>44</v>
      </c>
      <c r="S12" s="63" t="s">
        <v>44</v>
      </c>
      <c r="T12" s="4"/>
      <c r="U12" s="4"/>
      <c r="V12" s="4"/>
      <c r="W12" s="4"/>
      <c r="X12" s="4"/>
      <c r="Y12" s="4"/>
      <c r="Z12" s="4"/>
    </row>
    <row r="13" spans="1:26" ht="15.75" customHeight="1">
      <c r="A13" s="14">
        <v>7</v>
      </c>
      <c r="B13" s="15" t="s">
        <v>45</v>
      </c>
      <c r="C13" s="39">
        <f t="shared" si="0"/>
        <v>51</v>
      </c>
      <c r="D13" s="40">
        <v>17</v>
      </c>
      <c r="E13" s="41">
        <v>3</v>
      </c>
      <c r="F13" s="19">
        <f t="shared" si="1"/>
        <v>51</v>
      </c>
      <c r="G13" s="41"/>
      <c r="H13" s="41"/>
      <c r="I13" s="53"/>
      <c r="J13" s="40"/>
      <c r="K13" s="41"/>
      <c r="L13" s="19"/>
      <c r="M13" s="41"/>
      <c r="N13" s="54"/>
      <c r="O13" s="55"/>
      <c r="P13" s="43">
        <f t="shared" ref="P13:P26" si="4">SUM(F13:I13)+SUM(L13:O13)</f>
        <v>51</v>
      </c>
      <c r="Q13" s="66" t="s">
        <v>46</v>
      </c>
      <c r="R13" s="62" t="s">
        <v>46</v>
      </c>
      <c r="S13" s="63" t="s">
        <v>46</v>
      </c>
      <c r="T13" s="4"/>
      <c r="U13" s="4"/>
      <c r="V13" s="4"/>
      <c r="W13" s="4"/>
      <c r="X13" s="4"/>
      <c r="Y13" s="4"/>
      <c r="Z13" s="4"/>
    </row>
    <row r="14" spans="1:26" ht="30.75" customHeight="1">
      <c r="A14" s="14">
        <v>8</v>
      </c>
      <c r="B14" s="15" t="s">
        <v>47</v>
      </c>
      <c r="C14" s="39">
        <f t="shared" si="0"/>
        <v>44</v>
      </c>
      <c r="D14" s="40"/>
      <c r="E14" s="41"/>
      <c r="F14" s="19"/>
      <c r="G14" s="41"/>
      <c r="H14" s="41"/>
      <c r="I14" s="42"/>
      <c r="J14" s="40">
        <v>22</v>
      </c>
      <c r="K14" s="41">
        <v>2</v>
      </c>
      <c r="L14" s="19">
        <f t="shared" ref="L14:L15" si="5">J14*K14</f>
        <v>44</v>
      </c>
      <c r="M14" s="41"/>
      <c r="N14" s="41"/>
      <c r="O14" s="42"/>
      <c r="P14" s="43">
        <f t="shared" si="4"/>
        <v>44</v>
      </c>
      <c r="Q14" s="66" t="s">
        <v>46</v>
      </c>
      <c r="R14" s="62" t="s">
        <v>46</v>
      </c>
      <c r="S14" s="63" t="s">
        <v>46</v>
      </c>
      <c r="T14" s="4"/>
      <c r="U14" s="4"/>
      <c r="V14" s="4"/>
      <c r="W14" s="4"/>
      <c r="X14" s="4"/>
      <c r="Y14" s="4"/>
      <c r="Z14" s="4"/>
    </row>
    <row r="15" spans="1:26" ht="25.5" customHeight="1">
      <c r="A15" s="14">
        <v>9</v>
      </c>
      <c r="B15" s="15" t="s">
        <v>48</v>
      </c>
      <c r="C15" s="39">
        <f t="shared" si="0"/>
        <v>66</v>
      </c>
      <c r="D15" s="40"/>
      <c r="E15" s="41"/>
      <c r="F15" s="19"/>
      <c r="G15" s="41"/>
      <c r="H15" s="41"/>
      <c r="I15" s="42"/>
      <c r="J15" s="40">
        <v>22</v>
      </c>
      <c r="K15" s="67">
        <v>3</v>
      </c>
      <c r="L15" s="19">
        <f t="shared" si="5"/>
        <v>66</v>
      </c>
      <c r="M15" s="41"/>
      <c r="N15" s="41"/>
      <c r="O15" s="68">
        <v>6</v>
      </c>
      <c r="P15" s="43">
        <f t="shared" si="4"/>
        <v>72</v>
      </c>
      <c r="Q15" s="69" t="s">
        <v>49</v>
      </c>
      <c r="R15" s="36" t="s">
        <v>49</v>
      </c>
      <c r="S15" s="38" t="s">
        <v>49</v>
      </c>
      <c r="T15" s="4"/>
      <c r="U15" s="4"/>
      <c r="V15" s="4"/>
      <c r="W15" s="4"/>
      <c r="X15" s="4"/>
      <c r="Y15" s="4"/>
      <c r="Z15" s="4"/>
    </row>
    <row r="16" spans="1:26" ht="25.5" customHeight="1">
      <c r="A16" s="14">
        <v>10</v>
      </c>
      <c r="B16" s="15" t="s">
        <v>51</v>
      </c>
      <c r="C16" s="39">
        <f t="shared" si="0"/>
        <v>51</v>
      </c>
      <c r="D16" s="40">
        <v>17</v>
      </c>
      <c r="E16" s="41">
        <v>3</v>
      </c>
      <c r="F16" s="19">
        <f t="shared" ref="F16:F18" si="6">D16*E16</f>
        <v>51</v>
      </c>
      <c r="G16" s="41"/>
      <c r="H16" s="41"/>
      <c r="I16" s="42"/>
      <c r="J16" s="40"/>
      <c r="K16" s="41"/>
      <c r="L16" s="19"/>
      <c r="M16" s="41"/>
      <c r="N16" s="54"/>
      <c r="O16" s="55"/>
      <c r="P16" s="43">
        <f t="shared" si="4"/>
        <v>51</v>
      </c>
      <c r="Q16" s="69" t="s">
        <v>49</v>
      </c>
      <c r="R16" s="36" t="s">
        <v>49</v>
      </c>
      <c r="S16" s="38" t="s">
        <v>49</v>
      </c>
      <c r="T16" s="4"/>
      <c r="U16" s="4"/>
      <c r="V16" s="4"/>
      <c r="W16" s="4"/>
      <c r="X16" s="4"/>
      <c r="Y16" s="4"/>
      <c r="Z16" s="4"/>
    </row>
    <row r="17" spans="1:26" ht="25.5" customHeight="1">
      <c r="A17" s="14">
        <v>11</v>
      </c>
      <c r="B17" s="15" t="s">
        <v>52</v>
      </c>
      <c r="C17" s="39">
        <f t="shared" si="0"/>
        <v>51</v>
      </c>
      <c r="D17" s="40">
        <v>17</v>
      </c>
      <c r="E17" s="70">
        <v>3</v>
      </c>
      <c r="F17" s="19">
        <f t="shared" si="6"/>
        <v>51</v>
      </c>
      <c r="G17" s="70"/>
      <c r="H17" s="70"/>
      <c r="I17" s="42"/>
      <c r="J17" s="40"/>
      <c r="K17" s="70"/>
      <c r="L17" s="19"/>
      <c r="M17" s="70"/>
      <c r="N17" s="70"/>
      <c r="O17" s="53"/>
      <c r="P17" s="43">
        <f t="shared" si="4"/>
        <v>51</v>
      </c>
      <c r="Q17" s="73" t="s">
        <v>53</v>
      </c>
      <c r="R17" s="72" t="s">
        <v>53</v>
      </c>
      <c r="S17" s="60" t="s">
        <v>53</v>
      </c>
      <c r="T17" s="4"/>
      <c r="U17" s="4"/>
      <c r="V17" s="4"/>
      <c r="W17" s="4"/>
      <c r="X17" s="4"/>
      <c r="Y17" s="4"/>
      <c r="Z17" s="4"/>
    </row>
    <row r="18" spans="1:26" ht="35.25" customHeight="1">
      <c r="A18" s="189">
        <v>12</v>
      </c>
      <c r="B18" s="183" t="s">
        <v>54</v>
      </c>
      <c r="C18" s="39">
        <f t="shared" si="0"/>
        <v>102</v>
      </c>
      <c r="D18" s="40">
        <v>17</v>
      </c>
      <c r="E18" s="70">
        <v>6</v>
      </c>
      <c r="F18" s="19">
        <f t="shared" si="6"/>
        <v>102</v>
      </c>
      <c r="G18" s="70"/>
      <c r="H18" s="41"/>
      <c r="I18" s="33"/>
      <c r="J18" s="74"/>
      <c r="K18" s="52"/>
      <c r="L18" s="19"/>
      <c r="M18" s="75"/>
      <c r="N18" s="75"/>
      <c r="O18" s="77"/>
      <c r="P18" s="43">
        <f t="shared" si="4"/>
        <v>102</v>
      </c>
      <c r="Q18" s="34" t="s">
        <v>55</v>
      </c>
      <c r="R18" s="35" t="s">
        <v>55</v>
      </c>
      <c r="S18" s="35" t="s">
        <v>55</v>
      </c>
      <c r="T18" s="4"/>
      <c r="U18" s="4"/>
      <c r="V18" s="4"/>
      <c r="W18" s="4"/>
      <c r="X18" s="4"/>
      <c r="Y18" s="4"/>
      <c r="Z18" s="4"/>
    </row>
    <row r="19" spans="1:26" ht="35.25" customHeight="1">
      <c r="A19" s="190"/>
      <c r="B19" s="184"/>
      <c r="C19" s="39">
        <f t="shared" si="0"/>
        <v>132</v>
      </c>
      <c r="D19" s="40"/>
      <c r="E19" s="70"/>
      <c r="F19" s="19"/>
      <c r="G19" s="70"/>
      <c r="H19" s="41"/>
      <c r="I19" s="79"/>
      <c r="J19" s="74">
        <v>22</v>
      </c>
      <c r="K19" s="52">
        <v>6</v>
      </c>
      <c r="L19" s="19">
        <f>J19*K19</f>
        <v>132</v>
      </c>
      <c r="M19" s="80"/>
      <c r="N19" s="81">
        <v>2</v>
      </c>
      <c r="O19" s="82">
        <v>10</v>
      </c>
      <c r="P19" s="43">
        <f t="shared" si="4"/>
        <v>144</v>
      </c>
      <c r="Q19" s="34" t="s">
        <v>55</v>
      </c>
      <c r="R19" s="35" t="s">
        <v>55</v>
      </c>
      <c r="S19" s="35" t="s">
        <v>55</v>
      </c>
      <c r="T19" s="4"/>
      <c r="U19" s="4"/>
      <c r="V19" s="4"/>
      <c r="W19" s="4"/>
      <c r="X19" s="4"/>
      <c r="Y19" s="4"/>
      <c r="Z19" s="4"/>
    </row>
    <row r="20" spans="1:26" ht="25.5" customHeight="1">
      <c r="A20" s="14">
        <v>13</v>
      </c>
      <c r="B20" s="15" t="s">
        <v>58</v>
      </c>
      <c r="C20" s="39">
        <f t="shared" si="0"/>
        <v>68</v>
      </c>
      <c r="D20" s="40">
        <v>17</v>
      </c>
      <c r="E20" s="70">
        <v>4</v>
      </c>
      <c r="F20" s="19">
        <f>D20*E20</f>
        <v>68</v>
      </c>
      <c r="G20" s="70"/>
      <c r="H20" s="67"/>
      <c r="I20" s="83"/>
      <c r="J20" s="74"/>
      <c r="K20" s="52"/>
      <c r="L20" s="19"/>
      <c r="M20" s="70"/>
      <c r="N20" s="70"/>
      <c r="O20" s="85"/>
      <c r="P20" s="43">
        <f t="shared" si="4"/>
        <v>68</v>
      </c>
      <c r="Q20" s="61" t="s">
        <v>60</v>
      </c>
      <c r="R20" s="62" t="s">
        <v>60</v>
      </c>
      <c r="S20" s="86" t="s">
        <v>60</v>
      </c>
      <c r="T20" s="4"/>
      <c r="U20" s="4"/>
      <c r="V20" s="4"/>
      <c r="W20" s="4"/>
      <c r="X20" s="4"/>
      <c r="Y20" s="4"/>
      <c r="Z20" s="4"/>
    </row>
    <row r="21" spans="1:26" ht="33.75" customHeight="1">
      <c r="A21" s="14">
        <v>14</v>
      </c>
      <c r="B21" s="15" t="s">
        <v>61</v>
      </c>
      <c r="C21" s="87"/>
      <c r="D21" s="88"/>
      <c r="E21" s="70"/>
      <c r="F21" s="19"/>
      <c r="G21" s="70"/>
      <c r="H21" s="67"/>
      <c r="I21" s="83"/>
      <c r="J21" s="91">
        <v>22</v>
      </c>
      <c r="K21" s="52">
        <v>4</v>
      </c>
      <c r="L21" s="19">
        <f t="shared" ref="L21:L26" si="7">J21*K21</f>
        <v>88</v>
      </c>
      <c r="M21" s="70"/>
      <c r="N21" s="81">
        <v>2</v>
      </c>
      <c r="O21" s="92">
        <v>10</v>
      </c>
      <c r="P21" s="39">
        <f t="shared" si="4"/>
        <v>100</v>
      </c>
      <c r="Q21" s="84" t="s">
        <v>63</v>
      </c>
      <c r="R21" s="93" t="s">
        <v>63</v>
      </c>
      <c r="S21" s="93" t="s">
        <v>63</v>
      </c>
      <c r="T21" s="4"/>
      <c r="U21" s="4"/>
      <c r="V21" s="4"/>
      <c r="W21" s="4"/>
      <c r="X21" s="4"/>
      <c r="Y21" s="4"/>
      <c r="Z21" s="4"/>
    </row>
    <row r="22" spans="1:26" ht="26.25" customHeight="1">
      <c r="A22" s="95">
        <v>15</v>
      </c>
      <c r="B22" s="97" t="s">
        <v>65</v>
      </c>
      <c r="C22" s="99">
        <f>F22+L22</f>
        <v>78</v>
      </c>
      <c r="D22" s="100">
        <v>17</v>
      </c>
      <c r="E22" s="67">
        <v>2</v>
      </c>
      <c r="F22" s="101">
        <f>D22*E22</f>
        <v>34</v>
      </c>
      <c r="G22" s="67"/>
      <c r="H22" s="67"/>
      <c r="I22" s="103"/>
      <c r="J22" s="105">
        <v>22</v>
      </c>
      <c r="K22" s="67">
        <v>2</v>
      </c>
      <c r="L22" s="101">
        <f t="shared" si="7"/>
        <v>44</v>
      </c>
      <c r="M22" s="67"/>
      <c r="N22" s="67"/>
      <c r="O22" s="107">
        <v>6</v>
      </c>
      <c r="P22" s="108">
        <f t="shared" si="4"/>
        <v>84</v>
      </c>
      <c r="Q22" s="34" t="s">
        <v>66</v>
      </c>
      <c r="R22" s="35" t="s">
        <v>66</v>
      </c>
      <c r="S22" s="65" t="s">
        <v>66</v>
      </c>
      <c r="T22" s="4"/>
      <c r="U22" s="4"/>
      <c r="V22" s="4"/>
      <c r="W22" s="4"/>
      <c r="X22" s="4"/>
      <c r="Y22" s="4"/>
      <c r="Z22" s="4"/>
    </row>
    <row r="23" spans="1:26" ht="30" customHeight="1">
      <c r="A23" s="95">
        <v>16</v>
      </c>
      <c r="B23" s="109" t="s">
        <v>67</v>
      </c>
      <c r="C23" s="110"/>
      <c r="D23" s="105"/>
      <c r="E23" s="67"/>
      <c r="F23" s="67"/>
      <c r="G23" s="67"/>
      <c r="H23" s="67"/>
      <c r="I23" s="103"/>
      <c r="J23" s="105">
        <v>22</v>
      </c>
      <c r="K23" s="67">
        <v>4</v>
      </c>
      <c r="L23" s="101">
        <f t="shared" si="7"/>
        <v>88</v>
      </c>
      <c r="M23" s="67"/>
      <c r="N23" s="67"/>
      <c r="O23" s="112"/>
      <c r="P23" s="114">
        <f t="shared" si="4"/>
        <v>88</v>
      </c>
      <c r="Q23" s="71" t="s">
        <v>57</v>
      </c>
      <c r="R23" s="78" t="s">
        <v>57</v>
      </c>
      <c r="S23" s="115" t="s">
        <v>57</v>
      </c>
      <c r="T23" s="4"/>
      <c r="U23" s="4"/>
      <c r="V23" s="4"/>
      <c r="W23" s="4"/>
      <c r="X23" s="4"/>
      <c r="Y23" s="4"/>
      <c r="Z23" s="4"/>
    </row>
    <row r="24" spans="1:26" ht="45" customHeight="1">
      <c r="A24" s="95">
        <v>17</v>
      </c>
      <c r="B24" s="109" t="s">
        <v>68</v>
      </c>
      <c r="C24" s="110"/>
      <c r="D24" s="105"/>
      <c r="E24" s="67"/>
      <c r="F24" s="67"/>
      <c r="G24" s="67"/>
      <c r="H24" s="67"/>
      <c r="I24" s="103"/>
      <c r="J24" s="105">
        <v>22</v>
      </c>
      <c r="K24" s="67">
        <v>3</v>
      </c>
      <c r="L24" s="101">
        <f t="shared" si="7"/>
        <v>66</v>
      </c>
      <c r="M24" s="67"/>
      <c r="N24" s="67"/>
      <c r="O24" s="112"/>
      <c r="P24" s="114">
        <f t="shared" si="4"/>
        <v>66</v>
      </c>
      <c r="Q24" s="34" t="s">
        <v>49</v>
      </c>
      <c r="R24" s="36" t="s">
        <v>49</v>
      </c>
      <c r="S24" s="38" t="s">
        <v>49</v>
      </c>
      <c r="T24" s="4"/>
      <c r="U24" s="4"/>
      <c r="V24" s="4"/>
      <c r="W24" s="4"/>
      <c r="X24" s="4"/>
      <c r="Y24" s="4"/>
      <c r="Z24" s="4"/>
    </row>
    <row r="25" spans="1:26" ht="30" customHeight="1">
      <c r="A25" s="95">
        <v>18</v>
      </c>
      <c r="B25" s="109" t="s">
        <v>69</v>
      </c>
      <c r="C25" s="110"/>
      <c r="D25" s="105"/>
      <c r="E25" s="67"/>
      <c r="F25" s="67"/>
      <c r="G25" s="67"/>
      <c r="H25" s="67"/>
      <c r="I25" s="103"/>
      <c r="J25" s="105">
        <v>22</v>
      </c>
      <c r="K25" s="67">
        <v>3</v>
      </c>
      <c r="L25" s="101">
        <f t="shared" si="7"/>
        <v>66</v>
      </c>
      <c r="M25" s="67"/>
      <c r="N25" s="67"/>
      <c r="O25" s="112"/>
      <c r="P25" s="114">
        <f t="shared" si="4"/>
        <v>66</v>
      </c>
      <c r="Q25" s="71" t="s">
        <v>56</v>
      </c>
      <c r="R25" s="78" t="s">
        <v>56</v>
      </c>
      <c r="S25" s="115" t="s">
        <v>56</v>
      </c>
      <c r="T25" s="4"/>
      <c r="U25" s="4"/>
      <c r="V25" s="4"/>
      <c r="W25" s="4"/>
      <c r="X25" s="4"/>
      <c r="Y25" s="4"/>
      <c r="Z25" s="4"/>
    </row>
    <row r="26" spans="1:26" ht="30.75" customHeight="1">
      <c r="A26" s="95">
        <v>19</v>
      </c>
      <c r="B26" s="116" t="s">
        <v>70</v>
      </c>
      <c r="C26" s="117"/>
      <c r="D26" s="100"/>
      <c r="E26" s="119"/>
      <c r="F26" s="119"/>
      <c r="G26" s="119"/>
      <c r="H26" s="119"/>
      <c r="I26" s="121"/>
      <c r="J26" s="100">
        <v>22</v>
      </c>
      <c r="K26" s="52">
        <v>3</v>
      </c>
      <c r="L26" s="101">
        <f t="shared" si="7"/>
        <v>66</v>
      </c>
      <c r="M26" s="119"/>
      <c r="N26" s="119"/>
      <c r="O26" s="123"/>
      <c r="P26" s="114">
        <f t="shared" si="4"/>
        <v>66</v>
      </c>
      <c r="Q26" s="120" t="s">
        <v>71</v>
      </c>
      <c r="R26" s="125" t="s">
        <v>71</v>
      </c>
      <c r="S26" s="125" t="s">
        <v>71</v>
      </c>
      <c r="T26" s="4"/>
      <c r="U26" s="4"/>
      <c r="V26" s="4"/>
      <c r="W26" s="4"/>
      <c r="X26" s="4"/>
      <c r="Y26" s="4"/>
      <c r="Z26" s="4"/>
    </row>
    <row r="27" spans="1:26" ht="16.5" customHeight="1">
      <c r="A27" s="187" t="s">
        <v>73</v>
      </c>
      <c r="B27" s="178"/>
      <c r="C27" s="127">
        <f>SUM(C8:C22)</f>
        <v>979</v>
      </c>
      <c r="D27" s="129">
        <v>17</v>
      </c>
      <c r="E27" s="129">
        <f t="shared" ref="E27:F27" si="8">SUM(E7:E26)</f>
        <v>36</v>
      </c>
      <c r="F27" s="129">
        <f t="shared" si="8"/>
        <v>612</v>
      </c>
      <c r="G27" s="129">
        <f t="shared" ref="G27:I27" si="9">SUM(G8:G22)</f>
        <v>34</v>
      </c>
      <c r="H27" s="129">
        <f t="shared" si="9"/>
        <v>0</v>
      </c>
      <c r="I27" s="129">
        <f t="shared" si="9"/>
        <v>0</v>
      </c>
      <c r="J27" s="129">
        <v>22</v>
      </c>
      <c r="K27" s="129">
        <f>SUM(K7:K26)</f>
        <v>36</v>
      </c>
      <c r="L27" s="129">
        <f>SUM(L8:L26)</f>
        <v>792</v>
      </c>
      <c r="M27" s="129">
        <f t="shared" ref="M27:P27" si="10">SUM(M8:M22)</f>
        <v>44</v>
      </c>
      <c r="N27" s="129">
        <f t="shared" si="10"/>
        <v>4</v>
      </c>
      <c r="O27" s="129">
        <f t="shared" si="10"/>
        <v>32</v>
      </c>
      <c r="P27" s="131">
        <f t="shared" si="10"/>
        <v>1181</v>
      </c>
      <c r="Q27" s="133"/>
      <c r="R27" s="129"/>
      <c r="S27" s="135"/>
      <c r="T27" s="136"/>
      <c r="U27" s="136"/>
      <c r="V27" s="136"/>
      <c r="W27" s="136"/>
      <c r="X27" s="136"/>
      <c r="Y27" s="136"/>
      <c r="Z27" s="136"/>
    </row>
    <row r="28" spans="1:26" ht="26.25" customHeight="1">
      <c r="A28" s="185" t="s">
        <v>74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38"/>
      <c r="U28" s="1"/>
      <c r="V28" s="1"/>
      <c r="W28" s="1"/>
      <c r="X28" s="1"/>
      <c r="Y28" s="1"/>
      <c r="Z28" s="1"/>
    </row>
    <row r="29" spans="1:26" ht="18" customHeight="1">
      <c r="A29" s="188" t="s">
        <v>6</v>
      </c>
      <c r="B29" s="196" t="s">
        <v>7</v>
      </c>
      <c r="C29" s="179" t="s">
        <v>8</v>
      </c>
      <c r="D29" s="193" t="s">
        <v>9</v>
      </c>
      <c r="E29" s="194"/>
      <c r="F29" s="194"/>
      <c r="G29" s="194"/>
      <c r="H29" s="194"/>
      <c r="I29" s="195"/>
      <c r="J29" s="193" t="s">
        <v>10</v>
      </c>
      <c r="K29" s="194"/>
      <c r="L29" s="194"/>
      <c r="M29" s="194"/>
      <c r="N29" s="194"/>
      <c r="O29" s="195"/>
      <c r="P29" s="179" t="s">
        <v>11</v>
      </c>
      <c r="Q29" s="191" t="s">
        <v>12</v>
      </c>
      <c r="R29" s="192"/>
      <c r="S29" s="178"/>
      <c r="T29" s="1"/>
      <c r="U29" s="1"/>
      <c r="V29" s="1"/>
      <c r="W29" s="1"/>
      <c r="X29" s="1"/>
      <c r="Y29" s="1"/>
      <c r="Z29" s="1"/>
    </row>
    <row r="30" spans="1:26" ht="37.5" customHeight="1">
      <c r="A30" s="182"/>
      <c r="B30" s="197"/>
      <c r="C30" s="180"/>
      <c r="D30" s="140" t="s">
        <v>13</v>
      </c>
      <c r="E30" s="142" t="s">
        <v>14</v>
      </c>
      <c r="F30" s="142" t="s">
        <v>15</v>
      </c>
      <c r="G30" s="142" t="s">
        <v>16</v>
      </c>
      <c r="H30" s="142" t="s">
        <v>17</v>
      </c>
      <c r="I30" s="144" t="s">
        <v>18</v>
      </c>
      <c r="J30" s="140" t="s">
        <v>13</v>
      </c>
      <c r="K30" s="142" t="s">
        <v>14</v>
      </c>
      <c r="L30" s="142" t="s">
        <v>15</v>
      </c>
      <c r="M30" s="142" t="s">
        <v>16</v>
      </c>
      <c r="N30" s="142" t="s">
        <v>17</v>
      </c>
      <c r="O30" s="144" t="s">
        <v>18</v>
      </c>
      <c r="P30" s="180"/>
      <c r="Q30" s="9" t="s">
        <v>19</v>
      </c>
      <c r="R30" s="9" t="s">
        <v>21</v>
      </c>
      <c r="S30" s="9" t="s">
        <v>24</v>
      </c>
      <c r="T30" s="1"/>
      <c r="U30" s="1"/>
      <c r="V30" s="1"/>
      <c r="W30" s="1"/>
      <c r="X30" s="1"/>
      <c r="Y30" s="1"/>
      <c r="Z30" s="1"/>
    </row>
    <row r="31" spans="1:26" ht="32.25" customHeight="1">
      <c r="A31" s="95">
        <v>1</v>
      </c>
      <c r="B31" s="147" t="s">
        <v>75</v>
      </c>
      <c r="C31" s="150">
        <f>F31+L31</f>
        <v>72</v>
      </c>
      <c r="D31" s="151"/>
      <c r="E31" s="153"/>
      <c r="F31" s="153"/>
      <c r="G31" s="153"/>
      <c r="H31" s="153"/>
      <c r="I31" s="155"/>
      <c r="J31" s="157">
        <v>2</v>
      </c>
      <c r="K31" s="67">
        <v>36</v>
      </c>
      <c r="L31" s="101">
        <f>J31*K31</f>
        <v>72</v>
      </c>
      <c r="M31" s="153"/>
      <c r="N31" s="153"/>
      <c r="O31" s="159"/>
      <c r="P31" s="161">
        <f>SUM(F31:I31)+SUM(L31:O31)</f>
        <v>72</v>
      </c>
      <c r="Q31" s="162" t="s">
        <v>49</v>
      </c>
      <c r="R31" s="164" t="s">
        <v>76</v>
      </c>
      <c r="S31" s="162" t="s">
        <v>49</v>
      </c>
      <c r="T31" s="1"/>
      <c r="U31" s="1"/>
      <c r="V31" s="1"/>
      <c r="W31" s="1"/>
      <c r="X31" s="1"/>
      <c r="Y31" s="1"/>
      <c r="Z31" s="1"/>
    </row>
    <row r="32" spans="1:26" ht="16.5" customHeight="1">
      <c r="A32" s="177" t="s">
        <v>73</v>
      </c>
      <c r="B32" s="178"/>
      <c r="C32" s="166">
        <f t="shared" ref="C32:P32" si="11">SUM(C31)</f>
        <v>72</v>
      </c>
      <c r="D32" s="166">
        <f t="shared" si="11"/>
        <v>0</v>
      </c>
      <c r="E32" s="166">
        <f t="shared" si="11"/>
        <v>0</v>
      </c>
      <c r="F32" s="166">
        <f t="shared" si="11"/>
        <v>0</v>
      </c>
      <c r="G32" s="166">
        <f t="shared" si="11"/>
        <v>0</v>
      </c>
      <c r="H32" s="166">
        <f t="shared" si="11"/>
        <v>0</v>
      </c>
      <c r="I32" s="167">
        <f t="shared" si="11"/>
        <v>0</v>
      </c>
      <c r="J32" s="166">
        <f t="shared" si="11"/>
        <v>2</v>
      </c>
      <c r="K32" s="166">
        <f t="shared" si="11"/>
        <v>36</v>
      </c>
      <c r="L32" s="166">
        <f t="shared" si="11"/>
        <v>72</v>
      </c>
      <c r="M32" s="166">
        <f t="shared" si="11"/>
        <v>0</v>
      </c>
      <c r="N32" s="166">
        <f t="shared" si="11"/>
        <v>0</v>
      </c>
      <c r="O32" s="167">
        <f t="shared" si="11"/>
        <v>0</v>
      </c>
      <c r="P32" s="167">
        <f t="shared" si="11"/>
        <v>72</v>
      </c>
      <c r="Q32" s="167"/>
      <c r="R32" s="168"/>
      <c r="S32" s="171"/>
      <c r="T32" s="1"/>
      <c r="U32" s="1"/>
      <c r="V32" s="1"/>
      <c r="W32" s="1"/>
      <c r="X32" s="1"/>
      <c r="Y32" s="1"/>
      <c r="Z32" s="1"/>
    </row>
    <row r="33" spans="1:26" ht="12.75" customHeight="1">
      <c r="A33" s="17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7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7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7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7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7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7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7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7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7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7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7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7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7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7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7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7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7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7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7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7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7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7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7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7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7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7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7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7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7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7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7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7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7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7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7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7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7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7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7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7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7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7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7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7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7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7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7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7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7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7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7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7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7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7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7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7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7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7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7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7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7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7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7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7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7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7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7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7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7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7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7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7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7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7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7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7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7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7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7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7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7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7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7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7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7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7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7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7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7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7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7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7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7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7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7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7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7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7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7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7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7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7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7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7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7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7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7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7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7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7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7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7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7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7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7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7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7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7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7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7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7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7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7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7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7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7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7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7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7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7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7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7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7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7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7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7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7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7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7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7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7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7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7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7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7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7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7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7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7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7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7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7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7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7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7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7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7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7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7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7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7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7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7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7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7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7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7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7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7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7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7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7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7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7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7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7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7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7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7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7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7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7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7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7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7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7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7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7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7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7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7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7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7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7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7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7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7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7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7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5">
    <mergeCell ref="J5:O5"/>
    <mergeCell ref="M3:S3"/>
    <mergeCell ref="Q5:S5"/>
    <mergeCell ref="P5:P6"/>
    <mergeCell ref="A1:S1"/>
    <mergeCell ref="A3:B3"/>
    <mergeCell ref="C3:E3"/>
    <mergeCell ref="F3:L3"/>
    <mergeCell ref="A4:S4"/>
    <mergeCell ref="A32:B32"/>
    <mergeCell ref="P29:P30"/>
    <mergeCell ref="A5:A6"/>
    <mergeCell ref="B18:B19"/>
    <mergeCell ref="A28:S28"/>
    <mergeCell ref="A27:B27"/>
    <mergeCell ref="A29:A30"/>
    <mergeCell ref="A18:A19"/>
    <mergeCell ref="Q29:S29"/>
    <mergeCell ref="J29:O29"/>
    <mergeCell ref="C29:C30"/>
    <mergeCell ref="D29:I29"/>
    <mergeCell ref="B29:B30"/>
    <mergeCell ref="B5:B6"/>
    <mergeCell ref="C5:C6"/>
    <mergeCell ref="D5:I5"/>
  </mergeCells>
  <conditionalFormatting sqref="E27 K27">
    <cfRule type="cellIs" dxfId="3" priority="1" operator="notEqual">
      <formula>36</formula>
    </cfRule>
  </conditionalFormatting>
  <conditionalFormatting sqref="A28 J31:K31">
    <cfRule type="cellIs" dxfId="2" priority="2" operator="equal">
      <formula>0</formula>
    </cfRule>
  </conditionalFormatting>
  <pageMargins left="0.31496062992125984" right="0.31496062992125984" top="0.35433070866141736" bottom="0.35433070866141736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3"/>
  <sheetViews>
    <sheetView workbookViewId="0">
      <selection activeCell="C24" sqref="C24"/>
    </sheetView>
  </sheetViews>
  <sheetFormatPr defaultColWidth="14.42578125" defaultRowHeight="15" customHeight="1"/>
  <cols>
    <col min="1" max="1" width="6.5703125" customWidth="1"/>
    <col min="2" max="2" width="30.7109375" customWidth="1"/>
    <col min="3" max="3" width="11.140625" customWidth="1"/>
    <col min="4" max="4" width="8" customWidth="1"/>
    <col min="5" max="5" width="7.85546875" customWidth="1"/>
    <col min="6" max="6" width="8.140625" customWidth="1"/>
    <col min="7" max="8" width="6" customWidth="1"/>
    <col min="9" max="9" width="6.28515625" customWidth="1"/>
    <col min="10" max="10" width="8.140625" customWidth="1"/>
    <col min="11" max="11" width="7.5703125" customWidth="1"/>
    <col min="12" max="12" width="8.42578125" customWidth="1"/>
    <col min="13" max="14" width="6.42578125" customWidth="1"/>
    <col min="15" max="15" width="6.28515625" customWidth="1"/>
    <col min="16" max="16" width="10.5703125" customWidth="1"/>
    <col min="17" max="17" width="18.5703125" customWidth="1"/>
    <col min="18" max="19" width="17.85546875" customWidth="1"/>
    <col min="20" max="20" width="18.140625" customWidth="1"/>
    <col min="21" max="21" width="9.140625" customWidth="1"/>
    <col min="22" max="27" width="8" customWidth="1"/>
  </cols>
  <sheetData>
    <row r="1" spans="1:27" ht="21" customHeight="1">
      <c r="A1" s="205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1"/>
      <c r="V1" s="1"/>
      <c r="W1" s="1"/>
      <c r="X1" s="1"/>
      <c r="Y1" s="1"/>
      <c r="Z1" s="1"/>
      <c r="AA1" s="1"/>
    </row>
    <row r="2" spans="1:27" s="176" customFormat="1" ht="21" customHeight="1">
      <c r="A2" s="175"/>
      <c r="U2" s="1"/>
      <c r="V2" s="1"/>
      <c r="W2" s="1"/>
      <c r="X2" s="1"/>
      <c r="Y2" s="1"/>
      <c r="Z2" s="1"/>
      <c r="AA2" s="1"/>
    </row>
    <row r="3" spans="1:27" ht="18.75" customHeight="1">
      <c r="A3" s="173" t="s">
        <v>1</v>
      </c>
      <c r="B3" s="174"/>
      <c r="C3" s="208" t="s">
        <v>2</v>
      </c>
      <c r="D3" s="192"/>
      <c r="E3" s="178"/>
      <c r="F3" s="177" t="s">
        <v>3</v>
      </c>
      <c r="G3" s="192"/>
      <c r="H3" s="192"/>
      <c r="I3" s="192"/>
      <c r="J3" s="192"/>
      <c r="K3" s="192"/>
      <c r="L3" s="178"/>
      <c r="M3" s="201" t="s">
        <v>5</v>
      </c>
      <c r="N3" s="192"/>
      <c r="O3" s="192"/>
      <c r="P3" s="192"/>
      <c r="Q3" s="192"/>
      <c r="R3" s="192"/>
      <c r="S3" s="192"/>
      <c r="T3" s="192"/>
      <c r="U3" s="3"/>
      <c r="V3" s="3"/>
      <c r="W3" s="3"/>
      <c r="X3" s="3"/>
      <c r="Y3" s="3"/>
      <c r="Z3" s="3"/>
      <c r="AA3" s="3"/>
    </row>
    <row r="4" spans="1:27" ht="7.5" customHeight="1">
      <c r="A4" s="21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"/>
      <c r="V4" s="1"/>
      <c r="W4" s="1"/>
      <c r="X4" s="1"/>
      <c r="Y4" s="1"/>
      <c r="Z4" s="1"/>
      <c r="AA4" s="1"/>
    </row>
    <row r="5" spans="1:27" ht="21.75" customHeight="1">
      <c r="A5" s="181" t="s">
        <v>6</v>
      </c>
      <c r="B5" s="198" t="s">
        <v>7</v>
      </c>
      <c r="C5" s="199" t="s">
        <v>8</v>
      </c>
      <c r="D5" s="200" t="s">
        <v>9</v>
      </c>
      <c r="E5" s="194"/>
      <c r="F5" s="194"/>
      <c r="G5" s="194"/>
      <c r="H5" s="194"/>
      <c r="I5" s="195"/>
      <c r="J5" s="200" t="s">
        <v>10</v>
      </c>
      <c r="K5" s="194"/>
      <c r="L5" s="194"/>
      <c r="M5" s="194"/>
      <c r="N5" s="194"/>
      <c r="O5" s="195"/>
      <c r="P5" s="203" t="s">
        <v>11</v>
      </c>
      <c r="Q5" s="202" t="s">
        <v>12</v>
      </c>
      <c r="R5" s="192"/>
      <c r="S5" s="192"/>
      <c r="T5" s="178"/>
      <c r="U5" s="4"/>
      <c r="V5" s="4"/>
      <c r="W5" s="4"/>
      <c r="X5" s="4"/>
      <c r="Y5" s="4"/>
      <c r="Z5" s="4"/>
      <c r="AA5" s="4"/>
    </row>
    <row r="6" spans="1:27" ht="37.5" customHeight="1">
      <c r="A6" s="182"/>
      <c r="B6" s="197"/>
      <c r="C6" s="180"/>
      <c r="D6" s="5" t="s">
        <v>13</v>
      </c>
      <c r="E6" s="6" t="s">
        <v>14</v>
      </c>
      <c r="F6" s="6" t="s">
        <v>15</v>
      </c>
      <c r="G6" s="6" t="s">
        <v>16</v>
      </c>
      <c r="H6" s="6" t="s">
        <v>17</v>
      </c>
      <c r="I6" s="7" t="s">
        <v>18</v>
      </c>
      <c r="J6" s="5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7" t="s">
        <v>18</v>
      </c>
      <c r="P6" s="204"/>
      <c r="Q6" s="9" t="s">
        <v>20</v>
      </c>
      <c r="R6" s="9" t="s">
        <v>22</v>
      </c>
      <c r="S6" s="11" t="s">
        <v>23</v>
      </c>
      <c r="T6" s="13" t="s">
        <v>25</v>
      </c>
      <c r="U6" s="4"/>
      <c r="V6" s="4"/>
      <c r="W6" s="4"/>
      <c r="X6" s="4"/>
      <c r="Y6" s="4"/>
      <c r="Z6" s="4"/>
      <c r="AA6" s="4"/>
    </row>
    <row r="7" spans="1:27" ht="15.75" customHeight="1">
      <c r="A7" s="14">
        <v>1</v>
      </c>
      <c r="B7" s="15" t="s">
        <v>26</v>
      </c>
      <c r="C7" s="16">
        <f t="shared" ref="C7:C20" si="0">F7+L7</f>
        <v>51</v>
      </c>
      <c r="D7" s="17">
        <v>17</v>
      </c>
      <c r="E7" s="18">
        <v>3</v>
      </c>
      <c r="F7" s="19">
        <f t="shared" ref="F7:F13" si="1">D7*E7</f>
        <v>51</v>
      </c>
      <c r="G7" s="18"/>
      <c r="H7" s="18"/>
      <c r="I7" s="20"/>
      <c r="J7" s="17"/>
      <c r="K7" s="19"/>
      <c r="L7" s="18"/>
      <c r="M7" s="18"/>
      <c r="N7" s="18"/>
      <c r="O7" s="21"/>
      <c r="P7" s="23">
        <f t="shared" ref="P7:P11" si="2">SUM(F7:I7)+SUM(L7:O7)</f>
        <v>51</v>
      </c>
      <c r="Q7" s="24" t="s">
        <v>77</v>
      </c>
      <c r="R7" s="26" t="s">
        <v>77</v>
      </c>
      <c r="S7" s="28" t="s">
        <v>77</v>
      </c>
      <c r="T7" s="29" t="s">
        <v>77</v>
      </c>
      <c r="U7" s="4"/>
      <c r="V7" s="4"/>
      <c r="W7" s="4"/>
      <c r="X7" s="4"/>
      <c r="Y7" s="4"/>
      <c r="Z7" s="4"/>
      <c r="AA7" s="4"/>
    </row>
    <row r="8" spans="1:27" ht="15.75" customHeight="1">
      <c r="A8" s="14">
        <v>2</v>
      </c>
      <c r="B8" s="15" t="s">
        <v>27</v>
      </c>
      <c r="C8" s="30">
        <f t="shared" si="0"/>
        <v>51</v>
      </c>
      <c r="D8" s="14">
        <v>17</v>
      </c>
      <c r="E8" s="19">
        <v>3</v>
      </c>
      <c r="F8" s="19">
        <f t="shared" si="1"/>
        <v>51</v>
      </c>
      <c r="G8" s="19"/>
      <c r="H8" s="19"/>
      <c r="I8" s="31"/>
      <c r="J8" s="14"/>
      <c r="K8" s="19"/>
      <c r="L8" s="19"/>
      <c r="M8" s="19"/>
      <c r="N8" s="19"/>
      <c r="O8" s="31"/>
      <c r="P8" s="33">
        <f t="shared" si="2"/>
        <v>51</v>
      </c>
      <c r="Q8" s="34" t="s">
        <v>30</v>
      </c>
      <c r="R8" s="36" t="s">
        <v>29</v>
      </c>
      <c r="S8" s="36" t="s">
        <v>29</v>
      </c>
      <c r="T8" s="38" t="s">
        <v>29</v>
      </c>
      <c r="U8" s="4"/>
      <c r="V8" s="4"/>
      <c r="W8" s="4"/>
      <c r="X8" s="4"/>
      <c r="Y8" s="4"/>
      <c r="Z8" s="4"/>
      <c r="AA8" s="4"/>
    </row>
    <row r="9" spans="1:27" ht="15.75" customHeight="1">
      <c r="A9" s="14">
        <v>3</v>
      </c>
      <c r="B9" s="15" t="s">
        <v>31</v>
      </c>
      <c r="C9" s="39">
        <f t="shared" si="0"/>
        <v>51</v>
      </c>
      <c r="D9" s="40">
        <v>17</v>
      </c>
      <c r="E9" s="41">
        <v>3</v>
      </c>
      <c r="F9" s="19">
        <f t="shared" si="1"/>
        <v>51</v>
      </c>
      <c r="G9" s="41"/>
      <c r="H9" s="41"/>
      <c r="I9" s="42"/>
      <c r="J9" s="40"/>
      <c r="K9" s="41"/>
      <c r="L9" s="19"/>
      <c r="M9" s="41"/>
      <c r="N9" s="41"/>
      <c r="O9" s="42"/>
      <c r="P9" s="44">
        <f t="shared" si="2"/>
        <v>51</v>
      </c>
      <c r="Q9" s="34" t="s">
        <v>32</v>
      </c>
      <c r="R9" s="35" t="s">
        <v>32</v>
      </c>
      <c r="S9" s="35" t="s">
        <v>32</v>
      </c>
      <c r="T9" s="37" t="s">
        <v>32</v>
      </c>
      <c r="U9" s="4"/>
      <c r="V9" s="4"/>
      <c r="W9" s="4"/>
      <c r="X9" s="4"/>
      <c r="Y9" s="4"/>
      <c r="Z9" s="4"/>
      <c r="AA9" s="4"/>
    </row>
    <row r="10" spans="1:27" ht="30" customHeight="1">
      <c r="A10" s="14">
        <v>4</v>
      </c>
      <c r="B10" s="45" t="s">
        <v>33</v>
      </c>
      <c r="C10" s="30">
        <f t="shared" si="0"/>
        <v>78</v>
      </c>
      <c r="D10" s="14">
        <v>17</v>
      </c>
      <c r="E10" s="19">
        <v>2</v>
      </c>
      <c r="F10" s="19">
        <f t="shared" si="1"/>
        <v>34</v>
      </c>
      <c r="G10" s="19">
        <v>34</v>
      </c>
      <c r="H10" s="19"/>
      <c r="I10" s="31"/>
      <c r="J10" s="40">
        <v>22</v>
      </c>
      <c r="K10" s="41">
        <v>2</v>
      </c>
      <c r="L10" s="19">
        <f t="shared" ref="L10:L12" si="3">J10*K10</f>
        <v>44</v>
      </c>
      <c r="M10" s="19">
        <v>44</v>
      </c>
      <c r="N10" s="19"/>
      <c r="O10" s="46"/>
      <c r="P10" s="33">
        <f t="shared" si="2"/>
        <v>156</v>
      </c>
      <c r="Q10" s="48" t="s">
        <v>35</v>
      </c>
      <c r="R10" s="48" t="s">
        <v>37</v>
      </c>
      <c r="S10" s="49" t="s">
        <v>38</v>
      </c>
      <c r="T10" s="51" t="s">
        <v>40</v>
      </c>
      <c r="U10" s="4"/>
      <c r="V10" s="4"/>
      <c r="W10" s="4"/>
      <c r="X10" s="4"/>
      <c r="Y10" s="4"/>
      <c r="Z10" s="4"/>
      <c r="AA10" s="4"/>
    </row>
    <row r="11" spans="1:27" ht="15.75" customHeight="1">
      <c r="A11" s="14">
        <v>5</v>
      </c>
      <c r="B11" s="15" t="s">
        <v>41</v>
      </c>
      <c r="C11" s="39">
        <f t="shared" si="0"/>
        <v>78</v>
      </c>
      <c r="D11" s="40">
        <v>17</v>
      </c>
      <c r="E11" s="41">
        <v>2</v>
      </c>
      <c r="F11" s="19">
        <f t="shared" si="1"/>
        <v>34</v>
      </c>
      <c r="G11" s="41"/>
      <c r="H11" s="52"/>
      <c r="I11" s="53"/>
      <c r="J11" s="40">
        <v>22</v>
      </c>
      <c r="K11" s="41">
        <v>2</v>
      </c>
      <c r="L11" s="19">
        <f t="shared" si="3"/>
        <v>44</v>
      </c>
      <c r="M11" s="41"/>
      <c r="N11" s="54"/>
      <c r="O11" s="55"/>
      <c r="P11" s="44">
        <f t="shared" si="2"/>
        <v>78</v>
      </c>
      <c r="Q11" s="56" t="s">
        <v>42</v>
      </c>
      <c r="R11" s="57" t="s">
        <v>42</v>
      </c>
      <c r="S11" s="59" t="s">
        <v>42</v>
      </c>
      <c r="T11" s="60" t="s">
        <v>42</v>
      </c>
      <c r="U11" s="4"/>
      <c r="V11" s="4"/>
      <c r="W11" s="4"/>
      <c r="X11" s="4"/>
      <c r="Y11" s="4"/>
      <c r="Z11" s="4"/>
      <c r="AA11" s="4"/>
    </row>
    <row r="12" spans="1:27" ht="15.75" customHeight="1">
      <c r="A12" s="14">
        <v>6</v>
      </c>
      <c r="B12" s="15" t="s">
        <v>43</v>
      </c>
      <c r="C12" s="39">
        <f t="shared" si="0"/>
        <v>78</v>
      </c>
      <c r="D12" s="40">
        <v>17</v>
      </c>
      <c r="E12" s="41">
        <v>2</v>
      </c>
      <c r="F12" s="19">
        <f t="shared" si="1"/>
        <v>34</v>
      </c>
      <c r="G12" s="41"/>
      <c r="H12" s="41"/>
      <c r="I12" s="42"/>
      <c r="J12" s="40">
        <v>22</v>
      </c>
      <c r="K12" s="41">
        <v>2</v>
      </c>
      <c r="L12" s="19">
        <f t="shared" si="3"/>
        <v>44</v>
      </c>
      <c r="M12" s="41"/>
      <c r="N12" s="41"/>
      <c r="O12" s="42"/>
      <c r="P12" s="44">
        <f>SUM(F12:I12)+SUM(L12:O12)-N12</f>
        <v>78</v>
      </c>
      <c r="Q12" s="61" t="s">
        <v>44</v>
      </c>
      <c r="R12" s="62" t="s">
        <v>44</v>
      </c>
      <c r="S12" s="64" t="s">
        <v>44</v>
      </c>
      <c r="T12" s="65" t="s">
        <v>44</v>
      </c>
      <c r="U12" s="4"/>
      <c r="V12" s="4"/>
      <c r="W12" s="4"/>
      <c r="X12" s="4"/>
      <c r="Y12" s="4"/>
      <c r="Z12" s="4"/>
      <c r="AA12" s="4"/>
    </row>
    <row r="13" spans="1:27" ht="15.75" customHeight="1">
      <c r="A13" s="14">
        <v>7</v>
      </c>
      <c r="B13" s="15" t="s">
        <v>45</v>
      </c>
      <c r="C13" s="39">
        <f t="shared" si="0"/>
        <v>51</v>
      </c>
      <c r="D13" s="40">
        <v>17</v>
      </c>
      <c r="E13" s="41">
        <v>3</v>
      </c>
      <c r="F13" s="19">
        <f t="shared" si="1"/>
        <v>51</v>
      </c>
      <c r="G13" s="41"/>
      <c r="H13" s="41"/>
      <c r="I13" s="53"/>
      <c r="J13" s="40"/>
      <c r="K13" s="41"/>
      <c r="L13" s="19"/>
      <c r="M13" s="41"/>
      <c r="N13" s="54"/>
      <c r="O13" s="55"/>
      <c r="P13" s="44">
        <f t="shared" ref="P13:P17" si="4">SUM(F13:I13)+SUM(L13:O13)</f>
        <v>51</v>
      </c>
      <c r="Q13" s="61" t="s">
        <v>46</v>
      </c>
      <c r="R13" s="62" t="s">
        <v>46</v>
      </c>
      <c r="S13" s="64" t="s">
        <v>46</v>
      </c>
      <c r="T13" s="65" t="s">
        <v>46</v>
      </c>
      <c r="U13" s="4"/>
      <c r="V13" s="4"/>
      <c r="W13" s="4"/>
      <c r="X13" s="4"/>
      <c r="Y13" s="4"/>
      <c r="Z13" s="4"/>
      <c r="AA13" s="4"/>
    </row>
    <row r="14" spans="1:27" ht="30.75" customHeight="1">
      <c r="A14" s="14">
        <v>8</v>
      </c>
      <c r="B14" s="15" t="s">
        <v>47</v>
      </c>
      <c r="C14" s="39">
        <f t="shared" si="0"/>
        <v>44</v>
      </c>
      <c r="D14" s="40"/>
      <c r="E14" s="41"/>
      <c r="F14" s="19"/>
      <c r="G14" s="41"/>
      <c r="H14" s="41"/>
      <c r="I14" s="42"/>
      <c r="J14" s="40">
        <v>22</v>
      </c>
      <c r="K14" s="41">
        <v>2</v>
      </c>
      <c r="L14" s="19">
        <f t="shared" ref="L14:L15" si="5">J14*K14</f>
        <v>44</v>
      </c>
      <c r="M14" s="41"/>
      <c r="N14" s="41"/>
      <c r="O14" s="42"/>
      <c r="P14" s="44">
        <f t="shared" si="4"/>
        <v>44</v>
      </c>
      <c r="Q14" s="61" t="s">
        <v>46</v>
      </c>
      <c r="R14" s="62" t="s">
        <v>46</v>
      </c>
      <c r="S14" s="64" t="s">
        <v>46</v>
      </c>
      <c r="T14" s="65" t="s">
        <v>46</v>
      </c>
      <c r="U14" s="4"/>
      <c r="V14" s="4"/>
      <c r="W14" s="4"/>
      <c r="X14" s="4"/>
      <c r="Y14" s="4"/>
      <c r="Z14" s="4"/>
      <c r="AA14" s="4"/>
    </row>
    <row r="15" spans="1:27" ht="25.5" customHeight="1">
      <c r="A15" s="14">
        <v>9</v>
      </c>
      <c r="B15" s="15" t="s">
        <v>48</v>
      </c>
      <c r="C15" s="39">
        <f t="shared" si="0"/>
        <v>66</v>
      </c>
      <c r="D15" s="40"/>
      <c r="E15" s="41"/>
      <c r="F15" s="19"/>
      <c r="G15" s="41"/>
      <c r="H15" s="41"/>
      <c r="I15" s="42"/>
      <c r="J15" s="40">
        <v>22</v>
      </c>
      <c r="K15" s="67">
        <v>3</v>
      </c>
      <c r="L15" s="19">
        <f t="shared" si="5"/>
        <v>66</v>
      </c>
      <c r="M15" s="41"/>
      <c r="N15" s="41"/>
      <c r="O15" s="68">
        <v>6</v>
      </c>
      <c r="P15" s="44">
        <f t="shared" si="4"/>
        <v>72</v>
      </c>
      <c r="Q15" s="34" t="s">
        <v>49</v>
      </c>
      <c r="R15" s="36" t="s">
        <v>50</v>
      </c>
      <c r="S15" s="36" t="s">
        <v>50</v>
      </c>
      <c r="T15" s="65" t="s">
        <v>50</v>
      </c>
      <c r="U15" s="4"/>
      <c r="V15" s="4"/>
      <c r="W15" s="4"/>
      <c r="X15" s="4"/>
      <c r="Y15" s="4"/>
      <c r="Z15" s="4"/>
      <c r="AA15" s="4"/>
    </row>
    <row r="16" spans="1:27" ht="25.5" customHeight="1">
      <c r="A16" s="14">
        <v>10</v>
      </c>
      <c r="B16" s="15" t="s">
        <v>51</v>
      </c>
      <c r="C16" s="39">
        <f t="shared" si="0"/>
        <v>51</v>
      </c>
      <c r="D16" s="40">
        <v>17</v>
      </c>
      <c r="E16" s="41">
        <v>3</v>
      </c>
      <c r="F16" s="19">
        <f t="shared" ref="F16:F18" si="6">D16*E16</f>
        <v>51</v>
      </c>
      <c r="G16" s="41"/>
      <c r="H16" s="41"/>
      <c r="I16" s="42"/>
      <c r="J16" s="40"/>
      <c r="K16" s="41"/>
      <c r="L16" s="19"/>
      <c r="M16" s="41"/>
      <c r="N16" s="54"/>
      <c r="O16" s="55"/>
      <c r="P16" s="44">
        <f t="shared" si="4"/>
        <v>51</v>
      </c>
      <c r="Q16" s="69" t="s">
        <v>49</v>
      </c>
      <c r="R16" s="36" t="s">
        <v>49</v>
      </c>
      <c r="S16" s="36" t="s">
        <v>49</v>
      </c>
      <c r="T16" s="38" t="s">
        <v>49</v>
      </c>
      <c r="U16" s="4"/>
      <c r="V16" s="4"/>
      <c r="W16" s="4"/>
      <c r="X16" s="4"/>
      <c r="Y16" s="4"/>
      <c r="Z16" s="4"/>
      <c r="AA16" s="4"/>
    </row>
    <row r="17" spans="1:27" ht="25.5" customHeight="1">
      <c r="A17" s="14">
        <v>11</v>
      </c>
      <c r="B17" s="15" t="s">
        <v>52</v>
      </c>
      <c r="C17" s="39">
        <f t="shared" si="0"/>
        <v>51</v>
      </c>
      <c r="D17" s="40">
        <v>17</v>
      </c>
      <c r="E17" s="70">
        <v>3</v>
      </c>
      <c r="F17" s="19">
        <f t="shared" si="6"/>
        <v>51</v>
      </c>
      <c r="G17" s="70"/>
      <c r="H17" s="70"/>
      <c r="I17" s="42"/>
      <c r="J17" s="40"/>
      <c r="K17" s="70"/>
      <c r="L17" s="19"/>
      <c r="M17" s="70"/>
      <c r="N17" s="70"/>
      <c r="O17" s="53"/>
      <c r="P17" s="44">
        <f t="shared" si="4"/>
        <v>51</v>
      </c>
      <c r="Q17" s="71" t="s">
        <v>53</v>
      </c>
      <c r="R17" s="72" t="s">
        <v>53</v>
      </c>
      <c r="S17" s="72" t="s">
        <v>53</v>
      </c>
      <c r="T17" s="60" t="s">
        <v>53</v>
      </c>
      <c r="U17" s="4"/>
      <c r="V17" s="4"/>
      <c r="W17" s="4"/>
      <c r="X17" s="4"/>
      <c r="Y17" s="4"/>
      <c r="Z17" s="4"/>
      <c r="AA17" s="4"/>
    </row>
    <row r="18" spans="1:27" ht="35.25" customHeight="1">
      <c r="A18" s="189">
        <v>12</v>
      </c>
      <c r="B18" s="183" t="s">
        <v>54</v>
      </c>
      <c r="C18" s="39">
        <f t="shared" si="0"/>
        <v>102</v>
      </c>
      <c r="D18" s="40">
        <v>17</v>
      </c>
      <c r="E18" s="70">
        <v>6</v>
      </c>
      <c r="F18" s="19">
        <f t="shared" si="6"/>
        <v>102</v>
      </c>
      <c r="G18" s="70"/>
      <c r="H18" s="41"/>
      <c r="I18" s="33"/>
      <c r="J18" s="74"/>
      <c r="K18" s="52"/>
      <c r="L18" s="19"/>
      <c r="M18" s="75"/>
      <c r="N18" s="76"/>
      <c r="O18" s="77"/>
      <c r="P18" s="44"/>
      <c r="Q18" s="34" t="s">
        <v>55</v>
      </c>
      <c r="R18" s="78" t="s">
        <v>56</v>
      </c>
      <c r="S18" s="78" t="s">
        <v>56</v>
      </c>
      <c r="T18" s="60" t="s">
        <v>57</v>
      </c>
      <c r="U18" s="4"/>
      <c r="V18" s="4"/>
      <c r="W18" s="4"/>
      <c r="X18" s="4"/>
      <c r="Y18" s="4"/>
      <c r="Z18" s="4"/>
      <c r="AA18" s="4"/>
    </row>
    <row r="19" spans="1:27" ht="35.25" customHeight="1">
      <c r="A19" s="190"/>
      <c r="B19" s="184"/>
      <c r="C19" s="39">
        <f t="shared" si="0"/>
        <v>132</v>
      </c>
      <c r="D19" s="40"/>
      <c r="E19" s="70"/>
      <c r="F19" s="19"/>
      <c r="G19" s="70"/>
      <c r="H19" s="41"/>
      <c r="I19" s="79"/>
      <c r="J19" s="74">
        <v>22</v>
      </c>
      <c r="K19" s="52">
        <v>6</v>
      </c>
      <c r="L19" s="19">
        <f>J19*K19</f>
        <v>132</v>
      </c>
      <c r="M19" s="75"/>
      <c r="N19" s="81">
        <v>2</v>
      </c>
      <c r="O19" s="82">
        <v>10</v>
      </c>
      <c r="P19" s="44">
        <f t="shared" ref="P19:P21" si="7">SUM(F19:I19)+SUM(L19:O19)</f>
        <v>144</v>
      </c>
      <c r="Q19" s="34" t="s">
        <v>59</v>
      </c>
      <c r="R19" s="84" t="s">
        <v>59</v>
      </c>
      <c r="S19" s="84" t="s">
        <v>59</v>
      </c>
      <c r="T19" s="84" t="s">
        <v>59</v>
      </c>
      <c r="U19" s="4"/>
      <c r="V19" s="4"/>
      <c r="W19" s="4"/>
      <c r="X19" s="4"/>
      <c r="Y19" s="4"/>
      <c r="Z19" s="4"/>
      <c r="AA19" s="4"/>
    </row>
    <row r="20" spans="1:27" ht="25.5" customHeight="1">
      <c r="A20" s="14">
        <v>13</v>
      </c>
      <c r="B20" s="15" t="s">
        <v>58</v>
      </c>
      <c r="C20" s="39">
        <f t="shared" si="0"/>
        <v>68</v>
      </c>
      <c r="D20" s="40">
        <v>17</v>
      </c>
      <c r="E20" s="70">
        <v>4</v>
      </c>
      <c r="F20" s="19">
        <f>D20*E20</f>
        <v>68</v>
      </c>
      <c r="G20" s="70"/>
      <c r="H20" s="67"/>
      <c r="I20" s="83"/>
      <c r="J20" s="74"/>
      <c r="K20" s="52"/>
      <c r="L20" s="19"/>
      <c r="M20" s="70"/>
      <c r="N20" s="70"/>
      <c r="O20" s="85"/>
      <c r="P20" s="44">
        <f t="shared" si="7"/>
        <v>68</v>
      </c>
      <c r="Q20" s="62" t="s">
        <v>60</v>
      </c>
      <c r="R20" s="62" t="s">
        <v>60</v>
      </c>
      <c r="S20" s="89" t="s">
        <v>62</v>
      </c>
      <c r="T20" s="90" t="s">
        <v>62</v>
      </c>
      <c r="U20" s="4"/>
      <c r="V20" s="4"/>
      <c r="W20" s="4"/>
      <c r="X20" s="4"/>
      <c r="Y20" s="4"/>
      <c r="Z20" s="4"/>
      <c r="AA20" s="4"/>
    </row>
    <row r="21" spans="1:27" ht="33.75" customHeight="1">
      <c r="A21" s="14">
        <v>14</v>
      </c>
      <c r="B21" s="15" t="s">
        <v>61</v>
      </c>
      <c r="C21" s="87"/>
      <c r="D21" s="88"/>
      <c r="E21" s="70"/>
      <c r="F21" s="19"/>
      <c r="G21" s="70"/>
      <c r="H21" s="67"/>
      <c r="I21" s="83"/>
      <c r="J21" s="91">
        <v>22</v>
      </c>
      <c r="K21" s="52">
        <v>4</v>
      </c>
      <c r="L21" s="19">
        <f>J21*K21</f>
        <v>88</v>
      </c>
      <c r="M21" s="70"/>
      <c r="N21" s="81">
        <v>2</v>
      </c>
      <c r="O21" s="92">
        <v>10</v>
      </c>
      <c r="P21" s="94">
        <f t="shared" si="7"/>
        <v>100</v>
      </c>
      <c r="Q21" s="84" t="s">
        <v>63</v>
      </c>
      <c r="R21" s="96" t="s">
        <v>64</v>
      </c>
      <c r="S21" s="96" t="s">
        <v>64</v>
      </c>
      <c r="T21" s="98" t="s">
        <v>63</v>
      </c>
      <c r="U21" s="4"/>
      <c r="V21" s="4"/>
      <c r="W21" s="4"/>
      <c r="X21" s="4"/>
      <c r="Y21" s="4"/>
      <c r="Z21" s="4"/>
      <c r="AA21" s="4"/>
    </row>
    <row r="22" spans="1:27" ht="26.25" customHeight="1">
      <c r="A22" s="189">
        <v>15</v>
      </c>
      <c r="B22" s="183" t="s">
        <v>65</v>
      </c>
      <c r="C22" s="102">
        <f>F22+L22</f>
        <v>34</v>
      </c>
      <c r="D22" s="91">
        <v>17</v>
      </c>
      <c r="E22" s="41">
        <v>2</v>
      </c>
      <c r="F22" s="19">
        <f>D22*E22</f>
        <v>34</v>
      </c>
      <c r="G22" s="41"/>
      <c r="H22" s="41"/>
      <c r="I22" s="44"/>
      <c r="J22" s="74"/>
      <c r="K22" s="67"/>
      <c r="L22" s="19"/>
      <c r="M22" s="41"/>
      <c r="N22" s="41"/>
      <c r="O22" s="104"/>
      <c r="P22" s="102"/>
      <c r="Q22" s="69" t="s">
        <v>49</v>
      </c>
      <c r="R22" s="36" t="s">
        <v>49</v>
      </c>
      <c r="S22" s="36" t="s">
        <v>66</v>
      </c>
      <c r="T22" s="65" t="s">
        <v>66</v>
      </c>
      <c r="U22" s="4"/>
      <c r="V22" s="4"/>
      <c r="W22" s="4"/>
      <c r="X22" s="4"/>
      <c r="Y22" s="4"/>
      <c r="Z22" s="4"/>
      <c r="AA22" s="4"/>
    </row>
    <row r="23" spans="1:27" ht="26.25" customHeight="1">
      <c r="A23" s="190"/>
      <c r="B23" s="184"/>
      <c r="C23" s="106"/>
      <c r="D23" s="91"/>
      <c r="E23" s="41"/>
      <c r="F23" s="19"/>
      <c r="G23" s="41"/>
      <c r="H23" s="41"/>
      <c r="I23" s="44"/>
      <c r="J23" s="74">
        <v>22</v>
      </c>
      <c r="K23" s="67">
        <v>2</v>
      </c>
      <c r="L23" s="19">
        <f t="shared" ref="L23:L27" si="8">J23*K23</f>
        <v>44</v>
      </c>
      <c r="M23" s="41"/>
      <c r="N23" s="41"/>
      <c r="O23" s="104">
        <v>6</v>
      </c>
      <c r="P23" s="106">
        <f t="shared" ref="P23:P27" si="9">SUM(F23:I23)+SUM(L23:O23)</f>
        <v>50</v>
      </c>
      <c r="Q23" s="34" t="s">
        <v>49</v>
      </c>
      <c r="R23" s="36" t="s">
        <v>49</v>
      </c>
      <c r="S23" s="36" t="s">
        <v>66</v>
      </c>
      <c r="T23" s="65" t="s">
        <v>66</v>
      </c>
      <c r="U23" s="4"/>
      <c r="V23" s="4"/>
      <c r="W23" s="4"/>
      <c r="X23" s="4"/>
      <c r="Y23" s="4"/>
      <c r="Z23" s="4"/>
      <c r="AA23" s="4"/>
    </row>
    <row r="24" spans="1:27" ht="30" customHeight="1">
      <c r="A24" s="14">
        <v>16</v>
      </c>
      <c r="B24" s="109" t="s">
        <v>67</v>
      </c>
      <c r="C24" s="94"/>
      <c r="D24" s="74"/>
      <c r="E24" s="41"/>
      <c r="F24" s="41"/>
      <c r="G24" s="41"/>
      <c r="H24" s="41"/>
      <c r="I24" s="44"/>
      <c r="J24" s="74">
        <v>22</v>
      </c>
      <c r="K24" s="67">
        <v>4</v>
      </c>
      <c r="L24" s="19">
        <f t="shared" si="8"/>
        <v>88</v>
      </c>
      <c r="M24" s="41"/>
      <c r="N24" s="41"/>
      <c r="O24" s="111"/>
      <c r="P24" s="113">
        <f t="shared" si="9"/>
        <v>88</v>
      </c>
      <c r="Q24" s="71" t="s">
        <v>57</v>
      </c>
      <c r="R24" s="78" t="s">
        <v>57</v>
      </c>
      <c r="S24" s="78" t="s">
        <v>57</v>
      </c>
      <c r="T24" s="115" t="s">
        <v>57</v>
      </c>
      <c r="U24" s="4"/>
      <c r="V24" s="4"/>
      <c r="W24" s="4"/>
      <c r="X24" s="4"/>
      <c r="Y24" s="4"/>
      <c r="Z24" s="4"/>
      <c r="AA24" s="4"/>
    </row>
    <row r="25" spans="1:27" ht="45" customHeight="1">
      <c r="A25" s="14">
        <v>17</v>
      </c>
      <c r="B25" s="109" t="s">
        <v>68</v>
      </c>
      <c r="C25" s="94"/>
      <c r="D25" s="74"/>
      <c r="E25" s="41"/>
      <c r="F25" s="41"/>
      <c r="G25" s="41"/>
      <c r="H25" s="41"/>
      <c r="I25" s="44"/>
      <c r="J25" s="74">
        <v>22</v>
      </c>
      <c r="K25" s="67">
        <v>3</v>
      </c>
      <c r="L25" s="19">
        <f t="shared" si="8"/>
        <v>66</v>
      </c>
      <c r="M25" s="41"/>
      <c r="N25" s="41"/>
      <c r="O25" s="111"/>
      <c r="P25" s="113">
        <f t="shared" si="9"/>
        <v>66</v>
      </c>
      <c r="Q25" s="34" t="s">
        <v>49</v>
      </c>
      <c r="R25" s="36" t="s">
        <v>49</v>
      </c>
      <c r="S25" s="36" t="s">
        <v>49</v>
      </c>
      <c r="T25" s="38" t="s">
        <v>49</v>
      </c>
      <c r="U25" s="4"/>
      <c r="V25" s="4"/>
      <c r="W25" s="4"/>
      <c r="X25" s="4"/>
      <c r="Y25" s="4"/>
      <c r="Z25" s="4"/>
      <c r="AA25" s="4"/>
    </row>
    <row r="26" spans="1:27" ht="30" customHeight="1">
      <c r="A26" s="14">
        <v>18</v>
      </c>
      <c r="B26" s="109" t="s">
        <v>69</v>
      </c>
      <c r="C26" s="94"/>
      <c r="D26" s="74"/>
      <c r="E26" s="41"/>
      <c r="F26" s="41"/>
      <c r="G26" s="41"/>
      <c r="H26" s="41"/>
      <c r="I26" s="44"/>
      <c r="J26" s="74">
        <v>22</v>
      </c>
      <c r="K26" s="67">
        <v>3</v>
      </c>
      <c r="L26" s="19">
        <f t="shared" si="8"/>
        <v>66</v>
      </c>
      <c r="M26" s="41"/>
      <c r="N26" s="41"/>
      <c r="O26" s="111"/>
      <c r="P26" s="113">
        <f t="shared" si="9"/>
        <v>66</v>
      </c>
      <c r="Q26" s="71" t="s">
        <v>56</v>
      </c>
      <c r="R26" s="78" t="s">
        <v>56</v>
      </c>
      <c r="S26" s="78" t="s">
        <v>56</v>
      </c>
      <c r="T26" s="115" t="s">
        <v>56</v>
      </c>
      <c r="U26" s="4"/>
      <c r="V26" s="4"/>
      <c r="W26" s="4"/>
      <c r="X26" s="4"/>
      <c r="Y26" s="4"/>
      <c r="Z26" s="4"/>
      <c r="AA26" s="4"/>
    </row>
    <row r="27" spans="1:27" ht="30.75" customHeight="1">
      <c r="A27" s="14">
        <v>19</v>
      </c>
      <c r="B27" s="116" t="s">
        <v>70</v>
      </c>
      <c r="C27" s="113"/>
      <c r="D27" s="91"/>
      <c r="E27" s="70"/>
      <c r="F27" s="70"/>
      <c r="G27" s="70"/>
      <c r="H27" s="70"/>
      <c r="I27" s="85"/>
      <c r="J27" s="91">
        <v>22</v>
      </c>
      <c r="K27" s="52">
        <v>3</v>
      </c>
      <c r="L27" s="19">
        <f t="shared" si="8"/>
        <v>66</v>
      </c>
      <c r="M27" s="70"/>
      <c r="N27" s="70"/>
      <c r="O27" s="118"/>
      <c r="P27" s="113">
        <f t="shared" si="9"/>
        <v>66</v>
      </c>
      <c r="Q27" s="120" t="s">
        <v>71</v>
      </c>
      <c r="R27" s="93" t="s">
        <v>72</v>
      </c>
      <c r="S27" s="93" t="s">
        <v>72</v>
      </c>
      <c r="T27" s="93" t="s">
        <v>72</v>
      </c>
      <c r="U27" s="4"/>
      <c r="V27" s="4"/>
      <c r="W27" s="4"/>
      <c r="X27" s="4"/>
      <c r="Y27" s="4"/>
      <c r="Z27" s="4"/>
      <c r="AA27" s="4"/>
    </row>
    <row r="28" spans="1:27" ht="16.5" customHeight="1">
      <c r="A28" s="177" t="s">
        <v>73</v>
      </c>
      <c r="B28" s="178"/>
      <c r="C28" s="122">
        <f>SUM(C8:C23)</f>
        <v>935</v>
      </c>
      <c r="D28" s="124">
        <v>17</v>
      </c>
      <c r="E28" s="126">
        <f t="shared" ref="E28:F28" si="10">SUM(E7:E27)</f>
        <v>36</v>
      </c>
      <c r="F28" s="126">
        <f t="shared" si="10"/>
        <v>612</v>
      </c>
      <c r="G28" s="126">
        <f t="shared" ref="G28:I28" si="11">SUM(G8:G23)</f>
        <v>34</v>
      </c>
      <c r="H28" s="126">
        <f t="shared" si="11"/>
        <v>0</v>
      </c>
      <c r="I28" s="128">
        <f t="shared" si="11"/>
        <v>0</v>
      </c>
      <c r="J28" s="130">
        <v>22</v>
      </c>
      <c r="K28" s="126">
        <f>SUM(K7:K27)</f>
        <v>36</v>
      </c>
      <c r="L28" s="126">
        <f>SUM(L8:L27)</f>
        <v>792</v>
      </c>
      <c r="M28" s="126">
        <f t="shared" ref="M28:P28" si="12">SUM(M8:M23)</f>
        <v>44</v>
      </c>
      <c r="N28" s="126">
        <f t="shared" si="12"/>
        <v>4</v>
      </c>
      <c r="O28" s="132">
        <f t="shared" si="12"/>
        <v>32</v>
      </c>
      <c r="P28" s="2">
        <f t="shared" si="12"/>
        <v>1045</v>
      </c>
      <c r="Q28" s="124"/>
      <c r="R28" s="126"/>
      <c r="S28" s="134"/>
      <c r="T28" s="137"/>
      <c r="U28" s="136"/>
      <c r="V28" s="136"/>
      <c r="W28" s="136"/>
      <c r="X28" s="136"/>
      <c r="Y28" s="136"/>
      <c r="Z28" s="136"/>
      <c r="AA28" s="136"/>
    </row>
    <row r="29" spans="1:27" ht="26.25" customHeight="1">
      <c r="A29" s="214" t="s">
        <v>74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38"/>
      <c r="V29" s="1"/>
      <c r="W29" s="1"/>
      <c r="X29" s="1"/>
      <c r="Y29" s="1"/>
      <c r="Z29" s="1"/>
      <c r="AA29" s="1"/>
    </row>
    <row r="30" spans="1:27" ht="18" customHeight="1">
      <c r="A30" s="215" t="s">
        <v>6</v>
      </c>
      <c r="B30" s="211" t="s">
        <v>7</v>
      </c>
      <c r="C30" s="212" t="s">
        <v>8</v>
      </c>
      <c r="D30" s="213" t="s">
        <v>9</v>
      </c>
      <c r="E30" s="194"/>
      <c r="F30" s="194"/>
      <c r="G30" s="194"/>
      <c r="H30" s="194"/>
      <c r="I30" s="195"/>
      <c r="J30" s="213" t="s">
        <v>10</v>
      </c>
      <c r="K30" s="194"/>
      <c r="L30" s="194"/>
      <c r="M30" s="194"/>
      <c r="N30" s="194"/>
      <c r="O30" s="195"/>
      <c r="P30" s="212" t="s">
        <v>11</v>
      </c>
      <c r="Q30" s="202" t="s">
        <v>12</v>
      </c>
      <c r="R30" s="192"/>
      <c r="S30" s="192"/>
      <c r="T30" s="178"/>
      <c r="U30" s="1"/>
      <c r="V30" s="1"/>
      <c r="W30" s="1"/>
      <c r="X30" s="1"/>
      <c r="Y30" s="1"/>
      <c r="Z30" s="1"/>
      <c r="AA30" s="1"/>
    </row>
    <row r="31" spans="1:27" ht="37.5" customHeight="1">
      <c r="A31" s="182"/>
      <c r="B31" s="197"/>
      <c r="C31" s="180"/>
      <c r="D31" s="139" t="s">
        <v>13</v>
      </c>
      <c r="E31" s="141" t="s">
        <v>14</v>
      </c>
      <c r="F31" s="141" t="s">
        <v>15</v>
      </c>
      <c r="G31" s="141" t="s">
        <v>16</v>
      </c>
      <c r="H31" s="141" t="s">
        <v>17</v>
      </c>
      <c r="I31" s="143" t="s">
        <v>18</v>
      </c>
      <c r="J31" s="139" t="s">
        <v>13</v>
      </c>
      <c r="K31" s="141" t="s">
        <v>14</v>
      </c>
      <c r="L31" s="141" t="s">
        <v>15</v>
      </c>
      <c r="M31" s="141" t="s">
        <v>16</v>
      </c>
      <c r="N31" s="141" t="s">
        <v>17</v>
      </c>
      <c r="O31" s="143" t="s">
        <v>18</v>
      </c>
      <c r="P31" s="180"/>
      <c r="Q31" s="145" t="s">
        <v>20</v>
      </c>
      <c r="R31" s="145" t="s">
        <v>22</v>
      </c>
      <c r="S31" s="146" t="s">
        <v>23</v>
      </c>
      <c r="T31" s="148" t="s">
        <v>25</v>
      </c>
      <c r="U31" s="1"/>
      <c r="V31" s="1"/>
      <c r="W31" s="1"/>
      <c r="X31" s="1"/>
      <c r="Y31" s="1"/>
      <c r="Z31" s="1"/>
      <c r="AA31" s="1"/>
    </row>
    <row r="32" spans="1:27" ht="32.25" customHeight="1">
      <c r="A32" s="14">
        <v>1</v>
      </c>
      <c r="B32" s="149" t="s">
        <v>75</v>
      </c>
      <c r="C32" s="152">
        <f>F32+L32</f>
        <v>72</v>
      </c>
      <c r="D32" s="154"/>
      <c r="E32" s="156"/>
      <c r="F32" s="156"/>
      <c r="G32" s="156"/>
      <c r="H32" s="156"/>
      <c r="I32" s="158"/>
      <c r="J32" s="39">
        <v>2</v>
      </c>
      <c r="K32" s="41">
        <v>36</v>
      </c>
      <c r="L32" s="19">
        <f>J32*K32</f>
        <v>72</v>
      </c>
      <c r="M32" s="156"/>
      <c r="N32" s="153"/>
      <c r="O32" s="159"/>
      <c r="P32" s="160">
        <f>SUM(F32:I32)+SUM(L32:O32)</f>
        <v>72</v>
      </c>
      <c r="Q32" s="162" t="s">
        <v>76</v>
      </c>
      <c r="R32" s="163" t="s">
        <v>56</v>
      </c>
      <c r="S32" s="165" t="s">
        <v>76</v>
      </c>
      <c r="T32" s="163" t="s">
        <v>56</v>
      </c>
      <c r="U32" s="1"/>
      <c r="V32" s="1"/>
      <c r="W32" s="1"/>
      <c r="X32" s="1"/>
      <c r="Y32" s="1"/>
      <c r="Z32" s="1"/>
      <c r="AA32" s="1"/>
    </row>
    <row r="33" spans="1:27" ht="16.5" customHeight="1">
      <c r="A33" s="177" t="s">
        <v>73</v>
      </c>
      <c r="B33" s="178"/>
      <c r="C33" s="166">
        <f t="shared" ref="C33:P33" si="13">SUM(C32)</f>
        <v>72</v>
      </c>
      <c r="D33" s="166">
        <f t="shared" si="13"/>
        <v>0</v>
      </c>
      <c r="E33" s="166">
        <f t="shared" si="13"/>
        <v>0</v>
      </c>
      <c r="F33" s="166">
        <f t="shared" si="13"/>
        <v>0</v>
      </c>
      <c r="G33" s="166">
        <f t="shared" si="13"/>
        <v>0</v>
      </c>
      <c r="H33" s="166">
        <f t="shared" si="13"/>
        <v>0</v>
      </c>
      <c r="I33" s="167">
        <f t="shared" si="13"/>
        <v>0</v>
      </c>
      <c r="J33" s="166">
        <f t="shared" si="13"/>
        <v>2</v>
      </c>
      <c r="K33" s="166">
        <f t="shared" si="13"/>
        <v>36</v>
      </c>
      <c r="L33" s="166">
        <f t="shared" si="13"/>
        <v>72</v>
      </c>
      <c r="M33" s="166">
        <f t="shared" si="13"/>
        <v>0</v>
      </c>
      <c r="N33" s="166">
        <f t="shared" si="13"/>
        <v>0</v>
      </c>
      <c r="O33" s="167">
        <f t="shared" si="13"/>
        <v>0</v>
      </c>
      <c r="P33" s="167">
        <f t="shared" si="13"/>
        <v>72</v>
      </c>
      <c r="Q33" s="167"/>
      <c r="R33" s="168"/>
      <c r="S33" s="169"/>
      <c r="T33" s="170"/>
      <c r="U33" s="1"/>
      <c r="V33" s="1"/>
      <c r="W33" s="1"/>
      <c r="X33" s="1"/>
      <c r="Y33" s="1"/>
      <c r="Z33" s="1"/>
      <c r="AA33" s="1"/>
    </row>
    <row r="34" spans="1:27" ht="12.75" customHeight="1">
      <c r="A34" s="17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7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7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7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7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7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7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7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7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7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7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7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7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7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7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7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7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7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7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7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7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7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7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7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7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7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7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7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7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7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7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7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7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7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7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7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7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7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7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7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7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7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7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7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7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7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7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7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7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7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7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7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7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7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7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7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7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7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7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7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7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7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7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7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7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7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7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7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7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7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7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7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7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7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7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7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7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7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7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7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7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7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7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7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7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7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7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7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7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7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7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7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7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7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7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7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7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7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7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7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7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7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7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7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7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7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7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7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7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7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7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7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7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7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7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7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7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7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7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7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7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7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7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7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7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7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7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7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7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7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7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7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7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7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7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7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7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7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7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7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7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7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7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7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7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7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7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7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7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7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7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7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7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7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7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7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7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7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7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7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7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7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7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7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7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7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7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7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7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7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7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7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7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7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7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7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7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7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7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7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7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7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7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7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7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7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7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7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7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7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7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7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7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7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7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7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7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7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7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7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6">
    <mergeCell ref="D5:I5"/>
    <mergeCell ref="J5:O5"/>
    <mergeCell ref="D30:I30"/>
    <mergeCell ref="J30:O30"/>
    <mergeCell ref="A29:T29"/>
    <mergeCell ref="Q30:T30"/>
    <mergeCell ref="P30:P31"/>
    <mergeCell ref="A22:A23"/>
    <mergeCell ref="B22:B23"/>
    <mergeCell ref="P5:P6"/>
    <mergeCell ref="C5:C6"/>
    <mergeCell ref="Q5:T5"/>
    <mergeCell ref="A30:A31"/>
    <mergeCell ref="A28:B28"/>
    <mergeCell ref="A5:A6"/>
    <mergeCell ref="B5:B6"/>
    <mergeCell ref="M3:T3"/>
    <mergeCell ref="A1:T1"/>
    <mergeCell ref="A4:T4"/>
    <mergeCell ref="C3:E3"/>
    <mergeCell ref="F3:L3"/>
    <mergeCell ref="B30:B31"/>
    <mergeCell ref="C30:C31"/>
    <mergeCell ref="A33:B33"/>
    <mergeCell ref="A18:A19"/>
    <mergeCell ref="B18:B19"/>
  </mergeCells>
  <conditionalFormatting sqref="E28 K28">
    <cfRule type="cellIs" dxfId="1" priority="1" operator="notEqual">
      <formula>36</formula>
    </cfRule>
  </conditionalFormatting>
  <conditionalFormatting sqref="A29 J32:K32">
    <cfRule type="cellIs" dxfId="0" priority="2" operator="equal">
      <formula>0</formula>
    </cfRule>
  </conditionalFormatting>
  <pageMargins left="0.7" right="0.7" top="0.75" bottom="0.75" header="0" footer="0"/>
  <pageSetup scale="5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П50 2 курс 1,2,3</vt:lpstr>
      <vt:lpstr>П50 2 курс 4,5,6,7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Анпилогов Артём Олегович</cp:lastModifiedBy>
  <dcterms:modified xsi:type="dcterms:W3CDTF">2020-05-10T13:01:35Z</dcterms:modified>
</cp:coreProperties>
</file>