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classes\quanti(IT133)\"/>
    </mc:Choice>
  </mc:AlternateContent>
  <xr:revisionPtr revIDLastSave="0" documentId="8_{A97AA947-6789-4C8A-A4D9-980EB72C41EA}" xr6:coauthVersionLast="47" xr6:coauthVersionMax="47" xr10:uidLastSave="{00000000-0000-0000-0000-000000000000}"/>
  <bookViews>
    <workbookView xWindow="-110" yWindow="-110" windowWidth="19420" windowHeight="10300" xr2:uid="{3B35189A-16DB-4505-9802-B6E68A034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N12" i="1"/>
  <c r="N5" i="1"/>
  <c r="N6" i="1"/>
  <c r="N7" i="1"/>
  <c r="N8" i="1"/>
  <c r="N9" i="1"/>
  <c r="N10" i="1"/>
  <c r="N11" i="1"/>
  <c r="N4" i="1"/>
  <c r="F21" i="1"/>
  <c r="F20" i="1"/>
  <c r="F19" i="1"/>
  <c r="J11" i="1"/>
  <c r="J10" i="1"/>
  <c r="J9" i="1"/>
  <c r="J8" i="1"/>
  <c r="J7" i="1"/>
  <c r="J6" i="1"/>
  <c r="J5" i="1"/>
  <c r="J4" i="1"/>
  <c r="L4" i="1" s="1"/>
  <c r="L5" i="1" s="1"/>
  <c r="L6" i="1" s="1"/>
  <c r="L7" i="1" s="1"/>
  <c r="L8" i="1" s="1"/>
  <c r="L9" i="1" s="1"/>
  <c r="L10" i="1" s="1"/>
  <c r="L11" i="1" s="1"/>
  <c r="H4" i="1"/>
  <c r="F2" i="1"/>
  <c r="F4" i="1" s="1"/>
  <c r="F5" i="1" s="1"/>
  <c r="H5" i="1" l="1"/>
  <c r="J12" i="1"/>
  <c r="Q5" i="1" s="1"/>
  <c r="I4" i="1" l="1"/>
  <c r="K4" i="1" s="1"/>
  <c r="H6" i="1"/>
  <c r="H7" i="1" l="1"/>
  <c r="I5" i="1"/>
  <c r="K5" i="1" s="1"/>
  <c r="H8" i="1" l="1"/>
  <c r="I6" i="1"/>
  <c r="K6" i="1" s="1"/>
  <c r="H9" i="1" l="1"/>
  <c r="I7" i="1"/>
  <c r="K7" i="1" s="1"/>
  <c r="H10" i="1" l="1"/>
  <c r="I8" i="1"/>
  <c r="K8" i="1" s="1"/>
  <c r="H11" i="1" l="1"/>
  <c r="I9" i="1"/>
  <c r="K9" i="1" s="1"/>
  <c r="I10" i="1" l="1"/>
  <c r="I11" i="1" l="1"/>
  <c r="K11" i="1" s="1"/>
  <c r="K10" i="1"/>
</calcChain>
</file>

<file path=xl/sharedStrings.xml><?xml version="1.0" encoding="utf-8"?>
<sst xmlns="http://schemas.openxmlformats.org/spreadsheetml/2006/main" count="27" uniqueCount="26">
  <si>
    <t>length of life in minutes of 50 black flies subjected to an insecticide 9n a controlled lab experiment</t>
  </si>
  <si>
    <t>#</t>
  </si>
  <si>
    <t>raw</t>
  </si>
  <si>
    <t>sorted</t>
  </si>
  <si>
    <t>range</t>
  </si>
  <si>
    <t>k</t>
  </si>
  <si>
    <t>c</t>
  </si>
  <si>
    <t>LCL</t>
  </si>
  <si>
    <t>UCL</t>
  </si>
  <si>
    <t>freq</t>
  </si>
  <si>
    <t>CM</t>
  </si>
  <si>
    <t>CF</t>
  </si>
  <si>
    <t>n/2</t>
  </si>
  <si>
    <t>Mo class</t>
  </si>
  <si>
    <t>Md class</t>
  </si>
  <si>
    <t xml:space="preserve">Median </t>
  </si>
  <si>
    <t>Mode</t>
  </si>
  <si>
    <t>Mean</t>
  </si>
  <si>
    <t>Ungrouped</t>
  </si>
  <si>
    <t>Grouped</t>
  </si>
  <si>
    <t>CM*freq</t>
  </si>
  <si>
    <t>Skewness</t>
  </si>
  <si>
    <t>positively skewed or skewed to the right - more low values</t>
  </si>
  <si>
    <t>negatively skewed or skewed to the left - more high values</t>
  </si>
  <si>
    <t>mean&gt;med&gt;mode</t>
  </si>
  <si>
    <t>mean&lt;med&lt;mode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</si>
</sst>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1-49AB-B1C9-DEA30D73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42623"/>
        <c:axId val="601743103"/>
      </c:lineChart>
      <c:catAx>
        <c:axId val="60174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3103"/>
        <c:crosses val="autoZero"/>
        <c:auto val="1"/>
        <c:lblAlgn val="ctr"/>
        <c:lblOffset val="100"/>
        <c:noMultiLvlLbl val="0"/>
      </c:catAx>
      <c:valAx>
        <c:axId val="601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12</xdr:row>
      <xdr:rowOff>174625</xdr:rowOff>
    </xdr:from>
    <xdr:to>
      <xdr:col>20</xdr:col>
      <xdr:colOff>333375</xdr:colOff>
      <xdr:row>27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82856-9645-7898-B435-E82FFE63E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9638-D26A-4B4D-8410-018367555C02}">
  <dimension ref="A1:Q52"/>
  <sheetViews>
    <sheetView tabSelected="1" topLeftCell="C11" workbookViewId="0">
      <selection activeCell="J22" sqref="J22"/>
    </sheetView>
  </sheetViews>
  <sheetFormatPr defaultRowHeight="14.5" x14ac:dyDescent="0.35"/>
  <cols>
    <col min="1" max="1" width="5.54296875" customWidth="1"/>
  </cols>
  <sheetData>
    <row r="1" spans="1:17" x14ac:dyDescent="0.35">
      <c r="A1" t="s">
        <v>0</v>
      </c>
    </row>
    <row r="2" spans="1:17" x14ac:dyDescent="0.35">
      <c r="A2" t="s">
        <v>1</v>
      </c>
      <c r="B2" t="s">
        <v>2</v>
      </c>
      <c r="C2" t="s">
        <v>3</v>
      </c>
      <c r="E2" t="s">
        <v>4</v>
      </c>
      <c r="F2">
        <f>MAX(C3:C52)-MIN(C3:C52)</f>
        <v>6.1</v>
      </c>
    </row>
    <row r="3" spans="1:17" x14ac:dyDescent="0.35">
      <c r="A3">
        <v>1</v>
      </c>
      <c r="B3">
        <v>2.4</v>
      </c>
      <c r="C3">
        <v>0.2</v>
      </c>
      <c r="E3" t="s">
        <v>5</v>
      </c>
      <c r="F3">
        <v>8</v>
      </c>
      <c r="G3" s="3" t="s">
        <v>1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N3" t="s">
        <v>20</v>
      </c>
    </row>
    <row r="4" spans="1:17" x14ac:dyDescent="0.35">
      <c r="A4">
        <v>2</v>
      </c>
      <c r="B4">
        <v>1.6</v>
      </c>
      <c r="C4">
        <v>0.3</v>
      </c>
      <c r="E4" t="s">
        <v>6</v>
      </c>
      <c r="F4">
        <f>F2/F3</f>
        <v>0.76249999999999996</v>
      </c>
      <c r="G4" s="3">
        <v>1</v>
      </c>
      <c r="H4" s="3">
        <f>MIN(C3:C52)</f>
        <v>0.2</v>
      </c>
      <c r="I4" s="3">
        <f>H5-0.1</f>
        <v>0.9</v>
      </c>
      <c r="J4" s="3">
        <f>COUNTIF($C$3:$C$52,"&lt;1")</f>
        <v>6</v>
      </c>
      <c r="K4" s="3">
        <f>AVERAGE(H4:I4)</f>
        <v>0.55000000000000004</v>
      </c>
      <c r="L4" s="3">
        <f>J4</f>
        <v>6</v>
      </c>
      <c r="N4">
        <f>PRODUCT(J4:K4)</f>
        <v>3.3000000000000003</v>
      </c>
    </row>
    <row r="5" spans="1:17" x14ac:dyDescent="0.35">
      <c r="A5">
        <v>3</v>
      </c>
      <c r="B5">
        <v>3.2</v>
      </c>
      <c r="C5" s="2">
        <v>0.4</v>
      </c>
      <c r="F5">
        <f>ROUND(F4,1)</f>
        <v>0.8</v>
      </c>
      <c r="G5" s="3">
        <v>2</v>
      </c>
      <c r="H5" s="3">
        <f>H4+$F$5</f>
        <v>1</v>
      </c>
      <c r="I5" s="3">
        <f t="shared" ref="I5:I10" si="0">H6-0.1</f>
        <v>1.7</v>
      </c>
      <c r="J5" s="3">
        <f>COUNT(C9:C18)</f>
        <v>10</v>
      </c>
      <c r="K5" s="3">
        <f t="shared" ref="K5:K11" si="1">AVERAGE(H5:I5)</f>
        <v>1.35</v>
      </c>
      <c r="L5" s="3">
        <f>L4+J5</f>
        <v>16</v>
      </c>
      <c r="N5">
        <f t="shared" ref="N5:N11" si="2">PRODUCT(J5:K5)</f>
        <v>13.5</v>
      </c>
      <c r="P5" t="s">
        <v>12</v>
      </c>
      <c r="Q5">
        <f>J12/2</f>
        <v>25</v>
      </c>
    </row>
    <row r="6" spans="1:17" x14ac:dyDescent="0.35">
      <c r="A6">
        <v>4</v>
      </c>
      <c r="B6">
        <v>4.5999999999999996</v>
      </c>
      <c r="C6" s="2">
        <v>0.4</v>
      </c>
      <c r="G6" s="4">
        <v>3</v>
      </c>
      <c r="H6" s="4">
        <f t="shared" ref="H6:H11" si="3">H5+$F$5</f>
        <v>1.8</v>
      </c>
      <c r="I6" s="4">
        <f t="shared" si="0"/>
        <v>2.5</v>
      </c>
      <c r="J6" s="4">
        <f>COUNT(C19:C33)</f>
        <v>15</v>
      </c>
      <c r="K6" s="4">
        <f t="shared" si="1"/>
        <v>2.15</v>
      </c>
      <c r="L6" s="4">
        <f t="shared" ref="L6:L11" si="4">L5+J6</f>
        <v>31</v>
      </c>
      <c r="M6" s="1"/>
      <c r="N6">
        <f t="shared" si="2"/>
        <v>32.25</v>
      </c>
      <c r="O6" s="1"/>
      <c r="P6" s="1" t="s">
        <v>14</v>
      </c>
      <c r="Q6" s="1" t="s">
        <v>13</v>
      </c>
    </row>
    <row r="7" spans="1:17" x14ac:dyDescent="0.35">
      <c r="A7">
        <v>5</v>
      </c>
      <c r="B7">
        <v>0.4</v>
      </c>
      <c r="C7" s="2">
        <v>0.7</v>
      </c>
      <c r="G7" s="3">
        <v>4</v>
      </c>
      <c r="H7" s="3">
        <f t="shared" si="3"/>
        <v>2.6</v>
      </c>
      <c r="I7" s="3">
        <f t="shared" si="0"/>
        <v>3.3000000000000003</v>
      </c>
      <c r="J7" s="3">
        <f>COUNT(C34:C41)</f>
        <v>8</v>
      </c>
      <c r="K7" s="3">
        <f t="shared" si="1"/>
        <v>2.95</v>
      </c>
      <c r="L7" s="3">
        <f t="shared" si="4"/>
        <v>39</v>
      </c>
      <c r="N7">
        <f t="shared" si="2"/>
        <v>23.6</v>
      </c>
    </row>
    <row r="8" spans="1:17" x14ac:dyDescent="0.35">
      <c r="A8">
        <v>6</v>
      </c>
      <c r="B8">
        <v>1.8</v>
      </c>
      <c r="C8" s="2">
        <v>0.9</v>
      </c>
      <c r="G8" s="3">
        <v>5</v>
      </c>
      <c r="H8" s="3">
        <f t="shared" si="3"/>
        <v>3.4000000000000004</v>
      </c>
      <c r="I8" s="3">
        <f t="shared" si="0"/>
        <v>4.1000000000000005</v>
      </c>
      <c r="J8" s="3">
        <f>COUNT(C42:C47)</f>
        <v>6</v>
      </c>
      <c r="K8" s="3">
        <f t="shared" si="1"/>
        <v>3.7500000000000004</v>
      </c>
      <c r="L8" s="3">
        <f t="shared" si="4"/>
        <v>45</v>
      </c>
      <c r="N8">
        <f t="shared" si="2"/>
        <v>22.500000000000004</v>
      </c>
    </row>
    <row r="9" spans="1:17" x14ac:dyDescent="0.35">
      <c r="A9">
        <v>7</v>
      </c>
      <c r="B9">
        <v>2.7</v>
      </c>
      <c r="C9" s="2">
        <v>1.1000000000000001</v>
      </c>
      <c r="G9" s="3">
        <v>6</v>
      </c>
      <c r="H9" s="3">
        <f t="shared" si="3"/>
        <v>4.2</v>
      </c>
      <c r="I9" s="3">
        <f t="shared" si="0"/>
        <v>4.9000000000000004</v>
      </c>
      <c r="J9" s="3">
        <f>COUNT(C48:C49)</f>
        <v>2</v>
      </c>
      <c r="K9" s="3">
        <f t="shared" si="1"/>
        <v>4.5500000000000007</v>
      </c>
      <c r="L9" s="3">
        <f t="shared" si="4"/>
        <v>47</v>
      </c>
      <c r="N9">
        <f t="shared" si="2"/>
        <v>9.1000000000000014</v>
      </c>
    </row>
    <row r="10" spans="1:17" x14ac:dyDescent="0.35">
      <c r="A10">
        <v>8</v>
      </c>
      <c r="B10">
        <v>1.7</v>
      </c>
      <c r="C10" s="2">
        <v>1.2</v>
      </c>
      <c r="G10" s="3">
        <v>7</v>
      </c>
      <c r="H10" s="3">
        <f t="shared" si="3"/>
        <v>5</v>
      </c>
      <c r="I10" s="3">
        <f t="shared" si="0"/>
        <v>5.7</v>
      </c>
      <c r="J10" s="3">
        <f>COUNT(C50)</f>
        <v>1</v>
      </c>
      <c r="K10" s="3">
        <f t="shared" si="1"/>
        <v>5.35</v>
      </c>
      <c r="L10" s="3">
        <f t="shared" si="4"/>
        <v>48</v>
      </c>
      <c r="N10">
        <f t="shared" si="2"/>
        <v>5.35</v>
      </c>
    </row>
    <row r="11" spans="1:17" x14ac:dyDescent="0.35">
      <c r="A11">
        <v>9</v>
      </c>
      <c r="B11">
        <v>5.3</v>
      </c>
      <c r="C11" s="2">
        <v>1.2</v>
      </c>
      <c r="G11" s="3">
        <v>8</v>
      </c>
      <c r="H11" s="3">
        <f t="shared" si="3"/>
        <v>5.8</v>
      </c>
      <c r="I11" s="3">
        <f>I10+F5</f>
        <v>6.5</v>
      </c>
      <c r="J11" s="3">
        <f>COUNT(C51:C52)</f>
        <v>2</v>
      </c>
      <c r="K11" s="3">
        <f t="shared" si="1"/>
        <v>6.15</v>
      </c>
      <c r="L11" s="3">
        <f t="shared" si="4"/>
        <v>50</v>
      </c>
      <c r="N11">
        <f t="shared" si="2"/>
        <v>12.3</v>
      </c>
    </row>
    <row r="12" spans="1:17" x14ac:dyDescent="0.35">
      <c r="A12">
        <v>10</v>
      </c>
      <c r="B12">
        <v>1.2</v>
      </c>
      <c r="C12" s="2">
        <v>1.3</v>
      </c>
      <c r="J12">
        <f>SUM(J4:J11)</f>
        <v>50</v>
      </c>
      <c r="N12">
        <f>SUM(N4:N11)</f>
        <v>121.89999999999999</v>
      </c>
    </row>
    <row r="13" spans="1:17" x14ac:dyDescent="0.35">
      <c r="A13">
        <v>11</v>
      </c>
      <c r="B13">
        <v>0.7</v>
      </c>
      <c r="C13" s="2">
        <v>1.3</v>
      </c>
    </row>
    <row r="14" spans="1:17" x14ac:dyDescent="0.35">
      <c r="A14">
        <v>12</v>
      </c>
      <c r="B14">
        <v>2.9</v>
      </c>
      <c r="C14" s="2">
        <v>1.4</v>
      </c>
    </row>
    <row r="15" spans="1:17" x14ac:dyDescent="0.35">
      <c r="A15">
        <v>13</v>
      </c>
      <c r="B15">
        <v>3.5</v>
      </c>
      <c r="C15" s="2">
        <v>1.5</v>
      </c>
    </row>
    <row r="16" spans="1:17" x14ac:dyDescent="0.35">
      <c r="A16">
        <v>14</v>
      </c>
      <c r="B16">
        <v>0.9</v>
      </c>
      <c r="C16" s="2">
        <v>1.6</v>
      </c>
    </row>
    <row r="17" spans="1:11" x14ac:dyDescent="0.35">
      <c r="A17">
        <v>15</v>
      </c>
      <c r="B17">
        <v>2.1</v>
      </c>
      <c r="C17" s="2">
        <v>1.7</v>
      </c>
    </row>
    <row r="18" spans="1:11" x14ac:dyDescent="0.35">
      <c r="A18">
        <v>16</v>
      </c>
      <c r="B18">
        <v>2.4</v>
      </c>
      <c r="C18" s="2">
        <v>1.7</v>
      </c>
      <c r="E18" t="s">
        <v>18</v>
      </c>
      <c r="H18" t="s">
        <v>19</v>
      </c>
    </row>
    <row r="19" spans="1:11" x14ac:dyDescent="0.35">
      <c r="A19">
        <v>17</v>
      </c>
      <c r="B19">
        <v>0.4</v>
      </c>
      <c r="C19">
        <v>1.8</v>
      </c>
      <c r="E19" t="s">
        <v>17</v>
      </c>
      <c r="F19">
        <f>AVERAGE(C3:C52)</f>
        <v>2.3980000000000001</v>
      </c>
      <c r="H19">
        <f>N12/J12</f>
        <v>2.4379999999999997</v>
      </c>
    </row>
    <row r="20" spans="1:11" x14ac:dyDescent="0.35">
      <c r="A20">
        <v>18</v>
      </c>
      <c r="B20">
        <v>3.9</v>
      </c>
      <c r="C20">
        <v>1.8</v>
      </c>
      <c r="E20" t="s">
        <v>15</v>
      </c>
      <c r="F20">
        <f>MEDIAN(C3:C52)</f>
        <v>2.2000000000000002</v>
      </c>
      <c r="H20">
        <f>H6+F5*(J12/2-L5)/J6</f>
        <v>2.2800000000000002</v>
      </c>
    </row>
    <row r="21" spans="1:11" x14ac:dyDescent="0.35">
      <c r="A21">
        <v>19</v>
      </c>
      <c r="B21">
        <v>6.3</v>
      </c>
      <c r="C21">
        <v>1.8</v>
      </c>
      <c r="E21" t="s">
        <v>16</v>
      </c>
      <c r="F21">
        <f>MODE(C3:C52)</f>
        <v>1.8</v>
      </c>
      <c r="H21">
        <f>H6+F5*(J6-J5)/(2*J6-J5-J7)</f>
        <v>2.1333333333333333</v>
      </c>
    </row>
    <row r="22" spans="1:11" x14ac:dyDescent="0.35">
      <c r="A22">
        <v>20</v>
      </c>
      <c r="B22">
        <v>2.5</v>
      </c>
      <c r="C22">
        <v>1.9</v>
      </c>
    </row>
    <row r="23" spans="1:11" x14ac:dyDescent="0.35">
      <c r="A23">
        <v>21</v>
      </c>
      <c r="B23">
        <v>3.9</v>
      </c>
      <c r="C23">
        <v>2</v>
      </c>
      <c r="E23" t="s">
        <v>21</v>
      </c>
    </row>
    <row r="24" spans="1:11" x14ac:dyDescent="0.35">
      <c r="A24">
        <v>22</v>
      </c>
      <c r="B24">
        <v>2.6</v>
      </c>
      <c r="C24">
        <v>2</v>
      </c>
      <c r="E24" t="s">
        <v>22</v>
      </c>
      <c r="K24" t="s">
        <v>24</v>
      </c>
    </row>
    <row r="25" spans="1:11" x14ac:dyDescent="0.35">
      <c r="A25">
        <v>23</v>
      </c>
      <c r="B25">
        <v>1.8</v>
      </c>
      <c r="C25">
        <v>2.1</v>
      </c>
      <c r="E25" t="s">
        <v>23</v>
      </c>
      <c r="K25" t="s">
        <v>25</v>
      </c>
    </row>
    <row r="26" spans="1:11" x14ac:dyDescent="0.35">
      <c r="A26">
        <v>24</v>
      </c>
      <c r="B26">
        <v>3.4</v>
      </c>
      <c r="C26">
        <v>2.1</v>
      </c>
    </row>
    <row r="27" spans="1:11" x14ac:dyDescent="0.35">
      <c r="A27">
        <v>25</v>
      </c>
      <c r="B27">
        <v>2.2999999999999998</v>
      </c>
      <c r="C27">
        <v>2.1</v>
      </c>
    </row>
    <row r="28" spans="1:11" x14ac:dyDescent="0.35">
      <c r="A28">
        <v>26</v>
      </c>
      <c r="B28">
        <v>1.3</v>
      </c>
      <c r="C28">
        <v>2.2999999999999998</v>
      </c>
    </row>
    <row r="29" spans="1:11" x14ac:dyDescent="0.35">
      <c r="A29">
        <v>27</v>
      </c>
      <c r="B29">
        <v>2.8</v>
      </c>
      <c r="C29">
        <v>2.2999999999999998</v>
      </c>
    </row>
    <row r="30" spans="1:11" x14ac:dyDescent="0.35">
      <c r="A30">
        <v>28</v>
      </c>
      <c r="B30">
        <v>1.1000000000000001</v>
      </c>
      <c r="C30">
        <v>2.4</v>
      </c>
    </row>
    <row r="31" spans="1:11" x14ac:dyDescent="0.35">
      <c r="A31">
        <v>29</v>
      </c>
      <c r="B31">
        <v>0.2</v>
      </c>
      <c r="C31">
        <v>2.4</v>
      </c>
    </row>
    <row r="32" spans="1:11" x14ac:dyDescent="0.35">
      <c r="A32">
        <v>30</v>
      </c>
      <c r="B32">
        <v>2.1</v>
      </c>
      <c r="C32">
        <v>2.5</v>
      </c>
    </row>
    <row r="33" spans="1:3" x14ac:dyDescent="0.35">
      <c r="A33">
        <v>31</v>
      </c>
      <c r="B33">
        <v>2.8</v>
      </c>
      <c r="C33">
        <v>2.5</v>
      </c>
    </row>
    <row r="34" spans="1:3" x14ac:dyDescent="0.35">
      <c r="A34">
        <v>32</v>
      </c>
      <c r="B34">
        <v>3.7</v>
      </c>
      <c r="C34">
        <v>2.6</v>
      </c>
    </row>
    <row r="35" spans="1:3" x14ac:dyDescent="0.35">
      <c r="A35">
        <v>33</v>
      </c>
      <c r="B35">
        <v>3.1</v>
      </c>
      <c r="C35">
        <v>2.6</v>
      </c>
    </row>
    <row r="36" spans="1:3" x14ac:dyDescent="0.35">
      <c r="A36">
        <v>34</v>
      </c>
      <c r="B36">
        <v>2.2999999999999998</v>
      </c>
      <c r="C36">
        <v>2.7</v>
      </c>
    </row>
    <row r="37" spans="1:3" x14ac:dyDescent="0.35">
      <c r="A37">
        <v>35</v>
      </c>
      <c r="B37">
        <v>1.5</v>
      </c>
      <c r="C37">
        <v>2.8</v>
      </c>
    </row>
    <row r="38" spans="1:3" x14ac:dyDescent="0.35">
      <c r="A38">
        <v>36</v>
      </c>
      <c r="B38">
        <v>2.6</v>
      </c>
      <c r="C38">
        <v>2.8</v>
      </c>
    </row>
    <row r="39" spans="1:3" x14ac:dyDescent="0.35">
      <c r="A39">
        <v>37</v>
      </c>
      <c r="B39">
        <v>3.5</v>
      </c>
      <c r="C39">
        <v>2.9</v>
      </c>
    </row>
    <row r="40" spans="1:3" x14ac:dyDescent="0.35">
      <c r="A40">
        <v>38</v>
      </c>
      <c r="B40">
        <v>5.9</v>
      </c>
      <c r="C40">
        <v>3.1</v>
      </c>
    </row>
    <row r="41" spans="1:3" x14ac:dyDescent="0.35">
      <c r="A41">
        <v>39</v>
      </c>
      <c r="B41">
        <v>2</v>
      </c>
      <c r="C41">
        <v>3.2</v>
      </c>
    </row>
    <row r="42" spans="1:3" x14ac:dyDescent="0.35">
      <c r="A42">
        <v>40</v>
      </c>
      <c r="B42">
        <v>1.2</v>
      </c>
      <c r="C42">
        <v>3.4</v>
      </c>
    </row>
    <row r="43" spans="1:3" x14ac:dyDescent="0.35">
      <c r="A43">
        <v>41</v>
      </c>
      <c r="B43">
        <v>1.3</v>
      </c>
      <c r="C43">
        <v>3.5</v>
      </c>
    </row>
    <row r="44" spans="1:3" x14ac:dyDescent="0.35">
      <c r="A44">
        <v>42</v>
      </c>
      <c r="B44">
        <v>2.1</v>
      </c>
      <c r="C44">
        <v>3.5</v>
      </c>
    </row>
    <row r="45" spans="1:3" x14ac:dyDescent="0.35">
      <c r="A45">
        <v>43</v>
      </c>
      <c r="B45">
        <v>0.3</v>
      </c>
      <c r="C45">
        <v>3.7</v>
      </c>
    </row>
    <row r="46" spans="1:3" x14ac:dyDescent="0.35">
      <c r="A46">
        <v>44</v>
      </c>
      <c r="B46">
        <v>2.5</v>
      </c>
      <c r="C46">
        <v>3.9</v>
      </c>
    </row>
    <row r="47" spans="1:3" x14ac:dyDescent="0.35">
      <c r="A47">
        <v>45</v>
      </c>
      <c r="B47">
        <v>4.3</v>
      </c>
      <c r="C47">
        <v>3.9</v>
      </c>
    </row>
    <row r="48" spans="1:3" x14ac:dyDescent="0.35">
      <c r="A48">
        <v>46</v>
      </c>
      <c r="B48">
        <v>1.8</v>
      </c>
      <c r="C48">
        <v>4.3</v>
      </c>
    </row>
    <row r="49" spans="1:3" x14ac:dyDescent="0.35">
      <c r="A49">
        <v>47</v>
      </c>
      <c r="B49">
        <v>1.4</v>
      </c>
      <c r="C49">
        <v>4.5999999999999996</v>
      </c>
    </row>
    <row r="50" spans="1:3" x14ac:dyDescent="0.35">
      <c r="A50">
        <v>48</v>
      </c>
      <c r="B50">
        <v>2</v>
      </c>
      <c r="C50">
        <v>5.3</v>
      </c>
    </row>
    <row r="51" spans="1:3" x14ac:dyDescent="0.35">
      <c r="A51">
        <v>49</v>
      </c>
      <c r="B51">
        <v>1.9</v>
      </c>
      <c r="C51">
        <v>5.9</v>
      </c>
    </row>
    <row r="52" spans="1:3" x14ac:dyDescent="0.35">
      <c r="A52">
        <v>50</v>
      </c>
      <c r="B52">
        <v>1.7</v>
      </c>
      <c r="C52">
        <v>6.3</v>
      </c>
    </row>
  </sheetData>
  <sortState xmlns:xlrd2="http://schemas.microsoft.com/office/spreadsheetml/2017/richdata2" ref="C3:C52">
    <sortCondition ref="C3:C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ESTRELLA GARCIA</dc:creator>
  <cp:lastModifiedBy>ANDREA ESTRELLA GARCIA</cp:lastModifiedBy>
  <dcterms:created xsi:type="dcterms:W3CDTF">2025-01-31T07:38:18Z</dcterms:created>
  <dcterms:modified xsi:type="dcterms:W3CDTF">2025-01-31T09:07:45Z</dcterms:modified>
</cp:coreProperties>
</file>