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580" yWindow="0" windowWidth="25360" windowHeight="15440"/>
  </bookViews>
  <sheets>
    <sheet name="ANOVA solutions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J19" i="1"/>
  <c r="D1" i="1"/>
  <c r="A18" i="1"/>
  <c r="A17" i="1"/>
  <c r="D17" i="1"/>
  <c r="A19" i="1"/>
  <c r="A20" i="1"/>
  <c r="A21" i="1"/>
  <c r="B18" i="1"/>
  <c r="B17" i="1"/>
  <c r="B19" i="1"/>
  <c r="B20" i="1"/>
  <c r="B21" i="1"/>
  <c r="C18" i="1"/>
  <c r="C17" i="1"/>
  <c r="C19" i="1"/>
  <c r="C20" i="1"/>
  <c r="C21" i="1"/>
  <c r="D18" i="1"/>
  <c r="H2" i="1"/>
  <c r="H3" i="1"/>
  <c r="H4" i="1"/>
  <c r="H5" i="1"/>
  <c r="H6" i="1"/>
  <c r="H7" i="1"/>
  <c r="H8" i="1"/>
  <c r="H9" i="1"/>
  <c r="H10" i="1"/>
  <c r="H11" i="1"/>
  <c r="H12" i="1"/>
  <c r="H17" i="1"/>
  <c r="I2" i="1"/>
  <c r="I3" i="1"/>
  <c r="I4" i="1"/>
  <c r="I5" i="1"/>
  <c r="I6" i="1"/>
  <c r="I7" i="1"/>
  <c r="I8" i="1"/>
  <c r="I9" i="1"/>
  <c r="I10" i="1"/>
  <c r="I11" i="1"/>
  <c r="I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J17" i="1"/>
</calcChain>
</file>

<file path=xl/sharedStrings.xml><?xml version="1.0" encoding="utf-8"?>
<sst xmlns="http://schemas.openxmlformats.org/spreadsheetml/2006/main" count="26" uniqueCount="26">
  <si>
    <t>White</t>
  </si>
  <si>
    <t>Black</t>
  </si>
  <si>
    <t>Latinx</t>
  </si>
  <si>
    <t>= X̄</t>
  </si>
  <si>
    <r>
      <t>Black (X - X̄)</t>
    </r>
    <r>
      <rPr>
        <vertAlign val="superscript"/>
        <sz val="11"/>
        <color theme="1"/>
        <rFont val="Calibri"/>
        <scheme val="minor"/>
      </rPr>
      <t>2</t>
    </r>
  </si>
  <si>
    <r>
      <t>Latinx (X - X̄)</t>
    </r>
    <r>
      <rPr>
        <vertAlign val="superscript"/>
        <sz val="11"/>
        <color theme="1"/>
        <rFont val="Calibri"/>
        <scheme val="minor"/>
      </rPr>
      <t>2</t>
    </r>
  </si>
  <si>
    <r>
      <t>White (X - X̄)</t>
    </r>
    <r>
      <rPr>
        <vertAlign val="superscript"/>
        <sz val="11"/>
        <color theme="1"/>
        <rFont val="Calibri"/>
        <scheme val="minor"/>
      </rPr>
      <t>2</t>
    </r>
  </si>
  <si>
    <t>Σ =</t>
  </si>
  <si>
    <r>
      <t>= SS</t>
    </r>
    <r>
      <rPr>
        <vertAlign val="subscript"/>
        <sz val="11"/>
        <color theme="1"/>
        <rFont val="Calibri"/>
        <scheme val="minor"/>
      </rPr>
      <t>W</t>
    </r>
  </si>
  <si>
    <r>
      <t>= (X̄ - X̄</t>
    </r>
    <r>
      <rPr>
        <vertAlign val="subscript"/>
        <sz val="11"/>
        <color theme="1"/>
        <rFont val="Calibri"/>
        <scheme val="minor"/>
      </rPr>
      <t>Grand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scheme val="minor"/>
      </rPr>
      <t>2</t>
    </r>
  </si>
  <si>
    <r>
      <t>= X̄ - X̄</t>
    </r>
    <r>
      <rPr>
        <vertAlign val="subscript"/>
        <sz val="11"/>
        <color theme="1"/>
        <rFont val="Calibri"/>
        <scheme val="minor"/>
      </rPr>
      <t>̄Grand</t>
    </r>
  </si>
  <si>
    <t>Total</t>
  </si>
  <si>
    <t>= n</t>
  </si>
  <si>
    <r>
      <t>= n(X̄ - X̄</t>
    </r>
    <r>
      <rPr>
        <vertAlign val="subscript"/>
        <sz val="11"/>
        <color theme="1"/>
        <rFont val="Calibri"/>
        <scheme val="minor"/>
      </rPr>
      <t>Grand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scheme val="minor"/>
      </rPr>
      <t>2</t>
    </r>
  </si>
  <si>
    <r>
      <t>= df</t>
    </r>
    <r>
      <rPr>
        <vertAlign val="subscript"/>
        <sz val="11"/>
        <color theme="1"/>
        <rFont val="Calibri"/>
        <scheme val="minor"/>
      </rPr>
      <t>W</t>
    </r>
  </si>
  <si>
    <t>= k</t>
  </si>
  <si>
    <r>
      <t>= MS</t>
    </r>
    <r>
      <rPr>
        <vertAlign val="subscript"/>
        <sz val="11"/>
        <color theme="1"/>
        <rFont val="Calibri"/>
        <scheme val="minor"/>
      </rPr>
      <t>W</t>
    </r>
  </si>
  <si>
    <t>Reject at α = .05?</t>
  </si>
  <si>
    <t>Yes</t>
  </si>
  <si>
    <r>
      <t>SS</t>
    </r>
    <r>
      <rPr>
        <vertAlign val="subscript"/>
        <sz val="11"/>
        <color theme="1"/>
        <rFont val="Calibri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</si>
  <si>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r>
      <t>df</t>
    </r>
    <r>
      <rPr>
        <vertAlign val="subscript"/>
        <sz val="11"/>
        <color theme="1"/>
        <rFont val="Calibri"/>
        <scheme val="minor"/>
      </rPr>
      <t>B</t>
    </r>
    <r>
      <rPr>
        <sz val="11"/>
        <color theme="1"/>
        <rFont val="Calibri"/>
        <family val="2"/>
        <scheme val="minor"/>
      </rPr>
      <t xml:space="preserve"> =</t>
    </r>
  </si>
  <si>
    <t>F =</t>
  </si>
  <si>
    <t>Critical value =</t>
  </si>
  <si>
    <t>P-value =</t>
  </si>
  <si>
    <r>
      <t>MS</t>
    </r>
    <r>
      <rPr>
        <vertAlign val="subscript"/>
        <sz val="11"/>
        <color theme="1"/>
        <rFont val="Calibri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</si>
  <si>
    <r>
      <t>MS</t>
    </r>
    <r>
      <rPr>
        <vertAlign val="subscript"/>
        <sz val="11"/>
        <color theme="1"/>
        <rFont val="Calibri"/>
        <scheme val="minor"/>
      </rPr>
      <t>W</t>
    </r>
    <r>
      <rPr>
        <sz val="11"/>
        <color theme="1"/>
        <rFont val="Calibri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</si>
</sst>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vertAlign val="subscript"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Font="1"/>
    <xf numFmtId="0" fontId="6" fillId="0" borderId="0" xfId="0" applyFont="1"/>
    <xf numFmtId="49" fontId="0" fillId="0" borderId="0" xfId="0" applyNumberFormat="1" applyFont="1" applyAlignment="1">
      <alignment horizontal="right"/>
    </xf>
    <xf numFmtId="49" fontId="0" fillId="0" borderId="0" xfId="0" applyNumberFormat="1" applyFont="1" applyBorder="1" applyAlignment="1">
      <alignment horizontal="right"/>
    </xf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 applyAlignment="1">
      <alignment horizontal="right"/>
    </xf>
    <xf numFmtId="49" fontId="0" fillId="0" borderId="4" xfId="0" applyNumberFormat="1" applyFont="1" applyBorder="1" applyAlignment="1">
      <alignment horizontal="right"/>
    </xf>
    <xf numFmtId="49" fontId="0" fillId="0" borderId="5" xfId="0" applyNumberFormat="1" applyFont="1" applyBorder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25" sqref="E25"/>
    </sheetView>
  </sheetViews>
  <sheetFormatPr baseColWidth="10" defaultColWidth="8.83203125" defaultRowHeight="14" x14ac:dyDescent="0"/>
  <cols>
    <col min="1" max="3" width="6.83203125" customWidth="1"/>
    <col min="4" max="4" width="10.6640625" customWidth="1"/>
    <col min="5" max="5" width="19.1640625" bestFit="1" customWidth="1"/>
    <col min="6" max="6" width="12.83203125" bestFit="1" customWidth="1"/>
    <col min="7" max="7" width="10.6640625" bestFit="1" customWidth="1"/>
    <col min="8" max="8" width="11.33203125" bestFit="1" customWidth="1"/>
    <col min="9" max="9" width="11.1640625" bestFit="1" customWidth="1"/>
    <col min="10" max="10" width="7.83203125" customWidth="1"/>
  </cols>
  <sheetData>
    <row r="1" spans="1:11" ht="16">
      <c r="A1" t="s">
        <v>1</v>
      </c>
      <c r="B1" t="s">
        <v>0</v>
      </c>
      <c r="C1" t="s">
        <v>2</v>
      </c>
      <c r="D1">
        <f>COUNTA(A1:C1)</f>
        <v>3</v>
      </c>
      <c r="E1" s="1" t="s">
        <v>15</v>
      </c>
      <c r="G1" t="s">
        <v>4</v>
      </c>
      <c r="H1" t="s">
        <v>6</v>
      </c>
      <c r="I1" t="s">
        <v>5</v>
      </c>
    </row>
    <row r="2" spans="1:11">
      <c r="A2">
        <v>6</v>
      </c>
      <c r="B2">
        <v>2</v>
      </c>
      <c r="C2">
        <v>4</v>
      </c>
      <c r="G2">
        <f>(A2-A17)^2</f>
        <v>0.51020408163265329</v>
      </c>
      <c r="H2">
        <f>(B2-B17)^2</f>
        <v>2.9834710743801645</v>
      </c>
      <c r="I2">
        <f>(C2-C17)^2</f>
        <v>0.63999999999999968</v>
      </c>
    </row>
    <row r="3" spans="1:11">
      <c r="A3">
        <v>5</v>
      </c>
      <c r="B3">
        <v>3</v>
      </c>
      <c r="C3">
        <v>2</v>
      </c>
      <c r="G3">
        <f>(A3-A17)^2</f>
        <v>2.9387755102040822</v>
      </c>
      <c r="H3">
        <f>(B3-B17)^2</f>
        <v>0.52892561983471043</v>
      </c>
      <c r="I3">
        <f>(C3-C17)^2</f>
        <v>7.839999999999999</v>
      </c>
    </row>
    <row r="4" spans="1:11">
      <c r="A4">
        <v>8</v>
      </c>
      <c r="B4">
        <v>5</v>
      </c>
      <c r="C4">
        <v>6</v>
      </c>
      <c r="G4">
        <f>(A4-A17)^2</f>
        <v>1.6530612244897955</v>
      </c>
      <c r="H4">
        <f>(B4-B17)^2</f>
        <v>1.6198347107438023</v>
      </c>
      <c r="I4">
        <f>(C4-C17)^2</f>
        <v>1.4400000000000004</v>
      </c>
    </row>
    <row r="5" spans="1:11">
      <c r="A5">
        <v>7</v>
      </c>
      <c r="B5">
        <v>4</v>
      </c>
      <c r="C5">
        <v>9</v>
      </c>
      <c r="G5">
        <f>(A5-A17)^2</f>
        <v>8.1632653061224414E-2</v>
      </c>
      <c r="H5">
        <f>(B5-B17)^2</f>
        <v>7.4380165289256311E-2</v>
      </c>
      <c r="I5">
        <f>(C5-C17)^2</f>
        <v>17.64</v>
      </c>
    </row>
    <row r="6" spans="1:11">
      <c r="A6">
        <v>10</v>
      </c>
      <c r="B6">
        <v>1</v>
      </c>
      <c r="C6">
        <v>6</v>
      </c>
      <c r="G6">
        <f>(A6-A17)^2</f>
        <v>10.795918367346937</v>
      </c>
      <c r="H6">
        <f>(B6-B17)^2</f>
        <v>7.438016528925619</v>
      </c>
      <c r="I6">
        <f>(C6-C17)^2</f>
        <v>1.4400000000000004</v>
      </c>
    </row>
    <row r="7" spans="1:11">
      <c r="A7">
        <v>7</v>
      </c>
      <c r="B7">
        <v>3</v>
      </c>
      <c r="C7">
        <v>1</v>
      </c>
      <c r="G7">
        <f>(A7-A17)^2</f>
        <v>8.1632653061224414E-2</v>
      </c>
      <c r="H7">
        <f>(B7-B17)^2</f>
        <v>0.52892561983471043</v>
      </c>
      <c r="I7">
        <f>(C7-C17)^2</f>
        <v>14.44</v>
      </c>
    </row>
    <row r="8" spans="1:11">
      <c r="A8">
        <v>6</v>
      </c>
      <c r="B8">
        <v>3</v>
      </c>
      <c r="C8">
        <v>5</v>
      </c>
      <c r="G8">
        <f>(A8-A17)^2</f>
        <v>0.51020408163265329</v>
      </c>
      <c r="H8">
        <f>(B8-B17)^2</f>
        <v>0.52892561983471043</v>
      </c>
      <c r="I8">
        <f>(C8-C17)^2</f>
        <v>4.000000000000007E-2</v>
      </c>
    </row>
    <row r="9" spans="1:11">
      <c r="A9">
        <v>5</v>
      </c>
      <c r="B9">
        <v>8</v>
      </c>
      <c r="C9">
        <v>1</v>
      </c>
      <c r="G9">
        <f>(A9-A17)^2</f>
        <v>2.9387755102040822</v>
      </c>
      <c r="H9">
        <f>(B9-B17)^2</f>
        <v>18.256198347107443</v>
      </c>
      <c r="I9">
        <f>(C9-C17)^2</f>
        <v>14.44</v>
      </c>
    </row>
    <row r="10" spans="1:11">
      <c r="A10">
        <v>10</v>
      </c>
      <c r="B10">
        <v>4</v>
      </c>
      <c r="C10">
        <v>4</v>
      </c>
      <c r="G10">
        <f>(A10-A17)^2</f>
        <v>10.795918367346937</v>
      </c>
      <c r="H10">
        <f>(B10-B17)^2</f>
        <v>7.4380165289256311E-2</v>
      </c>
      <c r="I10">
        <f>(C10-C17)^2</f>
        <v>0.63999999999999968</v>
      </c>
    </row>
    <row r="11" spans="1:11">
      <c r="A11">
        <v>7</v>
      </c>
      <c r="B11">
        <v>2</v>
      </c>
      <c r="C11">
        <v>10</v>
      </c>
      <c r="G11">
        <f>(A11-A17)^2</f>
        <v>8.1632653061224414E-2</v>
      </c>
      <c r="H11">
        <f>(B11-B17)^2</f>
        <v>2.9834710743801645</v>
      </c>
      <c r="I11">
        <f>(C11-C17)^2</f>
        <v>27.040000000000003</v>
      </c>
    </row>
    <row r="12" spans="1:11">
      <c r="A12">
        <v>6</v>
      </c>
      <c r="B12">
        <v>6</v>
      </c>
      <c r="G12">
        <f>(A12-A17)^2</f>
        <v>0.51020408163265329</v>
      </c>
      <c r="H12">
        <f>(B12-B17)^2</f>
        <v>5.1652892561983483</v>
      </c>
    </row>
    <row r="13" spans="1:11">
      <c r="A13">
        <v>3</v>
      </c>
      <c r="G13">
        <f>(A13-A17)^2</f>
        <v>13.795918367346939</v>
      </c>
    </row>
    <row r="14" spans="1:11">
      <c r="A14">
        <v>5</v>
      </c>
      <c r="G14">
        <f>(A14-A17)^2</f>
        <v>2.9387755102040822</v>
      </c>
    </row>
    <row r="15" spans="1:11">
      <c r="A15">
        <v>9</v>
      </c>
      <c r="G15">
        <f>(A15-A17)^2</f>
        <v>5.2244897959183669</v>
      </c>
    </row>
    <row r="16" spans="1:11">
      <c r="D16" t="s">
        <v>11</v>
      </c>
      <c r="K16" s="1"/>
    </row>
    <row r="17" spans="1:11" ht="16">
      <c r="A17">
        <f>AVERAGE(A2:A15)</f>
        <v>6.7142857142857144</v>
      </c>
      <c r="B17">
        <f>AVERAGE(B2:B15)</f>
        <v>3.7272727272727271</v>
      </c>
      <c r="C17">
        <f>AVERAGE(C2:C15)</f>
        <v>4.8</v>
      </c>
      <c r="D17">
        <f>AVERAGE(A2:C15)</f>
        <v>5.2285714285714286</v>
      </c>
      <c r="E17" s="1" t="s">
        <v>3</v>
      </c>
      <c r="F17" s="2" t="s">
        <v>7</v>
      </c>
      <c r="G17">
        <f>SUM(G2:G15)</f>
        <v>52.857142857142854</v>
      </c>
      <c r="H17">
        <f t="shared" ref="H17:I17" si="0">SUM(H2:H15)</f>
        <v>40.181818181818187</v>
      </c>
      <c r="I17">
        <f t="shared" si="0"/>
        <v>85.6</v>
      </c>
      <c r="J17">
        <f>SUM(G17:I17)</f>
        <v>178.63896103896104</v>
      </c>
      <c r="K17" s="3" t="s">
        <v>8</v>
      </c>
    </row>
    <row r="18" spans="1:11" ht="16">
      <c r="A18">
        <f>COUNTA(A2:A15)</f>
        <v>14</v>
      </c>
      <c r="B18">
        <f t="shared" ref="B18:C18" si="1">COUNTA(B2:B15)</f>
        <v>11</v>
      </c>
      <c r="C18">
        <f t="shared" si="1"/>
        <v>10</v>
      </c>
      <c r="D18">
        <f>SUM(A18:C18)</f>
        <v>35</v>
      </c>
      <c r="E18" s="1" t="s">
        <v>12</v>
      </c>
      <c r="F18" s="2"/>
      <c r="J18">
        <f>D18-D1</f>
        <v>32</v>
      </c>
      <c r="K18" s="3" t="s">
        <v>14</v>
      </c>
    </row>
    <row r="19" spans="1:11" ht="16">
      <c r="A19">
        <f>A17-D17</f>
        <v>1.4857142857142858</v>
      </c>
      <c r="B19">
        <f>B17-D17</f>
        <v>-1.5012987012987016</v>
      </c>
      <c r="C19">
        <f>C17-D17</f>
        <v>-0.42857142857142883</v>
      </c>
      <c r="E19" s="1" t="s">
        <v>10</v>
      </c>
      <c r="J19">
        <f>J17/J18</f>
        <v>5.5824675324675326</v>
      </c>
      <c r="K19" s="3" t="s">
        <v>16</v>
      </c>
    </row>
    <row r="20" spans="1:11" ht="17">
      <c r="A20">
        <f>A19^2</f>
        <v>2.2073469387755105</v>
      </c>
      <c r="B20">
        <f t="shared" ref="B20:C20" si="2">B19^2</f>
        <v>2.2538977905211679</v>
      </c>
      <c r="C20">
        <f t="shared" si="2"/>
        <v>0.18367346938775531</v>
      </c>
      <c r="E20" s="1" t="s">
        <v>9</v>
      </c>
    </row>
    <row r="21" spans="1:11" ht="17">
      <c r="A21">
        <f>A18*A20</f>
        <v>30.902857142857147</v>
      </c>
      <c r="B21">
        <f t="shared" ref="B21:C21" si="3">B18*B20</f>
        <v>24.792875695732846</v>
      </c>
      <c r="C21">
        <f t="shared" si="3"/>
        <v>1.8367346938775531</v>
      </c>
      <c r="E21" s="1" t="s">
        <v>13</v>
      </c>
    </row>
    <row r="22" spans="1:11" ht="16">
      <c r="E22" s="2" t="s">
        <v>19</v>
      </c>
      <c r="F22" s="4">
        <v>57.532467529999998</v>
      </c>
    </row>
    <row r="23" spans="1:11" ht="16">
      <c r="E23" s="2" t="s">
        <v>20</v>
      </c>
      <c r="F23" s="4">
        <v>2</v>
      </c>
    </row>
    <row r="24" spans="1:11" ht="16">
      <c r="E24" s="2" t="s">
        <v>24</v>
      </c>
      <c r="F24" s="4">
        <v>28.766233769999999</v>
      </c>
    </row>
    <row r="25" spans="1:11" ht="16">
      <c r="E25" s="5" t="s">
        <v>25</v>
      </c>
      <c r="F25" s="4">
        <v>5.5824675319999999</v>
      </c>
    </row>
    <row r="26" spans="1:11">
      <c r="D26" s="12"/>
      <c r="E26" s="10" t="s">
        <v>21</v>
      </c>
      <c r="F26" s="7">
        <v>5.1529603350000004</v>
      </c>
    </row>
    <row r="27" spans="1:11">
      <c r="D27" s="12"/>
      <c r="E27" s="6" t="s">
        <v>22</v>
      </c>
      <c r="F27" s="8">
        <v>3.2945368159999999</v>
      </c>
    </row>
    <row r="28" spans="1:11">
      <c r="D28" s="12"/>
      <c r="E28" s="6" t="s">
        <v>23</v>
      </c>
      <c r="F28" s="8">
        <v>1.148104E-2</v>
      </c>
    </row>
    <row r="29" spans="1:11">
      <c r="D29" s="13"/>
      <c r="E29" s="11" t="s">
        <v>17</v>
      </c>
      <c r="F29" s="9" t="s">
        <v>18</v>
      </c>
    </row>
  </sheetData>
  <pageMargins left="0.7" right="0.7" top="0.75" bottom="0.75" header="0.3" footer="0.3"/>
  <pageSetup orientation="portrait" horizontalDpi="4294967292" verticalDpi="4294967292"/>
  <ignoredErrors>
    <ignoredError sqref="B17:D17 H17:I17 B18:C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 solutions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Boulger</dc:creator>
  <cp:lastModifiedBy>Caroline Wang</cp:lastModifiedBy>
  <dcterms:created xsi:type="dcterms:W3CDTF">2020-03-28T23:29:53Z</dcterms:created>
  <dcterms:modified xsi:type="dcterms:W3CDTF">2020-04-08T07:28:08Z</dcterms:modified>
</cp:coreProperties>
</file>