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5680" activeTab="1"/>
  </bookViews>
  <sheets>
    <sheet name="Paired t-test" sheetId="1" r:id="rId1"/>
    <sheet name="Independent t-test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B18" i="2"/>
  <c r="B17" i="2"/>
  <c r="A17" i="2"/>
  <c r="B16" i="2"/>
  <c r="B15" i="2"/>
  <c r="B14" i="2"/>
  <c r="A16" i="2"/>
  <c r="A15" i="2"/>
  <c r="A14" i="2"/>
  <c r="G23" i="1"/>
  <c r="G24" i="1"/>
  <c r="G25" i="1"/>
  <c r="D25" i="1"/>
  <c r="B2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2" i="1"/>
  <c r="G26" i="1"/>
  <c r="G27" i="1"/>
  <c r="G28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A18" i="2"/>
  <c r="D22" i="2"/>
</calcChain>
</file>

<file path=xl/sharedStrings.xml><?xml version="1.0" encoding="utf-8"?>
<sst xmlns="http://schemas.openxmlformats.org/spreadsheetml/2006/main" count="47" uniqueCount="45">
  <si>
    <t>ClientID</t>
  </si>
  <si>
    <t>ServicesTime1</t>
  </si>
  <si>
    <t>ServicesTime2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</si>
  <si>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</si>
  <si>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</si>
  <si>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</si>
  <si>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</si>
  <si>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</si>
  <si>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</si>
  <si>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</si>
  <si>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</si>
  <si>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</si>
  <si>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</si>
  <si>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</si>
  <si>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</si>
  <si>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</si>
  <si>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</si>
  <si>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</si>
  <si>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</si>
  <si>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</si>
  <si>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</si>
  <si>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</si>
  <si>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</si>
  <si>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FemaleServices</t>
  </si>
  <si>
    <t>MaleServices</t>
  </si>
  <si>
    <t>d</t>
  </si>
  <si>
    <t>d - D</t>
  </si>
  <si>
    <r>
      <t>(d - D)</t>
    </r>
    <r>
      <rPr>
        <vertAlign val="superscript"/>
        <sz val="11"/>
        <color theme="1"/>
        <rFont val="Calibri"/>
        <scheme val="minor"/>
      </rPr>
      <t>2</t>
    </r>
  </si>
  <si>
    <r>
      <t>Σ(d - D)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</si>
  <si>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Σd =</t>
  </si>
  <si>
    <r>
      <t>Σ(d - D)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/ (n - 1) =</t>
    </r>
  </si>
  <si>
    <r>
      <t>s</t>
    </r>
    <r>
      <rPr>
        <vertAlign val="subscript"/>
        <sz val="11"/>
        <color theme="1"/>
        <rFont val="Calibri"/>
        <scheme val="minor"/>
      </rPr>
      <t>D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scheme val="minor"/>
      </rPr>
      <t>d</t>
    </r>
    <r>
      <rPr>
        <sz val="11"/>
        <color theme="1"/>
        <rFont val="Calibri"/>
        <family val="2"/>
        <scheme val="minor"/>
      </rPr>
      <t xml:space="preserve"> / √n =</t>
    </r>
  </si>
  <si>
    <t>D = Σd / n =</t>
  </si>
  <si>
    <r>
      <t>s</t>
    </r>
    <r>
      <rPr>
        <vertAlign val="subscript"/>
        <sz val="11"/>
        <color theme="1"/>
        <rFont val="Calibri"/>
        <scheme val="minor"/>
      </rPr>
      <t>d</t>
    </r>
    <r>
      <rPr>
        <sz val="11"/>
        <color theme="1"/>
        <rFont val="Calibri"/>
        <family val="2"/>
        <scheme val="minor"/>
      </rPr>
      <t xml:space="preserve"> = √(Σ(d - D)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/ (n - 1)) =</t>
    </r>
  </si>
  <si>
    <t>p =</t>
  </si>
  <si>
    <t>Reject at α = .05?</t>
  </si>
  <si>
    <t>n =</t>
  </si>
  <si>
    <t xml:space="preserve"> = n</t>
  </si>
  <si>
    <t xml:space="preserve"> = X̄</t>
  </si>
  <si>
    <t xml:space="preserve"> = s</t>
  </si>
  <si>
    <r>
      <t xml:space="preserve"> = s</t>
    </r>
    <r>
      <rPr>
        <vertAlign val="superscript"/>
        <sz val="11"/>
        <color theme="1"/>
        <rFont val="Calibri"/>
        <scheme val="minor"/>
      </rPr>
      <t>2</t>
    </r>
  </si>
  <si>
    <r>
      <t xml:space="preserve"> = (n - 1) * s</t>
    </r>
    <r>
      <rPr>
        <vertAlign val="superscript"/>
        <sz val="11"/>
        <color theme="1"/>
        <rFont val="Calibri"/>
        <scheme val="minor"/>
      </rPr>
      <t>2</t>
    </r>
  </si>
  <si>
    <r>
      <t>s</t>
    </r>
    <r>
      <rPr>
        <vertAlign val="subscript"/>
        <sz val="11"/>
        <color theme="1"/>
        <rFont val="Calibri"/>
        <scheme val="minor"/>
      </rPr>
      <t>X̄1 - X̄2̄</t>
    </r>
    <r>
      <rPr>
        <sz val="11"/>
        <color theme="1"/>
        <rFont val="Calibri"/>
        <family val="2"/>
        <scheme val="minor"/>
      </rPr>
      <t xml:space="preserve"> = </t>
    </r>
  </si>
  <si>
    <r>
      <t>t = (D - μ</t>
    </r>
    <r>
      <rPr>
        <vertAlign val="subscript"/>
        <sz val="11"/>
        <color theme="1"/>
        <rFont val="Calibri"/>
        <scheme val="minor"/>
      </rPr>
      <t>D</t>
    </r>
    <r>
      <rPr>
        <sz val="11"/>
        <color theme="1"/>
        <rFont val="Calibri"/>
        <family val="2"/>
        <scheme val="minor"/>
      </rPr>
      <t>) / s</t>
    </r>
    <r>
      <rPr>
        <vertAlign val="subscript"/>
        <sz val="11"/>
        <color theme="1"/>
        <rFont val="Calibri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</si>
  <si>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t = (X̄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 xml:space="preserve"> - X̄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- 0) / s</t>
    </r>
    <r>
      <rPr>
        <vertAlign val="subscript"/>
        <sz val="11"/>
        <color theme="1"/>
        <rFont val="Calibri"/>
        <scheme val="minor"/>
      </rPr>
      <t>X̄1 - X̄2̄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</si>
</sst>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perscript"/>
      <sz val="11"/>
      <color theme="1"/>
      <name val="Calibri"/>
      <scheme val="minor"/>
    </font>
    <font>
      <vertAlign val="subscript"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0" fontId="0" fillId="0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7.1640625" bestFit="1" customWidth="1"/>
    <col min="2" max="3" width="12" bestFit="1" customWidth="1"/>
    <col min="4" max="4" width="5.83203125" bestFit="1" customWidth="1"/>
    <col min="5" max="5" width="6" customWidth="1"/>
    <col min="6" max="6" width="20.1640625" bestFit="1" customWidth="1"/>
    <col min="7" max="7" width="13" bestFit="1" customWidth="1"/>
  </cols>
  <sheetData>
    <row r="1" spans="1:7" ht="16">
      <c r="A1" t="s">
        <v>0</v>
      </c>
      <c r="B1" t="s">
        <v>1</v>
      </c>
      <c r="C1" t="s">
        <v>2</v>
      </c>
      <c r="D1" s="1" t="s">
        <v>25</v>
      </c>
      <c r="E1" s="1"/>
      <c r="F1" s="1" t="s">
        <v>26</v>
      </c>
      <c r="G1" s="1" t="s">
        <v>27</v>
      </c>
    </row>
    <row r="2" spans="1:7">
      <c r="A2" t="s">
        <v>3</v>
      </c>
      <c r="B2">
        <v>2</v>
      </c>
      <c r="C2">
        <v>6</v>
      </c>
      <c r="D2">
        <f>B2-C2</f>
        <v>-4</v>
      </c>
      <c r="F2">
        <f>D2-D25</f>
        <v>-0.45000000000000018</v>
      </c>
      <c r="G2">
        <f>F2^2</f>
        <v>0.20250000000000015</v>
      </c>
    </row>
    <row r="3" spans="1:7">
      <c r="A3" t="s">
        <v>4</v>
      </c>
      <c r="B3">
        <v>1</v>
      </c>
      <c r="C3">
        <v>3</v>
      </c>
      <c r="D3">
        <f t="shared" ref="D3:D21" si="0">B3-C3</f>
        <v>-2</v>
      </c>
      <c r="F3">
        <f>D3-D25</f>
        <v>1.5499999999999998</v>
      </c>
      <c r="G3">
        <f t="shared" ref="G3:G21" si="1">F3^2</f>
        <v>2.4024999999999994</v>
      </c>
    </row>
    <row r="4" spans="1:7">
      <c r="A4" t="s">
        <v>5</v>
      </c>
      <c r="B4">
        <v>1</v>
      </c>
      <c r="C4">
        <v>5</v>
      </c>
      <c r="D4">
        <f t="shared" si="0"/>
        <v>-4</v>
      </c>
      <c r="F4">
        <f>D4-D25</f>
        <v>-0.45000000000000018</v>
      </c>
      <c r="G4">
        <f t="shared" si="1"/>
        <v>0.20250000000000015</v>
      </c>
    </row>
    <row r="5" spans="1:7">
      <c r="A5" t="s">
        <v>6</v>
      </c>
      <c r="B5">
        <v>2</v>
      </c>
      <c r="C5">
        <v>3</v>
      </c>
      <c r="D5">
        <f t="shared" si="0"/>
        <v>-1</v>
      </c>
      <c r="F5">
        <f>D5-D25</f>
        <v>2.5499999999999998</v>
      </c>
      <c r="G5">
        <f t="shared" si="1"/>
        <v>6.5024999999999995</v>
      </c>
    </row>
    <row r="6" spans="1:7">
      <c r="A6" t="s">
        <v>7</v>
      </c>
      <c r="B6">
        <v>1</v>
      </c>
      <c r="C6">
        <v>5</v>
      </c>
      <c r="D6">
        <f t="shared" si="0"/>
        <v>-4</v>
      </c>
      <c r="F6">
        <f>D6-D25</f>
        <v>-0.45000000000000018</v>
      </c>
      <c r="G6">
        <f t="shared" si="1"/>
        <v>0.20250000000000015</v>
      </c>
    </row>
    <row r="7" spans="1:7">
      <c r="A7" t="s">
        <v>8</v>
      </c>
      <c r="B7">
        <v>2</v>
      </c>
      <c r="C7">
        <v>5</v>
      </c>
      <c r="D7">
        <f t="shared" si="0"/>
        <v>-3</v>
      </c>
      <c r="F7">
        <f>D7-D25</f>
        <v>0.54999999999999982</v>
      </c>
      <c r="G7">
        <f t="shared" si="1"/>
        <v>0.30249999999999982</v>
      </c>
    </row>
    <row r="8" spans="1:7">
      <c r="A8" t="s">
        <v>9</v>
      </c>
      <c r="B8">
        <v>1</v>
      </c>
      <c r="C8">
        <v>8</v>
      </c>
      <c r="D8">
        <f t="shared" si="0"/>
        <v>-7</v>
      </c>
      <c r="F8">
        <f>D8-D25</f>
        <v>-3.45</v>
      </c>
      <c r="G8">
        <f t="shared" si="1"/>
        <v>11.902500000000002</v>
      </c>
    </row>
    <row r="9" spans="1:7">
      <c r="A9" t="s">
        <v>10</v>
      </c>
      <c r="B9">
        <v>2</v>
      </c>
      <c r="C9">
        <v>3</v>
      </c>
      <c r="D9">
        <f t="shared" si="0"/>
        <v>-1</v>
      </c>
      <c r="F9">
        <f>D9-D25</f>
        <v>2.5499999999999998</v>
      </c>
      <c r="G9">
        <f t="shared" si="1"/>
        <v>6.5024999999999995</v>
      </c>
    </row>
    <row r="10" spans="1:7">
      <c r="A10" t="s">
        <v>11</v>
      </c>
      <c r="B10">
        <v>2</v>
      </c>
      <c r="C10">
        <v>5</v>
      </c>
      <c r="D10">
        <f t="shared" si="0"/>
        <v>-3</v>
      </c>
      <c r="F10">
        <f>D10-D25</f>
        <v>0.54999999999999982</v>
      </c>
      <c r="G10">
        <f t="shared" si="1"/>
        <v>0.30249999999999982</v>
      </c>
    </row>
    <row r="11" spans="1:7">
      <c r="A11" t="s">
        <v>12</v>
      </c>
      <c r="B11">
        <v>2</v>
      </c>
      <c r="C11">
        <v>8</v>
      </c>
      <c r="D11">
        <f t="shared" si="0"/>
        <v>-6</v>
      </c>
      <c r="F11">
        <f>D11-D25</f>
        <v>-2.4500000000000002</v>
      </c>
      <c r="G11">
        <f t="shared" si="1"/>
        <v>6.0025000000000013</v>
      </c>
    </row>
    <row r="12" spans="1:7">
      <c r="A12" t="s">
        <v>13</v>
      </c>
      <c r="B12">
        <v>2</v>
      </c>
      <c r="C12">
        <v>6</v>
      </c>
      <c r="D12">
        <f t="shared" si="0"/>
        <v>-4</v>
      </c>
      <c r="F12">
        <f>D12-D25</f>
        <v>-0.45000000000000018</v>
      </c>
      <c r="G12">
        <f t="shared" si="1"/>
        <v>0.20250000000000015</v>
      </c>
    </row>
    <row r="13" spans="1:7">
      <c r="A13" t="s">
        <v>14</v>
      </c>
      <c r="B13">
        <v>2</v>
      </c>
      <c r="C13">
        <v>6</v>
      </c>
      <c r="D13">
        <f t="shared" si="0"/>
        <v>-4</v>
      </c>
      <c r="F13">
        <f>D13-D25</f>
        <v>-0.45000000000000018</v>
      </c>
      <c r="G13">
        <f t="shared" si="1"/>
        <v>0.20250000000000015</v>
      </c>
    </row>
    <row r="14" spans="1:7">
      <c r="A14" t="s">
        <v>15</v>
      </c>
      <c r="B14">
        <v>0</v>
      </c>
      <c r="C14">
        <v>5</v>
      </c>
      <c r="D14">
        <f t="shared" si="0"/>
        <v>-5</v>
      </c>
      <c r="F14">
        <f>D14-D25</f>
        <v>-1.4500000000000002</v>
      </c>
      <c r="G14">
        <f t="shared" si="1"/>
        <v>2.1025000000000005</v>
      </c>
    </row>
    <row r="15" spans="1:7">
      <c r="A15" t="s">
        <v>16</v>
      </c>
      <c r="B15">
        <v>2</v>
      </c>
      <c r="C15">
        <v>7</v>
      </c>
      <c r="D15">
        <f t="shared" si="0"/>
        <v>-5</v>
      </c>
      <c r="F15">
        <f>D15-D25</f>
        <v>-1.4500000000000002</v>
      </c>
      <c r="G15">
        <f t="shared" si="1"/>
        <v>2.1025000000000005</v>
      </c>
    </row>
    <row r="16" spans="1:7">
      <c r="A16" t="s">
        <v>17</v>
      </c>
      <c r="B16">
        <v>2</v>
      </c>
      <c r="C16">
        <v>5</v>
      </c>
      <c r="D16">
        <f t="shared" si="0"/>
        <v>-3</v>
      </c>
      <c r="F16">
        <f>D16-D25</f>
        <v>0.54999999999999982</v>
      </c>
      <c r="G16">
        <f t="shared" si="1"/>
        <v>0.30249999999999982</v>
      </c>
    </row>
    <row r="17" spans="1:7">
      <c r="A17" t="s">
        <v>18</v>
      </c>
      <c r="B17">
        <v>1</v>
      </c>
      <c r="C17">
        <v>5</v>
      </c>
      <c r="D17">
        <f t="shared" si="0"/>
        <v>-4</v>
      </c>
      <c r="F17">
        <f>D17-D25</f>
        <v>-0.45000000000000018</v>
      </c>
      <c r="G17">
        <f t="shared" si="1"/>
        <v>0.20250000000000015</v>
      </c>
    </row>
    <row r="18" spans="1:7">
      <c r="A18" t="s">
        <v>19</v>
      </c>
      <c r="B18">
        <v>0</v>
      </c>
      <c r="C18">
        <v>6</v>
      </c>
      <c r="D18">
        <f t="shared" si="0"/>
        <v>-6</v>
      </c>
      <c r="F18">
        <f>D18-D25</f>
        <v>-2.4500000000000002</v>
      </c>
      <c r="G18">
        <f t="shared" si="1"/>
        <v>6.0025000000000013</v>
      </c>
    </row>
    <row r="19" spans="1:7">
      <c r="A19" t="s">
        <v>20</v>
      </c>
      <c r="B19">
        <v>1</v>
      </c>
      <c r="C19">
        <v>2</v>
      </c>
      <c r="D19">
        <f t="shared" si="0"/>
        <v>-1</v>
      </c>
      <c r="F19">
        <f>D19-D25</f>
        <v>2.5499999999999998</v>
      </c>
      <c r="G19">
        <f t="shared" si="1"/>
        <v>6.5024999999999995</v>
      </c>
    </row>
    <row r="20" spans="1:7">
      <c r="A20" t="s">
        <v>21</v>
      </c>
      <c r="B20">
        <v>2</v>
      </c>
      <c r="C20">
        <v>1</v>
      </c>
      <c r="D20">
        <f t="shared" si="0"/>
        <v>1</v>
      </c>
      <c r="F20">
        <f>D20-D25</f>
        <v>4.55</v>
      </c>
      <c r="G20">
        <f t="shared" si="1"/>
        <v>20.702499999999997</v>
      </c>
    </row>
    <row r="21" spans="1:7">
      <c r="A21" t="s">
        <v>22</v>
      </c>
      <c r="B21">
        <v>0</v>
      </c>
      <c r="C21">
        <v>5</v>
      </c>
      <c r="D21">
        <f t="shared" si="0"/>
        <v>-5</v>
      </c>
      <c r="F21">
        <f>D21-D25</f>
        <v>-1.4500000000000002</v>
      </c>
      <c r="G21">
        <f t="shared" si="1"/>
        <v>2.1025000000000005</v>
      </c>
    </row>
    <row r="22" spans="1:7" ht="16">
      <c r="A22" s="1" t="s">
        <v>36</v>
      </c>
      <c r="B22">
        <f>COUNTA(A2:A21)</f>
        <v>20</v>
      </c>
      <c r="C22" s="1" t="s">
        <v>29</v>
      </c>
      <c r="D22">
        <f>SUM(D2:D21)</f>
        <v>-71</v>
      </c>
      <c r="E22" s="1"/>
      <c r="F22" s="1" t="s">
        <v>28</v>
      </c>
      <c r="G22">
        <f>SUM(G2:G21)</f>
        <v>74.95</v>
      </c>
    </row>
    <row r="23" spans="1:7" ht="16">
      <c r="F23" s="1" t="s">
        <v>30</v>
      </c>
      <c r="G23">
        <f>G22/(B22-1)</f>
        <v>3.9447368421052631</v>
      </c>
    </row>
    <row r="24" spans="1:7" ht="17">
      <c r="F24" s="1" t="s">
        <v>33</v>
      </c>
      <c r="G24">
        <f>SQRT(G23)</f>
        <v>1.9861361590045288</v>
      </c>
    </row>
    <row r="25" spans="1:7" ht="16">
      <c r="A25" s="1"/>
      <c r="C25" s="1" t="s">
        <v>32</v>
      </c>
      <c r="D25">
        <f>D22/B22</f>
        <v>-3.55</v>
      </c>
      <c r="F25" s="1" t="s">
        <v>31</v>
      </c>
      <c r="G25">
        <f>G24/SQRT(B22)</f>
        <v>0.4441135464104457</v>
      </c>
    </row>
    <row r="26" spans="1:7" ht="16">
      <c r="F26" s="2" t="s">
        <v>43</v>
      </c>
      <c r="G26" s="3">
        <f>(D25-0)/G25</f>
        <v>-7.9934512889618592</v>
      </c>
    </row>
    <row r="27" spans="1:7">
      <c r="F27" s="2" t="s">
        <v>34</v>
      </c>
      <c r="G27" s="3">
        <f>_xlfn.T.DIST.2T(ABS(G26),COUNTA(A2:A21)-1)</f>
        <v>1.6964608210711562E-7</v>
      </c>
    </row>
    <row r="28" spans="1:7">
      <c r="F28" s="4" t="s">
        <v>35</v>
      </c>
      <c r="G28" s="5" t="str">
        <f>IF(G27&lt;0.05,"Yes","No")</f>
        <v>Yes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1" sqref="D21"/>
    </sheetView>
  </sheetViews>
  <sheetFormatPr baseColWidth="10" defaultColWidth="8.83203125" defaultRowHeight="14" x14ac:dyDescent="0"/>
  <cols>
    <col min="1" max="1" width="12.83203125" bestFit="1" customWidth="1"/>
    <col min="2" max="2" width="12.1640625" bestFit="1" customWidth="1"/>
    <col min="3" max="3" width="19.1640625" bestFit="1" customWidth="1"/>
    <col min="4" max="4" width="12.1640625" bestFit="1" customWidth="1"/>
  </cols>
  <sheetData>
    <row r="1" spans="1:3">
      <c r="A1" t="s">
        <v>23</v>
      </c>
      <c r="B1" t="s">
        <v>24</v>
      </c>
    </row>
    <row r="2" spans="1:3">
      <c r="A2">
        <v>5</v>
      </c>
      <c r="B2">
        <v>6</v>
      </c>
    </row>
    <row r="3" spans="1:3">
      <c r="A3">
        <v>8</v>
      </c>
      <c r="B3">
        <v>3</v>
      </c>
    </row>
    <row r="4" spans="1:3">
      <c r="A4">
        <v>5</v>
      </c>
      <c r="B4">
        <v>5</v>
      </c>
    </row>
    <row r="5" spans="1:3">
      <c r="A5">
        <v>6</v>
      </c>
      <c r="B5">
        <v>3</v>
      </c>
    </row>
    <row r="6" spans="1:3">
      <c r="A6">
        <v>5</v>
      </c>
      <c r="B6">
        <v>5</v>
      </c>
    </row>
    <row r="7" spans="1:3">
      <c r="A7">
        <v>7</v>
      </c>
      <c r="B7">
        <v>3</v>
      </c>
    </row>
    <row r="8" spans="1:3">
      <c r="A8">
        <v>5</v>
      </c>
      <c r="B8">
        <v>8</v>
      </c>
    </row>
    <row r="9" spans="1:3">
      <c r="A9">
        <v>6</v>
      </c>
      <c r="B9">
        <v>6</v>
      </c>
    </row>
    <row r="10" spans="1:3">
      <c r="B10">
        <v>5</v>
      </c>
    </row>
    <row r="11" spans="1:3">
      <c r="B11">
        <v>2</v>
      </c>
    </row>
    <row r="12" spans="1:3">
      <c r="B12">
        <v>1</v>
      </c>
    </row>
    <row r="13" spans="1:3">
      <c r="B13">
        <v>5</v>
      </c>
    </row>
    <row r="14" spans="1:3">
      <c r="A14">
        <f>COUNTA(A2:A13)</f>
        <v>8</v>
      </c>
      <c r="B14">
        <f>COUNTA(B2:B13)</f>
        <v>12</v>
      </c>
      <c r="C14" t="s">
        <v>37</v>
      </c>
    </row>
    <row r="15" spans="1:3">
      <c r="A15">
        <f>AVERAGE(A2:A13)</f>
        <v>5.875</v>
      </c>
      <c r="B15">
        <f>AVERAGE(B2:B13)</f>
        <v>4.333333333333333</v>
      </c>
      <c r="C15" t="s">
        <v>38</v>
      </c>
    </row>
    <row r="16" spans="1:3">
      <c r="A16">
        <f>STDEV(A2:A13)</f>
        <v>1.1259916264596033</v>
      </c>
      <c r="B16">
        <f>STDEV(B2:B13)</f>
        <v>1.9694638556693236</v>
      </c>
      <c r="C16" t="s">
        <v>39</v>
      </c>
    </row>
    <row r="17" spans="1:4" ht="16">
      <c r="A17">
        <f>VAR(A2:A13)</f>
        <v>1.2678571428571428</v>
      </c>
      <c r="B17">
        <f>VAR(B2:B13)</f>
        <v>3.878787878787878</v>
      </c>
      <c r="C17" t="s">
        <v>40</v>
      </c>
    </row>
    <row r="18" spans="1:4" ht="16">
      <c r="A18">
        <f>(A14-1)*A17</f>
        <v>8.875</v>
      </c>
      <c r="B18">
        <f>(B14-1)*B17</f>
        <v>42.666666666666657</v>
      </c>
      <c r="C18" t="s">
        <v>41</v>
      </c>
    </row>
    <row r="19" spans="1:4" ht="16">
      <c r="C19" s="1" t="s">
        <v>42</v>
      </c>
      <c r="D19">
        <f>SQRT((A18+B18)*(1/A14+1/B14)/(A14+B14-2))</f>
        <v>0.77236459518884892</v>
      </c>
    </row>
    <row r="20" spans="1:4" ht="16">
      <c r="C20" s="6" t="s">
        <v>44</v>
      </c>
      <c r="D20" s="7">
        <f>(A15-B15-0)/D19</f>
        <v>1.9960348729989597</v>
      </c>
    </row>
    <row r="21" spans="1:4">
      <c r="C21" s="6" t="s">
        <v>34</v>
      </c>
      <c r="D21" s="7">
        <f>_xlfn.T.DIST.2T(D20,A14+B14-2)</f>
        <v>6.128676148810961E-2</v>
      </c>
    </row>
    <row r="22" spans="1:4">
      <c r="C22" s="4" t="s">
        <v>35</v>
      </c>
      <c r="D22" s="5" t="str">
        <f>IF(D21&lt;0.05,"Yes","No")</f>
        <v>No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 t-test</vt:lpstr>
      <vt:lpstr>Independent t-test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Boulger</dc:creator>
  <cp:lastModifiedBy>Caroline Wang</cp:lastModifiedBy>
  <dcterms:created xsi:type="dcterms:W3CDTF">2020-03-28T23:12:50Z</dcterms:created>
  <dcterms:modified xsi:type="dcterms:W3CDTF">2020-04-08T07:31:16Z</dcterms:modified>
</cp:coreProperties>
</file>